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" yWindow="1470" windowWidth="22515" windowHeight="10395"/>
  </bookViews>
  <sheets>
    <sheet name="Janvier" sheetId="1" r:id="rId1"/>
    <sheet name="Fevrier" sheetId="5" r:id="rId2"/>
    <sheet name="Mars" sheetId="6" r:id="rId3"/>
    <sheet name="Avril" sheetId="7" r:id="rId4"/>
    <sheet name="Mai" sheetId="8" r:id="rId5"/>
    <sheet name="Juin" sheetId="9" r:id="rId6"/>
    <sheet name="Juillet" sheetId="15" r:id="rId7"/>
    <sheet name="Aout" sheetId="12" r:id="rId8"/>
    <sheet name="Septembre" sheetId="14" r:id="rId9"/>
    <sheet name="Octobre" sheetId="13" r:id="rId10"/>
    <sheet name="Novembre" sheetId="11" r:id="rId11"/>
    <sheet name="Décembre" sheetId="10" r:id="rId12"/>
    <sheet name="Année 2016" sheetId="2" r:id="rId13"/>
  </sheets>
  <definedNames>
    <definedName name="_xlnm._FilterDatabase" localSheetId="7" hidden="1">Aout!$A$5:$AG$41</definedName>
    <definedName name="_xlnm._FilterDatabase" localSheetId="3" hidden="1">Avril!$A$5:$AG$41</definedName>
    <definedName name="_xlnm._FilterDatabase" localSheetId="11" hidden="1">Décembre!$A$5:$AG$41</definedName>
    <definedName name="_xlnm._FilterDatabase" localSheetId="1" hidden="1">Fevrier!$A$5:$AG$41</definedName>
    <definedName name="_xlnm._FilterDatabase" localSheetId="0" hidden="1">Janvier!$A$5:$AG$41</definedName>
    <definedName name="_xlnm._FilterDatabase" localSheetId="6" hidden="1">Juillet!$A$5:$AG$41</definedName>
    <definedName name="_xlnm._FilterDatabase" localSheetId="5" hidden="1">Juin!$A$5:$AG$41</definedName>
    <definedName name="_xlnm._FilterDatabase" localSheetId="4" hidden="1">Mai!$A$5:$AG$41</definedName>
    <definedName name="_xlnm._FilterDatabase" localSheetId="2" hidden="1">Mars!$A$5:$AG$41</definedName>
    <definedName name="_xlnm._FilterDatabase" localSheetId="10" hidden="1">Novembre!$A$5:$AG$41</definedName>
    <definedName name="_xlnm._FilterDatabase" localSheetId="9" hidden="1">Octobre!$A$5:$AG$41</definedName>
    <definedName name="_xlnm._FilterDatabase" localSheetId="8" hidden="1">Septembre!$A$5:$AG$41</definedName>
  </definedNames>
  <calcPr calcId="145621"/>
</workbook>
</file>

<file path=xl/calcChain.xml><?xml version="1.0" encoding="utf-8"?>
<calcChain xmlns="http://schemas.openxmlformats.org/spreadsheetml/2006/main">
  <c r="C5" i="2" l="1"/>
  <c r="AB8" i="1"/>
  <c r="Y8" i="1"/>
  <c r="W8" i="1"/>
  <c r="U8" i="1"/>
  <c r="T8" i="1"/>
  <c r="S8" i="1" s="1"/>
  <c r="L8" i="1"/>
  <c r="AB7" i="1"/>
  <c r="Y7" i="1"/>
  <c r="W7" i="1"/>
  <c r="U7" i="1"/>
  <c r="T7" i="1"/>
  <c r="S7" i="1" s="1"/>
  <c r="L7" i="1"/>
  <c r="AB6" i="1"/>
  <c r="Y6" i="1"/>
  <c r="W6" i="1"/>
  <c r="U6" i="1"/>
  <c r="T6" i="1"/>
  <c r="S6" i="1"/>
  <c r="L6" i="1"/>
  <c r="D56" i="15" l="1"/>
  <c r="D55" i="15"/>
  <c r="D54" i="15"/>
  <c r="D53" i="15"/>
  <c r="D52" i="15"/>
  <c r="D51" i="15"/>
  <c r="D50" i="15"/>
  <c r="D49" i="15"/>
  <c r="D48" i="15"/>
  <c r="D47" i="15"/>
  <c r="D46" i="15"/>
  <c r="D41" i="15"/>
  <c r="E40" i="15"/>
  <c r="E37" i="15"/>
  <c r="AC36" i="15"/>
  <c r="E39" i="15" s="1"/>
  <c r="AA36" i="15"/>
  <c r="R36" i="15"/>
  <c r="E41" i="15" s="1"/>
  <c r="I37" i="15" s="1"/>
  <c r="P36" i="15"/>
  <c r="AB35" i="15"/>
  <c r="Y35" i="15"/>
  <c r="W35" i="15"/>
  <c r="U35" i="15"/>
  <c r="T35" i="15"/>
  <c r="S35" i="15" s="1"/>
  <c r="L35" i="15"/>
  <c r="AB34" i="15"/>
  <c r="Y34" i="15"/>
  <c r="W34" i="15"/>
  <c r="U34" i="15"/>
  <c r="T34" i="15"/>
  <c r="S34" i="15"/>
  <c r="L34" i="15"/>
  <c r="AB33" i="15"/>
  <c r="Y33" i="15"/>
  <c r="W33" i="15"/>
  <c r="U33" i="15"/>
  <c r="T33" i="15"/>
  <c r="S33" i="15" s="1"/>
  <c r="L33" i="15"/>
  <c r="AB32" i="15"/>
  <c r="Y32" i="15"/>
  <c r="W32" i="15"/>
  <c r="U32" i="15"/>
  <c r="T32" i="15"/>
  <c r="S32" i="15"/>
  <c r="L32" i="15"/>
  <c r="AB31" i="15"/>
  <c r="Y31" i="15"/>
  <c r="W31" i="15"/>
  <c r="U31" i="15"/>
  <c r="T31" i="15"/>
  <c r="S31" i="15" s="1"/>
  <c r="L31" i="15"/>
  <c r="AB30" i="15"/>
  <c r="Y30" i="15"/>
  <c r="W30" i="15"/>
  <c r="U30" i="15"/>
  <c r="T30" i="15"/>
  <c r="S30" i="15"/>
  <c r="L30" i="15"/>
  <c r="AB29" i="15"/>
  <c r="Y29" i="15"/>
  <c r="W29" i="15"/>
  <c r="U29" i="15"/>
  <c r="T29" i="15"/>
  <c r="S29" i="15" s="1"/>
  <c r="L29" i="15"/>
  <c r="AB28" i="15"/>
  <c r="Y28" i="15"/>
  <c r="W28" i="15"/>
  <c r="U28" i="15"/>
  <c r="T28" i="15"/>
  <c r="S28" i="15"/>
  <c r="L28" i="15"/>
  <c r="AB27" i="15"/>
  <c r="Y27" i="15"/>
  <c r="W27" i="15"/>
  <c r="U27" i="15"/>
  <c r="T27" i="15"/>
  <c r="S27" i="15" s="1"/>
  <c r="L27" i="15"/>
  <c r="AB26" i="15"/>
  <c r="Y26" i="15"/>
  <c r="W26" i="15"/>
  <c r="U26" i="15"/>
  <c r="T26" i="15"/>
  <c r="S26" i="15"/>
  <c r="L26" i="15"/>
  <c r="AB25" i="15"/>
  <c r="Y25" i="15"/>
  <c r="W25" i="15"/>
  <c r="U25" i="15"/>
  <c r="T25" i="15"/>
  <c r="S25" i="15" s="1"/>
  <c r="L25" i="15"/>
  <c r="AB24" i="15"/>
  <c r="Y24" i="15"/>
  <c r="W24" i="15"/>
  <c r="U24" i="15"/>
  <c r="T24" i="15"/>
  <c r="S24" i="15"/>
  <c r="L24" i="15"/>
  <c r="AB23" i="15"/>
  <c r="Y23" i="15"/>
  <c r="W23" i="15"/>
  <c r="U23" i="15"/>
  <c r="T23" i="15"/>
  <c r="S23" i="15" s="1"/>
  <c r="L23" i="15"/>
  <c r="AB22" i="15"/>
  <c r="Y22" i="15"/>
  <c r="W22" i="15"/>
  <c r="U22" i="15"/>
  <c r="T22" i="15"/>
  <c r="S22" i="15"/>
  <c r="L22" i="15"/>
  <c r="AB21" i="15"/>
  <c r="Y21" i="15"/>
  <c r="W21" i="15"/>
  <c r="U21" i="15"/>
  <c r="T21" i="15"/>
  <c r="S21" i="15" s="1"/>
  <c r="L21" i="15"/>
  <c r="AB20" i="15"/>
  <c r="Y20" i="15"/>
  <c r="W20" i="15"/>
  <c r="U20" i="15"/>
  <c r="T20" i="15"/>
  <c r="S20" i="15"/>
  <c r="L20" i="15"/>
  <c r="AB19" i="15"/>
  <c r="Y19" i="15"/>
  <c r="W19" i="15"/>
  <c r="U19" i="15"/>
  <c r="T19" i="15"/>
  <c r="S19" i="15" s="1"/>
  <c r="L19" i="15"/>
  <c r="AB18" i="15"/>
  <c r="Y18" i="15"/>
  <c r="W18" i="15"/>
  <c r="U18" i="15"/>
  <c r="T18" i="15"/>
  <c r="S18" i="15"/>
  <c r="L18" i="15"/>
  <c r="AB17" i="15"/>
  <c r="Y17" i="15"/>
  <c r="W17" i="15"/>
  <c r="U17" i="15"/>
  <c r="T17" i="15"/>
  <c r="S17" i="15" s="1"/>
  <c r="L17" i="15"/>
  <c r="AB16" i="15"/>
  <c r="Y16" i="15"/>
  <c r="W16" i="15"/>
  <c r="U16" i="15"/>
  <c r="T16" i="15"/>
  <c r="S16" i="15"/>
  <c r="L16" i="15"/>
  <c r="AB15" i="15"/>
  <c r="Y15" i="15"/>
  <c r="W15" i="15"/>
  <c r="U15" i="15"/>
  <c r="T15" i="15"/>
  <c r="S15" i="15" s="1"/>
  <c r="L15" i="15"/>
  <c r="AB14" i="15"/>
  <c r="Y14" i="15"/>
  <c r="W14" i="15"/>
  <c r="U14" i="15"/>
  <c r="T14" i="15"/>
  <c r="S14" i="15"/>
  <c r="L14" i="15"/>
  <c r="AB13" i="15"/>
  <c r="Y13" i="15"/>
  <c r="W13" i="15"/>
  <c r="U13" i="15"/>
  <c r="T13" i="15"/>
  <c r="S13" i="15" s="1"/>
  <c r="L13" i="15"/>
  <c r="AB12" i="15"/>
  <c r="Y12" i="15"/>
  <c r="W12" i="15"/>
  <c r="U12" i="15"/>
  <c r="T12" i="15"/>
  <c r="S12" i="15"/>
  <c r="L12" i="15"/>
  <c r="AB11" i="15"/>
  <c r="Y11" i="15"/>
  <c r="W11" i="15"/>
  <c r="U11" i="15"/>
  <c r="T11" i="15"/>
  <c r="S11" i="15" s="1"/>
  <c r="L11" i="15"/>
  <c r="AB10" i="15"/>
  <c r="Y10" i="15"/>
  <c r="W10" i="15"/>
  <c r="U10" i="15"/>
  <c r="T10" i="15"/>
  <c r="S10" i="15"/>
  <c r="L10" i="15"/>
  <c r="AB9" i="15"/>
  <c r="Y9" i="15"/>
  <c r="W9" i="15"/>
  <c r="U9" i="15"/>
  <c r="T9" i="15"/>
  <c r="S9" i="15" s="1"/>
  <c r="L9" i="15"/>
  <c r="AB8" i="15"/>
  <c r="Y8" i="15"/>
  <c r="W8" i="15"/>
  <c r="U8" i="15"/>
  <c r="T8" i="15"/>
  <c r="S8" i="15"/>
  <c r="L8" i="15"/>
  <c r="AB7" i="15"/>
  <c r="Y7" i="15"/>
  <c r="W7" i="15"/>
  <c r="U7" i="15"/>
  <c r="T7" i="15"/>
  <c r="S7" i="15" s="1"/>
  <c r="L7" i="15"/>
  <c r="AB6" i="15"/>
  <c r="AB36" i="15" s="1"/>
  <c r="Y6" i="15"/>
  <c r="Y36" i="15" s="1"/>
  <c r="W6" i="15"/>
  <c r="W36" i="15" s="1"/>
  <c r="U6" i="15"/>
  <c r="U36" i="15" s="1"/>
  <c r="T6" i="15"/>
  <c r="T36" i="15" s="1"/>
  <c r="S6" i="15"/>
  <c r="L6" i="15"/>
  <c r="D56" i="14"/>
  <c r="D55" i="14"/>
  <c r="D54" i="14"/>
  <c r="D53" i="14"/>
  <c r="D52" i="14"/>
  <c r="D51" i="14"/>
  <c r="D50" i="14"/>
  <c r="D49" i="14"/>
  <c r="D48" i="14"/>
  <c r="D47" i="14"/>
  <c r="D46" i="14"/>
  <c r="D41" i="14"/>
  <c r="E40" i="14"/>
  <c r="E37" i="14"/>
  <c r="AC36" i="14"/>
  <c r="E39" i="14" s="1"/>
  <c r="AA36" i="14"/>
  <c r="R36" i="14"/>
  <c r="E41" i="14" s="1"/>
  <c r="I37" i="14" s="1"/>
  <c r="P36" i="14"/>
  <c r="AB35" i="14"/>
  <c r="Y35" i="14"/>
  <c r="W35" i="14"/>
  <c r="U35" i="14"/>
  <c r="T35" i="14"/>
  <c r="S35" i="14" s="1"/>
  <c r="L35" i="14"/>
  <c r="AB34" i="14"/>
  <c r="Y34" i="14"/>
  <c r="W34" i="14"/>
  <c r="U34" i="14"/>
  <c r="T34" i="14"/>
  <c r="S34" i="14"/>
  <c r="L34" i="14"/>
  <c r="AB33" i="14"/>
  <c r="Y33" i="14"/>
  <c r="W33" i="14"/>
  <c r="U33" i="14"/>
  <c r="T33" i="14"/>
  <c r="S33" i="14" s="1"/>
  <c r="L33" i="14"/>
  <c r="AB32" i="14"/>
  <c r="Y32" i="14"/>
  <c r="W32" i="14"/>
  <c r="U32" i="14"/>
  <c r="T32" i="14"/>
  <c r="S32" i="14"/>
  <c r="L32" i="14"/>
  <c r="AB31" i="14"/>
  <c r="Y31" i="14"/>
  <c r="W31" i="14"/>
  <c r="U31" i="14"/>
  <c r="T31" i="14"/>
  <c r="S31" i="14" s="1"/>
  <c r="L31" i="14"/>
  <c r="AB30" i="14"/>
  <c r="Y30" i="14"/>
  <c r="W30" i="14"/>
  <c r="U30" i="14"/>
  <c r="T30" i="14"/>
  <c r="S30" i="14"/>
  <c r="L30" i="14"/>
  <c r="AB29" i="14"/>
  <c r="Y29" i="14"/>
  <c r="W29" i="14"/>
  <c r="U29" i="14"/>
  <c r="T29" i="14"/>
  <c r="S29" i="14" s="1"/>
  <c r="L29" i="14"/>
  <c r="AB28" i="14"/>
  <c r="Y28" i="14"/>
  <c r="W28" i="14"/>
  <c r="U28" i="14"/>
  <c r="T28" i="14"/>
  <c r="S28" i="14"/>
  <c r="L28" i="14"/>
  <c r="AB27" i="14"/>
  <c r="Y27" i="14"/>
  <c r="W27" i="14"/>
  <c r="U27" i="14"/>
  <c r="T27" i="14"/>
  <c r="S27" i="14" s="1"/>
  <c r="L27" i="14"/>
  <c r="AB26" i="14"/>
  <c r="Y26" i="14"/>
  <c r="W26" i="14"/>
  <c r="U26" i="14"/>
  <c r="T26" i="14"/>
  <c r="S26" i="14"/>
  <c r="L26" i="14"/>
  <c r="AB25" i="14"/>
  <c r="Y25" i="14"/>
  <c r="W25" i="14"/>
  <c r="U25" i="14"/>
  <c r="T25" i="14"/>
  <c r="S25" i="14" s="1"/>
  <c r="L25" i="14"/>
  <c r="AB24" i="14"/>
  <c r="Y24" i="14"/>
  <c r="W24" i="14"/>
  <c r="U24" i="14"/>
  <c r="T24" i="14"/>
  <c r="S24" i="14"/>
  <c r="L24" i="14"/>
  <c r="AB23" i="14"/>
  <c r="Y23" i="14"/>
  <c r="W23" i="14"/>
  <c r="U23" i="14"/>
  <c r="T23" i="14"/>
  <c r="S23" i="14" s="1"/>
  <c r="L23" i="14"/>
  <c r="AB22" i="14"/>
  <c r="Y22" i="14"/>
  <c r="W22" i="14"/>
  <c r="U22" i="14"/>
  <c r="T22" i="14"/>
  <c r="S22" i="14"/>
  <c r="L22" i="14"/>
  <c r="AB21" i="14"/>
  <c r="Y21" i="14"/>
  <c r="W21" i="14"/>
  <c r="U21" i="14"/>
  <c r="T21" i="14"/>
  <c r="S21" i="14" s="1"/>
  <c r="L21" i="14"/>
  <c r="AB20" i="14"/>
  <c r="Y20" i="14"/>
  <c r="W20" i="14"/>
  <c r="U20" i="14"/>
  <c r="T20" i="14"/>
  <c r="S20" i="14"/>
  <c r="L20" i="14"/>
  <c r="AB19" i="14"/>
  <c r="Y19" i="14"/>
  <c r="W19" i="14"/>
  <c r="U19" i="14"/>
  <c r="T19" i="14"/>
  <c r="S19" i="14" s="1"/>
  <c r="L19" i="14"/>
  <c r="AB18" i="14"/>
  <c r="Y18" i="14"/>
  <c r="W18" i="14"/>
  <c r="U18" i="14"/>
  <c r="T18" i="14"/>
  <c r="S18" i="14"/>
  <c r="L18" i="14"/>
  <c r="AB17" i="14"/>
  <c r="Y17" i="14"/>
  <c r="W17" i="14"/>
  <c r="U17" i="14"/>
  <c r="T17" i="14"/>
  <c r="S17" i="14" s="1"/>
  <c r="L17" i="14"/>
  <c r="AB16" i="14"/>
  <c r="Y16" i="14"/>
  <c r="W16" i="14"/>
  <c r="U16" i="14"/>
  <c r="T16" i="14"/>
  <c r="S16" i="14"/>
  <c r="L16" i="14"/>
  <c r="AB15" i="14"/>
  <c r="Y15" i="14"/>
  <c r="W15" i="14"/>
  <c r="U15" i="14"/>
  <c r="T15" i="14"/>
  <c r="S15" i="14" s="1"/>
  <c r="L15" i="14"/>
  <c r="AB14" i="14"/>
  <c r="Y14" i="14"/>
  <c r="W14" i="14"/>
  <c r="U14" i="14"/>
  <c r="T14" i="14"/>
  <c r="S14" i="14"/>
  <c r="L14" i="14"/>
  <c r="AB13" i="14"/>
  <c r="Y13" i="14"/>
  <c r="W13" i="14"/>
  <c r="U13" i="14"/>
  <c r="T13" i="14"/>
  <c r="S13" i="14" s="1"/>
  <c r="L13" i="14"/>
  <c r="AB12" i="14"/>
  <c r="Y12" i="14"/>
  <c r="W12" i="14"/>
  <c r="U12" i="14"/>
  <c r="T12" i="14"/>
  <c r="S12" i="14"/>
  <c r="L12" i="14"/>
  <c r="AB11" i="14"/>
  <c r="Y11" i="14"/>
  <c r="W11" i="14"/>
  <c r="U11" i="14"/>
  <c r="T11" i="14"/>
  <c r="S11" i="14" s="1"/>
  <c r="L11" i="14"/>
  <c r="AB10" i="14"/>
  <c r="Y10" i="14"/>
  <c r="W10" i="14"/>
  <c r="U10" i="14"/>
  <c r="T10" i="14"/>
  <c r="S10" i="14"/>
  <c r="L10" i="14"/>
  <c r="AB9" i="14"/>
  <c r="Y9" i="14"/>
  <c r="W9" i="14"/>
  <c r="U9" i="14"/>
  <c r="T9" i="14"/>
  <c r="S9" i="14" s="1"/>
  <c r="L9" i="14"/>
  <c r="AB8" i="14"/>
  <c r="Y8" i="14"/>
  <c r="W8" i="14"/>
  <c r="U8" i="14"/>
  <c r="T8" i="14"/>
  <c r="S8" i="14"/>
  <c r="L8" i="14"/>
  <c r="AB7" i="14"/>
  <c r="Y7" i="14"/>
  <c r="W7" i="14"/>
  <c r="U7" i="14"/>
  <c r="T7" i="14"/>
  <c r="S7" i="14" s="1"/>
  <c r="L7" i="14"/>
  <c r="AB6" i="14"/>
  <c r="AB36" i="14" s="1"/>
  <c r="Y6" i="14"/>
  <c r="Y36" i="14" s="1"/>
  <c r="W6" i="14"/>
  <c r="W36" i="14" s="1"/>
  <c r="U6" i="14"/>
  <c r="U36" i="14" s="1"/>
  <c r="T6" i="14"/>
  <c r="T36" i="14" s="1"/>
  <c r="S6" i="14"/>
  <c r="L6" i="14"/>
  <c r="D56" i="13"/>
  <c r="D55" i="13"/>
  <c r="D54" i="13"/>
  <c r="D53" i="13"/>
  <c r="D52" i="13"/>
  <c r="D51" i="13"/>
  <c r="D50" i="13"/>
  <c r="D49" i="13"/>
  <c r="D48" i="13"/>
  <c r="D47" i="13"/>
  <c r="D46" i="13"/>
  <c r="D41" i="13"/>
  <c r="E37" i="13"/>
  <c r="AC36" i="13"/>
  <c r="E39" i="13" s="1"/>
  <c r="AA36" i="13"/>
  <c r="R36" i="13"/>
  <c r="E41" i="13" s="1"/>
  <c r="I37" i="13" s="1"/>
  <c r="P36" i="13"/>
  <c r="E40" i="13" s="1"/>
  <c r="AB35" i="13"/>
  <c r="Y35" i="13"/>
  <c r="W35" i="13"/>
  <c r="U35" i="13"/>
  <c r="T35" i="13"/>
  <c r="S35" i="13" s="1"/>
  <c r="L35" i="13"/>
  <c r="AB34" i="13"/>
  <c r="Y34" i="13"/>
  <c r="W34" i="13"/>
  <c r="U34" i="13"/>
  <c r="T34" i="13"/>
  <c r="S34" i="13"/>
  <c r="L34" i="13"/>
  <c r="AB33" i="13"/>
  <c r="Y33" i="13"/>
  <c r="W33" i="13"/>
  <c r="U33" i="13"/>
  <c r="T33" i="13"/>
  <c r="S33" i="13" s="1"/>
  <c r="L33" i="13"/>
  <c r="AB32" i="13"/>
  <c r="Y32" i="13"/>
  <c r="W32" i="13"/>
  <c r="U32" i="13"/>
  <c r="T32" i="13"/>
  <c r="S32" i="13"/>
  <c r="L32" i="13"/>
  <c r="AB31" i="13"/>
  <c r="Y31" i="13"/>
  <c r="W31" i="13"/>
  <c r="U31" i="13"/>
  <c r="T31" i="13"/>
  <c r="S31" i="13" s="1"/>
  <c r="L31" i="13"/>
  <c r="AB30" i="13"/>
  <c r="Y30" i="13"/>
  <c r="W30" i="13"/>
  <c r="U30" i="13"/>
  <c r="T30" i="13"/>
  <c r="S30" i="13"/>
  <c r="L30" i="13"/>
  <c r="AB29" i="13"/>
  <c r="Y29" i="13"/>
  <c r="W29" i="13"/>
  <c r="U29" i="13"/>
  <c r="T29" i="13"/>
  <c r="S29" i="13" s="1"/>
  <c r="L29" i="13"/>
  <c r="AB28" i="13"/>
  <c r="Y28" i="13"/>
  <c r="W28" i="13"/>
  <c r="U28" i="13"/>
  <c r="T28" i="13"/>
  <c r="S28" i="13"/>
  <c r="L28" i="13"/>
  <c r="AB27" i="13"/>
  <c r="Y27" i="13"/>
  <c r="W27" i="13"/>
  <c r="U27" i="13"/>
  <c r="T27" i="13"/>
  <c r="S27" i="13" s="1"/>
  <c r="L27" i="13"/>
  <c r="AB26" i="13"/>
  <c r="Y26" i="13"/>
  <c r="W26" i="13"/>
  <c r="U26" i="13"/>
  <c r="T26" i="13"/>
  <c r="S26" i="13"/>
  <c r="L26" i="13"/>
  <c r="AB25" i="13"/>
  <c r="Y25" i="13"/>
  <c r="W25" i="13"/>
  <c r="U25" i="13"/>
  <c r="T25" i="13"/>
  <c r="S25" i="13"/>
  <c r="L25" i="13"/>
  <c r="AB24" i="13"/>
  <c r="Y24" i="13"/>
  <c r="W24" i="13"/>
  <c r="U24" i="13"/>
  <c r="T24" i="13"/>
  <c r="S24" i="13" s="1"/>
  <c r="L24" i="13"/>
  <c r="AB23" i="13"/>
  <c r="Y23" i="13"/>
  <c r="W23" i="13"/>
  <c r="U23" i="13"/>
  <c r="T23" i="13"/>
  <c r="S23" i="13"/>
  <c r="L23" i="13"/>
  <c r="AB22" i="13"/>
  <c r="Y22" i="13"/>
  <c r="W22" i="13"/>
  <c r="U22" i="13"/>
  <c r="T22" i="13"/>
  <c r="S22" i="13" s="1"/>
  <c r="L22" i="13"/>
  <c r="AB21" i="13"/>
  <c r="Y21" i="13"/>
  <c r="W21" i="13"/>
  <c r="U21" i="13"/>
  <c r="T21" i="13"/>
  <c r="S21" i="13"/>
  <c r="L21" i="13"/>
  <c r="AB20" i="13"/>
  <c r="Y20" i="13"/>
  <c r="W20" i="13"/>
  <c r="U20" i="13"/>
  <c r="T20" i="13"/>
  <c r="S20" i="13" s="1"/>
  <c r="L20" i="13"/>
  <c r="AB19" i="13"/>
  <c r="Y19" i="13"/>
  <c r="W19" i="13"/>
  <c r="U19" i="13"/>
  <c r="T19" i="13"/>
  <c r="S19" i="13"/>
  <c r="L19" i="13"/>
  <c r="AB18" i="13"/>
  <c r="Y18" i="13"/>
  <c r="W18" i="13"/>
  <c r="U18" i="13"/>
  <c r="T18" i="13"/>
  <c r="S18" i="13" s="1"/>
  <c r="L18" i="13"/>
  <c r="AB17" i="13"/>
  <c r="Y17" i="13"/>
  <c r="W17" i="13"/>
  <c r="U17" i="13"/>
  <c r="T17" i="13"/>
  <c r="S17" i="13"/>
  <c r="L17" i="13"/>
  <c r="AB16" i="13"/>
  <c r="Y16" i="13"/>
  <c r="W16" i="13"/>
  <c r="U16" i="13"/>
  <c r="T16" i="13"/>
  <c r="S16" i="13" s="1"/>
  <c r="L16" i="13"/>
  <c r="AB15" i="13"/>
  <c r="Y15" i="13"/>
  <c r="W15" i="13"/>
  <c r="U15" i="13"/>
  <c r="T15" i="13"/>
  <c r="S15" i="13"/>
  <c r="L15" i="13"/>
  <c r="AB14" i="13"/>
  <c r="Y14" i="13"/>
  <c r="W14" i="13"/>
  <c r="U14" i="13"/>
  <c r="T14" i="13"/>
  <c r="S14" i="13" s="1"/>
  <c r="L14" i="13"/>
  <c r="AB13" i="13"/>
  <c r="Y13" i="13"/>
  <c r="W13" i="13"/>
  <c r="U13" i="13"/>
  <c r="T13" i="13"/>
  <c r="S13" i="13"/>
  <c r="L13" i="13"/>
  <c r="AB12" i="13"/>
  <c r="Y12" i="13"/>
  <c r="W12" i="13"/>
  <c r="U12" i="13"/>
  <c r="T12" i="13"/>
  <c r="S12" i="13" s="1"/>
  <c r="L12" i="13"/>
  <c r="AB11" i="13"/>
  <c r="Y11" i="13"/>
  <c r="W11" i="13"/>
  <c r="U11" i="13"/>
  <c r="T11" i="13"/>
  <c r="S11" i="13"/>
  <c r="L11" i="13"/>
  <c r="AB10" i="13"/>
  <c r="Y10" i="13"/>
  <c r="W10" i="13"/>
  <c r="U10" i="13"/>
  <c r="T10" i="13"/>
  <c r="S10" i="13" s="1"/>
  <c r="L10" i="13"/>
  <c r="AB9" i="13"/>
  <c r="Y9" i="13"/>
  <c r="W9" i="13"/>
  <c r="U9" i="13"/>
  <c r="T9" i="13"/>
  <c r="S9" i="13"/>
  <c r="L9" i="13"/>
  <c r="AB8" i="13"/>
  <c r="Y8" i="13"/>
  <c r="W8" i="13"/>
  <c r="U8" i="13"/>
  <c r="T8" i="13"/>
  <c r="S8" i="13" s="1"/>
  <c r="L8" i="13"/>
  <c r="AB7" i="13"/>
  <c r="Y7" i="13"/>
  <c r="W7" i="13"/>
  <c r="U7" i="13"/>
  <c r="T7" i="13"/>
  <c r="S7" i="13"/>
  <c r="L7" i="13"/>
  <c r="AB6" i="13"/>
  <c r="AB36" i="13" s="1"/>
  <c r="Y6" i="13"/>
  <c r="Y36" i="13" s="1"/>
  <c r="W6" i="13"/>
  <c r="W36" i="13" s="1"/>
  <c r="U6" i="13"/>
  <c r="U36" i="13" s="1"/>
  <c r="T6" i="13"/>
  <c r="T36" i="13" s="1"/>
  <c r="L6" i="13"/>
  <c r="D56" i="12"/>
  <c r="D55" i="12"/>
  <c r="D54" i="12"/>
  <c r="D53" i="12"/>
  <c r="D52" i="12"/>
  <c r="D51" i="12"/>
  <c r="D50" i="12"/>
  <c r="D49" i="12"/>
  <c r="D48" i="12"/>
  <c r="D47" i="12"/>
  <c r="D46" i="12"/>
  <c r="D41" i="12"/>
  <c r="E37" i="12"/>
  <c r="AC36" i="12"/>
  <c r="E39" i="12" s="1"/>
  <c r="AA36" i="12"/>
  <c r="R36" i="12"/>
  <c r="E41" i="12" s="1"/>
  <c r="P36" i="12"/>
  <c r="E40" i="12" s="1"/>
  <c r="AB35" i="12"/>
  <c r="Y35" i="12"/>
  <c r="W35" i="12"/>
  <c r="U35" i="12"/>
  <c r="T35" i="12"/>
  <c r="S35" i="12" s="1"/>
  <c r="L35" i="12"/>
  <c r="AB34" i="12"/>
  <c r="Y34" i="12"/>
  <c r="W34" i="12"/>
  <c r="U34" i="12"/>
  <c r="T34" i="12"/>
  <c r="S34" i="12"/>
  <c r="L34" i="12"/>
  <c r="AB33" i="12"/>
  <c r="Y33" i="12"/>
  <c r="W33" i="12"/>
  <c r="U33" i="12"/>
  <c r="T33" i="12"/>
  <c r="S33" i="12" s="1"/>
  <c r="L33" i="12"/>
  <c r="AB32" i="12"/>
  <c r="Y32" i="12"/>
  <c r="W32" i="12"/>
  <c r="U32" i="12"/>
  <c r="T32" i="12"/>
  <c r="S32" i="12"/>
  <c r="L32" i="12"/>
  <c r="AB31" i="12"/>
  <c r="Y31" i="12"/>
  <c r="W31" i="12"/>
  <c r="U31" i="12"/>
  <c r="T31" i="12"/>
  <c r="S31" i="12" s="1"/>
  <c r="L31" i="12"/>
  <c r="AB30" i="12"/>
  <c r="Y30" i="12"/>
  <c r="W30" i="12"/>
  <c r="U30" i="12"/>
  <c r="T30" i="12"/>
  <c r="S30" i="12"/>
  <c r="L30" i="12"/>
  <c r="AB29" i="12"/>
  <c r="Y29" i="12"/>
  <c r="W29" i="12"/>
  <c r="U29" i="12"/>
  <c r="T29" i="12"/>
  <c r="S29" i="12" s="1"/>
  <c r="L29" i="12"/>
  <c r="AB28" i="12"/>
  <c r="Y28" i="12"/>
  <c r="W28" i="12"/>
  <c r="U28" i="12"/>
  <c r="T28" i="12"/>
  <c r="S28" i="12"/>
  <c r="L28" i="12"/>
  <c r="AB27" i="12"/>
  <c r="Y27" i="12"/>
  <c r="W27" i="12"/>
  <c r="U27" i="12"/>
  <c r="T27" i="12"/>
  <c r="S27" i="12" s="1"/>
  <c r="L27" i="12"/>
  <c r="AB26" i="12"/>
  <c r="Y26" i="12"/>
  <c r="W26" i="12"/>
  <c r="U26" i="12"/>
  <c r="T26" i="12"/>
  <c r="S26" i="12"/>
  <c r="L26" i="12"/>
  <c r="AB25" i="12"/>
  <c r="Y25" i="12"/>
  <c r="W25" i="12"/>
  <c r="U25" i="12"/>
  <c r="T25" i="12"/>
  <c r="S25" i="12" s="1"/>
  <c r="L25" i="12"/>
  <c r="AB24" i="12"/>
  <c r="Y24" i="12"/>
  <c r="W24" i="12"/>
  <c r="U24" i="12"/>
  <c r="T24" i="12"/>
  <c r="S24" i="12"/>
  <c r="L24" i="12"/>
  <c r="AB23" i="12"/>
  <c r="Y23" i="12"/>
  <c r="W23" i="12"/>
  <c r="U23" i="12"/>
  <c r="T23" i="12"/>
  <c r="S23" i="12" s="1"/>
  <c r="L23" i="12"/>
  <c r="AB22" i="12"/>
  <c r="Y22" i="12"/>
  <c r="W22" i="12"/>
  <c r="U22" i="12"/>
  <c r="T22" i="12"/>
  <c r="S22" i="12"/>
  <c r="L22" i="12"/>
  <c r="AB21" i="12"/>
  <c r="Y21" i="12"/>
  <c r="W21" i="12"/>
  <c r="U21" i="12"/>
  <c r="T21" i="12"/>
  <c r="S21" i="12" s="1"/>
  <c r="L21" i="12"/>
  <c r="AB20" i="12"/>
  <c r="Y20" i="12"/>
  <c r="W20" i="12"/>
  <c r="U20" i="12"/>
  <c r="T20" i="12"/>
  <c r="S20" i="12"/>
  <c r="L20" i="12"/>
  <c r="AB19" i="12"/>
  <c r="Y19" i="12"/>
  <c r="W19" i="12"/>
  <c r="U19" i="12"/>
  <c r="T19" i="12"/>
  <c r="S19" i="12" s="1"/>
  <c r="L19" i="12"/>
  <c r="AB18" i="12"/>
  <c r="Y18" i="12"/>
  <c r="W18" i="12"/>
  <c r="U18" i="12"/>
  <c r="T18" i="12"/>
  <c r="S18" i="12"/>
  <c r="L18" i="12"/>
  <c r="AB17" i="12"/>
  <c r="Y17" i="12"/>
  <c r="W17" i="12"/>
  <c r="U17" i="12"/>
  <c r="T17" i="12"/>
  <c r="S17" i="12" s="1"/>
  <c r="L17" i="12"/>
  <c r="AB16" i="12"/>
  <c r="Y16" i="12"/>
  <c r="W16" i="12"/>
  <c r="U16" i="12"/>
  <c r="T16" i="12"/>
  <c r="S16" i="12"/>
  <c r="L16" i="12"/>
  <c r="AB15" i="12"/>
  <c r="Y15" i="12"/>
  <c r="W15" i="12"/>
  <c r="U15" i="12"/>
  <c r="T15" i="12"/>
  <c r="S15" i="12" s="1"/>
  <c r="L15" i="12"/>
  <c r="AB14" i="12"/>
  <c r="Y14" i="12"/>
  <c r="W14" i="12"/>
  <c r="U14" i="12"/>
  <c r="T14" i="12"/>
  <c r="S14" i="12"/>
  <c r="L14" i="12"/>
  <c r="AB13" i="12"/>
  <c r="Y13" i="12"/>
  <c r="W13" i="12"/>
  <c r="U13" i="12"/>
  <c r="T13" i="12"/>
  <c r="S13" i="12" s="1"/>
  <c r="L13" i="12"/>
  <c r="AB12" i="12"/>
  <c r="Y12" i="12"/>
  <c r="W12" i="12"/>
  <c r="U12" i="12"/>
  <c r="T12" i="12"/>
  <c r="S12" i="12"/>
  <c r="L12" i="12"/>
  <c r="AB11" i="12"/>
  <c r="Y11" i="12"/>
  <c r="W11" i="12"/>
  <c r="U11" i="12"/>
  <c r="T11" i="12"/>
  <c r="S11" i="12" s="1"/>
  <c r="L11" i="12"/>
  <c r="AB10" i="12"/>
  <c r="Y10" i="12"/>
  <c r="W10" i="12"/>
  <c r="U10" i="12"/>
  <c r="T10" i="12"/>
  <c r="S10" i="12"/>
  <c r="L10" i="12"/>
  <c r="AB9" i="12"/>
  <c r="Y9" i="12"/>
  <c r="W9" i="12"/>
  <c r="U9" i="12"/>
  <c r="T9" i="12"/>
  <c r="S9" i="12" s="1"/>
  <c r="L9" i="12"/>
  <c r="AB8" i="12"/>
  <c r="Y8" i="12"/>
  <c r="W8" i="12"/>
  <c r="U8" i="12"/>
  <c r="T8" i="12"/>
  <c r="S8" i="12"/>
  <c r="L8" i="12"/>
  <c r="AB7" i="12"/>
  <c r="Y7" i="12"/>
  <c r="W7" i="12"/>
  <c r="U7" i="12"/>
  <c r="T7" i="12"/>
  <c r="S7" i="12" s="1"/>
  <c r="L7" i="12"/>
  <c r="AB6" i="12"/>
  <c r="AB36" i="12" s="1"/>
  <c r="Y6" i="12"/>
  <c r="Y36" i="12" s="1"/>
  <c r="W6" i="12"/>
  <c r="W36" i="12" s="1"/>
  <c r="U6" i="12"/>
  <c r="U36" i="12" s="1"/>
  <c r="T6" i="12"/>
  <c r="T36" i="12" s="1"/>
  <c r="S6" i="12"/>
  <c r="S36" i="12" s="1"/>
  <c r="D43" i="12" s="1"/>
  <c r="L6" i="12"/>
  <c r="D56" i="11"/>
  <c r="D55" i="11"/>
  <c r="D54" i="11"/>
  <c r="D53" i="11"/>
  <c r="D52" i="11"/>
  <c r="D51" i="11"/>
  <c r="D50" i="11"/>
  <c r="D49" i="11"/>
  <c r="D48" i="11"/>
  <c r="D47" i="11"/>
  <c r="D46" i="11"/>
  <c r="D41" i="11"/>
  <c r="E37" i="11"/>
  <c r="AC36" i="11"/>
  <c r="E39" i="11" s="1"/>
  <c r="AA36" i="11"/>
  <c r="R36" i="11"/>
  <c r="E41" i="11" s="1"/>
  <c r="P36" i="11"/>
  <c r="E40" i="11" s="1"/>
  <c r="AB35" i="11"/>
  <c r="Y35" i="11"/>
  <c r="W35" i="11"/>
  <c r="U35" i="11"/>
  <c r="T35" i="11"/>
  <c r="S35" i="11" s="1"/>
  <c r="L35" i="11"/>
  <c r="AB34" i="11"/>
  <c r="Y34" i="11"/>
  <c r="W34" i="11"/>
  <c r="U34" i="11"/>
  <c r="T34" i="11"/>
  <c r="S34" i="11"/>
  <c r="L34" i="11"/>
  <c r="AB33" i="11"/>
  <c r="Y33" i="11"/>
  <c r="W33" i="11"/>
  <c r="U33" i="11"/>
  <c r="T33" i="11"/>
  <c r="S33" i="11" s="1"/>
  <c r="L33" i="11"/>
  <c r="AB32" i="11"/>
  <c r="Y32" i="11"/>
  <c r="W32" i="11"/>
  <c r="U32" i="11"/>
  <c r="T32" i="11"/>
  <c r="S32" i="11"/>
  <c r="L32" i="11"/>
  <c r="AB31" i="11"/>
  <c r="Y31" i="11"/>
  <c r="W31" i="11"/>
  <c r="U31" i="11"/>
  <c r="T31" i="11"/>
  <c r="S31" i="11" s="1"/>
  <c r="L31" i="11"/>
  <c r="AB30" i="11"/>
  <c r="Y30" i="11"/>
  <c r="W30" i="11"/>
  <c r="U30" i="11"/>
  <c r="T30" i="11"/>
  <c r="S30" i="11"/>
  <c r="L30" i="11"/>
  <c r="AB29" i="11"/>
  <c r="Y29" i="11"/>
  <c r="W29" i="11"/>
  <c r="U29" i="11"/>
  <c r="T29" i="11"/>
  <c r="S29" i="11" s="1"/>
  <c r="L29" i="11"/>
  <c r="AB28" i="11"/>
  <c r="Y28" i="11"/>
  <c r="W28" i="11"/>
  <c r="U28" i="11"/>
  <c r="T28" i="11"/>
  <c r="S28" i="11"/>
  <c r="L28" i="11"/>
  <c r="AB27" i="11"/>
  <c r="Y27" i="11"/>
  <c r="W27" i="11"/>
  <c r="U27" i="11"/>
  <c r="T27" i="11"/>
  <c r="S27" i="11" s="1"/>
  <c r="L27" i="11"/>
  <c r="AB26" i="11"/>
  <c r="Y26" i="11"/>
  <c r="W26" i="11"/>
  <c r="U26" i="11"/>
  <c r="T26" i="11"/>
  <c r="S26" i="11"/>
  <c r="L26" i="11"/>
  <c r="AB25" i="11"/>
  <c r="Y25" i="11"/>
  <c r="W25" i="11"/>
  <c r="U25" i="11"/>
  <c r="T25" i="11"/>
  <c r="S25" i="11" s="1"/>
  <c r="L25" i="11"/>
  <c r="AB24" i="11"/>
  <c r="Y24" i="11"/>
  <c r="W24" i="11"/>
  <c r="U24" i="11"/>
  <c r="T24" i="11"/>
  <c r="S24" i="11"/>
  <c r="L24" i="11"/>
  <c r="AB23" i="11"/>
  <c r="Y23" i="11"/>
  <c r="W23" i="11"/>
  <c r="U23" i="11"/>
  <c r="T23" i="11"/>
  <c r="S23" i="11" s="1"/>
  <c r="L23" i="11"/>
  <c r="AB22" i="11"/>
  <c r="Y22" i="11"/>
  <c r="W22" i="11"/>
  <c r="U22" i="11"/>
  <c r="T22" i="11"/>
  <c r="S22" i="11"/>
  <c r="L22" i="11"/>
  <c r="AB21" i="11"/>
  <c r="Y21" i="11"/>
  <c r="W21" i="11"/>
  <c r="U21" i="11"/>
  <c r="T21" i="11"/>
  <c r="S21" i="11" s="1"/>
  <c r="L21" i="11"/>
  <c r="AB20" i="11"/>
  <c r="Y20" i="11"/>
  <c r="W20" i="11"/>
  <c r="U20" i="11"/>
  <c r="T20" i="11"/>
  <c r="S20" i="11"/>
  <c r="L20" i="11"/>
  <c r="AB19" i="11"/>
  <c r="Y19" i="11"/>
  <c r="W19" i="11"/>
  <c r="U19" i="11"/>
  <c r="T19" i="11"/>
  <c r="S19" i="11" s="1"/>
  <c r="L19" i="11"/>
  <c r="AB18" i="11"/>
  <c r="Y18" i="11"/>
  <c r="W18" i="11"/>
  <c r="U18" i="11"/>
  <c r="T18" i="11"/>
  <c r="S18" i="11"/>
  <c r="L18" i="11"/>
  <c r="AB17" i="11"/>
  <c r="Y17" i="11"/>
  <c r="W17" i="11"/>
  <c r="U17" i="11"/>
  <c r="T17" i="11"/>
  <c r="S17" i="11" s="1"/>
  <c r="L17" i="11"/>
  <c r="AB16" i="11"/>
  <c r="Y16" i="11"/>
  <c r="W16" i="11"/>
  <c r="U16" i="11"/>
  <c r="T16" i="11"/>
  <c r="S16" i="11"/>
  <c r="L16" i="11"/>
  <c r="AB15" i="11"/>
  <c r="Y15" i="11"/>
  <c r="W15" i="11"/>
  <c r="U15" i="11"/>
  <c r="T15" i="11"/>
  <c r="S15" i="11" s="1"/>
  <c r="L15" i="11"/>
  <c r="AB14" i="11"/>
  <c r="Y14" i="11"/>
  <c r="W14" i="11"/>
  <c r="U14" i="11"/>
  <c r="T14" i="11"/>
  <c r="S14" i="11"/>
  <c r="L14" i="11"/>
  <c r="AB13" i="11"/>
  <c r="Y13" i="11"/>
  <c r="W13" i="11"/>
  <c r="U13" i="11"/>
  <c r="T13" i="11"/>
  <c r="S13" i="11" s="1"/>
  <c r="L13" i="11"/>
  <c r="AB12" i="11"/>
  <c r="Y12" i="11"/>
  <c r="W12" i="11"/>
  <c r="U12" i="11"/>
  <c r="T12" i="11"/>
  <c r="S12" i="11"/>
  <c r="L12" i="11"/>
  <c r="AB11" i="11"/>
  <c r="Y11" i="11"/>
  <c r="W11" i="11"/>
  <c r="U11" i="11"/>
  <c r="T11" i="11"/>
  <c r="S11" i="11" s="1"/>
  <c r="L11" i="11"/>
  <c r="AB10" i="11"/>
  <c r="Y10" i="11"/>
  <c r="W10" i="11"/>
  <c r="U10" i="11"/>
  <c r="T10" i="11"/>
  <c r="S10" i="11"/>
  <c r="L10" i="11"/>
  <c r="AB9" i="11"/>
  <c r="Y9" i="11"/>
  <c r="W9" i="11"/>
  <c r="U9" i="11"/>
  <c r="T9" i="11"/>
  <c r="S9" i="11" s="1"/>
  <c r="L9" i="11"/>
  <c r="AB8" i="11"/>
  <c r="Y8" i="11"/>
  <c r="W8" i="11"/>
  <c r="U8" i="11"/>
  <c r="T8" i="11"/>
  <c r="S8" i="11"/>
  <c r="L8" i="11"/>
  <c r="AB7" i="11"/>
  <c r="Y7" i="11"/>
  <c r="W7" i="11"/>
  <c r="U7" i="11"/>
  <c r="T7" i="11"/>
  <c r="S7" i="11" s="1"/>
  <c r="L7" i="11"/>
  <c r="AB6" i="11"/>
  <c r="AB36" i="11" s="1"/>
  <c r="Y6" i="11"/>
  <c r="Y36" i="11" s="1"/>
  <c r="W6" i="11"/>
  <c r="W36" i="11" s="1"/>
  <c r="U6" i="11"/>
  <c r="U36" i="11" s="1"/>
  <c r="T6" i="11"/>
  <c r="T36" i="11" s="1"/>
  <c r="S6" i="11"/>
  <c r="S36" i="11" s="1"/>
  <c r="D43" i="11" s="1"/>
  <c r="L6" i="11"/>
  <c r="D56" i="10"/>
  <c r="D55" i="10"/>
  <c r="D54" i="10"/>
  <c r="D53" i="10"/>
  <c r="D52" i="10"/>
  <c r="D51" i="10"/>
  <c r="D50" i="10"/>
  <c r="D49" i="10"/>
  <c r="D48" i="10"/>
  <c r="D47" i="10"/>
  <c r="D46" i="10"/>
  <c r="D41" i="10"/>
  <c r="E37" i="10"/>
  <c r="AC36" i="10"/>
  <c r="E39" i="10" s="1"/>
  <c r="AA36" i="10"/>
  <c r="R36" i="10"/>
  <c r="E41" i="10" s="1"/>
  <c r="P36" i="10"/>
  <c r="E40" i="10" s="1"/>
  <c r="AB35" i="10"/>
  <c r="Y35" i="10"/>
  <c r="W35" i="10"/>
  <c r="U35" i="10"/>
  <c r="T35" i="10"/>
  <c r="S35" i="10" s="1"/>
  <c r="L35" i="10"/>
  <c r="AB34" i="10"/>
  <c r="Y34" i="10"/>
  <c r="W34" i="10"/>
  <c r="U34" i="10"/>
  <c r="T34" i="10"/>
  <c r="S34" i="10"/>
  <c r="L34" i="10"/>
  <c r="AB33" i="10"/>
  <c r="Y33" i="10"/>
  <c r="W33" i="10"/>
  <c r="U33" i="10"/>
  <c r="T33" i="10"/>
  <c r="S33" i="10" s="1"/>
  <c r="L33" i="10"/>
  <c r="AB32" i="10"/>
  <c r="Y32" i="10"/>
  <c r="W32" i="10"/>
  <c r="U32" i="10"/>
  <c r="T32" i="10"/>
  <c r="S32" i="10"/>
  <c r="L32" i="10"/>
  <c r="AB31" i="10"/>
  <c r="Y31" i="10"/>
  <c r="W31" i="10"/>
  <c r="U31" i="10"/>
  <c r="T31" i="10"/>
  <c r="S31" i="10" s="1"/>
  <c r="L31" i="10"/>
  <c r="AB30" i="10"/>
  <c r="Y30" i="10"/>
  <c r="W30" i="10"/>
  <c r="U30" i="10"/>
  <c r="T30" i="10"/>
  <c r="S30" i="10"/>
  <c r="L30" i="10"/>
  <c r="AB29" i="10"/>
  <c r="Y29" i="10"/>
  <c r="W29" i="10"/>
  <c r="U29" i="10"/>
  <c r="T29" i="10"/>
  <c r="S29" i="10" s="1"/>
  <c r="L29" i="10"/>
  <c r="AB28" i="10"/>
  <c r="Y28" i="10"/>
  <c r="W28" i="10"/>
  <c r="U28" i="10"/>
  <c r="T28" i="10"/>
  <c r="S28" i="10"/>
  <c r="L28" i="10"/>
  <c r="AB27" i="10"/>
  <c r="Y27" i="10"/>
  <c r="W27" i="10"/>
  <c r="U27" i="10"/>
  <c r="T27" i="10"/>
  <c r="S27" i="10" s="1"/>
  <c r="L27" i="10"/>
  <c r="AB26" i="10"/>
  <c r="Y26" i="10"/>
  <c r="W26" i="10"/>
  <c r="U26" i="10"/>
  <c r="T26" i="10"/>
  <c r="S26" i="10"/>
  <c r="L26" i="10"/>
  <c r="AB25" i="10"/>
  <c r="Y25" i="10"/>
  <c r="W25" i="10"/>
  <c r="U25" i="10"/>
  <c r="T25" i="10"/>
  <c r="S25" i="10" s="1"/>
  <c r="L25" i="10"/>
  <c r="AB24" i="10"/>
  <c r="Y24" i="10"/>
  <c r="W24" i="10"/>
  <c r="U24" i="10"/>
  <c r="T24" i="10"/>
  <c r="S24" i="10"/>
  <c r="L24" i="10"/>
  <c r="AB23" i="10"/>
  <c r="Y23" i="10"/>
  <c r="W23" i="10"/>
  <c r="U23" i="10"/>
  <c r="T23" i="10"/>
  <c r="S23" i="10" s="1"/>
  <c r="L23" i="10"/>
  <c r="AB22" i="10"/>
  <c r="Y22" i="10"/>
  <c r="W22" i="10"/>
  <c r="U22" i="10"/>
  <c r="T22" i="10"/>
  <c r="S22" i="10"/>
  <c r="L22" i="10"/>
  <c r="AB21" i="10"/>
  <c r="Y21" i="10"/>
  <c r="W21" i="10"/>
  <c r="U21" i="10"/>
  <c r="T21" i="10"/>
  <c r="S21" i="10" s="1"/>
  <c r="L21" i="10"/>
  <c r="AB20" i="10"/>
  <c r="Y20" i="10"/>
  <c r="W20" i="10"/>
  <c r="U20" i="10"/>
  <c r="T20" i="10"/>
  <c r="S20" i="10"/>
  <c r="L20" i="10"/>
  <c r="AB19" i="10"/>
  <c r="Y19" i="10"/>
  <c r="W19" i="10"/>
  <c r="U19" i="10"/>
  <c r="T19" i="10"/>
  <c r="S19" i="10" s="1"/>
  <c r="L19" i="10"/>
  <c r="AB18" i="10"/>
  <c r="Y18" i="10"/>
  <c r="W18" i="10"/>
  <c r="U18" i="10"/>
  <c r="T18" i="10"/>
  <c r="S18" i="10"/>
  <c r="L18" i="10"/>
  <c r="AB17" i="10"/>
  <c r="Y17" i="10"/>
  <c r="W17" i="10"/>
  <c r="U17" i="10"/>
  <c r="T17" i="10"/>
  <c r="S17" i="10" s="1"/>
  <c r="L17" i="10"/>
  <c r="AB16" i="10"/>
  <c r="Y16" i="10"/>
  <c r="W16" i="10"/>
  <c r="U16" i="10"/>
  <c r="T16" i="10"/>
  <c r="S16" i="10"/>
  <c r="L16" i="10"/>
  <c r="AB15" i="10"/>
  <c r="Y15" i="10"/>
  <c r="W15" i="10"/>
  <c r="U15" i="10"/>
  <c r="T15" i="10"/>
  <c r="S15" i="10" s="1"/>
  <c r="L15" i="10"/>
  <c r="AB14" i="10"/>
  <c r="Y14" i="10"/>
  <c r="W14" i="10"/>
  <c r="U14" i="10"/>
  <c r="T14" i="10"/>
  <c r="S14" i="10"/>
  <c r="L14" i="10"/>
  <c r="AB13" i="10"/>
  <c r="Y13" i="10"/>
  <c r="W13" i="10"/>
  <c r="U13" i="10"/>
  <c r="T13" i="10"/>
  <c r="S13" i="10" s="1"/>
  <c r="L13" i="10"/>
  <c r="AB12" i="10"/>
  <c r="Y12" i="10"/>
  <c r="W12" i="10"/>
  <c r="U12" i="10"/>
  <c r="T12" i="10"/>
  <c r="S12" i="10"/>
  <c r="L12" i="10"/>
  <c r="AB11" i="10"/>
  <c r="Y11" i="10"/>
  <c r="W11" i="10"/>
  <c r="U11" i="10"/>
  <c r="T11" i="10"/>
  <c r="S11" i="10" s="1"/>
  <c r="L11" i="10"/>
  <c r="AB10" i="10"/>
  <c r="Y10" i="10"/>
  <c r="W10" i="10"/>
  <c r="U10" i="10"/>
  <c r="T10" i="10"/>
  <c r="S10" i="10"/>
  <c r="L10" i="10"/>
  <c r="AB9" i="10"/>
  <c r="Y9" i="10"/>
  <c r="W9" i="10"/>
  <c r="U9" i="10"/>
  <c r="T9" i="10"/>
  <c r="S9" i="10" s="1"/>
  <c r="L9" i="10"/>
  <c r="AB8" i="10"/>
  <c r="Y8" i="10"/>
  <c r="W8" i="10"/>
  <c r="U8" i="10"/>
  <c r="T8" i="10"/>
  <c r="S8" i="10"/>
  <c r="L8" i="10"/>
  <c r="AB7" i="10"/>
  <c r="Y7" i="10"/>
  <c r="W7" i="10"/>
  <c r="U7" i="10"/>
  <c r="T7" i="10"/>
  <c r="S7" i="10" s="1"/>
  <c r="L7" i="10"/>
  <c r="AB6" i="10"/>
  <c r="AB36" i="10" s="1"/>
  <c r="Y6" i="10"/>
  <c r="Y36" i="10" s="1"/>
  <c r="W6" i="10"/>
  <c r="W36" i="10" s="1"/>
  <c r="U6" i="10"/>
  <c r="U36" i="10" s="1"/>
  <c r="T6" i="10"/>
  <c r="T36" i="10" s="1"/>
  <c r="S6" i="10"/>
  <c r="S36" i="10" s="1"/>
  <c r="D43" i="10" s="1"/>
  <c r="L6" i="10"/>
  <c r="D41" i="5"/>
  <c r="AB9" i="9"/>
  <c r="Y9" i="9"/>
  <c r="W9" i="9"/>
  <c r="U9" i="9"/>
  <c r="T9" i="9"/>
  <c r="S9" i="9"/>
  <c r="L9" i="9"/>
  <c r="AB8" i="9"/>
  <c r="Y8" i="9"/>
  <c r="W8" i="9"/>
  <c r="U8" i="9"/>
  <c r="T8" i="9"/>
  <c r="S8" i="9" s="1"/>
  <c r="L8" i="9"/>
  <c r="AB7" i="9"/>
  <c r="Y7" i="9"/>
  <c r="Y36" i="9" s="1"/>
  <c r="W7" i="9"/>
  <c r="U7" i="9"/>
  <c r="U36" i="9" s="1"/>
  <c r="T7" i="9"/>
  <c r="S7" i="9"/>
  <c r="L7" i="9"/>
  <c r="AB6" i="9"/>
  <c r="Y6" i="9"/>
  <c r="W6" i="9"/>
  <c r="U6" i="9"/>
  <c r="T6" i="9"/>
  <c r="S6" i="9" s="1"/>
  <c r="L6" i="9"/>
  <c r="AB9" i="8"/>
  <c r="Y9" i="8"/>
  <c r="W9" i="8"/>
  <c r="U9" i="8"/>
  <c r="T9" i="8"/>
  <c r="S9" i="8" s="1"/>
  <c r="L9" i="8"/>
  <c r="AB8" i="8"/>
  <c r="Y8" i="8"/>
  <c r="W8" i="8"/>
  <c r="U8" i="8"/>
  <c r="T8" i="8"/>
  <c r="S8" i="8"/>
  <c r="L8" i="8"/>
  <c r="AB7" i="8"/>
  <c r="Y7" i="8"/>
  <c r="W7" i="8"/>
  <c r="U7" i="8"/>
  <c r="T7" i="8"/>
  <c r="S7" i="8"/>
  <c r="L7" i="8"/>
  <c r="AB6" i="8"/>
  <c r="Y6" i="8"/>
  <c r="W6" i="8"/>
  <c r="U6" i="8"/>
  <c r="T6" i="8"/>
  <c r="S6" i="8" s="1"/>
  <c r="L6" i="8"/>
  <c r="AB9" i="7"/>
  <c r="Y9" i="7"/>
  <c r="W9" i="7"/>
  <c r="U9" i="7"/>
  <c r="T9" i="7"/>
  <c r="S9" i="7"/>
  <c r="L9" i="7"/>
  <c r="AB8" i="7"/>
  <c r="Y8" i="7"/>
  <c r="W8" i="7"/>
  <c r="U8" i="7"/>
  <c r="T8" i="7"/>
  <c r="S8" i="7"/>
  <c r="L8" i="7"/>
  <c r="AB7" i="7"/>
  <c r="Y7" i="7"/>
  <c r="W7" i="7"/>
  <c r="U7" i="7"/>
  <c r="T7" i="7"/>
  <c r="S7" i="7" s="1"/>
  <c r="L7" i="7"/>
  <c r="AB6" i="7"/>
  <c r="Y6" i="7"/>
  <c r="W6" i="7"/>
  <c r="U6" i="7"/>
  <c r="T6" i="7"/>
  <c r="S6" i="7" s="1"/>
  <c r="L6" i="7"/>
  <c r="AB9" i="6"/>
  <c r="Y9" i="6"/>
  <c r="W9" i="6"/>
  <c r="U9" i="6"/>
  <c r="T9" i="6"/>
  <c r="S9" i="6" s="1"/>
  <c r="L9" i="6"/>
  <c r="AB8" i="6"/>
  <c r="Y8" i="6"/>
  <c r="W8" i="6"/>
  <c r="U8" i="6"/>
  <c r="T8" i="6"/>
  <c r="S8" i="6"/>
  <c r="L8" i="6"/>
  <c r="AB7" i="6"/>
  <c r="Y7" i="6"/>
  <c r="W7" i="6"/>
  <c r="U7" i="6"/>
  <c r="T7" i="6"/>
  <c r="S7" i="6" s="1"/>
  <c r="L7" i="6"/>
  <c r="AB6" i="6"/>
  <c r="Y6" i="6"/>
  <c r="W6" i="6"/>
  <c r="U6" i="6"/>
  <c r="T6" i="6"/>
  <c r="S6" i="6"/>
  <c r="L6" i="6"/>
  <c r="AB8" i="5"/>
  <c r="Y8" i="5"/>
  <c r="W8" i="5"/>
  <c r="U8" i="5"/>
  <c r="T8" i="5"/>
  <c r="S8" i="5"/>
  <c r="L8" i="5"/>
  <c r="AB7" i="5"/>
  <c r="AB36" i="5" s="1"/>
  <c r="Y7" i="5"/>
  <c r="W7" i="5"/>
  <c r="W36" i="5" s="1"/>
  <c r="U7" i="5"/>
  <c r="T7" i="5"/>
  <c r="S7" i="5" s="1"/>
  <c r="S36" i="5" s="1"/>
  <c r="D43" i="5" s="1"/>
  <c r="L7" i="5"/>
  <c r="AB6" i="5"/>
  <c r="Y6" i="5"/>
  <c r="W6" i="5"/>
  <c r="U6" i="5"/>
  <c r="T6" i="5"/>
  <c r="S6" i="5"/>
  <c r="L6" i="5"/>
  <c r="D56" i="9"/>
  <c r="D55" i="9"/>
  <c r="D54" i="9"/>
  <c r="D53" i="9"/>
  <c r="D52" i="9"/>
  <c r="D51" i="9"/>
  <c r="D50" i="9"/>
  <c r="D49" i="9"/>
  <c r="D48" i="9"/>
  <c r="D47" i="9"/>
  <c r="D46" i="9"/>
  <c r="D41" i="9"/>
  <c r="E37" i="9"/>
  <c r="AC36" i="9"/>
  <c r="E39" i="9" s="1"/>
  <c r="AA36" i="9"/>
  <c r="R36" i="9"/>
  <c r="E41" i="9" s="1"/>
  <c r="P36" i="9"/>
  <c r="E40" i="9" s="1"/>
  <c r="AB35" i="9"/>
  <c r="Y35" i="9"/>
  <c r="W35" i="9"/>
  <c r="U35" i="9"/>
  <c r="T35" i="9"/>
  <c r="S35" i="9" s="1"/>
  <c r="L35" i="9"/>
  <c r="AB34" i="9"/>
  <c r="Y34" i="9"/>
  <c r="W34" i="9"/>
  <c r="U34" i="9"/>
  <c r="T34" i="9"/>
  <c r="S34" i="9"/>
  <c r="L34" i="9"/>
  <c r="AB33" i="9"/>
  <c r="Y33" i="9"/>
  <c r="W33" i="9"/>
  <c r="U33" i="9"/>
  <c r="T33" i="9"/>
  <c r="S33" i="9" s="1"/>
  <c r="L33" i="9"/>
  <c r="AB32" i="9"/>
  <c r="Y32" i="9"/>
  <c r="W32" i="9"/>
  <c r="U32" i="9"/>
  <c r="T32" i="9"/>
  <c r="S32" i="9"/>
  <c r="L32" i="9"/>
  <c r="AB31" i="9"/>
  <c r="Y31" i="9"/>
  <c r="W31" i="9"/>
  <c r="U31" i="9"/>
  <c r="T31" i="9"/>
  <c r="S31" i="9" s="1"/>
  <c r="L31" i="9"/>
  <c r="AB30" i="9"/>
  <c r="Y30" i="9"/>
  <c r="W30" i="9"/>
  <c r="U30" i="9"/>
  <c r="T30" i="9"/>
  <c r="S30" i="9"/>
  <c r="L30" i="9"/>
  <c r="AB29" i="9"/>
  <c r="Y29" i="9"/>
  <c r="W29" i="9"/>
  <c r="U29" i="9"/>
  <c r="T29" i="9"/>
  <c r="S29" i="9" s="1"/>
  <c r="L29" i="9"/>
  <c r="AB28" i="9"/>
  <c r="Y28" i="9"/>
  <c r="W28" i="9"/>
  <c r="U28" i="9"/>
  <c r="T28" i="9"/>
  <c r="S28" i="9"/>
  <c r="L28" i="9"/>
  <c r="AB27" i="9"/>
  <c r="Y27" i="9"/>
  <c r="W27" i="9"/>
  <c r="U27" i="9"/>
  <c r="T27" i="9"/>
  <c r="S27" i="9" s="1"/>
  <c r="L27" i="9"/>
  <c r="AB26" i="9"/>
  <c r="Y26" i="9"/>
  <c r="W26" i="9"/>
  <c r="U26" i="9"/>
  <c r="T26" i="9"/>
  <c r="S26" i="9"/>
  <c r="L26" i="9"/>
  <c r="AB25" i="9"/>
  <c r="Y25" i="9"/>
  <c r="W25" i="9"/>
  <c r="U25" i="9"/>
  <c r="T25" i="9"/>
  <c r="S25" i="9" s="1"/>
  <c r="L25" i="9"/>
  <c r="AB24" i="9"/>
  <c r="Y24" i="9"/>
  <c r="W24" i="9"/>
  <c r="U24" i="9"/>
  <c r="T24" i="9"/>
  <c r="S24" i="9"/>
  <c r="L24" i="9"/>
  <c r="AB23" i="9"/>
  <c r="Y23" i="9"/>
  <c r="W23" i="9"/>
  <c r="U23" i="9"/>
  <c r="T23" i="9"/>
  <c r="S23" i="9" s="1"/>
  <c r="L23" i="9"/>
  <c r="AB22" i="9"/>
  <c r="Y22" i="9"/>
  <c r="W22" i="9"/>
  <c r="U22" i="9"/>
  <c r="T22" i="9"/>
  <c r="S22" i="9"/>
  <c r="L22" i="9"/>
  <c r="AB21" i="9"/>
  <c r="Y21" i="9"/>
  <c r="W21" i="9"/>
  <c r="U21" i="9"/>
  <c r="T21" i="9"/>
  <c r="S21" i="9" s="1"/>
  <c r="L21" i="9"/>
  <c r="AB20" i="9"/>
  <c r="Y20" i="9"/>
  <c r="W20" i="9"/>
  <c r="U20" i="9"/>
  <c r="T20" i="9"/>
  <c r="S20" i="9"/>
  <c r="L20" i="9"/>
  <c r="AB19" i="9"/>
  <c r="Y19" i="9"/>
  <c r="W19" i="9"/>
  <c r="U19" i="9"/>
  <c r="T19" i="9"/>
  <c r="S19" i="9" s="1"/>
  <c r="L19" i="9"/>
  <c r="AB18" i="9"/>
  <c r="Y18" i="9"/>
  <c r="W18" i="9"/>
  <c r="U18" i="9"/>
  <c r="T18" i="9"/>
  <c r="S18" i="9"/>
  <c r="L18" i="9"/>
  <c r="AB17" i="9"/>
  <c r="Y17" i="9"/>
  <c r="W17" i="9"/>
  <c r="U17" i="9"/>
  <c r="T17" i="9"/>
  <c r="S17" i="9" s="1"/>
  <c r="L17" i="9"/>
  <c r="AB16" i="9"/>
  <c r="Y16" i="9"/>
  <c r="W16" i="9"/>
  <c r="U16" i="9"/>
  <c r="T16" i="9"/>
  <c r="S16" i="9"/>
  <c r="L16" i="9"/>
  <c r="AB15" i="9"/>
  <c r="Y15" i="9"/>
  <c r="W15" i="9"/>
  <c r="U15" i="9"/>
  <c r="T15" i="9"/>
  <c r="S15" i="9" s="1"/>
  <c r="L15" i="9"/>
  <c r="AB14" i="9"/>
  <c r="Y14" i="9"/>
  <c r="W14" i="9"/>
  <c r="U14" i="9"/>
  <c r="T14" i="9"/>
  <c r="S14" i="9"/>
  <c r="L14" i="9"/>
  <c r="AB13" i="9"/>
  <c r="Y13" i="9"/>
  <c r="W13" i="9"/>
  <c r="U13" i="9"/>
  <c r="T13" i="9"/>
  <c r="S13" i="9" s="1"/>
  <c r="L13" i="9"/>
  <c r="AB12" i="9"/>
  <c r="Y12" i="9"/>
  <c r="W12" i="9"/>
  <c r="U12" i="9"/>
  <c r="T12" i="9"/>
  <c r="S12" i="9"/>
  <c r="L12" i="9"/>
  <c r="AB11" i="9"/>
  <c r="Y11" i="9"/>
  <c r="W11" i="9"/>
  <c r="U11" i="9"/>
  <c r="T11" i="9"/>
  <c r="S11" i="9" s="1"/>
  <c r="L11" i="9"/>
  <c r="AB10" i="9"/>
  <c r="Y10" i="9"/>
  <c r="W10" i="9"/>
  <c r="U10" i="9"/>
  <c r="T10" i="9"/>
  <c r="S10" i="9"/>
  <c r="L10" i="9"/>
  <c r="AB36" i="9"/>
  <c r="W36" i="9"/>
  <c r="T36" i="9"/>
  <c r="D56" i="8"/>
  <c r="D55" i="8"/>
  <c r="D54" i="8"/>
  <c r="D53" i="8"/>
  <c r="D52" i="8"/>
  <c r="D51" i="8"/>
  <c r="D50" i="8"/>
  <c r="D49" i="8"/>
  <c r="D48" i="8"/>
  <c r="D47" i="8"/>
  <c r="D46" i="8"/>
  <c r="D41" i="8"/>
  <c r="E37" i="8"/>
  <c r="AC36" i="8"/>
  <c r="E39" i="8" s="1"/>
  <c r="AA36" i="8"/>
  <c r="R36" i="8"/>
  <c r="E41" i="8" s="1"/>
  <c r="P36" i="8"/>
  <c r="E40" i="8" s="1"/>
  <c r="AB35" i="8"/>
  <c r="Y35" i="8"/>
  <c r="W35" i="8"/>
  <c r="U35" i="8"/>
  <c r="T35" i="8"/>
  <c r="S35" i="8"/>
  <c r="L35" i="8"/>
  <c r="AB34" i="8"/>
  <c r="Y34" i="8"/>
  <c r="W34" i="8"/>
  <c r="U34" i="8"/>
  <c r="T34" i="8"/>
  <c r="S34" i="8" s="1"/>
  <c r="L34" i="8"/>
  <c r="AB33" i="8"/>
  <c r="Y33" i="8"/>
  <c r="W33" i="8"/>
  <c r="U33" i="8"/>
  <c r="T33" i="8"/>
  <c r="S33" i="8"/>
  <c r="L33" i="8"/>
  <c r="AB32" i="8"/>
  <c r="Y32" i="8"/>
  <c r="W32" i="8"/>
  <c r="U32" i="8"/>
  <c r="T32" i="8"/>
  <c r="S32" i="8" s="1"/>
  <c r="L32" i="8"/>
  <c r="AB31" i="8"/>
  <c r="Y31" i="8"/>
  <c r="W31" i="8"/>
  <c r="U31" i="8"/>
  <c r="T31" i="8"/>
  <c r="S31" i="8"/>
  <c r="L31" i="8"/>
  <c r="AB30" i="8"/>
  <c r="Y30" i="8"/>
  <c r="W30" i="8"/>
  <c r="U30" i="8"/>
  <c r="T30" i="8"/>
  <c r="S30" i="8" s="1"/>
  <c r="L30" i="8"/>
  <c r="AB29" i="8"/>
  <c r="Y29" i="8"/>
  <c r="W29" i="8"/>
  <c r="U29" i="8"/>
  <c r="T29" i="8"/>
  <c r="S29" i="8"/>
  <c r="L29" i="8"/>
  <c r="AB28" i="8"/>
  <c r="Y28" i="8"/>
  <c r="W28" i="8"/>
  <c r="U28" i="8"/>
  <c r="T28" i="8"/>
  <c r="S28" i="8" s="1"/>
  <c r="L28" i="8"/>
  <c r="AB27" i="8"/>
  <c r="Y27" i="8"/>
  <c r="W27" i="8"/>
  <c r="U27" i="8"/>
  <c r="T27" i="8"/>
  <c r="S27" i="8"/>
  <c r="L27" i="8"/>
  <c r="AB26" i="8"/>
  <c r="Y26" i="8"/>
  <c r="W26" i="8"/>
  <c r="U26" i="8"/>
  <c r="T26" i="8"/>
  <c r="S26" i="8" s="1"/>
  <c r="L26" i="8"/>
  <c r="AB25" i="8"/>
  <c r="Y25" i="8"/>
  <c r="W25" i="8"/>
  <c r="U25" i="8"/>
  <c r="T25" i="8"/>
  <c r="S25" i="8"/>
  <c r="L25" i="8"/>
  <c r="AB24" i="8"/>
  <c r="Y24" i="8"/>
  <c r="W24" i="8"/>
  <c r="U24" i="8"/>
  <c r="T24" i="8"/>
  <c r="S24" i="8" s="1"/>
  <c r="L24" i="8"/>
  <c r="AB23" i="8"/>
  <c r="Y23" i="8"/>
  <c r="W23" i="8"/>
  <c r="U23" i="8"/>
  <c r="T23" i="8"/>
  <c r="S23" i="8"/>
  <c r="L23" i="8"/>
  <c r="AB22" i="8"/>
  <c r="Y22" i="8"/>
  <c r="W22" i="8"/>
  <c r="U22" i="8"/>
  <c r="T22" i="8"/>
  <c r="S22" i="8" s="1"/>
  <c r="L22" i="8"/>
  <c r="AB21" i="8"/>
  <c r="Y21" i="8"/>
  <c r="W21" i="8"/>
  <c r="U21" i="8"/>
  <c r="T21" i="8"/>
  <c r="S21" i="8"/>
  <c r="L21" i="8"/>
  <c r="AB20" i="8"/>
  <c r="Y20" i="8"/>
  <c r="W20" i="8"/>
  <c r="U20" i="8"/>
  <c r="T20" i="8"/>
  <c r="S20" i="8" s="1"/>
  <c r="L20" i="8"/>
  <c r="AB19" i="8"/>
  <c r="Y19" i="8"/>
  <c r="W19" i="8"/>
  <c r="U19" i="8"/>
  <c r="T19" i="8"/>
  <c r="S19" i="8"/>
  <c r="L19" i="8"/>
  <c r="AB18" i="8"/>
  <c r="Y18" i="8"/>
  <c r="W18" i="8"/>
  <c r="U18" i="8"/>
  <c r="T18" i="8"/>
  <c r="S18" i="8" s="1"/>
  <c r="L18" i="8"/>
  <c r="AB17" i="8"/>
  <c r="Y17" i="8"/>
  <c r="W17" i="8"/>
  <c r="U17" i="8"/>
  <c r="T17" i="8"/>
  <c r="S17" i="8"/>
  <c r="L17" i="8"/>
  <c r="AB16" i="8"/>
  <c r="Y16" i="8"/>
  <c r="W16" i="8"/>
  <c r="U16" i="8"/>
  <c r="T16" i="8"/>
  <c r="S16" i="8" s="1"/>
  <c r="L16" i="8"/>
  <c r="AB15" i="8"/>
  <c r="Y15" i="8"/>
  <c r="W15" i="8"/>
  <c r="U15" i="8"/>
  <c r="T15" i="8"/>
  <c r="S15" i="8"/>
  <c r="L15" i="8"/>
  <c r="AB14" i="8"/>
  <c r="Y14" i="8"/>
  <c r="W14" i="8"/>
  <c r="U14" i="8"/>
  <c r="T14" i="8"/>
  <c r="S14" i="8" s="1"/>
  <c r="L14" i="8"/>
  <c r="AB13" i="8"/>
  <c r="Y13" i="8"/>
  <c r="W13" i="8"/>
  <c r="U13" i="8"/>
  <c r="T13" i="8"/>
  <c r="S13" i="8"/>
  <c r="L13" i="8"/>
  <c r="AB12" i="8"/>
  <c r="Y12" i="8"/>
  <c r="W12" i="8"/>
  <c r="U12" i="8"/>
  <c r="T12" i="8"/>
  <c r="S12" i="8" s="1"/>
  <c r="L12" i="8"/>
  <c r="AB11" i="8"/>
  <c r="Y11" i="8"/>
  <c r="W11" i="8"/>
  <c r="U11" i="8"/>
  <c r="T11" i="8"/>
  <c r="S11" i="8"/>
  <c r="L11" i="8"/>
  <c r="AB10" i="8"/>
  <c r="Y10" i="8"/>
  <c r="W10" i="8"/>
  <c r="U10" i="8"/>
  <c r="T10" i="8"/>
  <c r="S10" i="8" s="1"/>
  <c r="L10" i="8"/>
  <c r="Y36" i="8"/>
  <c r="U36" i="8"/>
  <c r="AB36" i="8"/>
  <c r="W36" i="8"/>
  <c r="T36" i="8"/>
  <c r="D56" i="7"/>
  <c r="D55" i="7"/>
  <c r="D54" i="7"/>
  <c r="D53" i="7"/>
  <c r="D52" i="7"/>
  <c r="D51" i="7"/>
  <c r="D50" i="7"/>
  <c r="D49" i="7"/>
  <c r="D48" i="7"/>
  <c r="D47" i="7"/>
  <c r="D46" i="7"/>
  <c r="D41" i="7"/>
  <c r="E37" i="7"/>
  <c r="AC36" i="7"/>
  <c r="E39" i="7" s="1"/>
  <c r="AA36" i="7"/>
  <c r="R36" i="7"/>
  <c r="E41" i="7" s="1"/>
  <c r="P36" i="7"/>
  <c r="E40" i="7" s="1"/>
  <c r="AB35" i="7"/>
  <c r="Y35" i="7"/>
  <c r="W35" i="7"/>
  <c r="U35" i="7"/>
  <c r="T35" i="7"/>
  <c r="S35" i="7" s="1"/>
  <c r="L35" i="7"/>
  <c r="AB34" i="7"/>
  <c r="Y34" i="7"/>
  <c r="W34" i="7"/>
  <c r="U34" i="7"/>
  <c r="T34" i="7"/>
  <c r="S34" i="7"/>
  <c r="L34" i="7"/>
  <c r="AB33" i="7"/>
  <c r="Y33" i="7"/>
  <c r="W33" i="7"/>
  <c r="U33" i="7"/>
  <c r="T33" i="7"/>
  <c r="S33" i="7" s="1"/>
  <c r="L33" i="7"/>
  <c r="AB32" i="7"/>
  <c r="Y32" i="7"/>
  <c r="W32" i="7"/>
  <c r="U32" i="7"/>
  <c r="T32" i="7"/>
  <c r="S32" i="7"/>
  <c r="L32" i="7"/>
  <c r="AB31" i="7"/>
  <c r="Y31" i="7"/>
  <c r="W31" i="7"/>
  <c r="U31" i="7"/>
  <c r="T31" i="7"/>
  <c r="S31" i="7" s="1"/>
  <c r="L31" i="7"/>
  <c r="AB30" i="7"/>
  <c r="Y30" i="7"/>
  <c r="W30" i="7"/>
  <c r="U30" i="7"/>
  <c r="T30" i="7"/>
  <c r="S30" i="7"/>
  <c r="L30" i="7"/>
  <c r="AB29" i="7"/>
  <c r="Y29" i="7"/>
  <c r="W29" i="7"/>
  <c r="U29" i="7"/>
  <c r="T29" i="7"/>
  <c r="S29" i="7" s="1"/>
  <c r="L29" i="7"/>
  <c r="AB28" i="7"/>
  <c r="Y28" i="7"/>
  <c r="W28" i="7"/>
  <c r="U28" i="7"/>
  <c r="T28" i="7"/>
  <c r="S28" i="7"/>
  <c r="L28" i="7"/>
  <c r="AB27" i="7"/>
  <c r="Y27" i="7"/>
  <c r="W27" i="7"/>
  <c r="U27" i="7"/>
  <c r="T27" i="7"/>
  <c r="S27" i="7" s="1"/>
  <c r="L27" i="7"/>
  <c r="AB26" i="7"/>
  <c r="Y26" i="7"/>
  <c r="W26" i="7"/>
  <c r="U26" i="7"/>
  <c r="T26" i="7"/>
  <c r="S26" i="7"/>
  <c r="L26" i="7"/>
  <c r="AB25" i="7"/>
  <c r="Y25" i="7"/>
  <c r="W25" i="7"/>
  <c r="U25" i="7"/>
  <c r="T25" i="7"/>
  <c r="S25" i="7" s="1"/>
  <c r="L25" i="7"/>
  <c r="AB24" i="7"/>
  <c r="Y24" i="7"/>
  <c r="W24" i="7"/>
  <c r="U24" i="7"/>
  <c r="T24" i="7"/>
  <c r="S24" i="7"/>
  <c r="L24" i="7"/>
  <c r="AB23" i="7"/>
  <c r="Y23" i="7"/>
  <c r="W23" i="7"/>
  <c r="U23" i="7"/>
  <c r="T23" i="7"/>
  <c r="S23" i="7" s="1"/>
  <c r="L23" i="7"/>
  <c r="AB22" i="7"/>
  <c r="Y22" i="7"/>
  <c r="W22" i="7"/>
  <c r="U22" i="7"/>
  <c r="T22" i="7"/>
  <c r="S22" i="7"/>
  <c r="L22" i="7"/>
  <c r="AB21" i="7"/>
  <c r="Y21" i="7"/>
  <c r="W21" i="7"/>
  <c r="U21" i="7"/>
  <c r="T21" i="7"/>
  <c r="S21" i="7" s="1"/>
  <c r="L21" i="7"/>
  <c r="AB20" i="7"/>
  <c r="Y20" i="7"/>
  <c r="W20" i="7"/>
  <c r="U20" i="7"/>
  <c r="T20" i="7"/>
  <c r="S20" i="7"/>
  <c r="L20" i="7"/>
  <c r="AB19" i="7"/>
  <c r="Y19" i="7"/>
  <c r="W19" i="7"/>
  <c r="U19" i="7"/>
  <c r="T19" i="7"/>
  <c r="S19" i="7" s="1"/>
  <c r="L19" i="7"/>
  <c r="AB18" i="7"/>
  <c r="Y18" i="7"/>
  <c r="W18" i="7"/>
  <c r="U18" i="7"/>
  <c r="T18" i="7"/>
  <c r="S18" i="7"/>
  <c r="L18" i="7"/>
  <c r="AB17" i="7"/>
  <c r="Y17" i="7"/>
  <c r="W17" i="7"/>
  <c r="U17" i="7"/>
  <c r="T17" i="7"/>
  <c r="S17" i="7" s="1"/>
  <c r="L17" i="7"/>
  <c r="AB16" i="7"/>
  <c r="Y16" i="7"/>
  <c r="W16" i="7"/>
  <c r="U16" i="7"/>
  <c r="T16" i="7"/>
  <c r="S16" i="7"/>
  <c r="L16" i="7"/>
  <c r="AB15" i="7"/>
  <c r="Y15" i="7"/>
  <c r="W15" i="7"/>
  <c r="U15" i="7"/>
  <c r="T15" i="7"/>
  <c r="S15" i="7" s="1"/>
  <c r="L15" i="7"/>
  <c r="AB14" i="7"/>
  <c r="Y14" i="7"/>
  <c r="W14" i="7"/>
  <c r="U14" i="7"/>
  <c r="T14" i="7"/>
  <c r="S14" i="7"/>
  <c r="L14" i="7"/>
  <c r="AB13" i="7"/>
  <c r="Y13" i="7"/>
  <c r="W13" i="7"/>
  <c r="U13" i="7"/>
  <c r="T13" i="7"/>
  <c r="S13" i="7" s="1"/>
  <c r="L13" i="7"/>
  <c r="AB12" i="7"/>
  <c r="Y12" i="7"/>
  <c r="W12" i="7"/>
  <c r="U12" i="7"/>
  <c r="T12" i="7"/>
  <c r="S12" i="7"/>
  <c r="L12" i="7"/>
  <c r="AB11" i="7"/>
  <c r="Y11" i="7"/>
  <c r="W11" i="7"/>
  <c r="U11" i="7"/>
  <c r="T11" i="7"/>
  <c r="S11" i="7" s="1"/>
  <c r="L11" i="7"/>
  <c r="AB10" i="7"/>
  <c r="Y10" i="7"/>
  <c r="W10" i="7"/>
  <c r="U10" i="7"/>
  <c r="T10" i="7"/>
  <c r="S10" i="7"/>
  <c r="L10" i="7"/>
  <c r="AB36" i="7"/>
  <c r="Y36" i="7"/>
  <c r="W36" i="7"/>
  <c r="U36" i="7"/>
  <c r="T36" i="7"/>
  <c r="D56" i="6"/>
  <c r="D55" i="6"/>
  <c r="D54" i="6"/>
  <c r="D53" i="6"/>
  <c r="D52" i="6"/>
  <c r="D51" i="6"/>
  <c r="D50" i="6"/>
  <c r="D49" i="6"/>
  <c r="D48" i="6"/>
  <c r="D47" i="6"/>
  <c r="D46" i="6"/>
  <c r="D41" i="6"/>
  <c r="E37" i="6"/>
  <c r="AC36" i="6"/>
  <c r="E39" i="6" s="1"/>
  <c r="AA36" i="6"/>
  <c r="R36" i="6"/>
  <c r="E41" i="6" s="1"/>
  <c r="P36" i="6"/>
  <c r="E40" i="6" s="1"/>
  <c r="AB35" i="6"/>
  <c r="Y35" i="6"/>
  <c r="W35" i="6"/>
  <c r="U35" i="6"/>
  <c r="T35" i="6"/>
  <c r="S35" i="6" s="1"/>
  <c r="L35" i="6"/>
  <c r="AB34" i="6"/>
  <c r="Y34" i="6"/>
  <c r="W34" i="6"/>
  <c r="U34" i="6"/>
  <c r="T34" i="6"/>
  <c r="S34" i="6"/>
  <c r="L34" i="6"/>
  <c r="AB33" i="6"/>
  <c r="Y33" i="6"/>
  <c r="W33" i="6"/>
  <c r="U33" i="6"/>
  <c r="T33" i="6"/>
  <c r="S33" i="6" s="1"/>
  <c r="L33" i="6"/>
  <c r="AB32" i="6"/>
  <c r="Y32" i="6"/>
  <c r="W32" i="6"/>
  <c r="U32" i="6"/>
  <c r="T32" i="6"/>
  <c r="S32" i="6"/>
  <c r="L32" i="6"/>
  <c r="AB31" i="6"/>
  <c r="Y31" i="6"/>
  <c r="W31" i="6"/>
  <c r="U31" i="6"/>
  <c r="T31" i="6"/>
  <c r="S31" i="6" s="1"/>
  <c r="L31" i="6"/>
  <c r="AB30" i="6"/>
  <c r="Y30" i="6"/>
  <c r="W30" i="6"/>
  <c r="U30" i="6"/>
  <c r="T30" i="6"/>
  <c r="S30" i="6"/>
  <c r="L30" i="6"/>
  <c r="AB29" i="6"/>
  <c r="Y29" i="6"/>
  <c r="W29" i="6"/>
  <c r="U29" i="6"/>
  <c r="T29" i="6"/>
  <c r="S29" i="6" s="1"/>
  <c r="L29" i="6"/>
  <c r="AB28" i="6"/>
  <c r="Y28" i="6"/>
  <c r="W28" i="6"/>
  <c r="U28" i="6"/>
  <c r="T28" i="6"/>
  <c r="S28" i="6"/>
  <c r="L28" i="6"/>
  <c r="AB27" i="6"/>
  <c r="Y27" i="6"/>
  <c r="W27" i="6"/>
  <c r="U27" i="6"/>
  <c r="T27" i="6"/>
  <c r="S27" i="6" s="1"/>
  <c r="L27" i="6"/>
  <c r="AB26" i="6"/>
  <c r="Y26" i="6"/>
  <c r="W26" i="6"/>
  <c r="U26" i="6"/>
  <c r="T26" i="6"/>
  <c r="S26" i="6"/>
  <c r="L26" i="6"/>
  <c r="AB25" i="6"/>
  <c r="Y25" i="6"/>
  <c r="W25" i="6"/>
  <c r="U25" i="6"/>
  <c r="T25" i="6"/>
  <c r="S25" i="6" s="1"/>
  <c r="L25" i="6"/>
  <c r="AB24" i="6"/>
  <c r="Y24" i="6"/>
  <c r="W24" i="6"/>
  <c r="U24" i="6"/>
  <c r="T24" i="6"/>
  <c r="S24" i="6"/>
  <c r="L24" i="6"/>
  <c r="AB23" i="6"/>
  <c r="Y23" i="6"/>
  <c r="W23" i="6"/>
  <c r="U23" i="6"/>
  <c r="T23" i="6"/>
  <c r="S23" i="6" s="1"/>
  <c r="L23" i="6"/>
  <c r="AB22" i="6"/>
  <c r="Y22" i="6"/>
  <c r="W22" i="6"/>
  <c r="U22" i="6"/>
  <c r="T22" i="6"/>
  <c r="S22" i="6"/>
  <c r="L22" i="6"/>
  <c r="AB21" i="6"/>
  <c r="Y21" i="6"/>
  <c r="W21" i="6"/>
  <c r="U21" i="6"/>
  <c r="T21" i="6"/>
  <c r="S21" i="6" s="1"/>
  <c r="L21" i="6"/>
  <c r="AB20" i="6"/>
  <c r="Y20" i="6"/>
  <c r="W20" i="6"/>
  <c r="U20" i="6"/>
  <c r="T20" i="6"/>
  <c r="S20" i="6"/>
  <c r="L20" i="6"/>
  <c r="AB19" i="6"/>
  <c r="Y19" i="6"/>
  <c r="W19" i="6"/>
  <c r="U19" i="6"/>
  <c r="T19" i="6"/>
  <c r="S19" i="6" s="1"/>
  <c r="L19" i="6"/>
  <c r="AB18" i="6"/>
  <c r="Y18" i="6"/>
  <c r="W18" i="6"/>
  <c r="U18" i="6"/>
  <c r="T18" i="6"/>
  <c r="S18" i="6"/>
  <c r="L18" i="6"/>
  <c r="AB17" i="6"/>
  <c r="Y17" i="6"/>
  <c r="W17" i="6"/>
  <c r="U17" i="6"/>
  <c r="T17" i="6"/>
  <c r="S17" i="6" s="1"/>
  <c r="L17" i="6"/>
  <c r="AB16" i="6"/>
  <c r="Y16" i="6"/>
  <c r="W16" i="6"/>
  <c r="U16" i="6"/>
  <c r="T16" i="6"/>
  <c r="S16" i="6"/>
  <c r="L16" i="6"/>
  <c r="AB15" i="6"/>
  <c r="Y15" i="6"/>
  <c r="W15" i="6"/>
  <c r="U15" i="6"/>
  <c r="T15" i="6"/>
  <c r="S15" i="6" s="1"/>
  <c r="L15" i="6"/>
  <c r="AB14" i="6"/>
  <c r="Y14" i="6"/>
  <c r="W14" i="6"/>
  <c r="U14" i="6"/>
  <c r="T14" i="6"/>
  <c r="S14" i="6"/>
  <c r="L14" i="6"/>
  <c r="AB13" i="6"/>
  <c r="Y13" i="6"/>
  <c r="W13" i="6"/>
  <c r="U13" i="6"/>
  <c r="T13" i="6"/>
  <c r="S13" i="6" s="1"/>
  <c r="L13" i="6"/>
  <c r="AB12" i="6"/>
  <c r="Y12" i="6"/>
  <c r="W12" i="6"/>
  <c r="U12" i="6"/>
  <c r="T12" i="6"/>
  <c r="S12" i="6"/>
  <c r="L12" i="6"/>
  <c r="AB11" i="6"/>
  <c r="Y11" i="6"/>
  <c r="W11" i="6"/>
  <c r="U11" i="6"/>
  <c r="T11" i="6"/>
  <c r="S11" i="6" s="1"/>
  <c r="L11" i="6"/>
  <c r="AB10" i="6"/>
  <c r="Y10" i="6"/>
  <c r="W10" i="6"/>
  <c r="U10" i="6"/>
  <c r="T10" i="6"/>
  <c r="S10" i="6"/>
  <c r="L10" i="6"/>
  <c r="AB36" i="6"/>
  <c r="Y36" i="6"/>
  <c r="W36" i="6"/>
  <c r="U36" i="6"/>
  <c r="T36" i="6"/>
  <c r="D56" i="5"/>
  <c r="D55" i="5"/>
  <c r="D54" i="5"/>
  <c r="D53" i="5"/>
  <c r="D52" i="5"/>
  <c r="D51" i="5"/>
  <c r="D50" i="5"/>
  <c r="D49" i="5"/>
  <c r="D48" i="5"/>
  <c r="D47" i="5"/>
  <c r="D46" i="5"/>
  <c r="E37" i="5"/>
  <c r="AC36" i="5"/>
  <c r="E39" i="5" s="1"/>
  <c r="AA36" i="5"/>
  <c r="R36" i="5"/>
  <c r="E41" i="5" s="1"/>
  <c r="P36" i="5"/>
  <c r="E40" i="5" s="1"/>
  <c r="AB35" i="5"/>
  <c r="Y35" i="5"/>
  <c r="W35" i="5"/>
  <c r="U35" i="5"/>
  <c r="T35" i="5"/>
  <c r="S35" i="5" s="1"/>
  <c r="L35" i="5"/>
  <c r="AB34" i="5"/>
  <c r="Y34" i="5"/>
  <c r="W34" i="5"/>
  <c r="U34" i="5"/>
  <c r="T34" i="5"/>
  <c r="S34" i="5"/>
  <c r="L34" i="5"/>
  <c r="AB33" i="5"/>
  <c r="Y33" i="5"/>
  <c r="W33" i="5"/>
  <c r="U33" i="5"/>
  <c r="T33" i="5"/>
  <c r="S33" i="5" s="1"/>
  <c r="L33" i="5"/>
  <c r="AB32" i="5"/>
  <c r="Y32" i="5"/>
  <c r="W32" i="5"/>
  <c r="U32" i="5"/>
  <c r="T32" i="5"/>
  <c r="S32" i="5"/>
  <c r="L32" i="5"/>
  <c r="AB31" i="5"/>
  <c r="Y31" i="5"/>
  <c r="W31" i="5"/>
  <c r="U31" i="5"/>
  <c r="T31" i="5"/>
  <c r="S31" i="5" s="1"/>
  <c r="L31" i="5"/>
  <c r="AB30" i="5"/>
  <c r="Y30" i="5"/>
  <c r="W30" i="5"/>
  <c r="U30" i="5"/>
  <c r="T30" i="5"/>
  <c r="S30" i="5"/>
  <c r="L30" i="5"/>
  <c r="AB29" i="5"/>
  <c r="Y29" i="5"/>
  <c r="W29" i="5"/>
  <c r="U29" i="5"/>
  <c r="T29" i="5"/>
  <c r="S29" i="5" s="1"/>
  <c r="L29" i="5"/>
  <c r="AB28" i="5"/>
  <c r="Y28" i="5"/>
  <c r="W28" i="5"/>
  <c r="U28" i="5"/>
  <c r="T28" i="5"/>
  <c r="S28" i="5"/>
  <c r="L28" i="5"/>
  <c r="AB27" i="5"/>
  <c r="Y27" i="5"/>
  <c r="W27" i="5"/>
  <c r="U27" i="5"/>
  <c r="T27" i="5"/>
  <c r="S27" i="5" s="1"/>
  <c r="L27" i="5"/>
  <c r="AB26" i="5"/>
  <c r="Y26" i="5"/>
  <c r="W26" i="5"/>
  <c r="U26" i="5"/>
  <c r="T26" i="5"/>
  <c r="S26" i="5"/>
  <c r="L26" i="5"/>
  <c r="AB25" i="5"/>
  <c r="Y25" i="5"/>
  <c r="W25" i="5"/>
  <c r="U25" i="5"/>
  <c r="T25" i="5"/>
  <c r="S25" i="5" s="1"/>
  <c r="L25" i="5"/>
  <c r="AB24" i="5"/>
  <c r="Y24" i="5"/>
  <c r="W24" i="5"/>
  <c r="U24" i="5"/>
  <c r="T24" i="5"/>
  <c r="S24" i="5"/>
  <c r="L24" i="5"/>
  <c r="AB23" i="5"/>
  <c r="Y23" i="5"/>
  <c r="W23" i="5"/>
  <c r="U23" i="5"/>
  <c r="T23" i="5"/>
  <c r="S23" i="5" s="1"/>
  <c r="L23" i="5"/>
  <c r="AB22" i="5"/>
  <c r="Y22" i="5"/>
  <c r="W22" i="5"/>
  <c r="U22" i="5"/>
  <c r="T22" i="5"/>
  <c r="S22" i="5"/>
  <c r="L22" i="5"/>
  <c r="AB21" i="5"/>
  <c r="Y21" i="5"/>
  <c r="W21" i="5"/>
  <c r="U21" i="5"/>
  <c r="T21" i="5"/>
  <c r="S21" i="5" s="1"/>
  <c r="L21" i="5"/>
  <c r="AB20" i="5"/>
  <c r="Y20" i="5"/>
  <c r="W20" i="5"/>
  <c r="U20" i="5"/>
  <c r="T20" i="5"/>
  <c r="S20" i="5"/>
  <c r="L20" i="5"/>
  <c r="AB19" i="5"/>
  <c r="Y19" i="5"/>
  <c r="W19" i="5"/>
  <c r="U19" i="5"/>
  <c r="T19" i="5"/>
  <c r="S19" i="5" s="1"/>
  <c r="L19" i="5"/>
  <c r="AB18" i="5"/>
  <c r="Y18" i="5"/>
  <c r="W18" i="5"/>
  <c r="U18" i="5"/>
  <c r="T18" i="5"/>
  <c r="S18" i="5"/>
  <c r="L18" i="5"/>
  <c r="AB17" i="5"/>
  <c r="Y17" i="5"/>
  <c r="W17" i="5"/>
  <c r="U17" i="5"/>
  <c r="T17" i="5"/>
  <c r="S17" i="5" s="1"/>
  <c r="L17" i="5"/>
  <c r="AB16" i="5"/>
  <c r="Y16" i="5"/>
  <c r="W16" i="5"/>
  <c r="U16" i="5"/>
  <c r="T16" i="5"/>
  <c r="S16" i="5"/>
  <c r="L16" i="5"/>
  <c r="AB15" i="5"/>
  <c r="Y15" i="5"/>
  <c r="W15" i="5"/>
  <c r="U15" i="5"/>
  <c r="T15" i="5"/>
  <c r="S15" i="5" s="1"/>
  <c r="L15" i="5"/>
  <c r="AB14" i="5"/>
  <c r="Y14" i="5"/>
  <c r="W14" i="5"/>
  <c r="U14" i="5"/>
  <c r="T14" i="5"/>
  <c r="S14" i="5"/>
  <c r="L14" i="5"/>
  <c r="AB13" i="5"/>
  <c r="Y13" i="5"/>
  <c r="W13" i="5"/>
  <c r="U13" i="5"/>
  <c r="T13" i="5"/>
  <c r="S13" i="5" s="1"/>
  <c r="L13" i="5"/>
  <c r="AB12" i="5"/>
  <c r="Y12" i="5"/>
  <c r="W12" i="5"/>
  <c r="U12" i="5"/>
  <c r="T12" i="5"/>
  <c r="S12" i="5"/>
  <c r="L12" i="5"/>
  <c r="AB11" i="5"/>
  <c r="Y11" i="5"/>
  <c r="W11" i="5"/>
  <c r="U11" i="5"/>
  <c r="T11" i="5"/>
  <c r="S11" i="5" s="1"/>
  <c r="L11" i="5"/>
  <c r="AB10" i="5"/>
  <c r="Y10" i="5"/>
  <c r="W10" i="5"/>
  <c r="U10" i="5"/>
  <c r="T10" i="5"/>
  <c r="S10" i="5"/>
  <c r="L10" i="5"/>
  <c r="AB9" i="5"/>
  <c r="Y9" i="5"/>
  <c r="W9" i="5"/>
  <c r="U9" i="5"/>
  <c r="T9" i="5"/>
  <c r="S9" i="5" s="1"/>
  <c r="L9" i="5"/>
  <c r="Y36" i="5"/>
  <c r="U36" i="5"/>
  <c r="S36" i="15" l="1"/>
  <c r="D43" i="15" s="1"/>
  <c r="S36" i="14"/>
  <c r="D43" i="14" s="1"/>
  <c r="S6" i="13"/>
  <c r="S36" i="13" s="1"/>
  <c r="D43" i="13" s="1"/>
  <c r="I37" i="12"/>
  <c r="I37" i="11"/>
  <c r="I37" i="10"/>
  <c r="I37" i="9"/>
  <c r="I37" i="7"/>
  <c r="S36" i="6"/>
  <c r="D43" i="6" s="1"/>
  <c r="T36" i="5"/>
  <c r="S36" i="9"/>
  <c r="D43" i="9" s="1"/>
  <c r="I37" i="8"/>
  <c r="S36" i="8"/>
  <c r="D43" i="8" s="1"/>
  <c r="S36" i="7"/>
  <c r="D43" i="7" s="1"/>
  <c r="I37" i="6"/>
  <c r="I37" i="5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J5" i="2" l="1"/>
  <c r="I5" i="2"/>
  <c r="I17" i="2" s="1"/>
  <c r="G5" i="2"/>
  <c r="G17" i="2" s="1"/>
  <c r="F5" i="2"/>
  <c r="F17" i="2" s="1"/>
  <c r="E5" i="2"/>
  <c r="E17" i="2" s="1"/>
  <c r="C17" i="2"/>
  <c r="I22" i="2" s="1"/>
  <c r="H6" i="2"/>
  <c r="J6" i="2"/>
  <c r="H7" i="2"/>
  <c r="J7" i="2"/>
  <c r="H8" i="2"/>
  <c r="J8" i="2"/>
  <c r="H9" i="2"/>
  <c r="J9" i="2"/>
  <c r="H10" i="2"/>
  <c r="J10" i="2"/>
  <c r="H11" i="2"/>
  <c r="J11" i="2"/>
  <c r="H12" i="2"/>
  <c r="J12" i="2"/>
  <c r="H13" i="2"/>
  <c r="J13" i="2"/>
  <c r="H14" i="2"/>
  <c r="J14" i="2"/>
  <c r="H15" i="2"/>
  <c r="J15" i="2"/>
  <c r="H16" i="2"/>
  <c r="J16" i="2"/>
  <c r="D41" i="1"/>
  <c r="J17" i="2" l="1"/>
  <c r="D49" i="1"/>
  <c r="E37" i="1"/>
  <c r="D5" i="2" s="1"/>
  <c r="D17" i="2" s="1"/>
  <c r="AB35" i="1"/>
  <c r="AB34" i="1"/>
  <c r="AB33" i="1"/>
  <c r="AB32" i="1"/>
  <c r="AB31" i="1"/>
  <c r="AB30" i="1"/>
  <c r="AB29" i="1"/>
  <c r="AB28" i="1"/>
  <c r="AB27" i="1"/>
  <c r="AB26" i="1"/>
  <c r="AB25" i="1"/>
  <c r="AB24" i="1"/>
  <c r="AB23" i="1"/>
  <c r="AB22" i="1"/>
  <c r="AB21" i="1"/>
  <c r="AB20" i="1"/>
  <c r="AB19" i="1"/>
  <c r="AB18" i="1"/>
  <c r="AB17" i="1"/>
  <c r="AB16" i="1"/>
  <c r="AB15" i="1"/>
  <c r="AB14" i="1"/>
  <c r="AB13" i="1"/>
  <c r="AB12" i="1"/>
  <c r="AB11" i="1"/>
  <c r="AB10" i="1"/>
  <c r="AB9" i="1"/>
  <c r="D50" i="1" l="1"/>
  <c r="D54" i="1"/>
  <c r="D46" i="1"/>
  <c r="W20" i="1" l="1"/>
  <c r="P36" i="1" l="1"/>
  <c r="AC36" i="1"/>
  <c r="Y34" i="1"/>
  <c r="W34" i="1"/>
  <c r="U34" i="1"/>
  <c r="T34" i="1"/>
  <c r="Y33" i="1"/>
  <c r="W33" i="1"/>
  <c r="U33" i="1"/>
  <c r="T33" i="1"/>
  <c r="Y32" i="1"/>
  <c r="W32" i="1"/>
  <c r="U32" i="1"/>
  <c r="T32" i="1"/>
  <c r="Y31" i="1"/>
  <c r="W31" i="1"/>
  <c r="U31" i="1"/>
  <c r="T31" i="1"/>
  <c r="Y30" i="1"/>
  <c r="W30" i="1"/>
  <c r="U30" i="1"/>
  <c r="T30" i="1"/>
  <c r="Y29" i="1"/>
  <c r="W29" i="1"/>
  <c r="U29" i="1"/>
  <c r="T29" i="1"/>
  <c r="Y28" i="1"/>
  <c r="W28" i="1"/>
  <c r="U28" i="1"/>
  <c r="T28" i="1"/>
  <c r="Y27" i="1"/>
  <c r="W27" i="1"/>
  <c r="U27" i="1"/>
  <c r="T27" i="1"/>
  <c r="Y26" i="1"/>
  <c r="W26" i="1"/>
  <c r="U26" i="1"/>
  <c r="T26" i="1"/>
  <c r="Y25" i="1"/>
  <c r="W25" i="1"/>
  <c r="U25" i="1"/>
  <c r="T25" i="1"/>
  <c r="Y24" i="1"/>
  <c r="W24" i="1"/>
  <c r="U24" i="1"/>
  <c r="T24" i="1"/>
  <c r="Y23" i="1"/>
  <c r="W23" i="1"/>
  <c r="U23" i="1"/>
  <c r="T23" i="1"/>
  <c r="Y22" i="1"/>
  <c r="W22" i="1"/>
  <c r="U22" i="1"/>
  <c r="T22" i="1"/>
  <c r="Y21" i="1"/>
  <c r="W21" i="1"/>
  <c r="U21" i="1"/>
  <c r="T21" i="1"/>
  <c r="Y20" i="1"/>
  <c r="U20" i="1"/>
  <c r="T20" i="1"/>
  <c r="E39" i="1"/>
  <c r="H5" i="2" s="1"/>
  <c r="H17" i="2" s="1"/>
  <c r="I20" i="2" s="1"/>
  <c r="S20" i="1" l="1"/>
  <c r="S22" i="1"/>
  <c r="S24" i="1"/>
  <c r="S26" i="1"/>
  <c r="S28" i="1"/>
  <c r="S30" i="1"/>
  <c r="S32" i="1"/>
  <c r="S34" i="1"/>
  <c r="S21" i="1"/>
  <c r="S23" i="1"/>
  <c r="S25" i="1"/>
  <c r="S27" i="1"/>
  <c r="S29" i="1"/>
  <c r="S31" i="1"/>
  <c r="S33" i="1"/>
  <c r="Y17" i="1"/>
  <c r="Y18" i="1"/>
  <c r="Y19" i="1"/>
  <c r="W17" i="1"/>
  <c r="W18" i="1"/>
  <c r="W19" i="1"/>
  <c r="U17" i="1"/>
  <c r="U18" i="1"/>
  <c r="U19" i="1"/>
  <c r="T17" i="1"/>
  <c r="T18" i="1"/>
  <c r="T19" i="1"/>
  <c r="T35" i="1"/>
  <c r="S35" i="1" s="1"/>
  <c r="U35" i="1"/>
  <c r="W35" i="1"/>
  <c r="Y35" i="1"/>
  <c r="AA36" i="1"/>
  <c r="S19" i="1" l="1"/>
  <c r="S17" i="1"/>
  <c r="S18" i="1"/>
  <c r="E40" i="1"/>
  <c r="D52" i="1" l="1"/>
  <c r="D56" i="1"/>
  <c r="D55" i="1"/>
  <c r="D51" i="1"/>
  <c r="D48" i="1"/>
  <c r="D47" i="1"/>
  <c r="D53" i="1"/>
  <c r="Y9" i="1" l="1"/>
  <c r="Y10" i="1"/>
  <c r="Y11" i="1"/>
  <c r="Y12" i="1"/>
  <c r="Y13" i="1"/>
  <c r="Y14" i="1"/>
  <c r="Y15" i="1"/>
  <c r="Y16" i="1"/>
  <c r="W9" i="1"/>
  <c r="W10" i="1"/>
  <c r="W11" i="1"/>
  <c r="W12" i="1"/>
  <c r="W13" i="1"/>
  <c r="W14" i="1"/>
  <c r="W15" i="1"/>
  <c r="W16" i="1"/>
  <c r="U9" i="1"/>
  <c r="U10" i="1"/>
  <c r="U11" i="1"/>
  <c r="U12" i="1"/>
  <c r="U13" i="1"/>
  <c r="U14" i="1"/>
  <c r="U15" i="1"/>
  <c r="U16" i="1"/>
  <c r="T9" i="1"/>
  <c r="S9" i="1" s="1"/>
  <c r="T10" i="1"/>
  <c r="T11" i="1"/>
  <c r="T12" i="1"/>
  <c r="T13" i="1"/>
  <c r="T14" i="1"/>
  <c r="T15" i="1"/>
  <c r="T16" i="1"/>
  <c r="S16" i="1" l="1"/>
  <c r="S14" i="1"/>
  <c r="S12" i="1"/>
  <c r="S10" i="1"/>
  <c r="S15" i="1"/>
  <c r="S13" i="1"/>
  <c r="S11" i="1"/>
  <c r="AB36" i="1"/>
  <c r="Y36" i="1"/>
  <c r="W36" i="1"/>
  <c r="U36" i="1"/>
  <c r="T36" i="1"/>
  <c r="R36" i="1"/>
  <c r="E41" i="1" s="1"/>
  <c r="I37" i="1" s="1"/>
  <c r="S36" i="1" l="1"/>
  <c r="D43" i="1" s="1"/>
</calcChain>
</file>

<file path=xl/sharedStrings.xml><?xml version="1.0" encoding="utf-8"?>
<sst xmlns="http://schemas.openxmlformats.org/spreadsheetml/2006/main" count="1741" uniqueCount="72">
  <si>
    <t>VTC</t>
  </si>
  <si>
    <t>PIT</t>
  </si>
  <si>
    <t>DATE</t>
  </si>
  <si>
    <t>1er Acompte</t>
  </si>
  <si>
    <t>MONTANT TTC</t>
  </si>
  <si>
    <t>MONTANT HT</t>
  </si>
  <si>
    <t>MOIS</t>
  </si>
  <si>
    <t>TOTAL</t>
  </si>
  <si>
    <t>JANVIER</t>
  </si>
  <si>
    <t>ORIGINE</t>
  </si>
  <si>
    <t>TYPE DE TRAVAUX</t>
  </si>
  <si>
    <t>MONTANT TVA</t>
  </si>
  <si>
    <t xml:space="preserve">RESTE A VERSER </t>
  </si>
  <si>
    <t xml:space="preserve">DOSSIER EN COURS  </t>
  </si>
  <si>
    <t>DOSSIER ANNULE</t>
  </si>
  <si>
    <t xml:space="preserve">DOSSIER  REALISES </t>
  </si>
  <si>
    <t>N° CLIENT</t>
  </si>
  <si>
    <t>NOM</t>
  </si>
  <si>
    <t>PRENOM</t>
  </si>
  <si>
    <t>DOSSIER EN PAUSE</t>
  </si>
  <si>
    <t>SOLDE FIN DE TRAVAUX</t>
  </si>
  <si>
    <t>VERSEMENT A LA LIVRAISON</t>
  </si>
  <si>
    <t>SURFACE</t>
  </si>
  <si>
    <t>DATE DE LIVRAISON</t>
  </si>
  <si>
    <t>RDV METRAGE</t>
  </si>
  <si>
    <t>Nombres</t>
  </si>
  <si>
    <t>SUIVIE CLIENT 2016</t>
  </si>
  <si>
    <t>Peinture</t>
  </si>
  <si>
    <t>Electricité</t>
  </si>
  <si>
    <t>Stores</t>
  </si>
  <si>
    <t>Menuiserie</t>
  </si>
  <si>
    <t xml:space="preserve">Cabine de douche </t>
  </si>
  <si>
    <t xml:space="preserve">Plomberie </t>
  </si>
  <si>
    <t>Maçonnerie</t>
  </si>
  <si>
    <t>Fenêtres</t>
  </si>
  <si>
    <t xml:space="preserve">Volets </t>
  </si>
  <si>
    <t>Alarme</t>
  </si>
  <si>
    <t>Revêtement de sol</t>
  </si>
  <si>
    <t>NOMBRE DE VENTES</t>
  </si>
  <si>
    <t>TOTAL PAYER</t>
  </si>
  <si>
    <t>RP / TM</t>
  </si>
  <si>
    <t>VALEUR TVA</t>
  </si>
  <si>
    <t>TOTAL AVEC ANNULATION</t>
  </si>
  <si>
    <t>00m₂</t>
  </si>
  <si>
    <t>N°  BC</t>
  </si>
  <si>
    <t>DATE COURRIER ANNULATION</t>
  </si>
  <si>
    <t>DATE COURRIER FACTURES</t>
  </si>
  <si>
    <t>DATE COURRIER DIVERS</t>
  </si>
  <si>
    <t>MONTANT  DOSSIER ANNULER</t>
  </si>
  <si>
    <t>MONTANT DOSSIER POSE</t>
  </si>
  <si>
    <t>AVRIL</t>
  </si>
  <si>
    <t>LA DATE DU COMMISSION DES VTC</t>
  </si>
  <si>
    <t>TOTAL TVA</t>
  </si>
  <si>
    <t xml:space="preserve">MONTANT TVA </t>
  </si>
  <si>
    <t>OBSERVATIONS</t>
  </si>
  <si>
    <t>PA0</t>
  </si>
  <si>
    <t>MAI</t>
  </si>
  <si>
    <t>FÉVRIER</t>
  </si>
  <si>
    <t>MARS</t>
  </si>
  <si>
    <t>JUIN</t>
  </si>
  <si>
    <t>JUILLET</t>
  </si>
  <si>
    <t>AOÛT</t>
  </si>
  <si>
    <t>SEPTEMBRE</t>
  </si>
  <si>
    <t>OCTOBRE</t>
  </si>
  <si>
    <t>NOVEMBRE</t>
  </si>
  <si>
    <t>DÉCEMBRE</t>
  </si>
  <si>
    <t>BILAN 2016</t>
  </si>
  <si>
    <t>FEVRIER</t>
  </si>
  <si>
    <t>AOUT</t>
  </si>
  <si>
    <t>DECEMBRE</t>
  </si>
  <si>
    <t>TOTAL ANNEE 2016</t>
  </si>
  <si>
    <t>NOMBRES TOTAL DE DOSSSIER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</si>
</sst>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00000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339966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rgb="FF00B05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2B733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A37857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8150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41">
    <xf numFmtId="0" fontId="0" fillId="0" borderId="0" xfId="0"/>
    <xf numFmtId="0" fontId="0" fillId="0" borderId="0" xfId="0"/>
    <xf numFmtId="0" fontId="0" fillId="0" borderId="0" xfId="0" applyBorder="1"/>
    <xf numFmtId="0" fontId="1" fillId="0" borderId="0" xfId="0" applyFont="1"/>
    <xf numFmtId="0" fontId="2" fillId="0" borderId="0" xfId="0" applyFont="1" applyFill="1" applyBorder="1"/>
    <xf numFmtId="0" fontId="0" fillId="0" borderId="0" xfId="0" applyFill="1"/>
    <xf numFmtId="0" fontId="0" fillId="0" borderId="0" xfId="0" applyFill="1" applyBorder="1"/>
    <xf numFmtId="0" fontId="0" fillId="0" borderId="0" xfId="0" applyFont="1" applyFill="1" applyBorder="1"/>
    <xf numFmtId="0" fontId="1" fillId="12" borderId="38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3" fillId="11" borderId="1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0" fillId="0" borderId="1" xfId="0" applyFont="1" applyBorder="1"/>
    <xf numFmtId="0" fontId="0" fillId="0" borderId="15" xfId="0" applyFont="1" applyBorder="1"/>
    <xf numFmtId="0" fontId="0" fillId="0" borderId="2" xfId="0" applyFont="1" applyBorder="1"/>
    <xf numFmtId="0" fontId="0" fillId="0" borderId="14" xfId="0" applyFont="1" applyBorder="1"/>
    <xf numFmtId="0" fontId="0" fillId="0" borderId="3" xfId="0" applyFont="1" applyBorder="1"/>
    <xf numFmtId="0" fontId="0" fillId="0" borderId="17" xfId="0" applyFont="1" applyBorder="1"/>
    <xf numFmtId="0" fontId="0" fillId="0" borderId="18" xfId="0" applyFont="1" applyBorder="1"/>
    <xf numFmtId="0" fontId="0" fillId="0" borderId="23" xfId="0" applyFont="1" applyBorder="1"/>
    <xf numFmtId="0" fontId="0" fillId="0" borderId="16" xfId="0" applyFont="1" applyBorder="1"/>
    <xf numFmtId="49" fontId="0" fillId="0" borderId="1" xfId="0" applyNumberFormat="1" applyFont="1" applyBorder="1"/>
    <xf numFmtId="49" fontId="0" fillId="0" borderId="17" xfId="0" applyNumberFormat="1" applyFont="1" applyBorder="1"/>
    <xf numFmtId="0" fontId="1" fillId="0" borderId="19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/>
    </xf>
    <xf numFmtId="0" fontId="0" fillId="0" borderId="15" xfId="0" applyFont="1" applyBorder="1" applyAlignment="1">
      <alignment horizontal="center" vertical="center"/>
    </xf>
    <xf numFmtId="0" fontId="0" fillId="0" borderId="35" xfId="0" applyFont="1" applyBorder="1"/>
    <xf numFmtId="0" fontId="0" fillId="0" borderId="36" xfId="0" applyFont="1" applyBorder="1"/>
    <xf numFmtId="0" fontId="0" fillId="0" borderId="17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/>
    </xf>
    <xf numFmtId="0" fontId="0" fillId="0" borderId="18" xfId="0" applyFont="1" applyBorder="1" applyAlignment="1">
      <alignment horizontal="center" vertical="center"/>
    </xf>
    <xf numFmtId="0" fontId="0" fillId="0" borderId="20" xfId="0" applyFont="1" applyBorder="1"/>
    <xf numFmtId="0" fontId="0" fillId="0" borderId="0" xfId="0" applyFont="1" applyBorder="1" applyAlignment="1"/>
    <xf numFmtId="0" fontId="0" fillId="0" borderId="0" xfId="0" applyFont="1" applyBorder="1" applyAlignment="1">
      <alignment horizontal="center"/>
    </xf>
    <xf numFmtId="0" fontId="0" fillId="0" borderId="0" xfId="0" applyFont="1" applyBorder="1"/>
    <xf numFmtId="0" fontId="0" fillId="0" borderId="29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4" fillId="0" borderId="13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164" fontId="1" fillId="0" borderId="5" xfId="0" applyNumberFormat="1" applyFont="1" applyBorder="1"/>
    <xf numFmtId="164" fontId="7" fillId="0" borderId="5" xfId="0" applyNumberFormat="1" applyFont="1" applyBorder="1"/>
    <xf numFmtId="164" fontId="8" fillId="0" borderId="5" xfId="0" applyNumberFormat="1" applyFont="1" applyBorder="1"/>
    <xf numFmtId="164" fontId="9" fillId="0" borderId="5" xfId="0" applyNumberFormat="1" applyFont="1" applyBorder="1"/>
    <xf numFmtId="164" fontId="1" fillId="0" borderId="39" xfId="0" applyNumberFormat="1" applyFont="1" applyBorder="1"/>
    <xf numFmtId="0" fontId="5" fillId="14" borderId="9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/>
    </xf>
    <xf numFmtId="0" fontId="2" fillId="0" borderId="24" xfId="0" applyFont="1" applyBorder="1" applyAlignment="1"/>
    <xf numFmtId="0" fontId="1" fillId="0" borderId="0" xfId="0" applyFont="1" applyBorder="1" applyAlignment="1">
      <alignment vertical="center" wrapText="1"/>
    </xf>
    <xf numFmtId="164" fontId="0" fillId="0" borderId="0" xfId="0" applyNumberFormat="1" applyFont="1" applyFill="1" applyBorder="1" applyAlignment="1"/>
    <xf numFmtId="164" fontId="1" fillId="2" borderId="22" xfId="0" applyNumberFormat="1" applyFont="1" applyFill="1" applyBorder="1" applyAlignment="1">
      <alignment horizontal="center"/>
    </xf>
    <xf numFmtId="164" fontId="1" fillId="2" borderId="21" xfId="0" applyNumberFormat="1" applyFont="1" applyFill="1" applyBorder="1" applyAlignment="1">
      <alignment horizontal="center"/>
    </xf>
    <xf numFmtId="9" fontId="0" fillId="0" borderId="14" xfId="0" applyNumberFormat="1" applyFont="1" applyBorder="1" applyAlignment="1">
      <alignment horizontal="center" vertical="center"/>
    </xf>
    <xf numFmtId="9" fontId="0" fillId="0" borderId="16" xfId="0" applyNumberFormat="1" applyFont="1" applyBorder="1" applyAlignment="1">
      <alignment horizontal="center" vertical="center"/>
    </xf>
    <xf numFmtId="0" fontId="0" fillId="0" borderId="41" xfId="0" applyFont="1" applyBorder="1"/>
    <xf numFmtId="49" fontId="0" fillId="0" borderId="41" xfId="0" applyNumberFormat="1" applyFont="1" applyBorder="1"/>
    <xf numFmtId="0" fontId="0" fillId="0" borderId="42" xfId="0" applyFont="1" applyBorder="1"/>
    <xf numFmtId="0" fontId="0" fillId="0" borderId="43" xfId="0" applyFont="1" applyBorder="1"/>
    <xf numFmtId="0" fontId="0" fillId="0" borderId="44" xfId="0" applyFont="1" applyBorder="1" applyAlignment="1">
      <alignment horizontal="center"/>
    </xf>
    <xf numFmtId="164" fontId="1" fillId="2" borderId="5" xfId="0" applyNumberFormat="1" applyFont="1" applyFill="1" applyBorder="1" applyAlignment="1">
      <alignment horizontal="center"/>
    </xf>
    <xf numFmtId="0" fontId="3" fillId="10" borderId="11" xfId="0" applyFont="1" applyFill="1" applyBorder="1" applyAlignment="1">
      <alignment horizontal="center" vertical="center" wrapText="1"/>
    </xf>
    <xf numFmtId="0" fontId="3" fillId="13" borderId="11" xfId="0" applyFont="1" applyFill="1" applyBorder="1" applyAlignment="1">
      <alignment horizontal="center" vertical="center" wrapText="1"/>
    </xf>
    <xf numFmtId="164" fontId="1" fillId="13" borderId="39" xfId="0" applyNumberFormat="1" applyFont="1" applyFill="1" applyBorder="1" applyAlignment="1">
      <alignment horizontal="center"/>
    </xf>
    <xf numFmtId="164" fontId="1" fillId="14" borderId="5" xfId="0" applyNumberFormat="1" applyFont="1" applyFill="1" applyBorder="1" applyAlignment="1">
      <alignment horizontal="center"/>
    </xf>
    <xf numFmtId="0" fontId="0" fillId="0" borderId="45" xfId="0" applyFont="1" applyBorder="1"/>
    <xf numFmtId="0" fontId="0" fillId="0" borderId="22" xfId="0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164" fontId="1" fillId="0" borderId="0" xfId="0" applyNumberFormat="1" applyFont="1" applyBorder="1"/>
    <xf numFmtId="0" fontId="3" fillId="0" borderId="7" xfId="0" applyFont="1" applyBorder="1" applyAlignment="1">
      <alignment horizontal="center"/>
    </xf>
    <xf numFmtId="0" fontId="0" fillId="0" borderId="32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0" fillId="0" borderId="5" xfId="0" applyBorder="1"/>
    <xf numFmtId="0" fontId="1" fillId="0" borderId="5" xfId="0" applyFont="1" applyFill="1" applyBorder="1"/>
    <xf numFmtId="0" fontId="0" fillId="0" borderId="0" xfId="0" applyFont="1"/>
    <xf numFmtId="0" fontId="0" fillId="0" borderId="25" xfId="0" applyFont="1" applyBorder="1"/>
    <xf numFmtId="0" fontId="0" fillId="0" borderId="32" xfId="0" applyFont="1" applyBorder="1"/>
    <xf numFmtId="0" fontId="0" fillId="0" borderId="34" xfId="0" applyFont="1" applyBorder="1"/>
    <xf numFmtId="0" fontId="13" fillId="0" borderId="7" xfId="0" applyFont="1" applyBorder="1" applyAlignment="1">
      <alignment horizontal="center"/>
    </xf>
    <xf numFmtId="164" fontId="13" fillId="0" borderId="39" xfId="0" applyNumberFormat="1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164" fontId="17" fillId="0" borderId="39" xfId="0" applyNumberFormat="1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164" fontId="18" fillId="0" borderId="39" xfId="0" applyNumberFormat="1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164" fontId="19" fillId="0" borderId="39" xfId="0" applyNumberFormat="1" applyFont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14" fontId="0" fillId="0" borderId="14" xfId="0" applyNumberFormat="1" applyFont="1" applyBorder="1" applyAlignment="1">
      <alignment horizontal="center" vertical="center"/>
    </xf>
    <xf numFmtId="14" fontId="0" fillId="0" borderId="14" xfId="0" applyNumberFormat="1" applyFont="1" applyFill="1" applyBorder="1" applyAlignment="1">
      <alignment horizontal="center" vertical="center"/>
    </xf>
    <xf numFmtId="14" fontId="0" fillId="0" borderId="43" xfId="0" applyNumberFormat="1" applyFont="1" applyBorder="1" applyAlignment="1">
      <alignment horizontal="center" vertical="center"/>
    </xf>
    <xf numFmtId="14" fontId="0" fillId="0" borderId="16" xfId="0" applyNumberFormat="1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165" fontId="0" fillId="0" borderId="17" xfId="0" applyNumberFormat="1" applyFont="1" applyBorder="1" applyAlignment="1">
      <alignment horizontal="center" vertical="center"/>
    </xf>
    <xf numFmtId="49" fontId="0" fillId="0" borderId="2" xfId="0" applyNumberFormat="1" applyFont="1" applyBorder="1"/>
    <xf numFmtId="49" fontId="0" fillId="0" borderId="3" xfId="0" applyNumberFormat="1" applyFont="1" applyBorder="1"/>
    <xf numFmtId="49" fontId="0" fillId="0" borderId="23" xfId="0" applyNumberFormat="1" applyFont="1" applyBorder="1"/>
    <xf numFmtId="14" fontId="0" fillId="0" borderId="35" xfId="0" applyNumberFormat="1" applyFont="1" applyBorder="1" applyAlignment="1">
      <alignment horizontal="center"/>
    </xf>
    <xf numFmtId="14" fontId="0" fillId="0" borderId="20" xfId="0" applyNumberFormat="1" applyFont="1" applyBorder="1" applyAlignment="1">
      <alignment horizontal="center"/>
    </xf>
    <xf numFmtId="14" fontId="0" fillId="0" borderId="15" xfId="0" applyNumberFormat="1" applyFont="1" applyBorder="1" applyAlignment="1">
      <alignment horizontal="center"/>
    </xf>
    <xf numFmtId="14" fontId="0" fillId="0" borderId="18" xfId="0" applyNumberFormat="1" applyFont="1" applyBorder="1" applyAlignment="1">
      <alignment horizontal="center"/>
    </xf>
    <xf numFmtId="14" fontId="0" fillId="0" borderId="4" xfId="0" applyNumberFormat="1" applyFont="1" applyBorder="1" applyAlignment="1">
      <alignment horizontal="right"/>
    </xf>
    <xf numFmtId="14" fontId="0" fillId="0" borderId="28" xfId="0" applyNumberFormat="1" applyFont="1" applyBorder="1" applyAlignment="1">
      <alignment horizontal="right"/>
    </xf>
    <xf numFmtId="14" fontId="0" fillId="0" borderId="15" xfId="0" applyNumberFormat="1" applyFont="1" applyBorder="1" applyAlignment="1">
      <alignment horizontal="right"/>
    </xf>
    <xf numFmtId="14" fontId="0" fillId="0" borderId="18" xfId="0" applyNumberFormat="1" applyFont="1" applyBorder="1" applyAlignment="1">
      <alignment horizontal="right"/>
    </xf>
    <xf numFmtId="164" fontId="0" fillId="0" borderId="40" xfId="0" applyNumberFormat="1" applyFont="1" applyBorder="1" applyAlignment="1">
      <alignment horizontal="center"/>
    </xf>
    <xf numFmtId="164" fontId="0" fillId="0" borderId="33" xfId="0" applyNumberFormat="1" applyFont="1" applyBorder="1" applyAlignment="1">
      <alignment horizontal="center"/>
    </xf>
    <xf numFmtId="164" fontId="0" fillId="0" borderId="32" xfId="0" applyNumberFormat="1" applyFont="1" applyBorder="1" applyAlignment="1">
      <alignment horizontal="center"/>
    </xf>
    <xf numFmtId="164" fontId="0" fillId="0" borderId="34" xfId="0" applyNumberFormat="1" applyFont="1" applyBorder="1" applyAlignment="1">
      <alignment horizontal="center"/>
    </xf>
    <xf numFmtId="4" fontId="0" fillId="0" borderId="1" xfId="0" applyNumberFormat="1" applyFont="1" applyBorder="1" applyAlignment="1">
      <alignment horizontal="right" vertical="center"/>
    </xf>
    <xf numFmtId="4" fontId="0" fillId="0" borderId="4" xfId="0" applyNumberFormat="1" applyFont="1" applyBorder="1" applyAlignment="1">
      <alignment horizontal="right"/>
    </xf>
    <xf numFmtId="4" fontId="0" fillId="0" borderId="1" xfId="0" applyNumberFormat="1" applyFont="1" applyBorder="1" applyAlignment="1">
      <alignment horizontal="right"/>
    </xf>
    <xf numFmtId="4" fontId="0" fillId="0" borderId="17" xfId="0" applyNumberFormat="1" applyFont="1" applyBorder="1" applyAlignment="1">
      <alignment horizontal="right" vertical="center"/>
    </xf>
    <xf numFmtId="4" fontId="0" fillId="0" borderId="28" xfId="0" applyNumberFormat="1" applyFont="1" applyBorder="1" applyAlignment="1">
      <alignment horizontal="right"/>
    </xf>
    <xf numFmtId="4" fontId="0" fillId="0" borderId="14" xfId="0" applyNumberFormat="1" applyFont="1" applyBorder="1" applyAlignment="1">
      <alignment horizontal="right"/>
    </xf>
    <xf numFmtId="4" fontId="0" fillId="0" borderId="16" xfId="0" applyNumberFormat="1" applyFont="1" applyBorder="1" applyAlignment="1">
      <alignment horizontal="right"/>
    </xf>
    <xf numFmtId="4" fontId="0" fillId="0" borderId="2" xfId="0" applyNumberFormat="1" applyFont="1" applyBorder="1" applyAlignment="1">
      <alignment horizontal="right"/>
    </xf>
    <xf numFmtId="4" fontId="0" fillId="0" borderId="23" xfId="0" applyNumberFormat="1" applyFont="1" applyBorder="1" applyAlignment="1">
      <alignment horizontal="right"/>
    </xf>
    <xf numFmtId="4" fontId="0" fillId="0" borderId="14" xfId="0" applyNumberFormat="1" applyFont="1" applyBorder="1" applyAlignment="1">
      <alignment horizontal="right" wrapText="1"/>
    </xf>
    <xf numFmtId="4" fontId="0" fillId="0" borderId="16" xfId="0" applyNumberFormat="1" applyFont="1" applyBorder="1" applyAlignment="1">
      <alignment horizontal="right" wrapText="1"/>
    </xf>
    <xf numFmtId="4" fontId="0" fillId="0" borderId="15" xfId="0" applyNumberFormat="1" applyFont="1" applyBorder="1" applyAlignment="1">
      <alignment horizontal="right"/>
    </xf>
    <xf numFmtId="4" fontId="0" fillId="0" borderId="35" xfId="0" applyNumberFormat="1" applyFont="1" applyBorder="1" applyAlignment="1">
      <alignment horizontal="center"/>
    </xf>
    <xf numFmtId="4" fontId="0" fillId="0" borderId="18" xfId="0" applyNumberFormat="1" applyFont="1" applyBorder="1" applyAlignment="1">
      <alignment horizontal="right"/>
    </xf>
    <xf numFmtId="4" fontId="1" fillId="0" borderId="13" xfId="0" applyNumberFormat="1" applyFont="1" applyBorder="1"/>
    <xf numFmtId="4" fontId="8" fillId="0" borderId="13" xfId="0" applyNumberFormat="1" applyFont="1" applyBorder="1"/>
    <xf numFmtId="4" fontId="9" fillId="0" borderId="15" xfId="0" applyNumberFormat="1" applyFont="1" applyBorder="1"/>
    <xf numFmtId="4" fontId="1" fillId="0" borderId="15" xfId="0" applyNumberFormat="1" applyFont="1" applyBorder="1"/>
    <xf numFmtId="4" fontId="8" fillId="0" borderId="15" xfId="0" applyNumberFormat="1" applyFont="1" applyBorder="1"/>
    <xf numFmtId="4" fontId="1" fillId="0" borderId="18" xfId="0" applyNumberFormat="1" applyFont="1" applyBorder="1"/>
    <xf numFmtId="4" fontId="8" fillId="0" borderId="18" xfId="0" applyNumberFormat="1" applyFont="1" applyBorder="1"/>
    <xf numFmtId="4" fontId="9" fillId="0" borderId="18" xfId="0" applyNumberFormat="1" applyFont="1" applyBorder="1"/>
    <xf numFmtId="4" fontId="0" fillId="0" borderId="1" xfId="0" applyNumberFormat="1" applyFont="1" applyBorder="1" applyAlignment="1">
      <alignment vertical="center"/>
    </xf>
    <xf numFmtId="4" fontId="0" fillId="0" borderId="1" xfId="0" applyNumberFormat="1" applyFont="1" applyBorder="1" applyAlignment="1"/>
    <xf numFmtId="4" fontId="0" fillId="0" borderId="17" xfId="0" applyNumberFormat="1" applyFont="1" applyBorder="1" applyAlignment="1">
      <alignment vertical="center"/>
    </xf>
    <xf numFmtId="3" fontId="0" fillId="0" borderId="12" xfId="0" applyNumberFormat="1" applyFont="1" applyBorder="1" applyAlignment="1">
      <alignment horizontal="center"/>
    </xf>
    <xf numFmtId="3" fontId="0" fillId="0" borderId="14" xfId="0" applyNumberFormat="1" applyFont="1" applyBorder="1" applyAlignment="1">
      <alignment horizontal="center"/>
    </xf>
    <xf numFmtId="3" fontId="0" fillId="0" borderId="16" xfId="0" applyNumberFormat="1" applyFont="1" applyBorder="1" applyAlignment="1">
      <alignment horizontal="center"/>
    </xf>
    <xf numFmtId="1" fontId="0" fillId="0" borderId="0" xfId="0" applyNumberFormat="1"/>
    <xf numFmtId="3" fontId="16" fillId="0" borderId="12" xfId="0" applyNumberFormat="1" applyFont="1" applyBorder="1" applyAlignment="1">
      <alignment horizontal="center"/>
    </xf>
    <xf numFmtId="3" fontId="0" fillId="0" borderId="14" xfId="0" applyNumberFormat="1" applyFont="1" applyBorder="1"/>
    <xf numFmtId="3" fontId="0" fillId="0" borderId="16" xfId="0" applyNumberFormat="1" applyFont="1" applyBorder="1"/>
    <xf numFmtId="1" fontId="15" fillId="0" borderId="31" xfId="0" applyNumberFormat="1" applyFont="1" applyBorder="1" applyAlignment="1">
      <alignment horizontal="center"/>
    </xf>
    <xf numFmtId="1" fontId="15" fillId="0" borderId="2" xfId="0" applyNumberFormat="1" applyFont="1" applyBorder="1" applyAlignment="1">
      <alignment horizontal="center"/>
    </xf>
    <xf numFmtId="3" fontId="14" fillId="0" borderId="12" xfId="0" applyNumberFormat="1" applyFont="1" applyBorder="1" applyAlignment="1">
      <alignment horizontal="center"/>
    </xf>
    <xf numFmtId="4" fontId="7" fillId="0" borderId="13" xfId="0" applyNumberFormat="1" applyFont="1" applyBorder="1"/>
    <xf numFmtId="3" fontId="14" fillId="0" borderId="14" xfId="0" applyNumberFormat="1" applyFont="1" applyBorder="1" applyAlignment="1">
      <alignment horizontal="center"/>
    </xf>
    <xf numFmtId="4" fontId="7" fillId="0" borderId="15" xfId="0" applyNumberFormat="1" applyFont="1" applyBorder="1"/>
    <xf numFmtId="3" fontId="14" fillId="0" borderId="16" xfId="0" applyNumberFormat="1" applyFont="1" applyBorder="1" applyAlignment="1">
      <alignment horizontal="center"/>
    </xf>
    <xf numFmtId="4" fontId="7" fillId="0" borderId="18" xfId="0" applyNumberFormat="1" applyFont="1" applyBorder="1"/>
    <xf numFmtId="0" fontId="20" fillId="0" borderId="26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64" fontId="0" fillId="0" borderId="39" xfId="0" applyNumberFormat="1" applyFont="1" applyBorder="1"/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1" fillId="0" borderId="5" xfId="0" applyFont="1" applyFill="1" applyBorder="1" applyAlignment="1">
      <alignment horizontal="center"/>
    </xf>
    <xf numFmtId="0" fontId="1" fillId="5" borderId="27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1" fillId="6" borderId="9" xfId="0" applyFont="1" applyFill="1" applyBorder="1" applyAlignment="1">
      <alignment horizontal="center" vertical="center" textRotation="90"/>
    </xf>
    <xf numFmtId="0" fontId="11" fillId="6" borderId="24" xfId="0" applyFont="1" applyFill="1" applyBorder="1" applyAlignment="1">
      <alignment horizontal="center" vertical="center" textRotation="90"/>
    </xf>
    <xf numFmtId="0" fontId="11" fillId="6" borderId="21" xfId="0" applyFont="1" applyFill="1" applyBorder="1" applyAlignment="1">
      <alignment horizontal="center" vertical="center" textRotation="90"/>
    </xf>
    <xf numFmtId="0" fontId="3" fillId="0" borderId="9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8" borderId="27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12" fillId="15" borderId="9" xfId="0" applyFont="1" applyFill="1" applyBorder="1" applyAlignment="1">
      <alignment horizontal="center" vertical="center" wrapText="1"/>
    </xf>
    <xf numFmtId="0" fontId="12" fillId="15" borderId="11" xfId="0" applyFont="1" applyFill="1" applyBorder="1" applyAlignment="1">
      <alignment horizontal="center" vertical="center" wrapText="1"/>
    </xf>
    <xf numFmtId="0" fontId="12" fillId="15" borderId="21" xfId="0" applyFont="1" applyFill="1" applyBorder="1" applyAlignment="1">
      <alignment horizontal="center" vertical="center" wrapText="1"/>
    </xf>
    <xf numFmtId="0" fontId="12" fillId="15" borderId="22" xfId="0" applyFont="1" applyFill="1" applyBorder="1" applyAlignment="1">
      <alignment horizontal="center" vertical="center" wrapText="1"/>
    </xf>
    <xf numFmtId="164" fontId="10" fillId="0" borderId="9" xfId="0" applyNumberFormat="1" applyFont="1" applyBorder="1" applyAlignment="1">
      <alignment horizontal="center" vertical="center"/>
    </xf>
    <xf numFmtId="164" fontId="10" fillId="0" borderId="11" xfId="0" applyNumberFormat="1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22" xfId="0" applyNumberFormat="1" applyFont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64" fontId="1" fillId="2" borderId="27" xfId="0" applyNumberFormat="1" applyFont="1" applyFill="1" applyBorder="1" applyAlignment="1">
      <alignment horizontal="center"/>
    </xf>
    <xf numFmtId="164" fontId="1" fillId="2" borderId="7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32" xfId="0" applyBorder="1" applyAlignment="1"/>
    <xf numFmtId="0" fontId="0" fillId="0" borderId="2" xfId="0" applyBorder="1" applyAlignment="1"/>
    <xf numFmtId="164" fontId="1" fillId="0" borderId="27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12" borderId="27" xfId="0" applyFont="1" applyFill="1" applyBorder="1" applyAlignment="1">
      <alignment horizontal="center" vertical="center" wrapText="1"/>
    </xf>
    <xf numFmtId="0" fontId="1" fillId="12" borderId="37" xfId="0" applyFont="1" applyFill="1" applyBorder="1" applyAlignment="1">
      <alignment horizontal="center" vertical="center" wrapText="1"/>
    </xf>
    <xf numFmtId="0" fontId="0" fillId="0" borderId="25" xfId="0" applyBorder="1" applyAlignment="1"/>
    <xf numFmtId="0" fontId="0" fillId="0" borderId="31" xfId="0" applyBorder="1" applyAlignment="1"/>
    <xf numFmtId="0" fontId="3" fillId="13" borderId="27" xfId="0" applyFont="1" applyFill="1" applyBorder="1" applyAlignment="1">
      <alignment horizontal="center" vertical="center" wrapText="1"/>
    </xf>
    <xf numFmtId="0" fontId="3" fillId="13" borderId="7" xfId="0" applyFont="1" applyFill="1" applyBorder="1" applyAlignment="1">
      <alignment horizontal="center" vertical="center" wrapText="1"/>
    </xf>
    <xf numFmtId="0" fontId="3" fillId="14" borderId="21" xfId="0" applyFont="1" applyFill="1" applyBorder="1" applyAlignment="1">
      <alignment horizontal="center" vertical="center" wrapText="1"/>
    </xf>
    <xf numFmtId="0" fontId="3" fillId="14" borderId="22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164" fontId="22" fillId="0" borderId="27" xfId="0" applyNumberFormat="1" applyFont="1" applyBorder="1" applyAlignment="1">
      <alignment horizontal="center" vertical="center"/>
    </xf>
    <xf numFmtId="164" fontId="22" fillId="0" borderId="7" xfId="0" applyNumberFormat="1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13" fillId="16" borderId="27" xfId="0" applyFont="1" applyFill="1" applyBorder="1" applyAlignment="1">
      <alignment horizontal="center"/>
    </xf>
    <xf numFmtId="0" fontId="13" fillId="16" borderId="6" xfId="0" applyFont="1" applyFill="1" applyBorder="1" applyAlignment="1">
      <alignment horizontal="center"/>
    </xf>
    <xf numFmtId="0" fontId="13" fillId="16" borderId="7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 wrapText="1"/>
    </xf>
    <xf numFmtId="0" fontId="1" fillId="13" borderId="9" xfId="0" applyFont="1" applyFill="1" applyBorder="1" applyAlignment="1">
      <alignment horizontal="center" vertical="center" wrapText="1"/>
    </xf>
    <xf numFmtId="0" fontId="1" fillId="13" borderId="11" xfId="0" applyFont="1" applyFill="1" applyBorder="1" applyAlignment="1">
      <alignment horizontal="center" vertical="center" wrapText="1"/>
    </xf>
    <xf numFmtId="0" fontId="1" fillId="14" borderId="24" xfId="0" applyFont="1" applyFill="1" applyBorder="1" applyAlignment="1">
      <alignment horizontal="center" vertical="center" wrapText="1"/>
    </xf>
    <xf numFmtId="0" fontId="1" fillId="14" borderId="46" xfId="0" applyFont="1" applyFill="1" applyBorder="1" applyAlignment="1">
      <alignment horizontal="center" vertical="center" wrapText="1"/>
    </xf>
    <xf numFmtId="0" fontId="23" fillId="15" borderId="27" xfId="0" applyFont="1" applyFill="1" applyBorder="1" applyAlignment="1">
      <alignment horizontal="center" vertical="center"/>
    </xf>
    <xf numFmtId="0" fontId="23" fillId="15" borderId="6" xfId="0" applyFont="1" applyFill="1" applyBorder="1" applyAlignment="1">
      <alignment horizontal="center" vertical="center"/>
    </xf>
    <xf numFmtId="0" fontId="23" fillId="15" borderId="7" xfId="0" applyFont="1" applyFill="1" applyBorder="1" applyAlignment="1">
      <alignment horizontal="center" vertical="center"/>
    </xf>
    <xf numFmtId="0" fontId="12" fillId="15" borderId="9" xfId="0" applyFont="1" applyFill="1" applyBorder="1" applyAlignment="1">
      <alignment horizontal="center" vertical="center"/>
    </xf>
    <xf numFmtId="0" fontId="12" fillId="15" borderId="10" xfId="0" applyFont="1" applyFill="1" applyBorder="1" applyAlignment="1">
      <alignment horizontal="center" vertical="center"/>
    </xf>
    <xf numFmtId="0" fontId="12" fillId="15" borderId="11" xfId="0" applyFont="1" applyFill="1" applyBorder="1" applyAlignment="1">
      <alignment horizontal="center" vertical="center"/>
    </xf>
    <xf numFmtId="0" fontId="12" fillId="15" borderId="21" xfId="0" applyFont="1" applyFill="1" applyBorder="1" applyAlignment="1">
      <alignment horizontal="center" vertical="center"/>
    </xf>
    <xf numFmtId="0" fontId="12" fillId="15" borderId="47" xfId="0" applyFont="1" applyFill="1" applyBorder="1" applyAlignment="1">
      <alignment horizontal="center" vertical="center"/>
    </xf>
    <xf numFmtId="0" fontId="12" fillId="15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81506"/>
      <color rgb="FF339966"/>
      <color rgb="FFA37857"/>
      <color rgb="FF2B7339"/>
      <color rgb="FFFF2121"/>
      <color rgb="FF8BE971"/>
      <color rgb="FF41C01E"/>
      <color rgb="FFB36CD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56"/>
  <sheetViews>
    <sheetView tabSelected="1" topLeftCell="A10" zoomScaleNormal="100" workbookViewId="0">
      <selection activeCell="G46" sqref="G46"/>
    </sheetView>
  </sheetViews>
  <sheetFormatPr baseColWidth="10" defaultRowHeight="15" x14ac:dyDescent="0.25"/>
  <cols>
    <col min="1" max="1" width="6.140625" style="1" customWidth="1"/>
    <col min="2" max="2" width="9.5703125" style="1" customWidth="1"/>
    <col min="3" max="3" width="12.5703125" style="1" customWidth="1"/>
    <col min="4" max="4" width="10.140625" style="1" customWidth="1"/>
    <col min="5" max="5" width="10.42578125" customWidth="1"/>
    <col min="6" max="6" width="14.28515625" customWidth="1"/>
    <col min="7" max="7" width="16" style="1" customWidth="1"/>
    <col min="8" max="8" width="13.7109375" style="1" customWidth="1"/>
    <col min="9" max="9" width="8.28515625" style="1" customWidth="1"/>
    <col min="10" max="10" width="28.85546875" style="1" customWidth="1"/>
    <col min="11" max="12" width="11.42578125" style="1"/>
    <col min="13" max="13" width="20.140625" style="1" customWidth="1"/>
    <col min="14" max="14" width="8.42578125" style="1" customWidth="1"/>
    <col min="15" max="15" width="12.42578125" style="1" customWidth="1"/>
    <col min="16" max="16" width="12.85546875" style="1" customWidth="1"/>
    <col min="17" max="17" width="8.140625" style="1" customWidth="1"/>
    <col min="18" max="18" width="10.85546875" customWidth="1"/>
    <col min="19" max="19" width="12.7109375" customWidth="1"/>
    <col min="20" max="20" width="12.140625" customWidth="1"/>
    <col min="21" max="21" width="10" customWidth="1"/>
    <col min="22" max="22" width="10.7109375" style="1" customWidth="1"/>
    <col min="23" max="23" width="10.5703125" style="1" customWidth="1"/>
    <col min="24" max="24" width="9.140625" style="1" customWidth="1"/>
    <col min="25" max="27" width="9.5703125" style="1" customWidth="1"/>
    <col min="28" max="28" width="10.5703125" style="1" customWidth="1"/>
    <col min="29" max="30" width="11.85546875" style="1" customWidth="1"/>
    <col min="31" max="31" width="9.140625" style="1" customWidth="1"/>
    <col min="32" max="32" width="8.7109375" style="1" customWidth="1"/>
    <col min="33" max="33" width="18.5703125" customWidth="1"/>
  </cols>
  <sheetData>
    <row r="1" spans="1:33" s="1" customFormat="1" ht="15.75" thickBot="1" x14ac:dyDescent="0.3"/>
    <row r="2" spans="1:33" s="1" customFormat="1" ht="15.75" thickBot="1" x14ac:dyDescent="0.3">
      <c r="A2" s="176" t="s">
        <v>26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8"/>
    </row>
    <row r="3" spans="1:33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5"/>
      <c r="N3" s="5"/>
      <c r="O3" s="5"/>
      <c r="P3" s="5"/>
      <c r="Q3" s="5"/>
      <c r="U3" s="1"/>
    </row>
    <row r="4" spans="1:33" ht="15.75" thickBot="1" x14ac:dyDescent="0.3"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41.25" customHeight="1" thickBot="1" x14ac:dyDescent="0.3">
      <c r="A5" s="22" t="s">
        <v>6</v>
      </c>
      <c r="B5" s="22" t="s">
        <v>25</v>
      </c>
      <c r="C5" s="10" t="s">
        <v>2</v>
      </c>
      <c r="D5" s="10" t="s">
        <v>16</v>
      </c>
      <c r="E5" s="10" t="s">
        <v>44</v>
      </c>
      <c r="F5" s="9" t="s">
        <v>17</v>
      </c>
      <c r="G5" s="10" t="s">
        <v>18</v>
      </c>
      <c r="H5" s="11" t="s">
        <v>0</v>
      </c>
      <c r="I5" s="12" t="s">
        <v>9</v>
      </c>
      <c r="J5" s="13" t="s">
        <v>23</v>
      </c>
      <c r="K5" s="13" t="s">
        <v>24</v>
      </c>
      <c r="L5" s="20" t="s">
        <v>1</v>
      </c>
      <c r="M5" s="14" t="s">
        <v>10</v>
      </c>
      <c r="N5" s="14" t="s">
        <v>22</v>
      </c>
      <c r="O5" s="15" t="s">
        <v>51</v>
      </c>
      <c r="P5" s="60" t="s">
        <v>48</v>
      </c>
      <c r="Q5" s="16" t="s">
        <v>41</v>
      </c>
      <c r="R5" s="16" t="s">
        <v>4</v>
      </c>
      <c r="S5" s="17" t="s">
        <v>11</v>
      </c>
      <c r="T5" s="18" t="s">
        <v>5</v>
      </c>
      <c r="U5" s="194" t="s">
        <v>3</v>
      </c>
      <c r="V5" s="195"/>
      <c r="W5" s="194" t="s">
        <v>21</v>
      </c>
      <c r="X5" s="195"/>
      <c r="Y5" s="194" t="s">
        <v>20</v>
      </c>
      <c r="Z5" s="195"/>
      <c r="AA5" s="19" t="s">
        <v>39</v>
      </c>
      <c r="AB5" s="19" t="s">
        <v>12</v>
      </c>
      <c r="AC5" s="76" t="s">
        <v>49</v>
      </c>
      <c r="AD5" s="20" t="s">
        <v>45</v>
      </c>
      <c r="AE5" s="20" t="s">
        <v>46</v>
      </c>
      <c r="AF5" s="75" t="s">
        <v>47</v>
      </c>
      <c r="AG5" s="21" t="s">
        <v>54</v>
      </c>
    </row>
    <row r="6" spans="1:33" ht="15" customHeight="1" x14ac:dyDescent="0.25">
      <c r="A6" s="179" t="s">
        <v>8</v>
      </c>
      <c r="B6" s="34">
        <v>1</v>
      </c>
      <c r="C6" s="108"/>
      <c r="D6" s="36" t="s">
        <v>55</v>
      </c>
      <c r="E6" s="112"/>
      <c r="F6" s="32"/>
      <c r="G6" s="24"/>
      <c r="H6" s="25"/>
      <c r="I6" s="48" t="s">
        <v>40</v>
      </c>
      <c r="J6" s="26"/>
      <c r="K6" s="37"/>
      <c r="L6" s="117">
        <f t="shared" ref="L6:L8" si="0">C6+15</f>
        <v>15</v>
      </c>
      <c r="M6" s="114"/>
      <c r="N6" s="38" t="s">
        <v>43</v>
      </c>
      <c r="O6" s="86"/>
      <c r="P6" s="125">
        <v>0</v>
      </c>
      <c r="Q6" s="67">
        <v>0.1</v>
      </c>
      <c r="R6" s="151">
        <v>0</v>
      </c>
      <c r="S6" s="129">
        <f t="shared" ref="S6:S8" si="1">R6-T6</f>
        <v>0</v>
      </c>
      <c r="T6" s="130">
        <f t="shared" ref="T6:T8" si="2">R6/1.1</f>
        <v>0</v>
      </c>
      <c r="U6" s="134">
        <f t="shared" ref="U6:U8" si="3">R6*0.4</f>
        <v>0</v>
      </c>
      <c r="V6" s="119"/>
      <c r="W6" s="136">
        <f t="shared" ref="W6:W8" si="4">R6*0.5</f>
        <v>0</v>
      </c>
      <c r="X6" s="121"/>
      <c r="Y6" s="138">
        <f t="shared" ref="Y6:Y8" si="5">R6*0.1</f>
        <v>0</v>
      </c>
      <c r="Z6" s="123"/>
      <c r="AA6" s="136">
        <v>0</v>
      </c>
      <c r="AB6" s="140">
        <f t="shared" ref="AB6:AB8" si="6">R6-AA6</f>
        <v>0</v>
      </c>
      <c r="AC6" s="141">
        <v>0</v>
      </c>
      <c r="AD6" s="25"/>
      <c r="AE6" s="23"/>
      <c r="AF6" s="24"/>
      <c r="AG6" s="39"/>
    </row>
    <row r="7" spans="1:33" s="1" customFormat="1" ht="15" customHeight="1" x14ac:dyDescent="0.25">
      <c r="A7" s="180"/>
      <c r="B7" s="35">
        <v>2</v>
      </c>
      <c r="C7" s="108"/>
      <c r="D7" s="36" t="s">
        <v>55</v>
      </c>
      <c r="E7" s="112"/>
      <c r="F7" s="32"/>
      <c r="G7" s="24"/>
      <c r="H7" s="25"/>
      <c r="I7" s="48" t="s">
        <v>40</v>
      </c>
      <c r="J7" s="26"/>
      <c r="K7" s="37"/>
      <c r="L7" s="117">
        <f t="shared" si="0"/>
        <v>15</v>
      </c>
      <c r="M7" s="114"/>
      <c r="N7" s="38" t="s">
        <v>43</v>
      </c>
      <c r="O7" s="86"/>
      <c r="P7" s="125">
        <v>0</v>
      </c>
      <c r="Q7" s="67">
        <v>0.1</v>
      </c>
      <c r="R7" s="151">
        <v>0</v>
      </c>
      <c r="S7" s="129">
        <f t="shared" si="1"/>
        <v>0</v>
      </c>
      <c r="T7" s="130">
        <f t="shared" si="2"/>
        <v>0</v>
      </c>
      <c r="U7" s="134">
        <f t="shared" si="3"/>
        <v>0</v>
      </c>
      <c r="V7" s="119"/>
      <c r="W7" s="136">
        <f t="shared" si="4"/>
        <v>0</v>
      </c>
      <c r="X7" s="121"/>
      <c r="Y7" s="138">
        <f t="shared" si="5"/>
        <v>0</v>
      </c>
      <c r="Z7" s="123"/>
      <c r="AA7" s="136">
        <v>0</v>
      </c>
      <c r="AB7" s="140">
        <f t="shared" si="6"/>
        <v>0</v>
      </c>
      <c r="AC7" s="141">
        <v>0</v>
      </c>
      <c r="AD7" s="25"/>
      <c r="AE7" s="23"/>
      <c r="AF7" s="24"/>
      <c r="AG7" s="39"/>
    </row>
    <row r="8" spans="1:33" s="1" customFormat="1" ht="15" customHeight="1" x14ac:dyDescent="0.25">
      <c r="A8" s="180"/>
      <c r="B8" s="35">
        <v>3</v>
      </c>
      <c r="C8" s="108"/>
      <c r="D8" s="36" t="s">
        <v>55</v>
      </c>
      <c r="E8" s="112"/>
      <c r="F8" s="32"/>
      <c r="G8" s="24"/>
      <c r="H8" s="25"/>
      <c r="I8" s="48" t="s">
        <v>40</v>
      </c>
      <c r="J8" s="26"/>
      <c r="K8" s="37"/>
      <c r="L8" s="117">
        <f t="shared" si="0"/>
        <v>15</v>
      </c>
      <c r="M8" s="114"/>
      <c r="N8" s="38" t="s">
        <v>43</v>
      </c>
      <c r="O8" s="86"/>
      <c r="P8" s="125">
        <v>0</v>
      </c>
      <c r="Q8" s="67">
        <v>0.1</v>
      </c>
      <c r="R8" s="151">
        <v>0</v>
      </c>
      <c r="S8" s="129">
        <f t="shared" si="1"/>
        <v>0</v>
      </c>
      <c r="T8" s="130">
        <f t="shared" si="2"/>
        <v>0</v>
      </c>
      <c r="U8" s="134">
        <f t="shared" si="3"/>
        <v>0</v>
      </c>
      <c r="V8" s="119"/>
      <c r="W8" s="136">
        <f t="shared" si="4"/>
        <v>0</v>
      </c>
      <c r="X8" s="121"/>
      <c r="Y8" s="138">
        <f t="shared" si="5"/>
        <v>0</v>
      </c>
      <c r="Z8" s="123"/>
      <c r="AA8" s="136">
        <v>0</v>
      </c>
      <c r="AB8" s="140">
        <f t="shared" si="6"/>
        <v>0</v>
      </c>
      <c r="AC8" s="141">
        <v>0</v>
      </c>
      <c r="AD8" s="25"/>
      <c r="AE8" s="23"/>
      <c r="AF8" s="24"/>
      <c r="AG8" s="39"/>
    </row>
    <row r="9" spans="1:33" s="1" customFormat="1" ht="15" customHeight="1" x14ac:dyDescent="0.25">
      <c r="A9" s="180"/>
      <c r="B9" s="35">
        <v>4</v>
      </c>
      <c r="C9" s="108"/>
      <c r="D9" s="36" t="s">
        <v>55</v>
      </c>
      <c r="E9" s="112"/>
      <c r="F9" s="32"/>
      <c r="G9" s="24"/>
      <c r="H9" s="25"/>
      <c r="I9" s="48" t="s">
        <v>40</v>
      </c>
      <c r="J9" s="26"/>
      <c r="K9" s="37"/>
      <c r="L9" s="117">
        <f t="shared" ref="L9:L35" si="7">C9+15</f>
        <v>15</v>
      </c>
      <c r="M9" s="114"/>
      <c r="N9" s="38" t="s">
        <v>43</v>
      </c>
      <c r="O9" s="86"/>
      <c r="P9" s="125">
        <v>0</v>
      </c>
      <c r="Q9" s="67">
        <v>0.1</v>
      </c>
      <c r="R9" s="151">
        <v>0</v>
      </c>
      <c r="S9" s="129">
        <f>R9-T9</f>
        <v>0</v>
      </c>
      <c r="T9" s="130">
        <f t="shared" ref="T9:T35" si="8">R9/1.1</f>
        <v>0</v>
      </c>
      <c r="U9" s="134">
        <f t="shared" ref="U9:U35" si="9">R9*0.4</f>
        <v>0</v>
      </c>
      <c r="V9" s="119"/>
      <c r="W9" s="136">
        <f t="shared" ref="W9:W35" si="10">R9*0.5</f>
        <v>0</v>
      </c>
      <c r="X9" s="121"/>
      <c r="Y9" s="138">
        <f t="shared" ref="Y9:Y35" si="11">R9*0.1</f>
        <v>0</v>
      </c>
      <c r="Z9" s="123"/>
      <c r="AA9" s="136">
        <v>0</v>
      </c>
      <c r="AB9" s="140">
        <f t="shared" ref="AB9:AB35" si="12">R9-AA9</f>
        <v>0</v>
      </c>
      <c r="AC9" s="141">
        <v>0</v>
      </c>
      <c r="AD9" s="25"/>
      <c r="AE9" s="23"/>
      <c r="AF9" s="24"/>
      <c r="AG9" s="39"/>
    </row>
    <row r="10" spans="1:33" x14ac:dyDescent="0.25">
      <c r="A10" s="180"/>
      <c r="B10" s="35">
        <v>5</v>
      </c>
      <c r="C10" s="109"/>
      <c r="D10" s="36" t="s">
        <v>55</v>
      </c>
      <c r="E10" s="112"/>
      <c r="F10" s="32"/>
      <c r="G10" s="24"/>
      <c r="H10" s="25"/>
      <c r="I10" s="48" t="s">
        <v>40</v>
      </c>
      <c r="J10" s="26"/>
      <c r="K10" s="37"/>
      <c r="L10" s="117">
        <f t="shared" si="7"/>
        <v>15</v>
      </c>
      <c r="M10" s="114"/>
      <c r="N10" s="38" t="s">
        <v>43</v>
      </c>
      <c r="O10" s="86"/>
      <c r="P10" s="125">
        <v>0</v>
      </c>
      <c r="Q10" s="67">
        <v>0.1</v>
      </c>
      <c r="R10" s="151">
        <v>0</v>
      </c>
      <c r="S10" s="129">
        <f t="shared" ref="S10:S35" si="13">R10-T10</f>
        <v>0</v>
      </c>
      <c r="T10" s="130">
        <f t="shared" si="8"/>
        <v>0</v>
      </c>
      <c r="U10" s="134">
        <f t="shared" si="9"/>
        <v>0</v>
      </c>
      <c r="V10" s="119"/>
      <c r="W10" s="136">
        <f t="shared" si="10"/>
        <v>0</v>
      </c>
      <c r="X10" s="121"/>
      <c r="Y10" s="138">
        <f t="shared" si="11"/>
        <v>0</v>
      </c>
      <c r="Z10" s="123"/>
      <c r="AA10" s="136">
        <v>0</v>
      </c>
      <c r="AB10" s="140">
        <f t="shared" si="12"/>
        <v>0</v>
      </c>
      <c r="AC10" s="141">
        <v>0</v>
      </c>
      <c r="AD10" s="25"/>
      <c r="AE10" s="23"/>
      <c r="AF10" s="24"/>
      <c r="AG10" s="39"/>
    </row>
    <row r="11" spans="1:33" s="1" customFormat="1" x14ac:dyDescent="0.25">
      <c r="A11" s="180"/>
      <c r="B11" s="35">
        <v>6</v>
      </c>
      <c r="C11" s="108"/>
      <c r="D11" s="36" t="s">
        <v>55</v>
      </c>
      <c r="E11" s="112"/>
      <c r="F11" s="32"/>
      <c r="G11" s="24"/>
      <c r="H11" s="27"/>
      <c r="I11" s="49" t="s">
        <v>40</v>
      </c>
      <c r="J11" s="26"/>
      <c r="K11" s="37"/>
      <c r="L11" s="117">
        <f t="shared" si="7"/>
        <v>15</v>
      </c>
      <c r="M11" s="114"/>
      <c r="N11" s="38" t="s">
        <v>43</v>
      </c>
      <c r="O11" s="86"/>
      <c r="P11" s="126">
        <v>0</v>
      </c>
      <c r="Q11" s="67">
        <v>0.1</v>
      </c>
      <c r="R11" s="151">
        <v>0</v>
      </c>
      <c r="S11" s="129">
        <f t="shared" si="13"/>
        <v>0</v>
      </c>
      <c r="T11" s="130">
        <f t="shared" si="8"/>
        <v>0</v>
      </c>
      <c r="U11" s="134">
        <f t="shared" si="9"/>
        <v>0</v>
      </c>
      <c r="V11" s="119"/>
      <c r="W11" s="136">
        <f t="shared" si="10"/>
        <v>0</v>
      </c>
      <c r="X11" s="121"/>
      <c r="Y11" s="138">
        <f t="shared" si="11"/>
        <v>0</v>
      </c>
      <c r="Z11" s="123"/>
      <c r="AA11" s="136">
        <v>0</v>
      </c>
      <c r="AB11" s="140">
        <f t="shared" si="12"/>
        <v>0</v>
      </c>
      <c r="AC11" s="141">
        <v>0</v>
      </c>
      <c r="AD11" s="25"/>
      <c r="AE11" s="23"/>
      <c r="AF11" s="24"/>
      <c r="AG11" s="39"/>
    </row>
    <row r="12" spans="1:33" s="1" customFormat="1" x14ac:dyDescent="0.25">
      <c r="A12" s="180"/>
      <c r="B12" s="35">
        <v>7</v>
      </c>
      <c r="C12" s="108"/>
      <c r="D12" s="36" t="s">
        <v>55</v>
      </c>
      <c r="E12" s="112"/>
      <c r="F12" s="32"/>
      <c r="G12" s="24"/>
      <c r="H12" s="27"/>
      <c r="I12" s="49" t="s">
        <v>40</v>
      </c>
      <c r="J12" s="26"/>
      <c r="K12" s="37"/>
      <c r="L12" s="117">
        <f t="shared" si="7"/>
        <v>15</v>
      </c>
      <c r="M12" s="114"/>
      <c r="N12" s="38" t="s">
        <v>43</v>
      </c>
      <c r="O12" s="86"/>
      <c r="P12" s="126">
        <v>0</v>
      </c>
      <c r="Q12" s="67">
        <v>0.1</v>
      </c>
      <c r="R12" s="151">
        <v>0</v>
      </c>
      <c r="S12" s="129">
        <f t="shared" si="13"/>
        <v>0</v>
      </c>
      <c r="T12" s="130">
        <f t="shared" si="8"/>
        <v>0</v>
      </c>
      <c r="U12" s="134">
        <f t="shared" si="9"/>
        <v>0</v>
      </c>
      <c r="V12" s="119"/>
      <c r="W12" s="136">
        <f t="shared" si="10"/>
        <v>0</v>
      </c>
      <c r="X12" s="121"/>
      <c r="Y12" s="138">
        <f t="shared" si="11"/>
        <v>0</v>
      </c>
      <c r="Z12" s="123"/>
      <c r="AA12" s="136">
        <v>0</v>
      </c>
      <c r="AB12" s="140">
        <f t="shared" si="12"/>
        <v>0</v>
      </c>
      <c r="AC12" s="141">
        <v>0</v>
      </c>
      <c r="AD12" s="25"/>
      <c r="AE12" s="23"/>
      <c r="AF12" s="24"/>
      <c r="AG12" s="39"/>
    </row>
    <row r="13" spans="1:33" s="1" customFormat="1" x14ac:dyDescent="0.25">
      <c r="A13" s="180"/>
      <c r="B13" s="35">
        <v>8</v>
      </c>
      <c r="C13" s="108"/>
      <c r="D13" s="36" t="s">
        <v>55</v>
      </c>
      <c r="E13" s="112"/>
      <c r="F13" s="32"/>
      <c r="G13" s="24"/>
      <c r="H13" s="27"/>
      <c r="I13" s="49" t="s">
        <v>40</v>
      </c>
      <c r="J13" s="26"/>
      <c r="K13" s="37"/>
      <c r="L13" s="117">
        <f t="shared" si="7"/>
        <v>15</v>
      </c>
      <c r="M13" s="114"/>
      <c r="N13" s="38" t="s">
        <v>43</v>
      </c>
      <c r="O13" s="86"/>
      <c r="P13" s="126">
        <v>0</v>
      </c>
      <c r="Q13" s="67">
        <v>0.1</v>
      </c>
      <c r="R13" s="151">
        <v>0</v>
      </c>
      <c r="S13" s="129">
        <f t="shared" si="13"/>
        <v>0</v>
      </c>
      <c r="T13" s="130">
        <f t="shared" si="8"/>
        <v>0</v>
      </c>
      <c r="U13" s="134">
        <f t="shared" si="9"/>
        <v>0</v>
      </c>
      <c r="V13" s="119"/>
      <c r="W13" s="136">
        <f t="shared" si="10"/>
        <v>0</v>
      </c>
      <c r="X13" s="121"/>
      <c r="Y13" s="138">
        <f t="shared" si="11"/>
        <v>0</v>
      </c>
      <c r="Z13" s="123"/>
      <c r="AA13" s="136">
        <v>0</v>
      </c>
      <c r="AB13" s="140">
        <f t="shared" si="12"/>
        <v>0</v>
      </c>
      <c r="AC13" s="141">
        <v>0</v>
      </c>
      <c r="AD13" s="25"/>
      <c r="AE13" s="23"/>
      <c r="AF13" s="24"/>
      <c r="AG13" s="39"/>
    </row>
    <row r="14" spans="1:33" s="1" customFormat="1" x14ac:dyDescent="0.25">
      <c r="A14" s="180"/>
      <c r="B14" s="35">
        <v>9</v>
      </c>
      <c r="C14" s="108"/>
      <c r="D14" s="36" t="s">
        <v>55</v>
      </c>
      <c r="E14" s="112"/>
      <c r="F14" s="32"/>
      <c r="G14" s="24"/>
      <c r="H14" s="27"/>
      <c r="I14" s="49" t="s">
        <v>40</v>
      </c>
      <c r="J14" s="26"/>
      <c r="K14" s="37"/>
      <c r="L14" s="117">
        <f t="shared" si="7"/>
        <v>15</v>
      </c>
      <c r="M14" s="114"/>
      <c r="N14" s="38" t="s">
        <v>43</v>
      </c>
      <c r="O14" s="87"/>
      <c r="P14" s="126">
        <v>0</v>
      </c>
      <c r="Q14" s="67">
        <v>0.1</v>
      </c>
      <c r="R14" s="151">
        <v>0</v>
      </c>
      <c r="S14" s="129">
        <f t="shared" si="13"/>
        <v>0</v>
      </c>
      <c r="T14" s="130">
        <f t="shared" si="8"/>
        <v>0</v>
      </c>
      <c r="U14" s="134">
        <f t="shared" si="9"/>
        <v>0</v>
      </c>
      <c r="V14" s="119"/>
      <c r="W14" s="136">
        <f t="shared" si="10"/>
        <v>0</v>
      </c>
      <c r="X14" s="121"/>
      <c r="Y14" s="138">
        <f t="shared" si="11"/>
        <v>0</v>
      </c>
      <c r="Z14" s="123"/>
      <c r="AA14" s="136">
        <v>0</v>
      </c>
      <c r="AB14" s="140">
        <f t="shared" si="12"/>
        <v>0</v>
      </c>
      <c r="AC14" s="141">
        <v>0</v>
      </c>
      <c r="AD14" s="25"/>
      <c r="AE14" s="23"/>
      <c r="AF14" s="24"/>
      <c r="AG14" s="39"/>
    </row>
    <row r="15" spans="1:33" s="1" customFormat="1" x14ac:dyDescent="0.25">
      <c r="A15" s="180"/>
      <c r="B15" s="35">
        <v>10</v>
      </c>
      <c r="C15" s="108"/>
      <c r="D15" s="36" t="s">
        <v>55</v>
      </c>
      <c r="E15" s="112"/>
      <c r="F15" s="32"/>
      <c r="G15" s="24"/>
      <c r="H15" s="25"/>
      <c r="I15" s="38" t="s">
        <v>40</v>
      </c>
      <c r="J15" s="26"/>
      <c r="K15" s="37"/>
      <c r="L15" s="117">
        <f t="shared" si="7"/>
        <v>15</v>
      </c>
      <c r="M15" s="114"/>
      <c r="N15" s="38" t="s">
        <v>43</v>
      </c>
      <c r="O15" s="86"/>
      <c r="P15" s="127">
        <v>0</v>
      </c>
      <c r="Q15" s="67">
        <v>0.1</v>
      </c>
      <c r="R15" s="152">
        <v>0</v>
      </c>
      <c r="S15" s="131">
        <f t="shared" si="13"/>
        <v>0</v>
      </c>
      <c r="T15" s="130">
        <f t="shared" si="8"/>
        <v>0</v>
      </c>
      <c r="U15" s="134">
        <f t="shared" si="9"/>
        <v>0</v>
      </c>
      <c r="V15" s="119"/>
      <c r="W15" s="136">
        <f t="shared" si="10"/>
        <v>0</v>
      </c>
      <c r="X15" s="121"/>
      <c r="Y15" s="138">
        <f t="shared" si="11"/>
        <v>0</v>
      </c>
      <c r="Z15" s="123"/>
      <c r="AA15" s="136">
        <v>0</v>
      </c>
      <c r="AB15" s="140">
        <f t="shared" si="12"/>
        <v>0</v>
      </c>
      <c r="AC15" s="141">
        <v>0</v>
      </c>
      <c r="AD15" s="25"/>
      <c r="AE15" s="23"/>
      <c r="AF15" s="24"/>
      <c r="AG15" s="39"/>
    </row>
    <row r="16" spans="1:33" ht="15" customHeight="1" x14ac:dyDescent="0.25">
      <c r="A16" s="180"/>
      <c r="B16" s="35">
        <v>11</v>
      </c>
      <c r="C16" s="108"/>
      <c r="D16" s="36" t="s">
        <v>55</v>
      </c>
      <c r="E16" s="112"/>
      <c r="F16" s="32"/>
      <c r="G16" s="24"/>
      <c r="H16" s="25"/>
      <c r="I16" s="38" t="s">
        <v>40</v>
      </c>
      <c r="J16" s="26"/>
      <c r="K16" s="37"/>
      <c r="L16" s="117">
        <f t="shared" si="7"/>
        <v>15</v>
      </c>
      <c r="M16" s="114"/>
      <c r="N16" s="38" t="s">
        <v>43</v>
      </c>
      <c r="O16" s="86"/>
      <c r="P16" s="127">
        <v>0</v>
      </c>
      <c r="Q16" s="67">
        <v>0.1</v>
      </c>
      <c r="R16" s="152">
        <v>0</v>
      </c>
      <c r="S16" s="131">
        <f t="shared" si="13"/>
        <v>0</v>
      </c>
      <c r="T16" s="130">
        <f t="shared" si="8"/>
        <v>0</v>
      </c>
      <c r="U16" s="134">
        <f t="shared" si="9"/>
        <v>0</v>
      </c>
      <c r="V16" s="119"/>
      <c r="W16" s="136">
        <f t="shared" si="10"/>
        <v>0</v>
      </c>
      <c r="X16" s="121"/>
      <c r="Y16" s="138">
        <f t="shared" si="11"/>
        <v>0</v>
      </c>
      <c r="Z16" s="123"/>
      <c r="AA16" s="136">
        <v>0</v>
      </c>
      <c r="AB16" s="140">
        <f t="shared" si="12"/>
        <v>0</v>
      </c>
      <c r="AC16" s="141">
        <v>0</v>
      </c>
      <c r="AD16" s="25"/>
      <c r="AE16" s="23"/>
      <c r="AF16" s="24"/>
      <c r="AG16" s="39"/>
    </row>
    <row r="17" spans="1:33" s="1" customFormat="1" ht="15" customHeight="1" x14ac:dyDescent="0.25">
      <c r="A17" s="180"/>
      <c r="B17" s="35">
        <v>12</v>
      </c>
      <c r="C17" s="110"/>
      <c r="D17" s="36" t="s">
        <v>55</v>
      </c>
      <c r="E17" s="112"/>
      <c r="F17" s="70"/>
      <c r="G17" s="71"/>
      <c r="H17" s="27"/>
      <c r="I17" s="38" t="s">
        <v>40</v>
      </c>
      <c r="J17" s="72"/>
      <c r="K17" s="73"/>
      <c r="L17" s="117">
        <f t="shared" si="7"/>
        <v>15</v>
      </c>
      <c r="M17" s="115"/>
      <c r="N17" s="38" t="s">
        <v>43</v>
      </c>
      <c r="O17" s="87"/>
      <c r="P17" s="127">
        <v>0</v>
      </c>
      <c r="Q17" s="67">
        <v>0.1</v>
      </c>
      <c r="R17" s="152">
        <v>0</v>
      </c>
      <c r="S17" s="131">
        <f t="shared" si="13"/>
        <v>0</v>
      </c>
      <c r="T17" s="130">
        <f t="shared" si="8"/>
        <v>0</v>
      </c>
      <c r="U17" s="134">
        <f t="shared" si="9"/>
        <v>0</v>
      </c>
      <c r="V17" s="119"/>
      <c r="W17" s="136">
        <f t="shared" si="10"/>
        <v>0</v>
      </c>
      <c r="X17" s="121"/>
      <c r="Y17" s="138">
        <f t="shared" si="11"/>
        <v>0</v>
      </c>
      <c r="Z17" s="123"/>
      <c r="AA17" s="136">
        <v>0</v>
      </c>
      <c r="AB17" s="140">
        <f t="shared" si="12"/>
        <v>0</v>
      </c>
      <c r="AC17" s="141">
        <v>0</v>
      </c>
      <c r="AD17" s="27"/>
      <c r="AE17" s="69"/>
      <c r="AF17" s="71"/>
      <c r="AG17" s="40"/>
    </row>
    <row r="18" spans="1:33" s="1" customFormat="1" ht="15" customHeight="1" x14ac:dyDescent="0.25">
      <c r="A18" s="180"/>
      <c r="B18" s="35">
        <v>13</v>
      </c>
      <c r="C18" s="110"/>
      <c r="D18" s="36" t="s">
        <v>55</v>
      </c>
      <c r="E18" s="112"/>
      <c r="F18" s="70"/>
      <c r="G18" s="71"/>
      <c r="H18" s="27"/>
      <c r="I18" s="38" t="s">
        <v>40</v>
      </c>
      <c r="J18" s="72"/>
      <c r="K18" s="73"/>
      <c r="L18" s="117">
        <f t="shared" si="7"/>
        <v>15</v>
      </c>
      <c r="M18" s="115"/>
      <c r="N18" s="38" t="s">
        <v>43</v>
      </c>
      <c r="O18" s="87"/>
      <c r="P18" s="127">
        <v>0</v>
      </c>
      <c r="Q18" s="67">
        <v>0.1</v>
      </c>
      <c r="R18" s="152">
        <v>0</v>
      </c>
      <c r="S18" s="131">
        <f t="shared" si="13"/>
        <v>0</v>
      </c>
      <c r="T18" s="130">
        <f t="shared" si="8"/>
        <v>0</v>
      </c>
      <c r="U18" s="134">
        <f t="shared" si="9"/>
        <v>0</v>
      </c>
      <c r="V18" s="119"/>
      <c r="W18" s="136">
        <f t="shared" si="10"/>
        <v>0</v>
      </c>
      <c r="X18" s="121"/>
      <c r="Y18" s="138">
        <f t="shared" si="11"/>
        <v>0</v>
      </c>
      <c r="Z18" s="123"/>
      <c r="AA18" s="136">
        <v>0</v>
      </c>
      <c r="AB18" s="140">
        <f t="shared" si="12"/>
        <v>0</v>
      </c>
      <c r="AC18" s="141">
        <v>0</v>
      </c>
      <c r="AD18" s="27"/>
      <c r="AE18" s="69"/>
      <c r="AF18" s="71"/>
      <c r="AG18" s="40"/>
    </row>
    <row r="19" spans="1:33" s="1" customFormat="1" ht="15" customHeight="1" x14ac:dyDescent="0.25">
      <c r="A19" s="180"/>
      <c r="B19" s="35">
        <v>14</v>
      </c>
      <c r="C19" s="110"/>
      <c r="D19" s="36" t="s">
        <v>55</v>
      </c>
      <c r="E19" s="112"/>
      <c r="F19" s="70"/>
      <c r="G19" s="71"/>
      <c r="H19" s="27"/>
      <c r="I19" s="38" t="s">
        <v>40</v>
      </c>
      <c r="J19" s="72"/>
      <c r="K19" s="73"/>
      <c r="L19" s="117">
        <f t="shared" si="7"/>
        <v>15</v>
      </c>
      <c r="M19" s="115"/>
      <c r="N19" s="38" t="s">
        <v>43</v>
      </c>
      <c r="O19" s="87"/>
      <c r="P19" s="127">
        <v>0</v>
      </c>
      <c r="Q19" s="67">
        <v>0.1</v>
      </c>
      <c r="R19" s="152">
        <v>0</v>
      </c>
      <c r="S19" s="131">
        <f t="shared" si="13"/>
        <v>0</v>
      </c>
      <c r="T19" s="130">
        <f t="shared" si="8"/>
        <v>0</v>
      </c>
      <c r="U19" s="134">
        <f t="shared" si="9"/>
        <v>0</v>
      </c>
      <c r="V19" s="119"/>
      <c r="W19" s="136">
        <f t="shared" si="10"/>
        <v>0</v>
      </c>
      <c r="X19" s="121"/>
      <c r="Y19" s="138">
        <f t="shared" si="11"/>
        <v>0</v>
      </c>
      <c r="Z19" s="123"/>
      <c r="AA19" s="136">
        <v>0</v>
      </c>
      <c r="AB19" s="140">
        <f t="shared" si="12"/>
        <v>0</v>
      </c>
      <c r="AC19" s="141">
        <v>0</v>
      </c>
      <c r="AD19" s="27"/>
      <c r="AE19" s="69"/>
      <c r="AF19" s="71"/>
      <c r="AG19" s="40"/>
    </row>
    <row r="20" spans="1:33" s="1" customFormat="1" ht="15" customHeight="1" x14ac:dyDescent="0.25">
      <c r="A20" s="180"/>
      <c r="B20" s="35">
        <v>15</v>
      </c>
      <c r="C20" s="110"/>
      <c r="D20" s="36" t="s">
        <v>55</v>
      </c>
      <c r="E20" s="112"/>
      <c r="F20" s="70"/>
      <c r="G20" s="71"/>
      <c r="H20" s="27"/>
      <c r="I20" s="38" t="s">
        <v>40</v>
      </c>
      <c r="J20" s="72"/>
      <c r="K20" s="73"/>
      <c r="L20" s="117">
        <f t="shared" si="7"/>
        <v>15</v>
      </c>
      <c r="M20" s="115"/>
      <c r="N20" s="38" t="s">
        <v>43</v>
      </c>
      <c r="O20" s="87"/>
      <c r="P20" s="127">
        <v>0</v>
      </c>
      <c r="Q20" s="67">
        <v>0.1</v>
      </c>
      <c r="R20" s="152">
        <v>0</v>
      </c>
      <c r="S20" s="131">
        <f t="shared" si="13"/>
        <v>0</v>
      </c>
      <c r="T20" s="130">
        <f t="shared" ref="T20:T34" si="14">R20/1.1</f>
        <v>0</v>
      </c>
      <c r="U20" s="134">
        <f t="shared" si="9"/>
        <v>0</v>
      </c>
      <c r="V20" s="119"/>
      <c r="W20" s="136">
        <f t="shared" si="10"/>
        <v>0</v>
      </c>
      <c r="X20" s="121"/>
      <c r="Y20" s="138">
        <f t="shared" si="11"/>
        <v>0</v>
      </c>
      <c r="Z20" s="123"/>
      <c r="AA20" s="136">
        <v>0</v>
      </c>
      <c r="AB20" s="140">
        <f t="shared" si="12"/>
        <v>0</v>
      </c>
      <c r="AC20" s="141">
        <v>0</v>
      </c>
      <c r="AD20" s="27"/>
      <c r="AE20" s="69"/>
      <c r="AF20" s="71"/>
      <c r="AG20" s="40"/>
    </row>
    <row r="21" spans="1:33" s="1" customFormat="1" ht="15" customHeight="1" x14ac:dyDescent="0.25">
      <c r="A21" s="180"/>
      <c r="B21" s="35">
        <v>16</v>
      </c>
      <c r="C21" s="110"/>
      <c r="D21" s="36" t="s">
        <v>55</v>
      </c>
      <c r="E21" s="112"/>
      <c r="F21" s="70"/>
      <c r="G21" s="71"/>
      <c r="H21" s="27"/>
      <c r="I21" s="38" t="s">
        <v>40</v>
      </c>
      <c r="J21" s="72"/>
      <c r="K21" s="73"/>
      <c r="L21" s="117">
        <f t="shared" si="7"/>
        <v>15</v>
      </c>
      <c r="M21" s="115"/>
      <c r="N21" s="38" t="s">
        <v>43</v>
      </c>
      <c r="O21" s="87"/>
      <c r="P21" s="127">
        <v>0</v>
      </c>
      <c r="Q21" s="67">
        <v>0.1</v>
      </c>
      <c r="R21" s="152">
        <v>0</v>
      </c>
      <c r="S21" s="131">
        <f t="shared" si="13"/>
        <v>0</v>
      </c>
      <c r="T21" s="130">
        <f t="shared" si="14"/>
        <v>0</v>
      </c>
      <c r="U21" s="134">
        <f t="shared" si="9"/>
        <v>0</v>
      </c>
      <c r="V21" s="119"/>
      <c r="W21" s="136">
        <f t="shared" si="10"/>
        <v>0</v>
      </c>
      <c r="X21" s="121"/>
      <c r="Y21" s="138">
        <f t="shared" si="11"/>
        <v>0</v>
      </c>
      <c r="Z21" s="123"/>
      <c r="AA21" s="136">
        <v>0</v>
      </c>
      <c r="AB21" s="140">
        <f t="shared" si="12"/>
        <v>0</v>
      </c>
      <c r="AC21" s="141">
        <v>0</v>
      </c>
      <c r="AD21" s="27"/>
      <c r="AE21" s="69"/>
      <c r="AF21" s="71"/>
      <c r="AG21" s="40"/>
    </row>
    <row r="22" spans="1:33" s="1" customFormat="1" ht="15" customHeight="1" x14ac:dyDescent="0.25">
      <c r="A22" s="180"/>
      <c r="B22" s="35">
        <v>17</v>
      </c>
      <c r="C22" s="110"/>
      <c r="D22" s="36" t="s">
        <v>55</v>
      </c>
      <c r="E22" s="112"/>
      <c r="F22" s="70"/>
      <c r="G22" s="71"/>
      <c r="H22" s="27"/>
      <c r="I22" s="38" t="s">
        <v>40</v>
      </c>
      <c r="J22" s="72"/>
      <c r="K22" s="73"/>
      <c r="L22" s="117">
        <f t="shared" si="7"/>
        <v>15</v>
      </c>
      <c r="M22" s="115"/>
      <c r="N22" s="38" t="s">
        <v>43</v>
      </c>
      <c r="O22" s="87"/>
      <c r="P22" s="127">
        <v>0</v>
      </c>
      <c r="Q22" s="67">
        <v>0.1</v>
      </c>
      <c r="R22" s="152">
        <v>0</v>
      </c>
      <c r="S22" s="131">
        <f t="shared" si="13"/>
        <v>0</v>
      </c>
      <c r="T22" s="130">
        <f t="shared" si="14"/>
        <v>0</v>
      </c>
      <c r="U22" s="134">
        <f t="shared" si="9"/>
        <v>0</v>
      </c>
      <c r="V22" s="119"/>
      <c r="W22" s="136">
        <f t="shared" si="10"/>
        <v>0</v>
      </c>
      <c r="X22" s="121"/>
      <c r="Y22" s="138">
        <f t="shared" si="11"/>
        <v>0</v>
      </c>
      <c r="Z22" s="123"/>
      <c r="AA22" s="136">
        <v>0</v>
      </c>
      <c r="AB22" s="140">
        <f t="shared" si="12"/>
        <v>0</v>
      </c>
      <c r="AC22" s="141">
        <v>0</v>
      </c>
      <c r="AD22" s="27"/>
      <c r="AE22" s="69"/>
      <c r="AF22" s="71"/>
      <c r="AG22" s="40"/>
    </row>
    <row r="23" spans="1:33" s="1" customFormat="1" ht="15" customHeight="1" x14ac:dyDescent="0.25">
      <c r="A23" s="180"/>
      <c r="B23" s="35">
        <v>18</v>
      </c>
      <c r="C23" s="110"/>
      <c r="D23" s="36" t="s">
        <v>55</v>
      </c>
      <c r="E23" s="112"/>
      <c r="F23" s="70"/>
      <c r="G23" s="71"/>
      <c r="H23" s="27"/>
      <c r="I23" s="38" t="s">
        <v>40</v>
      </c>
      <c r="J23" s="72"/>
      <c r="K23" s="73"/>
      <c r="L23" s="117">
        <f t="shared" si="7"/>
        <v>15</v>
      </c>
      <c r="M23" s="115"/>
      <c r="N23" s="38" t="s">
        <v>43</v>
      </c>
      <c r="O23" s="87"/>
      <c r="P23" s="127">
        <v>0</v>
      </c>
      <c r="Q23" s="67">
        <v>0.1</v>
      </c>
      <c r="R23" s="152">
        <v>0</v>
      </c>
      <c r="S23" s="131">
        <f t="shared" si="13"/>
        <v>0</v>
      </c>
      <c r="T23" s="130">
        <f t="shared" si="14"/>
        <v>0</v>
      </c>
      <c r="U23" s="134">
        <f t="shared" si="9"/>
        <v>0</v>
      </c>
      <c r="V23" s="119"/>
      <c r="W23" s="136">
        <f t="shared" si="10"/>
        <v>0</v>
      </c>
      <c r="X23" s="121"/>
      <c r="Y23" s="138">
        <f t="shared" si="11"/>
        <v>0</v>
      </c>
      <c r="Z23" s="123"/>
      <c r="AA23" s="136">
        <v>0</v>
      </c>
      <c r="AB23" s="140">
        <f t="shared" si="12"/>
        <v>0</v>
      </c>
      <c r="AC23" s="141">
        <v>0</v>
      </c>
      <c r="AD23" s="27"/>
      <c r="AE23" s="69"/>
      <c r="AF23" s="71"/>
      <c r="AG23" s="40"/>
    </row>
    <row r="24" spans="1:33" s="1" customFormat="1" ht="15" customHeight="1" x14ac:dyDescent="0.25">
      <c r="A24" s="180"/>
      <c r="B24" s="35">
        <v>19</v>
      </c>
      <c r="C24" s="110"/>
      <c r="D24" s="36" t="s">
        <v>55</v>
      </c>
      <c r="E24" s="112"/>
      <c r="F24" s="70"/>
      <c r="G24" s="71"/>
      <c r="H24" s="27"/>
      <c r="I24" s="38" t="s">
        <v>40</v>
      </c>
      <c r="J24" s="72"/>
      <c r="K24" s="73"/>
      <c r="L24" s="117">
        <f t="shared" si="7"/>
        <v>15</v>
      </c>
      <c r="M24" s="115"/>
      <c r="N24" s="38" t="s">
        <v>43</v>
      </c>
      <c r="O24" s="87"/>
      <c r="P24" s="127">
        <v>0</v>
      </c>
      <c r="Q24" s="67">
        <v>0.1</v>
      </c>
      <c r="R24" s="152">
        <v>0</v>
      </c>
      <c r="S24" s="131">
        <f t="shared" si="13"/>
        <v>0</v>
      </c>
      <c r="T24" s="130">
        <f t="shared" si="14"/>
        <v>0</v>
      </c>
      <c r="U24" s="134">
        <f t="shared" si="9"/>
        <v>0</v>
      </c>
      <c r="V24" s="119"/>
      <c r="W24" s="136">
        <f t="shared" si="10"/>
        <v>0</v>
      </c>
      <c r="X24" s="121"/>
      <c r="Y24" s="138">
        <f t="shared" si="11"/>
        <v>0</v>
      </c>
      <c r="Z24" s="123"/>
      <c r="AA24" s="136">
        <v>0</v>
      </c>
      <c r="AB24" s="140">
        <f t="shared" si="12"/>
        <v>0</v>
      </c>
      <c r="AC24" s="141">
        <v>0</v>
      </c>
      <c r="AD24" s="27"/>
      <c r="AE24" s="69"/>
      <c r="AF24" s="71"/>
      <c r="AG24" s="40"/>
    </row>
    <row r="25" spans="1:33" s="1" customFormat="1" ht="15" customHeight="1" x14ac:dyDescent="0.25">
      <c r="A25" s="180"/>
      <c r="B25" s="35">
        <v>20</v>
      </c>
      <c r="C25" s="110"/>
      <c r="D25" s="36" t="s">
        <v>55</v>
      </c>
      <c r="E25" s="112"/>
      <c r="F25" s="70"/>
      <c r="G25" s="71"/>
      <c r="H25" s="27"/>
      <c r="I25" s="38" t="s">
        <v>40</v>
      </c>
      <c r="J25" s="72"/>
      <c r="K25" s="73"/>
      <c r="L25" s="117">
        <f t="shared" si="7"/>
        <v>15</v>
      </c>
      <c r="M25" s="115"/>
      <c r="N25" s="38" t="s">
        <v>43</v>
      </c>
      <c r="O25" s="87"/>
      <c r="P25" s="127">
        <v>0</v>
      </c>
      <c r="Q25" s="67">
        <v>0.1</v>
      </c>
      <c r="R25" s="152">
        <v>0</v>
      </c>
      <c r="S25" s="131">
        <f t="shared" si="13"/>
        <v>0</v>
      </c>
      <c r="T25" s="130">
        <f t="shared" si="14"/>
        <v>0</v>
      </c>
      <c r="U25" s="134">
        <f t="shared" si="9"/>
        <v>0</v>
      </c>
      <c r="V25" s="119"/>
      <c r="W25" s="136">
        <f t="shared" si="10"/>
        <v>0</v>
      </c>
      <c r="X25" s="121"/>
      <c r="Y25" s="138">
        <f t="shared" si="11"/>
        <v>0</v>
      </c>
      <c r="Z25" s="123"/>
      <c r="AA25" s="136">
        <v>0</v>
      </c>
      <c r="AB25" s="140">
        <f t="shared" si="12"/>
        <v>0</v>
      </c>
      <c r="AC25" s="141">
        <v>0</v>
      </c>
      <c r="AD25" s="27"/>
      <c r="AE25" s="69"/>
      <c r="AF25" s="71"/>
      <c r="AG25" s="40"/>
    </row>
    <row r="26" spans="1:33" s="1" customFormat="1" ht="15" customHeight="1" x14ac:dyDescent="0.25">
      <c r="A26" s="180"/>
      <c r="B26" s="35">
        <v>21</v>
      </c>
      <c r="C26" s="110"/>
      <c r="D26" s="36" t="s">
        <v>55</v>
      </c>
      <c r="E26" s="112"/>
      <c r="F26" s="70"/>
      <c r="G26" s="71"/>
      <c r="H26" s="27"/>
      <c r="I26" s="38" t="s">
        <v>40</v>
      </c>
      <c r="J26" s="72"/>
      <c r="K26" s="73"/>
      <c r="L26" s="117">
        <f t="shared" si="7"/>
        <v>15</v>
      </c>
      <c r="M26" s="115"/>
      <c r="N26" s="38" t="s">
        <v>43</v>
      </c>
      <c r="O26" s="87"/>
      <c r="P26" s="127">
        <v>0</v>
      </c>
      <c r="Q26" s="67">
        <v>0.1</v>
      </c>
      <c r="R26" s="152">
        <v>0</v>
      </c>
      <c r="S26" s="131">
        <f t="shared" si="13"/>
        <v>0</v>
      </c>
      <c r="T26" s="130">
        <f t="shared" si="14"/>
        <v>0</v>
      </c>
      <c r="U26" s="134">
        <f t="shared" si="9"/>
        <v>0</v>
      </c>
      <c r="V26" s="119"/>
      <c r="W26" s="136">
        <f t="shared" si="10"/>
        <v>0</v>
      </c>
      <c r="X26" s="121"/>
      <c r="Y26" s="138">
        <f t="shared" si="11"/>
        <v>0</v>
      </c>
      <c r="Z26" s="123"/>
      <c r="AA26" s="136">
        <v>0</v>
      </c>
      <c r="AB26" s="140">
        <f t="shared" si="12"/>
        <v>0</v>
      </c>
      <c r="AC26" s="141">
        <v>0</v>
      </c>
      <c r="AD26" s="27"/>
      <c r="AE26" s="69"/>
      <c r="AF26" s="71"/>
      <c r="AG26" s="40"/>
    </row>
    <row r="27" spans="1:33" s="1" customFormat="1" ht="15" customHeight="1" x14ac:dyDescent="0.25">
      <c r="A27" s="180"/>
      <c r="B27" s="35">
        <v>22</v>
      </c>
      <c r="C27" s="110"/>
      <c r="D27" s="36" t="s">
        <v>55</v>
      </c>
      <c r="E27" s="112"/>
      <c r="F27" s="70"/>
      <c r="G27" s="71"/>
      <c r="H27" s="27"/>
      <c r="I27" s="38" t="s">
        <v>40</v>
      </c>
      <c r="J27" s="72"/>
      <c r="K27" s="73"/>
      <c r="L27" s="117">
        <f t="shared" si="7"/>
        <v>15</v>
      </c>
      <c r="M27" s="115"/>
      <c r="N27" s="38" t="s">
        <v>43</v>
      </c>
      <c r="O27" s="87"/>
      <c r="P27" s="127">
        <v>0</v>
      </c>
      <c r="Q27" s="67">
        <v>0.1</v>
      </c>
      <c r="R27" s="152">
        <v>0</v>
      </c>
      <c r="S27" s="131">
        <f t="shared" si="13"/>
        <v>0</v>
      </c>
      <c r="T27" s="130">
        <f t="shared" si="14"/>
        <v>0</v>
      </c>
      <c r="U27" s="134">
        <f t="shared" si="9"/>
        <v>0</v>
      </c>
      <c r="V27" s="119"/>
      <c r="W27" s="136">
        <f t="shared" si="10"/>
        <v>0</v>
      </c>
      <c r="X27" s="121"/>
      <c r="Y27" s="138">
        <f t="shared" si="11"/>
        <v>0</v>
      </c>
      <c r="Z27" s="123"/>
      <c r="AA27" s="136">
        <v>0</v>
      </c>
      <c r="AB27" s="140">
        <f t="shared" si="12"/>
        <v>0</v>
      </c>
      <c r="AC27" s="141">
        <v>0</v>
      </c>
      <c r="AD27" s="27"/>
      <c r="AE27" s="69"/>
      <c r="AF27" s="71"/>
      <c r="AG27" s="40"/>
    </row>
    <row r="28" spans="1:33" s="1" customFormat="1" ht="15" customHeight="1" x14ac:dyDescent="0.25">
      <c r="A28" s="180"/>
      <c r="B28" s="35">
        <v>23</v>
      </c>
      <c r="C28" s="110"/>
      <c r="D28" s="36" t="s">
        <v>55</v>
      </c>
      <c r="E28" s="112"/>
      <c r="F28" s="70"/>
      <c r="G28" s="71"/>
      <c r="H28" s="27"/>
      <c r="I28" s="38" t="s">
        <v>40</v>
      </c>
      <c r="J28" s="72"/>
      <c r="K28" s="73"/>
      <c r="L28" s="117">
        <f t="shared" si="7"/>
        <v>15</v>
      </c>
      <c r="M28" s="115"/>
      <c r="N28" s="38" t="s">
        <v>43</v>
      </c>
      <c r="O28" s="87"/>
      <c r="P28" s="127">
        <v>0</v>
      </c>
      <c r="Q28" s="67">
        <v>0.1</v>
      </c>
      <c r="R28" s="152">
        <v>0</v>
      </c>
      <c r="S28" s="131">
        <f t="shared" si="13"/>
        <v>0</v>
      </c>
      <c r="T28" s="130">
        <f t="shared" si="14"/>
        <v>0</v>
      </c>
      <c r="U28" s="134">
        <f t="shared" si="9"/>
        <v>0</v>
      </c>
      <c r="V28" s="119"/>
      <c r="W28" s="136">
        <f t="shared" si="10"/>
        <v>0</v>
      </c>
      <c r="X28" s="121"/>
      <c r="Y28" s="138">
        <f t="shared" si="11"/>
        <v>0</v>
      </c>
      <c r="Z28" s="123"/>
      <c r="AA28" s="136">
        <v>0</v>
      </c>
      <c r="AB28" s="140">
        <f t="shared" si="12"/>
        <v>0</v>
      </c>
      <c r="AC28" s="141">
        <v>0</v>
      </c>
      <c r="AD28" s="27"/>
      <c r="AE28" s="69"/>
      <c r="AF28" s="71"/>
      <c r="AG28" s="40"/>
    </row>
    <row r="29" spans="1:33" s="1" customFormat="1" ht="15" customHeight="1" x14ac:dyDescent="0.25">
      <c r="A29" s="180"/>
      <c r="B29" s="35">
        <v>24</v>
      </c>
      <c r="C29" s="110"/>
      <c r="D29" s="36" t="s">
        <v>55</v>
      </c>
      <c r="E29" s="112"/>
      <c r="F29" s="70"/>
      <c r="G29" s="71"/>
      <c r="H29" s="27"/>
      <c r="I29" s="38" t="s">
        <v>40</v>
      </c>
      <c r="J29" s="72"/>
      <c r="K29" s="73"/>
      <c r="L29" s="117">
        <f t="shared" si="7"/>
        <v>15</v>
      </c>
      <c r="M29" s="115"/>
      <c r="N29" s="38" t="s">
        <v>43</v>
      </c>
      <c r="O29" s="87"/>
      <c r="P29" s="127">
        <v>0</v>
      </c>
      <c r="Q29" s="67">
        <v>0.1</v>
      </c>
      <c r="R29" s="152">
        <v>0</v>
      </c>
      <c r="S29" s="131">
        <f t="shared" si="13"/>
        <v>0</v>
      </c>
      <c r="T29" s="130">
        <f t="shared" si="14"/>
        <v>0</v>
      </c>
      <c r="U29" s="134">
        <f t="shared" si="9"/>
        <v>0</v>
      </c>
      <c r="V29" s="119"/>
      <c r="W29" s="136">
        <f t="shared" si="10"/>
        <v>0</v>
      </c>
      <c r="X29" s="121"/>
      <c r="Y29" s="138">
        <f t="shared" si="11"/>
        <v>0</v>
      </c>
      <c r="Z29" s="123"/>
      <c r="AA29" s="136">
        <v>0</v>
      </c>
      <c r="AB29" s="140">
        <f t="shared" si="12"/>
        <v>0</v>
      </c>
      <c r="AC29" s="141">
        <v>0</v>
      </c>
      <c r="AD29" s="27"/>
      <c r="AE29" s="69"/>
      <c r="AF29" s="71"/>
      <c r="AG29" s="40"/>
    </row>
    <row r="30" spans="1:33" s="1" customFormat="1" ht="15" customHeight="1" x14ac:dyDescent="0.25">
      <c r="A30" s="180"/>
      <c r="B30" s="35">
        <v>25</v>
      </c>
      <c r="C30" s="110"/>
      <c r="D30" s="36" t="s">
        <v>55</v>
      </c>
      <c r="E30" s="112"/>
      <c r="F30" s="70"/>
      <c r="G30" s="71"/>
      <c r="H30" s="27"/>
      <c r="I30" s="38" t="s">
        <v>40</v>
      </c>
      <c r="J30" s="72"/>
      <c r="K30" s="73"/>
      <c r="L30" s="117">
        <f t="shared" si="7"/>
        <v>15</v>
      </c>
      <c r="M30" s="115"/>
      <c r="N30" s="38" t="s">
        <v>43</v>
      </c>
      <c r="O30" s="87"/>
      <c r="P30" s="127">
        <v>0</v>
      </c>
      <c r="Q30" s="67">
        <v>0.1</v>
      </c>
      <c r="R30" s="152">
        <v>0</v>
      </c>
      <c r="S30" s="131">
        <f t="shared" si="13"/>
        <v>0</v>
      </c>
      <c r="T30" s="130">
        <f t="shared" si="14"/>
        <v>0</v>
      </c>
      <c r="U30" s="134">
        <f t="shared" si="9"/>
        <v>0</v>
      </c>
      <c r="V30" s="119"/>
      <c r="W30" s="136">
        <f t="shared" si="10"/>
        <v>0</v>
      </c>
      <c r="X30" s="121"/>
      <c r="Y30" s="138">
        <f t="shared" si="11"/>
        <v>0</v>
      </c>
      <c r="Z30" s="123"/>
      <c r="AA30" s="136">
        <v>0</v>
      </c>
      <c r="AB30" s="140">
        <f t="shared" si="12"/>
        <v>0</v>
      </c>
      <c r="AC30" s="141">
        <v>0</v>
      </c>
      <c r="AD30" s="27"/>
      <c r="AE30" s="69"/>
      <c r="AF30" s="71"/>
      <c r="AG30" s="40"/>
    </row>
    <row r="31" spans="1:33" s="1" customFormat="1" ht="15" customHeight="1" x14ac:dyDescent="0.25">
      <c r="A31" s="180"/>
      <c r="B31" s="35">
        <v>26</v>
      </c>
      <c r="C31" s="110"/>
      <c r="D31" s="36" t="s">
        <v>55</v>
      </c>
      <c r="E31" s="112"/>
      <c r="F31" s="70"/>
      <c r="G31" s="71"/>
      <c r="H31" s="27"/>
      <c r="I31" s="38" t="s">
        <v>40</v>
      </c>
      <c r="J31" s="72"/>
      <c r="K31" s="73"/>
      <c r="L31" s="117">
        <f t="shared" si="7"/>
        <v>15</v>
      </c>
      <c r="M31" s="115"/>
      <c r="N31" s="38" t="s">
        <v>43</v>
      </c>
      <c r="O31" s="87"/>
      <c r="P31" s="127">
        <v>0</v>
      </c>
      <c r="Q31" s="67">
        <v>0.1</v>
      </c>
      <c r="R31" s="152">
        <v>0</v>
      </c>
      <c r="S31" s="131">
        <f t="shared" si="13"/>
        <v>0</v>
      </c>
      <c r="T31" s="130">
        <f t="shared" si="14"/>
        <v>0</v>
      </c>
      <c r="U31" s="134">
        <f t="shared" si="9"/>
        <v>0</v>
      </c>
      <c r="V31" s="119"/>
      <c r="W31" s="136">
        <f t="shared" si="10"/>
        <v>0</v>
      </c>
      <c r="X31" s="121"/>
      <c r="Y31" s="138">
        <f t="shared" si="11"/>
        <v>0</v>
      </c>
      <c r="Z31" s="123"/>
      <c r="AA31" s="136">
        <v>0</v>
      </c>
      <c r="AB31" s="140">
        <f t="shared" si="12"/>
        <v>0</v>
      </c>
      <c r="AC31" s="141">
        <v>0</v>
      </c>
      <c r="AD31" s="27"/>
      <c r="AE31" s="69"/>
      <c r="AF31" s="71"/>
      <c r="AG31" s="40"/>
    </row>
    <row r="32" spans="1:33" s="1" customFormat="1" ht="15" customHeight="1" x14ac:dyDescent="0.25">
      <c r="A32" s="180"/>
      <c r="B32" s="35">
        <v>27</v>
      </c>
      <c r="C32" s="110"/>
      <c r="D32" s="36" t="s">
        <v>55</v>
      </c>
      <c r="E32" s="112"/>
      <c r="F32" s="70"/>
      <c r="G32" s="71"/>
      <c r="H32" s="27"/>
      <c r="I32" s="38" t="s">
        <v>40</v>
      </c>
      <c r="J32" s="72"/>
      <c r="K32" s="73"/>
      <c r="L32" s="117">
        <f t="shared" si="7"/>
        <v>15</v>
      </c>
      <c r="M32" s="115"/>
      <c r="N32" s="38" t="s">
        <v>43</v>
      </c>
      <c r="O32" s="87"/>
      <c r="P32" s="127">
        <v>0</v>
      </c>
      <c r="Q32" s="67">
        <v>0.1</v>
      </c>
      <c r="R32" s="152">
        <v>0</v>
      </c>
      <c r="S32" s="131">
        <f t="shared" si="13"/>
        <v>0</v>
      </c>
      <c r="T32" s="130">
        <f t="shared" si="14"/>
        <v>0</v>
      </c>
      <c r="U32" s="134">
        <f t="shared" si="9"/>
        <v>0</v>
      </c>
      <c r="V32" s="119"/>
      <c r="W32" s="136">
        <f t="shared" si="10"/>
        <v>0</v>
      </c>
      <c r="X32" s="121"/>
      <c r="Y32" s="138">
        <f t="shared" si="11"/>
        <v>0</v>
      </c>
      <c r="Z32" s="123"/>
      <c r="AA32" s="136">
        <v>0</v>
      </c>
      <c r="AB32" s="140">
        <f t="shared" si="12"/>
        <v>0</v>
      </c>
      <c r="AC32" s="141">
        <v>0</v>
      </c>
      <c r="AD32" s="27"/>
      <c r="AE32" s="69"/>
      <c r="AF32" s="71"/>
      <c r="AG32" s="40"/>
    </row>
    <row r="33" spans="1:33" s="1" customFormat="1" ht="15" customHeight="1" x14ac:dyDescent="0.25">
      <c r="A33" s="180"/>
      <c r="B33" s="35">
        <v>28</v>
      </c>
      <c r="C33" s="110"/>
      <c r="D33" s="36" t="s">
        <v>55</v>
      </c>
      <c r="E33" s="112"/>
      <c r="F33" s="70"/>
      <c r="G33" s="71"/>
      <c r="H33" s="27"/>
      <c r="I33" s="38" t="s">
        <v>40</v>
      </c>
      <c r="J33" s="72"/>
      <c r="K33" s="73"/>
      <c r="L33" s="117">
        <f t="shared" si="7"/>
        <v>15</v>
      </c>
      <c r="M33" s="115"/>
      <c r="N33" s="38" t="s">
        <v>43</v>
      </c>
      <c r="O33" s="87"/>
      <c r="P33" s="127">
        <v>0</v>
      </c>
      <c r="Q33" s="67">
        <v>0.1</v>
      </c>
      <c r="R33" s="152">
        <v>0</v>
      </c>
      <c r="S33" s="131">
        <f t="shared" si="13"/>
        <v>0</v>
      </c>
      <c r="T33" s="130">
        <f t="shared" si="14"/>
        <v>0</v>
      </c>
      <c r="U33" s="134">
        <f t="shared" si="9"/>
        <v>0</v>
      </c>
      <c r="V33" s="119"/>
      <c r="W33" s="136">
        <f t="shared" si="10"/>
        <v>0</v>
      </c>
      <c r="X33" s="121"/>
      <c r="Y33" s="138">
        <f t="shared" si="11"/>
        <v>0</v>
      </c>
      <c r="Z33" s="123"/>
      <c r="AA33" s="136">
        <v>0</v>
      </c>
      <c r="AB33" s="140">
        <f t="shared" si="12"/>
        <v>0</v>
      </c>
      <c r="AC33" s="141">
        <v>0</v>
      </c>
      <c r="AD33" s="27"/>
      <c r="AE33" s="69"/>
      <c r="AF33" s="71"/>
      <c r="AG33" s="40"/>
    </row>
    <row r="34" spans="1:33" s="1" customFormat="1" ht="15" customHeight="1" thickBot="1" x14ac:dyDescent="0.3">
      <c r="A34" s="180"/>
      <c r="B34" s="35">
        <v>29</v>
      </c>
      <c r="C34" s="110"/>
      <c r="D34" s="36" t="s">
        <v>55</v>
      </c>
      <c r="E34" s="112"/>
      <c r="F34" s="70"/>
      <c r="G34" s="71"/>
      <c r="H34" s="30"/>
      <c r="I34" s="43" t="s">
        <v>40</v>
      </c>
      <c r="J34" s="72"/>
      <c r="K34" s="73"/>
      <c r="L34" s="117">
        <f t="shared" si="7"/>
        <v>15</v>
      </c>
      <c r="M34" s="115"/>
      <c r="N34" s="38" t="s">
        <v>43</v>
      </c>
      <c r="O34" s="87"/>
      <c r="P34" s="127">
        <v>0</v>
      </c>
      <c r="Q34" s="67">
        <v>0.1</v>
      </c>
      <c r="R34" s="152">
        <v>0</v>
      </c>
      <c r="S34" s="131">
        <f t="shared" si="13"/>
        <v>0</v>
      </c>
      <c r="T34" s="130">
        <f t="shared" si="14"/>
        <v>0</v>
      </c>
      <c r="U34" s="134">
        <f t="shared" si="9"/>
        <v>0</v>
      </c>
      <c r="V34" s="119"/>
      <c r="W34" s="136">
        <f t="shared" si="10"/>
        <v>0</v>
      </c>
      <c r="X34" s="121"/>
      <c r="Y34" s="138">
        <f t="shared" si="11"/>
        <v>0</v>
      </c>
      <c r="Z34" s="123"/>
      <c r="AA34" s="136">
        <v>0</v>
      </c>
      <c r="AB34" s="140">
        <f t="shared" si="12"/>
        <v>0</v>
      </c>
      <c r="AC34" s="141">
        <v>0</v>
      </c>
      <c r="AD34" s="27"/>
      <c r="AE34" s="69"/>
      <c r="AF34" s="71"/>
      <c r="AG34" s="40"/>
    </row>
    <row r="35" spans="1:33" ht="15.75" thickBot="1" x14ac:dyDescent="0.3">
      <c r="A35" s="181"/>
      <c r="B35" s="91">
        <v>30</v>
      </c>
      <c r="C35" s="111"/>
      <c r="D35" s="41" t="s">
        <v>55</v>
      </c>
      <c r="E35" s="113"/>
      <c r="F35" s="33"/>
      <c r="G35" s="29"/>
      <c r="H35" s="79"/>
      <c r="I35" s="80" t="s">
        <v>40</v>
      </c>
      <c r="J35" s="31"/>
      <c r="K35" s="42"/>
      <c r="L35" s="118">
        <f t="shared" si="7"/>
        <v>15</v>
      </c>
      <c r="M35" s="116"/>
      <c r="N35" s="43" t="s">
        <v>43</v>
      </c>
      <c r="O35" s="88"/>
      <c r="P35" s="128">
        <v>0</v>
      </c>
      <c r="Q35" s="68">
        <v>0.1</v>
      </c>
      <c r="R35" s="153">
        <v>0</v>
      </c>
      <c r="S35" s="132">
        <f t="shared" si="13"/>
        <v>0</v>
      </c>
      <c r="T35" s="133">
        <f t="shared" si="8"/>
        <v>0</v>
      </c>
      <c r="U35" s="135">
        <f t="shared" si="9"/>
        <v>0</v>
      </c>
      <c r="V35" s="120"/>
      <c r="W35" s="137">
        <f t="shared" si="10"/>
        <v>0</v>
      </c>
      <c r="X35" s="122"/>
      <c r="Y35" s="139">
        <f t="shared" si="11"/>
        <v>0</v>
      </c>
      <c r="Z35" s="124"/>
      <c r="AA35" s="137">
        <v>0</v>
      </c>
      <c r="AB35" s="142">
        <f t="shared" si="12"/>
        <v>0</v>
      </c>
      <c r="AC35" s="141">
        <v>0</v>
      </c>
      <c r="AD35" s="30"/>
      <c r="AE35" s="28"/>
      <c r="AF35" s="29"/>
      <c r="AG35" s="44"/>
    </row>
    <row r="36" spans="1:33" s="1" customFormat="1" ht="15.75" thickBot="1" x14ac:dyDescent="0.3">
      <c r="A36" s="2"/>
      <c r="B36" s="198"/>
      <c r="C36" s="198"/>
      <c r="D36" s="198"/>
      <c r="E36" s="198"/>
      <c r="F36" s="7"/>
      <c r="G36" s="7"/>
      <c r="H36" s="45"/>
      <c r="I36" s="45"/>
      <c r="J36" s="45"/>
      <c r="K36" s="46"/>
      <c r="L36" s="45"/>
      <c r="M36" s="45"/>
      <c r="N36" s="45"/>
      <c r="O36" s="45"/>
      <c r="P36" s="78">
        <f>SUM(P6:P35)</f>
        <v>0</v>
      </c>
      <c r="Q36" s="64"/>
      <c r="R36" s="74">
        <f t="shared" ref="R36:AB36" si="15">SUM(R6:R35)</f>
        <v>0</v>
      </c>
      <c r="S36" s="65">
        <f t="shared" si="15"/>
        <v>0</v>
      </c>
      <c r="T36" s="66">
        <f t="shared" si="15"/>
        <v>0</v>
      </c>
      <c r="U36" s="196">
        <f t="shared" si="15"/>
        <v>0</v>
      </c>
      <c r="V36" s="197"/>
      <c r="W36" s="196">
        <f t="shared" si="15"/>
        <v>0</v>
      </c>
      <c r="X36" s="197"/>
      <c r="Y36" s="196">
        <f t="shared" si="15"/>
        <v>0</v>
      </c>
      <c r="Z36" s="197"/>
      <c r="AA36" s="65">
        <f t="shared" si="15"/>
        <v>0</v>
      </c>
      <c r="AB36" s="65">
        <f t="shared" si="15"/>
        <v>0</v>
      </c>
      <c r="AC36" s="77">
        <f>SUM(AC6:AC35)</f>
        <v>0</v>
      </c>
      <c r="AD36" s="7"/>
      <c r="AE36" s="7"/>
      <c r="AF36" s="7"/>
      <c r="AG36" s="47"/>
    </row>
    <row r="37" spans="1:33" s="1" customFormat="1" ht="15.75" customHeight="1" thickBot="1" x14ac:dyDescent="0.3">
      <c r="A37" s="2"/>
      <c r="B37" s="182" t="s">
        <v>13</v>
      </c>
      <c r="C37" s="183"/>
      <c r="D37" s="89">
        <v>0</v>
      </c>
      <c r="E37" s="55">
        <f>R6+R7</f>
        <v>0</v>
      </c>
      <c r="F37" s="61"/>
      <c r="G37" s="186" t="s">
        <v>42</v>
      </c>
      <c r="H37" s="187"/>
      <c r="I37" s="190">
        <f>E41-E40</f>
        <v>0</v>
      </c>
      <c r="J37" s="191"/>
      <c r="K37" s="6"/>
      <c r="L37" s="6"/>
      <c r="AD37" s="6"/>
      <c r="AE37" s="6"/>
      <c r="AF37" s="6"/>
    </row>
    <row r="38" spans="1:33" s="1" customFormat="1" ht="15.75" customHeight="1" thickBot="1" x14ac:dyDescent="0.3">
      <c r="A38" s="2"/>
      <c r="B38" s="184" t="s">
        <v>19</v>
      </c>
      <c r="C38" s="185"/>
      <c r="D38" s="90">
        <v>0</v>
      </c>
      <c r="E38" s="56">
        <v>0</v>
      </c>
      <c r="F38" s="62"/>
      <c r="G38" s="188"/>
      <c r="H38" s="189"/>
      <c r="I38" s="192"/>
      <c r="J38" s="193"/>
      <c r="K38" s="6"/>
      <c r="L38" s="6"/>
    </row>
    <row r="39" spans="1:33" s="1" customFormat="1" ht="15.75" thickBot="1" x14ac:dyDescent="0.3">
      <c r="A39" s="2"/>
      <c r="B39" s="207" t="s">
        <v>15</v>
      </c>
      <c r="C39" s="208"/>
      <c r="D39" s="169">
        <v>0</v>
      </c>
      <c r="E39" s="57">
        <f>AC36</f>
        <v>0</v>
      </c>
      <c r="F39" s="2"/>
      <c r="G39" s="63"/>
      <c r="H39" s="6"/>
      <c r="I39" s="6"/>
      <c r="J39" s="6"/>
      <c r="K39" s="6"/>
      <c r="L39" s="6"/>
    </row>
    <row r="40" spans="1:33" s="1" customFormat="1" ht="15.75" customHeight="1" thickBot="1" x14ac:dyDescent="0.3">
      <c r="A40" s="2"/>
      <c r="B40" s="209" t="s">
        <v>14</v>
      </c>
      <c r="C40" s="210"/>
      <c r="D40" s="175">
        <v>0</v>
      </c>
      <c r="E40" s="58">
        <f>P36</f>
        <v>0</v>
      </c>
      <c r="K40" s="6"/>
      <c r="L40" s="6"/>
    </row>
    <row r="41" spans="1:33" ht="15.75" thickBot="1" x14ac:dyDescent="0.3">
      <c r="B41" s="211" t="s">
        <v>7</v>
      </c>
      <c r="C41" s="212"/>
      <c r="D41" s="85">
        <f>D37+D38+D39+D40</f>
        <v>0</v>
      </c>
      <c r="E41" s="59">
        <f>R36</f>
        <v>0</v>
      </c>
      <c r="F41" s="1"/>
      <c r="G41" s="81"/>
      <c r="H41" s="81"/>
    </row>
    <row r="42" spans="1:33" s="1" customFormat="1" ht="15.75" thickBot="1" x14ac:dyDescent="0.3">
      <c r="B42" s="82"/>
      <c r="C42" s="82"/>
      <c r="D42" s="83"/>
      <c r="E42" s="84"/>
      <c r="G42" s="81"/>
      <c r="H42" s="81"/>
    </row>
    <row r="43" spans="1:33" s="1" customFormat="1" ht="15.75" thickBot="1" x14ac:dyDescent="0.3">
      <c r="B43" s="213" t="s">
        <v>53</v>
      </c>
      <c r="C43" s="214"/>
      <c r="D43" s="201">
        <f>S36</f>
        <v>0</v>
      </c>
      <c r="E43" s="202"/>
      <c r="G43" s="81"/>
      <c r="H43" s="81"/>
    </row>
    <row r="44" spans="1:33" ht="15.75" thickBot="1" x14ac:dyDescent="0.3"/>
    <row r="45" spans="1:33" ht="33" customHeight="1" thickBot="1" x14ac:dyDescent="0.3">
      <c r="B45" s="203" t="s">
        <v>10</v>
      </c>
      <c r="C45" s="204"/>
      <c r="D45" s="8" t="s">
        <v>38</v>
      </c>
    </row>
    <row r="46" spans="1:33" x14ac:dyDescent="0.25">
      <c r="B46" s="205" t="s">
        <v>27</v>
      </c>
      <c r="C46" s="206"/>
      <c r="D46" s="52">
        <f>COUNTIF(M6:M35,"Peinture")</f>
        <v>0</v>
      </c>
      <c r="E46" s="4"/>
      <c r="F46" s="4"/>
    </row>
    <row r="47" spans="1:33" x14ac:dyDescent="0.25">
      <c r="B47" s="199" t="s">
        <v>28</v>
      </c>
      <c r="C47" s="200"/>
      <c r="D47" s="53">
        <f>COUNTIF(M6:M35,"Electricite")</f>
        <v>0</v>
      </c>
      <c r="E47" s="4"/>
      <c r="F47" s="4"/>
    </row>
    <row r="48" spans="1:33" x14ac:dyDescent="0.25">
      <c r="B48" s="199" t="s">
        <v>29</v>
      </c>
      <c r="C48" s="200"/>
      <c r="D48" s="53">
        <f>COUNTIF(M6:M35,"Store")</f>
        <v>0</v>
      </c>
      <c r="E48" s="4"/>
      <c r="F48" s="4"/>
    </row>
    <row r="49" spans="2:6" x14ac:dyDescent="0.25">
      <c r="B49" s="199" t="s">
        <v>30</v>
      </c>
      <c r="C49" s="200"/>
      <c r="D49" s="53">
        <f>COUNTIF(M6:M35,"Menuiserie")</f>
        <v>0</v>
      </c>
      <c r="E49" s="4"/>
      <c r="F49" s="4"/>
    </row>
    <row r="50" spans="2:6" x14ac:dyDescent="0.25">
      <c r="B50" s="199" t="s">
        <v>31</v>
      </c>
      <c r="C50" s="200"/>
      <c r="D50" s="53">
        <f>COUNTIF(M10:M39,"douche")</f>
        <v>0</v>
      </c>
      <c r="E50" s="4"/>
      <c r="F50" s="4"/>
    </row>
    <row r="51" spans="2:6" x14ac:dyDescent="0.25">
      <c r="B51" s="199" t="s">
        <v>32</v>
      </c>
      <c r="C51" s="200"/>
      <c r="D51" s="53">
        <f>COUNTIF(M6:M35,"Plomberie")</f>
        <v>0</v>
      </c>
      <c r="E51" s="4"/>
      <c r="F51" s="4"/>
    </row>
    <row r="52" spans="2:6" x14ac:dyDescent="0.25">
      <c r="B52" s="199" t="s">
        <v>33</v>
      </c>
      <c r="C52" s="200"/>
      <c r="D52" s="53">
        <f>COUNTIF(M6:M35,"Maçonnerie")</f>
        <v>0</v>
      </c>
      <c r="E52" s="4"/>
      <c r="F52" s="4"/>
    </row>
    <row r="53" spans="2:6" x14ac:dyDescent="0.25">
      <c r="B53" s="199" t="s">
        <v>34</v>
      </c>
      <c r="C53" s="200"/>
      <c r="D53" s="53">
        <f>COUNTIF(M6:M35,"fenetre")</f>
        <v>0</v>
      </c>
      <c r="E53" s="4"/>
      <c r="F53" s="4"/>
    </row>
    <row r="54" spans="2:6" x14ac:dyDescent="0.25">
      <c r="B54" s="199" t="s">
        <v>35</v>
      </c>
      <c r="C54" s="200"/>
      <c r="D54" s="53">
        <f>COUNTIF(M6:M35,"Volets")</f>
        <v>0</v>
      </c>
      <c r="E54" s="4"/>
      <c r="F54" s="4"/>
    </row>
    <row r="55" spans="2:6" x14ac:dyDescent="0.25">
      <c r="B55" s="199" t="s">
        <v>36</v>
      </c>
      <c r="C55" s="200"/>
      <c r="D55" s="53">
        <f>COUNTIF(M6:M35,"Alarme")</f>
        <v>0</v>
      </c>
      <c r="E55" s="4"/>
      <c r="F55" s="4"/>
    </row>
    <row r="56" spans="2:6" ht="15.75" thickBot="1" x14ac:dyDescent="0.3">
      <c r="B56" s="50" t="s">
        <v>37</v>
      </c>
      <c r="C56" s="51"/>
      <c r="D56" s="54">
        <f>COUNTIF(M6:M35,"sol")</f>
        <v>0</v>
      </c>
      <c r="E56" s="6"/>
      <c r="F56" s="6"/>
    </row>
  </sheetData>
  <autoFilter ref="A5:AG41"/>
  <mergeCells count="29">
    <mergeCell ref="D43:E43"/>
    <mergeCell ref="B45:C45"/>
    <mergeCell ref="B46:C46"/>
    <mergeCell ref="B39:C39"/>
    <mergeCell ref="B40:C40"/>
    <mergeCell ref="B41:C41"/>
    <mergeCell ref="B43:C43"/>
    <mergeCell ref="B48:C48"/>
    <mergeCell ref="B54:C54"/>
    <mergeCell ref="B55:C55"/>
    <mergeCell ref="B47:C47"/>
    <mergeCell ref="B49:C49"/>
    <mergeCell ref="B50:C50"/>
    <mergeCell ref="B51:C51"/>
    <mergeCell ref="B52:C52"/>
    <mergeCell ref="B53:C53"/>
    <mergeCell ref="A2:AG2"/>
    <mergeCell ref="A6:A35"/>
    <mergeCell ref="B37:C37"/>
    <mergeCell ref="B38:C38"/>
    <mergeCell ref="G37:H38"/>
    <mergeCell ref="I37:J38"/>
    <mergeCell ref="U5:V5"/>
    <mergeCell ref="W5:X5"/>
    <mergeCell ref="Y5:Z5"/>
    <mergeCell ref="U36:V36"/>
    <mergeCell ref="W36:X36"/>
    <mergeCell ref="Y36:Z36"/>
    <mergeCell ref="B36:E36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56"/>
  <sheetViews>
    <sheetView topLeftCell="A16" zoomScaleNormal="100" workbookViewId="0">
      <selection activeCell="F47" sqref="F47"/>
    </sheetView>
  </sheetViews>
  <sheetFormatPr baseColWidth="10" defaultRowHeight="15" x14ac:dyDescent="0.25"/>
  <cols>
    <col min="1" max="1" width="6.140625" style="1" customWidth="1"/>
    <col min="2" max="2" width="9.5703125" style="1" customWidth="1"/>
    <col min="3" max="3" width="12.5703125" style="1" customWidth="1"/>
    <col min="4" max="4" width="10.140625" style="1" customWidth="1"/>
    <col min="5" max="5" width="10.42578125" style="1" customWidth="1"/>
    <col min="6" max="6" width="14.28515625" style="1" customWidth="1"/>
    <col min="7" max="7" width="16" style="1" customWidth="1"/>
    <col min="8" max="8" width="13.7109375" style="1" customWidth="1"/>
    <col min="9" max="9" width="8.28515625" style="1" customWidth="1"/>
    <col min="10" max="10" width="28.85546875" style="1" customWidth="1"/>
    <col min="11" max="12" width="11.42578125" style="1"/>
    <col min="13" max="13" width="20.140625" style="1" customWidth="1"/>
    <col min="14" max="14" width="8.42578125" style="1" customWidth="1"/>
    <col min="15" max="15" width="12.42578125" style="1" customWidth="1"/>
    <col min="16" max="16" width="12.85546875" style="1" customWidth="1"/>
    <col min="17" max="17" width="8.140625" style="1" customWidth="1"/>
    <col min="18" max="18" width="10.85546875" style="1" customWidth="1"/>
    <col min="19" max="19" width="12.7109375" style="1" customWidth="1"/>
    <col min="20" max="20" width="12.140625" style="1" customWidth="1"/>
    <col min="21" max="21" width="10" style="1" customWidth="1"/>
    <col min="22" max="22" width="10.7109375" style="1" customWidth="1"/>
    <col min="23" max="23" width="10.5703125" style="1" customWidth="1"/>
    <col min="24" max="24" width="9.140625" style="1" customWidth="1"/>
    <col min="25" max="27" width="9.5703125" style="1" customWidth="1"/>
    <col min="28" max="28" width="10.5703125" style="1" customWidth="1"/>
    <col min="29" max="30" width="11.85546875" style="1" customWidth="1"/>
    <col min="31" max="31" width="9.140625" style="1" customWidth="1"/>
    <col min="32" max="32" width="8.7109375" style="1" customWidth="1"/>
    <col min="33" max="33" width="18.5703125" style="1" customWidth="1"/>
    <col min="34" max="16384" width="11.42578125" style="1"/>
  </cols>
  <sheetData>
    <row r="1" spans="1:33" ht="15.75" thickBot="1" x14ac:dyDescent="0.3"/>
    <row r="2" spans="1:33" ht="15.75" thickBot="1" x14ac:dyDescent="0.3">
      <c r="A2" s="176" t="s">
        <v>26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8"/>
    </row>
    <row r="3" spans="1:33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5"/>
      <c r="N3" s="5"/>
      <c r="O3" s="5"/>
      <c r="P3" s="5"/>
      <c r="Q3" s="5"/>
    </row>
    <row r="4" spans="1:33" ht="15.75" thickBot="1" x14ac:dyDescent="0.3"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41.25" customHeight="1" thickBot="1" x14ac:dyDescent="0.3">
      <c r="A5" s="22" t="s">
        <v>6</v>
      </c>
      <c r="B5" s="22" t="s">
        <v>25</v>
      </c>
      <c r="C5" s="10" t="s">
        <v>2</v>
      </c>
      <c r="D5" s="10" t="s">
        <v>16</v>
      </c>
      <c r="E5" s="10" t="s">
        <v>44</v>
      </c>
      <c r="F5" s="9" t="s">
        <v>17</v>
      </c>
      <c r="G5" s="10" t="s">
        <v>18</v>
      </c>
      <c r="H5" s="11" t="s">
        <v>0</v>
      </c>
      <c r="I5" s="12" t="s">
        <v>9</v>
      </c>
      <c r="J5" s="13" t="s">
        <v>23</v>
      </c>
      <c r="K5" s="13" t="s">
        <v>24</v>
      </c>
      <c r="L5" s="20" t="s">
        <v>1</v>
      </c>
      <c r="M5" s="14" t="s">
        <v>10</v>
      </c>
      <c r="N5" s="14" t="s">
        <v>22</v>
      </c>
      <c r="O5" s="15" t="s">
        <v>51</v>
      </c>
      <c r="P5" s="60" t="s">
        <v>48</v>
      </c>
      <c r="Q5" s="16" t="s">
        <v>41</v>
      </c>
      <c r="R5" s="16" t="s">
        <v>4</v>
      </c>
      <c r="S5" s="17" t="s">
        <v>11</v>
      </c>
      <c r="T5" s="18" t="s">
        <v>5</v>
      </c>
      <c r="U5" s="194" t="s">
        <v>3</v>
      </c>
      <c r="V5" s="195"/>
      <c r="W5" s="194" t="s">
        <v>21</v>
      </c>
      <c r="X5" s="195"/>
      <c r="Y5" s="194" t="s">
        <v>20</v>
      </c>
      <c r="Z5" s="195"/>
      <c r="AA5" s="19" t="s">
        <v>39</v>
      </c>
      <c r="AB5" s="19" t="s">
        <v>12</v>
      </c>
      <c r="AC5" s="76" t="s">
        <v>49</v>
      </c>
      <c r="AD5" s="20" t="s">
        <v>45</v>
      </c>
      <c r="AE5" s="20" t="s">
        <v>46</v>
      </c>
      <c r="AF5" s="75" t="s">
        <v>47</v>
      </c>
      <c r="AG5" s="21" t="s">
        <v>54</v>
      </c>
    </row>
    <row r="6" spans="1:33" ht="15" customHeight="1" x14ac:dyDescent="0.25">
      <c r="A6" s="179" t="s">
        <v>67</v>
      </c>
      <c r="B6" s="34">
        <v>1</v>
      </c>
      <c r="C6" s="108"/>
      <c r="D6" s="36" t="s">
        <v>55</v>
      </c>
      <c r="E6" s="112"/>
      <c r="F6" s="32"/>
      <c r="G6" s="24"/>
      <c r="H6" s="25"/>
      <c r="I6" s="48" t="s">
        <v>40</v>
      </c>
      <c r="J6" s="26"/>
      <c r="K6" s="37"/>
      <c r="L6" s="117">
        <f t="shared" ref="L6:L8" si="0">C6+15</f>
        <v>15</v>
      </c>
      <c r="M6" s="114"/>
      <c r="N6" s="38" t="s">
        <v>43</v>
      </c>
      <c r="O6" s="86"/>
      <c r="P6" s="125">
        <v>0</v>
      </c>
      <c r="Q6" s="67">
        <v>0.1</v>
      </c>
      <c r="R6" s="151">
        <v>0</v>
      </c>
      <c r="S6" s="129">
        <f t="shared" ref="S6:S8" si="1">R6-T6</f>
        <v>0</v>
      </c>
      <c r="T6" s="130">
        <f t="shared" ref="T6:T8" si="2">R6/1.1</f>
        <v>0</v>
      </c>
      <c r="U6" s="134">
        <f t="shared" ref="U6:U8" si="3">R6*0.4</f>
        <v>0</v>
      </c>
      <c r="V6" s="119"/>
      <c r="W6" s="136">
        <f t="shared" ref="W6:W8" si="4">R6*0.5</f>
        <v>0</v>
      </c>
      <c r="X6" s="121"/>
      <c r="Y6" s="138">
        <f t="shared" ref="Y6:Y8" si="5">R6*0.1</f>
        <v>0</v>
      </c>
      <c r="Z6" s="123"/>
      <c r="AA6" s="136">
        <v>0</v>
      </c>
      <c r="AB6" s="140">
        <f t="shared" ref="AB6:AB8" si="6">R6-AA6</f>
        <v>0</v>
      </c>
      <c r="AC6" s="141">
        <v>0</v>
      </c>
      <c r="AD6" s="25"/>
      <c r="AE6" s="23"/>
      <c r="AF6" s="24"/>
      <c r="AG6" s="39"/>
    </row>
    <row r="7" spans="1:33" ht="15" customHeight="1" x14ac:dyDescent="0.25">
      <c r="A7" s="180"/>
      <c r="B7" s="35">
        <v>2</v>
      </c>
      <c r="C7" s="108"/>
      <c r="D7" s="36" t="s">
        <v>55</v>
      </c>
      <c r="E7" s="112"/>
      <c r="F7" s="32"/>
      <c r="G7" s="24"/>
      <c r="H7" s="25"/>
      <c r="I7" s="48" t="s">
        <v>40</v>
      </c>
      <c r="J7" s="26"/>
      <c r="K7" s="37"/>
      <c r="L7" s="117">
        <f t="shared" si="0"/>
        <v>15</v>
      </c>
      <c r="M7" s="114"/>
      <c r="N7" s="38" t="s">
        <v>43</v>
      </c>
      <c r="O7" s="86"/>
      <c r="P7" s="125">
        <v>0</v>
      </c>
      <c r="Q7" s="67">
        <v>0.1</v>
      </c>
      <c r="R7" s="151">
        <v>0</v>
      </c>
      <c r="S7" s="129">
        <f t="shared" si="1"/>
        <v>0</v>
      </c>
      <c r="T7" s="130">
        <f t="shared" si="2"/>
        <v>0</v>
      </c>
      <c r="U7" s="134">
        <f t="shared" si="3"/>
        <v>0</v>
      </c>
      <c r="V7" s="119"/>
      <c r="W7" s="136">
        <f t="shared" si="4"/>
        <v>0</v>
      </c>
      <c r="X7" s="121"/>
      <c r="Y7" s="138">
        <f t="shared" si="5"/>
        <v>0</v>
      </c>
      <c r="Z7" s="123"/>
      <c r="AA7" s="136">
        <v>0</v>
      </c>
      <c r="AB7" s="140">
        <f t="shared" si="6"/>
        <v>0</v>
      </c>
      <c r="AC7" s="141">
        <v>0</v>
      </c>
      <c r="AD7" s="25"/>
      <c r="AE7" s="23"/>
      <c r="AF7" s="24"/>
      <c r="AG7" s="39"/>
    </row>
    <row r="8" spans="1:33" ht="15" customHeight="1" x14ac:dyDescent="0.25">
      <c r="A8" s="180"/>
      <c r="B8" s="35">
        <v>3</v>
      </c>
      <c r="C8" s="108"/>
      <c r="D8" s="36" t="s">
        <v>55</v>
      </c>
      <c r="E8" s="112"/>
      <c r="F8" s="32"/>
      <c r="G8" s="24"/>
      <c r="H8" s="25"/>
      <c r="I8" s="48" t="s">
        <v>40</v>
      </c>
      <c r="J8" s="26"/>
      <c r="K8" s="37"/>
      <c r="L8" s="117">
        <f t="shared" si="0"/>
        <v>15</v>
      </c>
      <c r="M8" s="114"/>
      <c r="N8" s="38" t="s">
        <v>43</v>
      </c>
      <c r="O8" s="86"/>
      <c r="P8" s="125">
        <v>0</v>
      </c>
      <c r="Q8" s="67">
        <v>0.1</v>
      </c>
      <c r="R8" s="151">
        <v>0</v>
      </c>
      <c r="S8" s="129">
        <f t="shared" si="1"/>
        <v>0</v>
      </c>
      <c r="T8" s="130">
        <f t="shared" si="2"/>
        <v>0</v>
      </c>
      <c r="U8" s="134">
        <f t="shared" si="3"/>
        <v>0</v>
      </c>
      <c r="V8" s="119"/>
      <c r="W8" s="136">
        <f t="shared" si="4"/>
        <v>0</v>
      </c>
      <c r="X8" s="121"/>
      <c r="Y8" s="138">
        <f t="shared" si="5"/>
        <v>0</v>
      </c>
      <c r="Z8" s="123"/>
      <c r="AA8" s="136">
        <v>0</v>
      </c>
      <c r="AB8" s="140">
        <f t="shared" si="6"/>
        <v>0</v>
      </c>
      <c r="AC8" s="141">
        <v>0</v>
      </c>
      <c r="AD8" s="25"/>
      <c r="AE8" s="23"/>
      <c r="AF8" s="24"/>
      <c r="AG8" s="39"/>
    </row>
    <row r="9" spans="1:33" ht="15" customHeight="1" x14ac:dyDescent="0.25">
      <c r="A9" s="180"/>
      <c r="B9" s="35">
        <v>4</v>
      </c>
      <c r="C9" s="108"/>
      <c r="D9" s="36" t="s">
        <v>55</v>
      </c>
      <c r="E9" s="112"/>
      <c r="F9" s="32"/>
      <c r="G9" s="24"/>
      <c r="H9" s="25"/>
      <c r="I9" s="48" t="s">
        <v>40</v>
      </c>
      <c r="J9" s="26"/>
      <c r="K9" s="37"/>
      <c r="L9" s="117">
        <f t="shared" ref="L9:L35" si="7">C9+15</f>
        <v>15</v>
      </c>
      <c r="M9" s="114"/>
      <c r="N9" s="38" t="s">
        <v>43</v>
      </c>
      <c r="O9" s="86"/>
      <c r="P9" s="125">
        <v>0</v>
      </c>
      <c r="Q9" s="67">
        <v>0.1</v>
      </c>
      <c r="R9" s="151">
        <v>0</v>
      </c>
      <c r="S9" s="129">
        <f>R9-T9</f>
        <v>0</v>
      </c>
      <c r="T9" s="130">
        <f t="shared" ref="T9:T35" si="8">R9/1.1</f>
        <v>0</v>
      </c>
      <c r="U9" s="134">
        <f t="shared" ref="U9:U35" si="9">R9*0.4</f>
        <v>0</v>
      </c>
      <c r="V9" s="119"/>
      <c r="W9" s="136">
        <f t="shared" ref="W9:W35" si="10">R9*0.5</f>
        <v>0</v>
      </c>
      <c r="X9" s="121"/>
      <c r="Y9" s="138">
        <f t="shared" ref="Y9:Y35" si="11">R9*0.1</f>
        <v>0</v>
      </c>
      <c r="Z9" s="123"/>
      <c r="AA9" s="136">
        <v>0</v>
      </c>
      <c r="AB9" s="140">
        <f t="shared" ref="AB9:AB35" si="12">R9-AA9</f>
        <v>0</v>
      </c>
      <c r="AC9" s="141">
        <v>0</v>
      </c>
      <c r="AD9" s="25"/>
      <c r="AE9" s="23"/>
      <c r="AF9" s="24"/>
      <c r="AG9" s="39"/>
    </row>
    <row r="10" spans="1:33" x14ac:dyDescent="0.25">
      <c r="A10" s="180"/>
      <c r="B10" s="35">
        <v>5</v>
      </c>
      <c r="C10" s="109"/>
      <c r="D10" s="36" t="s">
        <v>55</v>
      </c>
      <c r="E10" s="112"/>
      <c r="F10" s="32"/>
      <c r="G10" s="24"/>
      <c r="H10" s="25"/>
      <c r="I10" s="48" t="s">
        <v>40</v>
      </c>
      <c r="J10" s="26"/>
      <c r="K10" s="37"/>
      <c r="L10" s="117">
        <f t="shared" si="7"/>
        <v>15</v>
      </c>
      <c r="M10" s="114"/>
      <c r="N10" s="38" t="s">
        <v>43</v>
      </c>
      <c r="O10" s="86"/>
      <c r="P10" s="125">
        <v>0</v>
      </c>
      <c r="Q10" s="67">
        <v>0.1</v>
      </c>
      <c r="R10" s="151">
        <v>0</v>
      </c>
      <c r="S10" s="129">
        <f t="shared" ref="S10:S35" si="13">R10-T10</f>
        <v>0</v>
      </c>
      <c r="T10" s="130">
        <f t="shared" si="8"/>
        <v>0</v>
      </c>
      <c r="U10" s="134">
        <f t="shared" si="9"/>
        <v>0</v>
      </c>
      <c r="V10" s="119"/>
      <c r="W10" s="136">
        <f t="shared" si="10"/>
        <v>0</v>
      </c>
      <c r="X10" s="121"/>
      <c r="Y10" s="138">
        <f t="shared" si="11"/>
        <v>0</v>
      </c>
      <c r="Z10" s="123"/>
      <c r="AA10" s="136">
        <v>0</v>
      </c>
      <c r="AB10" s="140">
        <f t="shared" si="12"/>
        <v>0</v>
      </c>
      <c r="AC10" s="141">
        <v>0</v>
      </c>
      <c r="AD10" s="25"/>
      <c r="AE10" s="23"/>
      <c r="AF10" s="24"/>
      <c r="AG10" s="39"/>
    </row>
    <row r="11" spans="1:33" x14ac:dyDescent="0.25">
      <c r="A11" s="180"/>
      <c r="B11" s="35">
        <v>6</v>
      </c>
      <c r="C11" s="108"/>
      <c r="D11" s="36" t="s">
        <v>55</v>
      </c>
      <c r="E11" s="112"/>
      <c r="F11" s="32"/>
      <c r="G11" s="24"/>
      <c r="H11" s="27"/>
      <c r="I11" s="49" t="s">
        <v>40</v>
      </c>
      <c r="J11" s="26"/>
      <c r="K11" s="37"/>
      <c r="L11" s="117">
        <f t="shared" si="7"/>
        <v>15</v>
      </c>
      <c r="M11" s="114"/>
      <c r="N11" s="38" t="s">
        <v>43</v>
      </c>
      <c r="O11" s="86"/>
      <c r="P11" s="126">
        <v>0</v>
      </c>
      <c r="Q11" s="67">
        <v>0.1</v>
      </c>
      <c r="R11" s="151">
        <v>0</v>
      </c>
      <c r="S11" s="129">
        <f t="shared" si="13"/>
        <v>0</v>
      </c>
      <c r="T11" s="130">
        <f t="shared" si="8"/>
        <v>0</v>
      </c>
      <c r="U11" s="134">
        <f t="shared" si="9"/>
        <v>0</v>
      </c>
      <c r="V11" s="119"/>
      <c r="W11" s="136">
        <f t="shared" si="10"/>
        <v>0</v>
      </c>
      <c r="X11" s="121"/>
      <c r="Y11" s="138">
        <f t="shared" si="11"/>
        <v>0</v>
      </c>
      <c r="Z11" s="123"/>
      <c r="AA11" s="136">
        <v>0</v>
      </c>
      <c r="AB11" s="140">
        <f t="shared" si="12"/>
        <v>0</v>
      </c>
      <c r="AC11" s="141">
        <v>0</v>
      </c>
      <c r="AD11" s="25"/>
      <c r="AE11" s="23"/>
      <c r="AF11" s="24"/>
      <c r="AG11" s="39"/>
    </row>
    <row r="12" spans="1:33" x14ac:dyDescent="0.25">
      <c r="A12" s="180"/>
      <c r="B12" s="35">
        <v>7</v>
      </c>
      <c r="C12" s="108"/>
      <c r="D12" s="36" t="s">
        <v>55</v>
      </c>
      <c r="E12" s="112"/>
      <c r="F12" s="32"/>
      <c r="G12" s="24"/>
      <c r="H12" s="27"/>
      <c r="I12" s="49" t="s">
        <v>40</v>
      </c>
      <c r="J12" s="26"/>
      <c r="K12" s="37"/>
      <c r="L12" s="117">
        <f t="shared" si="7"/>
        <v>15</v>
      </c>
      <c r="M12" s="114"/>
      <c r="N12" s="38" t="s">
        <v>43</v>
      </c>
      <c r="O12" s="86"/>
      <c r="P12" s="126">
        <v>0</v>
      </c>
      <c r="Q12" s="67">
        <v>0.1</v>
      </c>
      <c r="R12" s="151">
        <v>0</v>
      </c>
      <c r="S12" s="129">
        <f t="shared" si="13"/>
        <v>0</v>
      </c>
      <c r="T12" s="130">
        <f t="shared" si="8"/>
        <v>0</v>
      </c>
      <c r="U12" s="134">
        <f t="shared" si="9"/>
        <v>0</v>
      </c>
      <c r="V12" s="119"/>
      <c r="W12" s="136">
        <f t="shared" si="10"/>
        <v>0</v>
      </c>
      <c r="X12" s="121"/>
      <c r="Y12" s="138">
        <f t="shared" si="11"/>
        <v>0</v>
      </c>
      <c r="Z12" s="123"/>
      <c r="AA12" s="136">
        <v>0</v>
      </c>
      <c r="AB12" s="140">
        <f t="shared" si="12"/>
        <v>0</v>
      </c>
      <c r="AC12" s="141">
        <v>0</v>
      </c>
      <c r="AD12" s="25"/>
      <c r="AE12" s="23"/>
      <c r="AF12" s="24"/>
      <c r="AG12" s="39"/>
    </row>
    <row r="13" spans="1:33" x14ac:dyDescent="0.25">
      <c r="A13" s="180"/>
      <c r="B13" s="35">
        <v>8</v>
      </c>
      <c r="C13" s="108"/>
      <c r="D13" s="36" t="s">
        <v>55</v>
      </c>
      <c r="E13" s="112"/>
      <c r="F13" s="32"/>
      <c r="G13" s="24"/>
      <c r="H13" s="27"/>
      <c r="I13" s="49" t="s">
        <v>40</v>
      </c>
      <c r="J13" s="26"/>
      <c r="K13" s="37"/>
      <c r="L13" s="117">
        <f t="shared" si="7"/>
        <v>15</v>
      </c>
      <c r="M13" s="114"/>
      <c r="N13" s="38" t="s">
        <v>43</v>
      </c>
      <c r="O13" s="86"/>
      <c r="P13" s="126">
        <v>0</v>
      </c>
      <c r="Q13" s="67">
        <v>0.1</v>
      </c>
      <c r="R13" s="151">
        <v>0</v>
      </c>
      <c r="S13" s="129">
        <f t="shared" si="13"/>
        <v>0</v>
      </c>
      <c r="T13" s="130">
        <f t="shared" si="8"/>
        <v>0</v>
      </c>
      <c r="U13" s="134">
        <f t="shared" si="9"/>
        <v>0</v>
      </c>
      <c r="V13" s="119"/>
      <c r="W13" s="136">
        <f t="shared" si="10"/>
        <v>0</v>
      </c>
      <c r="X13" s="121"/>
      <c r="Y13" s="138">
        <f t="shared" si="11"/>
        <v>0</v>
      </c>
      <c r="Z13" s="123"/>
      <c r="AA13" s="136">
        <v>0</v>
      </c>
      <c r="AB13" s="140">
        <f t="shared" si="12"/>
        <v>0</v>
      </c>
      <c r="AC13" s="141">
        <v>0</v>
      </c>
      <c r="AD13" s="25"/>
      <c r="AE13" s="23"/>
      <c r="AF13" s="24"/>
      <c r="AG13" s="39"/>
    </row>
    <row r="14" spans="1:33" x14ac:dyDescent="0.25">
      <c r="A14" s="180"/>
      <c r="B14" s="35">
        <v>9</v>
      </c>
      <c r="C14" s="108"/>
      <c r="D14" s="36" t="s">
        <v>55</v>
      </c>
      <c r="E14" s="112"/>
      <c r="F14" s="32"/>
      <c r="G14" s="24"/>
      <c r="H14" s="27"/>
      <c r="I14" s="49" t="s">
        <v>40</v>
      </c>
      <c r="J14" s="26"/>
      <c r="K14" s="37"/>
      <c r="L14" s="117">
        <f t="shared" si="7"/>
        <v>15</v>
      </c>
      <c r="M14" s="114"/>
      <c r="N14" s="38" t="s">
        <v>43</v>
      </c>
      <c r="O14" s="87"/>
      <c r="P14" s="126">
        <v>0</v>
      </c>
      <c r="Q14" s="67">
        <v>0.1</v>
      </c>
      <c r="R14" s="151">
        <v>0</v>
      </c>
      <c r="S14" s="129">
        <f t="shared" si="13"/>
        <v>0</v>
      </c>
      <c r="T14" s="130">
        <f t="shared" si="8"/>
        <v>0</v>
      </c>
      <c r="U14" s="134">
        <f t="shared" si="9"/>
        <v>0</v>
      </c>
      <c r="V14" s="119"/>
      <c r="W14" s="136">
        <f t="shared" si="10"/>
        <v>0</v>
      </c>
      <c r="X14" s="121"/>
      <c r="Y14" s="138">
        <f t="shared" si="11"/>
        <v>0</v>
      </c>
      <c r="Z14" s="123"/>
      <c r="AA14" s="136">
        <v>0</v>
      </c>
      <c r="AB14" s="140">
        <f t="shared" si="12"/>
        <v>0</v>
      </c>
      <c r="AC14" s="141">
        <v>0</v>
      </c>
      <c r="AD14" s="25"/>
      <c r="AE14" s="23"/>
      <c r="AF14" s="24"/>
      <c r="AG14" s="39"/>
    </row>
    <row r="15" spans="1:33" x14ac:dyDescent="0.25">
      <c r="A15" s="180"/>
      <c r="B15" s="35">
        <v>10</v>
      </c>
      <c r="C15" s="108"/>
      <c r="D15" s="36" t="s">
        <v>55</v>
      </c>
      <c r="E15" s="112"/>
      <c r="F15" s="32"/>
      <c r="G15" s="24"/>
      <c r="H15" s="25"/>
      <c r="I15" s="38" t="s">
        <v>40</v>
      </c>
      <c r="J15" s="26"/>
      <c r="K15" s="37"/>
      <c r="L15" s="117">
        <f t="shared" si="7"/>
        <v>15</v>
      </c>
      <c r="M15" s="114"/>
      <c r="N15" s="38" t="s">
        <v>43</v>
      </c>
      <c r="O15" s="86"/>
      <c r="P15" s="127">
        <v>0</v>
      </c>
      <c r="Q15" s="67">
        <v>0.1</v>
      </c>
      <c r="R15" s="152">
        <v>0</v>
      </c>
      <c r="S15" s="131">
        <f t="shared" si="13"/>
        <v>0</v>
      </c>
      <c r="T15" s="130">
        <f t="shared" si="8"/>
        <v>0</v>
      </c>
      <c r="U15" s="134">
        <f t="shared" si="9"/>
        <v>0</v>
      </c>
      <c r="V15" s="119"/>
      <c r="W15" s="136">
        <f t="shared" si="10"/>
        <v>0</v>
      </c>
      <c r="X15" s="121"/>
      <c r="Y15" s="138">
        <f t="shared" si="11"/>
        <v>0</v>
      </c>
      <c r="Z15" s="123"/>
      <c r="AA15" s="136">
        <v>0</v>
      </c>
      <c r="AB15" s="140">
        <f t="shared" si="12"/>
        <v>0</v>
      </c>
      <c r="AC15" s="141">
        <v>0</v>
      </c>
      <c r="AD15" s="25"/>
      <c r="AE15" s="23"/>
      <c r="AF15" s="24"/>
      <c r="AG15" s="39"/>
    </row>
    <row r="16" spans="1:33" ht="15" customHeight="1" x14ac:dyDescent="0.25">
      <c r="A16" s="180"/>
      <c r="B16" s="35">
        <v>11</v>
      </c>
      <c r="C16" s="108"/>
      <c r="D16" s="36" t="s">
        <v>55</v>
      </c>
      <c r="E16" s="112"/>
      <c r="F16" s="32"/>
      <c r="G16" s="24"/>
      <c r="H16" s="25"/>
      <c r="I16" s="38" t="s">
        <v>40</v>
      </c>
      <c r="J16" s="26"/>
      <c r="K16" s="37"/>
      <c r="L16" s="117">
        <f t="shared" si="7"/>
        <v>15</v>
      </c>
      <c r="M16" s="114"/>
      <c r="N16" s="38" t="s">
        <v>43</v>
      </c>
      <c r="O16" s="86"/>
      <c r="P16" s="127">
        <v>0</v>
      </c>
      <c r="Q16" s="67">
        <v>0.1</v>
      </c>
      <c r="R16" s="152">
        <v>0</v>
      </c>
      <c r="S16" s="131">
        <f t="shared" si="13"/>
        <v>0</v>
      </c>
      <c r="T16" s="130">
        <f t="shared" si="8"/>
        <v>0</v>
      </c>
      <c r="U16" s="134">
        <f t="shared" si="9"/>
        <v>0</v>
      </c>
      <c r="V16" s="119"/>
      <c r="W16" s="136">
        <f t="shared" si="10"/>
        <v>0</v>
      </c>
      <c r="X16" s="121"/>
      <c r="Y16" s="138">
        <f t="shared" si="11"/>
        <v>0</v>
      </c>
      <c r="Z16" s="123"/>
      <c r="AA16" s="136">
        <v>0</v>
      </c>
      <c r="AB16" s="140">
        <f t="shared" si="12"/>
        <v>0</v>
      </c>
      <c r="AC16" s="141">
        <v>0</v>
      </c>
      <c r="AD16" s="25"/>
      <c r="AE16" s="23"/>
      <c r="AF16" s="24"/>
      <c r="AG16" s="39"/>
    </row>
    <row r="17" spans="1:33" ht="15" customHeight="1" x14ac:dyDescent="0.25">
      <c r="A17" s="180"/>
      <c r="B17" s="35">
        <v>12</v>
      </c>
      <c r="C17" s="110"/>
      <c r="D17" s="36" t="s">
        <v>55</v>
      </c>
      <c r="E17" s="112"/>
      <c r="F17" s="70"/>
      <c r="G17" s="71"/>
      <c r="H17" s="27"/>
      <c r="I17" s="38" t="s">
        <v>40</v>
      </c>
      <c r="J17" s="72"/>
      <c r="K17" s="73"/>
      <c r="L17" s="117">
        <f t="shared" si="7"/>
        <v>15</v>
      </c>
      <c r="M17" s="115"/>
      <c r="N17" s="38" t="s">
        <v>43</v>
      </c>
      <c r="O17" s="87"/>
      <c r="P17" s="127">
        <v>0</v>
      </c>
      <c r="Q17" s="67">
        <v>0.1</v>
      </c>
      <c r="R17" s="152">
        <v>0</v>
      </c>
      <c r="S17" s="131">
        <f t="shared" si="13"/>
        <v>0</v>
      </c>
      <c r="T17" s="130">
        <f t="shared" si="8"/>
        <v>0</v>
      </c>
      <c r="U17" s="134">
        <f t="shared" si="9"/>
        <v>0</v>
      </c>
      <c r="V17" s="119"/>
      <c r="W17" s="136">
        <f t="shared" si="10"/>
        <v>0</v>
      </c>
      <c r="X17" s="121"/>
      <c r="Y17" s="138">
        <f t="shared" si="11"/>
        <v>0</v>
      </c>
      <c r="Z17" s="123"/>
      <c r="AA17" s="136">
        <v>0</v>
      </c>
      <c r="AB17" s="140">
        <f t="shared" si="12"/>
        <v>0</v>
      </c>
      <c r="AC17" s="141">
        <v>0</v>
      </c>
      <c r="AD17" s="27"/>
      <c r="AE17" s="69"/>
      <c r="AF17" s="71"/>
      <c r="AG17" s="40"/>
    </row>
    <row r="18" spans="1:33" ht="15" customHeight="1" x14ac:dyDescent="0.25">
      <c r="A18" s="180"/>
      <c r="B18" s="35">
        <v>13</v>
      </c>
      <c r="C18" s="110"/>
      <c r="D18" s="36" t="s">
        <v>55</v>
      </c>
      <c r="E18" s="112"/>
      <c r="F18" s="70"/>
      <c r="G18" s="71"/>
      <c r="H18" s="27"/>
      <c r="I18" s="38" t="s">
        <v>40</v>
      </c>
      <c r="J18" s="72"/>
      <c r="K18" s="73"/>
      <c r="L18" s="117">
        <f t="shared" si="7"/>
        <v>15</v>
      </c>
      <c r="M18" s="115"/>
      <c r="N18" s="38" t="s">
        <v>43</v>
      </c>
      <c r="O18" s="87"/>
      <c r="P18" s="127">
        <v>0</v>
      </c>
      <c r="Q18" s="67">
        <v>0.1</v>
      </c>
      <c r="R18" s="152">
        <v>0</v>
      </c>
      <c r="S18" s="131">
        <f t="shared" si="13"/>
        <v>0</v>
      </c>
      <c r="T18" s="130">
        <f t="shared" si="8"/>
        <v>0</v>
      </c>
      <c r="U18" s="134">
        <f t="shared" si="9"/>
        <v>0</v>
      </c>
      <c r="V18" s="119"/>
      <c r="W18" s="136">
        <f t="shared" si="10"/>
        <v>0</v>
      </c>
      <c r="X18" s="121"/>
      <c r="Y18" s="138">
        <f t="shared" si="11"/>
        <v>0</v>
      </c>
      <c r="Z18" s="123"/>
      <c r="AA18" s="136">
        <v>0</v>
      </c>
      <c r="AB18" s="140">
        <f t="shared" si="12"/>
        <v>0</v>
      </c>
      <c r="AC18" s="141">
        <v>0</v>
      </c>
      <c r="AD18" s="27"/>
      <c r="AE18" s="69"/>
      <c r="AF18" s="71"/>
      <c r="AG18" s="40"/>
    </row>
    <row r="19" spans="1:33" ht="15" customHeight="1" x14ac:dyDescent="0.25">
      <c r="A19" s="180"/>
      <c r="B19" s="35">
        <v>14</v>
      </c>
      <c r="C19" s="110"/>
      <c r="D19" s="36" t="s">
        <v>55</v>
      </c>
      <c r="E19" s="112"/>
      <c r="F19" s="70"/>
      <c r="G19" s="71"/>
      <c r="H19" s="27"/>
      <c r="I19" s="38" t="s">
        <v>40</v>
      </c>
      <c r="J19" s="72"/>
      <c r="K19" s="73"/>
      <c r="L19" s="117">
        <f t="shared" si="7"/>
        <v>15</v>
      </c>
      <c r="M19" s="115"/>
      <c r="N19" s="38" t="s">
        <v>43</v>
      </c>
      <c r="O19" s="87"/>
      <c r="P19" s="127">
        <v>0</v>
      </c>
      <c r="Q19" s="67">
        <v>0.1</v>
      </c>
      <c r="R19" s="152">
        <v>0</v>
      </c>
      <c r="S19" s="131">
        <f t="shared" si="13"/>
        <v>0</v>
      </c>
      <c r="T19" s="130">
        <f t="shared" si="8"/>
        <v>0</v>
      </c>
      <c r="U19" s="134">
        <f t="shared" si="9"/>
        <v>0</v>
      </c>
      <c r="V19" s="119"/>
      <c r="W19" s="136">
        <f t="shared" si="10"/>
        <v>0</v>
      </c>
      <c r="X19" s="121"/>
      <c r="Y19" s="138">
        <f t="shared" si="11"/>
        <v>0</v>
      </c>
      <c r="Z19" s="123"/>
      <c r="AA19" s="136">
        <v>0</v>
      </c>
      <c r="AB19" s="140">
        <f t="shared" si="12"/>
        <v>0</v>
      </c>
      <c r="AC19" s="141">
        <v>0</v>
      </c>
      <c r="AD19" s="27"/>
      <c r="AE19" s="69"/>
      <c r="AF19" s="71"/>
      <c r="AG19" s="40"/>
    </row>
    <row r="20" spans="1:33" ht="15" customHeight="1" x14ac:dyDescent="0.25">
      <c r="A20" s="180"/>
      <c r="B20" s="35">
        <v>15</v>
      </c>
      <c r="C20" s="110"/>
      <c r="D20" s="36" t="s">
        <v>55</v>
      </c>
      <c r="E20" s="112"/>
      <c r="F20" s="70"/>
      <c r="G20" s="71"/>
      <c r="H20" s="27"/>
      <c r="I20" s="38" t="s">
        <v>40</v>
      </c>
      <c r="J20" s="72"/>
      <c r="K20" s="73"/>
      <c r="L20" s="117">
        <f t="shared" si="7"/>
        <v>15</v>
      </c>
      <c r="M20" s="115"/>
      <c r="N20" s="38" t="s">
        <v>43</v>
      </c>
      <c r="O20" s="87"/>
      <c r="P20" s="127">
        <v>0</v>
      </c>
      <c r="Q20" s="67">
        <v>0.1</v>
      </c>
      <c r="R20" s="152">
        <v>0</v>
      </c>
      <c r="S20" s="131">
        <f t="shared" si="13"/>
        <v>0</v>
      </c>
      <c r="T20" s="130">
        <f t="shared" si="8"/>
        <v>0</v>
      </c>
      <c r="U20" s="134">
        <f t="shared" si="9"/>
        <v>0</v>
      </c>
      <c r="V20" s="119"/>
      <c r="W20" s="136">
        <f t="shared" si="10"/>
        <v>0</v>
      </c>
      <c r="X20" s="121"/>
      <c r="Y20" s="138">
        <f t="shared" si="11"/>
        <v>0</v>
      </c>
      <c r="Z20" s="123"/>
      <c r="AA20" s="136">
        <v>0</v>
      </c>
      <c r="AB20" s="140">
        <f t="shared" si="12"/>
        <v>0</v>
      </c>
      <c r="AC20" s="141">
        <v>0</v>
      </c>
      <c r="AD20" s="27"/>
      <c r="AE20" s="69"/>
      <c r="AF20" s="71"/>
      <c r="AG20" s="40"/>
    </row>
    <row r="21" spans="1:33" ht="15" customHeight="1" x14ac:dyDescent="0.25">
      <c r="A21" s="180"/>
      <c r="B21" s="35">
        <v>16</v>
      </c>
      <c r="C21" s="110"/>
      <c r="D21" s="36" t="s">
        <v>55</v>
      </c>
      <c r="E21" s="112"/>
      <c r="F21" s="70"/>
      <c r="G21" s="71"/>
      <c r="H21" s="27"/>
      <c r="I21" s="38" t="s">
        <v>40</v>
      </c>
      <c r="J21" s="72"/>
      <c r="K21" s="73"/>
      <c r="L21" s="117">
        <f t="shared" si="7"/>
        <v>15</v>
      </c>
      <c r="M21" s="115"/>
      <c r="N21" s="38" t="s">
        <v>43</v>
      </c>
      <c r="O21" s="87"/>
      <c r="P21" s="127">
        <v>0</v>
      </c>
      <c r="Q21" s="67">
        <v>0.1</v>
      </c>
      <c r="R21" s="152">
        <v>0</v>
      </c>
      <c r="S21" s="131">
        <f t="shared" si="13"/>
        <v>0</v>
      </c>
      <c r="T21" s="130">
        <f t="shared" si="8"/>
        <v>0</v>
      </c>
      <c r="U21" s="134">
        <f t="shared" si="9"/>
        <v>0</v>
      </c>
      <c r="V21" s="119"/>
      <c r="W21" s="136">
        <f t="shared" si="10"/>
        <v>0</v>
      </c>
      <c r="X21" s="121"/>
      <c r="Y21" s="138">
        <f t="shared" si="11"/>
        <v>0</v>
      </c>
      <c r="Z21" s="123"/>
      <c r="AA21" s="136">
        <v>0</v>
      </c>
      <c r="AB21" s="140">
        <f t="shared" si="12"/>
        <v>0</v>
      </c>
      <c r="AC21" s="141">
        <v>0</v>
      </c>
      <c r="AD21" s="27"/>
      <c r="AE21" s="69"/>
      <c r="AF21" s="71"/>
      <c r="AG21" s="40"/>
    </row>
    <row r="22" spans="1:33" ht="15" customHeight="1" x14ac:dyDescent="0.25">
      <c r="A22" s="180"/>
      <c r="B22" s="35">
        <v>17</v>
      </c>
      <c r="C22" s="110"/>
      <c r="D22" s="36" t="s">
        <v>55</v>
      </c>
      <c r="E22" s="112"/>
      <c r="F22" s="70"/>
      <c r="G22" s="71"/>
      <c r="H22" s="27"/>
      <c r="I22" s="38" t="s">
        <v>40</v>
      </c>
      <c r="J22" s="72"/>
      <c r="K22" s="73"/>
      <c r="L22" s="117">
        <f t="shared" si="7"/>
        <v>15</v>
      </c>
      <c r="M22" s="115"/>
      <c r="N22" s="38" t="s">
        <v>43</v>
      </c>
      <c r="O22" s="87"/>
      <c r="P22" s="127">
        <v>0</v>
      </c>
      <c r="Q22" s="67">
        <v>0.1</v>
      </c>
      <c r="R22" s="152">
        <v>0</v>
      </c>
      <c r="S22" s="131">
        <f t="shared" si="13"/>
        <v>0</v>
      </c>
      <c r="T22" s="130">
        <f t="shared" si="8"/>
        <v>0</v>
      </c>
      <c r="U22" s="134">
        <f t="shared" si="9"/>
        <v>0</v>
      </c>
      <c r="V22" s="119"/>
      <c r="W22" s="136">
        <f t="shared" si="10"/>
        <v>0</v>
      </c>
      <c r="X22" s="121"/>
      <c r="Y22" s="138">
        <f t="shared" si="11"/>
        <v>0</v>
      </c>
      <c r="Z22" s="123"/>
      <c r="AA22" s="136">
        <v>0</v>
      </c>
      <c r="AB22" s="140">
        <f t="shared" si="12"/>
        <v>0</v>
      </c>
      <c r="AC22" s="141">
        <v>0</v>
      </c>
      <c r="AD22" s="27"/>
      <c r="AE22" s="69"/>
      <c r="AF22" s="71"/>
      <c r="AG22" s="40"/>
    </row>
    <row r="23" spans="1:33" ht="15" customHeight="1" x14ac:dyDescent="0.25">
      <c r="A23" s="180"/>
      <c r="B23" s="35">
        <v>18</v>
      </c>
      <c r="C23" s="110"/>
      <c r="D23" s="36" t="s">
        <v>55</v>
      </c>
      <c r="E23" s="112"/>
      <c r="F23" s="70"/>
      <c r="G23" s="71"/>
      <c r="H23" s="27"/>
      <c r="I23" s="38" t="s">
        <v>40</v>
      </c>
      <c r="J23" s="72"/>
      <c r="K23" s="73"/>
      <c r="L23" s="117">
        <f t="shared" si="7"/>
        <v>15</v>
      </c>
      <c r="M23" s="115"/>
      <c r="N23" s="38" t="s">
        <v>43</v>
      </c>
      <c r="O23" s="87"/>
      <c r="P23" s="127">
        <v>0</v>
      </c>
      <c r="Q23" s="67">
        <v>0.1</v>
      </c>
      <c r="R23" s="152">
        <v>0</v>
      </c>
      <c r="S23" s="131">
        <f t="shared" si="13"/>
        <v>0</v>
      </c>
      <c r="T23" s="130">
        <f t="shared" si="8"/>
        <v>0</v>
      </c>
      <c r="U23" s="134">
        <f t="shared" si="9"/>
        <v>0</v>
      </c>
      <c r="V23" s="119"/>
      <c r="W23" s="136">
        <f t="shared" si="10"/>
        <v>0</v>
      </c>
      <c r="X23" s="121"/>
      <c r="Y23" s="138">
        <f t="shared" si="11"/>
        <v>0</v>
      </c>
      <c r="Z23" s="123"/>
      <c r="AA23" s="136">
        <v>0</v>
      </c>
      <c r="AB23" s="140">
        <f t="shared" si="12"/>
        <v>0</v>
      </c>
      <c r="AC23" s="141">
        <v>0</v>
      </c>
      <c r="AD23" s="27"/>
      <c r="AE23" s="69"/>
      <c r="AF23" s="71"/>
      <c r="AG23" s="40"/>
    </row>
    <row r="24" spans="1:33" ht="15" customHeight="1" x14ac:dyDescent="0.25">
      <c r="A24" s="180"/>
      <c r="B24" s="35">
        <v>19</v>
      </c>
      <c r="C24" s="110"/>
      <c r="D24" s="36" t="s">
        <v>55</v>
      </c>
      <c r="E24" s="112"/>
      <c r="F24" s="70"/>
      <c r="G24" s="71"/>
      <c r="H24" s="27"/>
      <c r="I24" s="38" t="s">
        <v>40</v>
      </c>
      <c r="J24" s="72"/>
      <c r="K24" s="73"/>
      <c r="L24" s="117">
        <f t="shared" si="7"/>
        <v>15</v>
      </c>
      <c r="M24" s="115"/>
      <c r="N24" s="38" t="s">
        <v>43</v>
      </c>
      <c r="O24" s="87"/>
      <c r="P24" s="127">
        <v>0</v>
      </c>
      <c r="Q24" s="67">
        <v>0.1</v>
      </c>
      <c r="R24" s="152">
        <v>0</v>
      </c>
      <c r="S24" s="131">
        <f t="shared" si="13"/>
        <v>0</v>
      </c>
      <c r="T24" s="130">
        <f t="shared" si="8"/>
        <v>0</v>
      </c>
      <c r="U24" s="134">
        <f t="shared" si="9"/>
        <v>0</v>
      </c>
      <c r="V24" s="119"/>
      <c r="W24" s="136">
        <f t="shared" si="10"/>
        <v>0</v>
      </c>
      <c r="X24" s="121"/>
      <c r="Y24" s="138">
        <f t="shared" si="11"/>
        <v>0</v>
      </c>
      <c r="Z24" s="123"/>
      <c r="AA24" s="136">
        <v>0</v>
      </c>
      <c r="AB24" s="140">
        <f t="shared" si="12"/>
        <v>0</v>
      </c>
      <c r="AC24" s="141">
        <v>0</v>
      </c>
      <c r="AD24" s="27"/>
      <c r="AE24" s="69"/>
      <c r="AF24" s="71"/>
      <c r="AG24" s="40"/>
    </row>
    <row r="25" spans="1:33" ht="15" customHeight="1" x14ac:dyDescent="0.25">
      <c r="A25" s="180"/>
      <c r="B25" s="35">
        <v>20</v>
      </c>
      <c r="C25" s="110"/>
      <c r="D25" s="36" t="s">
        <v>55</v>
      </c>
      <c r="E25" s="112"/>
      <c r="F25" s="70"/>
      <c r="G25" s="71"/>
      <c r="H25" s="27"/>
      <c r="I25" s="38" t="s">
        <v>40</v>
      </c>
      <c r="J25" s="72"/>
      <c r="K25" s="73"/>
      <c r="L25" s="117">
        <f t="shared" si="7"/>
        <v>15</v>
      </c>
      <c r="M25" s="115"/>
      <c r="N25" s="38" t="s">
        <v>43</v>
      </c>
      <c r="O25" s="87"/>
      <c r="P25" s="127">
        <v>0</v>
      </c>
      <c r="Q25" s="67">
        <v>0.1</v>
      </c>
      <c r="R25" s="152">
        <v>0</v>
      </c>
      <c r="S25" s="131">
        <f t="shared" si="13"/>
        <v>0</v>
      </c>
      <c r="T25" s="130">
        <f t="shared" si="8"/>
        <v>0</v>
      </c>
      <c r="U25" s="134">
        <f t="shared" si="9"/>
        <v>0</v>
      </c>
      <c r="V25" s="119"/>
      <c r="W25" s="136">
        <f t="shared" si="10"/>
        <v>0</v>
      </c>
      <c r="X25" s="121"/>
      <c r="Y25" s="138">
        <f t="shared" si="11"/>
        <v>0</v>
      </c>
      <c r="Z25" s="123"/>
      <c r="AA25" s="136">
        <v>0</v>
      </c>
      <c r="AB25" s="140">
        <f t="shared" si="12"/>
        <v>0</v>
      </c>
      <c r="AC25" s="141">
        <v>0</v>
      </c>
      <c r="AD25" s="27"/>
      <c r="AE25" s="69"/>
      <c r="AF25" s="71"/>
      <c r="AG25" s="40"/>
    </row>
    <row r="26" spans="1:33" ht="15" customHeight="1" x14ac:dyDescent="0.25">
      <c r="A26" s="180"/>
      <c r="B26" s="35">
        <v>21</v>
      </c>
      <c r="C26" s="110"/>
      <c r="D26" s="36" t="s">
        <v>55</v>
      </c>
      <c r="E26" s="112"/>
      <c r="F26" s="70"/>
      <c r="G26" s="71"/>
      <c r="H26" s="27"/>
      <c r="I26" s="38" t="s">
        <v>40</v>
      </c>
      <c r="J26" s="72"/>
      <c r="K26" s="73"/>
      <c r="L26" s="117">
        <f t="shared" si="7"/>
        <v>15</v>
      </c>
      <c r="M26" s="115"/>
      <c r="N26" s="38" t="s">
        <v>43</v>
      </c>
      <c r="O26" s="87"/>
      <c r="P26" s="127">
        <v>0</v>
      </c>
      <c r="Q26" s="67">
        <v>0.1</v>
      </c>
      <c r="R26" s="152">
        <v>0</v>
      </c>
      <c r="S26" s="131">
        <f t="shared" si="13"/>
        <v>0</v>
      </c>
      <c r="T26" s="130">
        <f t="shared" si="8"/>
        <v>0</v>
      </c>
      <c r="U26" s="134">
        <f t="shared" si="9"/>
        <v>0</v>
      </c>
      <c r="V26" s="119"/>
      <c r="W26" s="136">
        <f t="shared" si="10"/>
        <v>0</v>
      </c>
      <c r="X26" s="121"/>
      <c r="Y26" s="138">
        <f t="shared" si="11"/>
        <v>0</v>
      </c>
      <c r="Z26" s="123"/>
      <c r="AA26" s="136">
        <v>0</v>
      </c>
      <c r="AB26" s="140">
        <f t="shared" si="12"/>
        <v>0</v>
      </c>
      <c r="AC26" s="141">
        <v>0</v>
      </c>
      <c r="AD26" s="27"/>
      <c r="AE26" s="69"/>
      <c r="AF26" s="71"/>
      <c r="AG26" s="40"/>
    </row>
    <row r="27" spans="1:33" ht="15" customHeight="1" x14ac:dyDescent="0.25">
      <c r="A27" s="180"/>
      <c r="B27" s="35">
        <v>22</v>
      </c>
      <c r="C27" s="110"/>
      <c r="D27" s="36" t="s">
        <v>55</v>
      </c>
      <c r="E27" s="112"/>
      <c r="F27" s="70"/>
      <c r="G27" s="71"/>
      <c r="H27" s="27"/>
      <c r="I27" s="38" t="s">
        <v>40</v>
      </c>
      <c r="J27" s="72"/>
      <c r="K27" s="73"/>
      <c r="L27" s="117">
        <f t="shared" si="7"/>
        <v>15</v>
      </c>
      <c r="M27" s="115"/>
      <c r="N27" s="38" t="s">
        <v>43</v>
      </c>
      <c r="O27" s="87"/>
      <c r="P27" s="127">
        <v>0</v>
      </c>
      <c r="Q27" s="67">
        <v>0.1</v>
      </c>
      <c r="R27" s="152">
        <v>0</v>
      </c>
      <c r="S27" s="131">
        <f t="shared" si="13"/>
        <v>0</v>
      </c>
      <c r="T27" s="130">
        <f t="shared" si="8"/>
        <v>0</v>
      </c>
      <c r="U27" s="134">
        <f t="shared" si="9"/>
        <v>0</v>
      </c>
      <c r="V27" s="119"/>
      <c r="W27" s="136">
        <f t="shared" si="10"/>
        <v>0</v>
      </c>
      <c r="X27" s="121"/>
      <c r="Y27" s="138">
        <f t="shared" si="11"/>
        <v>0</v>
      </c>
      <c r="Z27" s="123"/>
      <c r="AA27" s="136">
        <v>0</v>
      </c>
      <c r="AB27" s="140">
        <f t="shared" si="12"/>
        <v>0</v>
      </c>
      <c r="AC27" s="141">
        <v>0</v>
      </c>
      <c r="AD27" s="27"/>
      <c r="AE27" s="69"/>
      <c r="AF27" s="71"/>
      <c r="AG27" s="40"/>
    </row>
    <row r="28" spans="1:33" ht="15" customHeight="1" x14ac:dyDescent="0.25">
      <c r="A28" s="180"/>
      <c r="B28" s="35">
        <v>23</v>
      </c>
      <c r="C28" s="110"/>
      <c r="D28" s="36" t="s">
        <v>55</v>
      </c>
      <c r="E28" s="112"/>
      <c r="F28" s="70"/>
      <c r="G28" s="71"/>
      <c r="H28" s="27"/>
      <c r="I28" s="38" t="s">
        <v>40</v>
      </c>
      <c r="J28" s="72"/>
      <c r="K28" s="73"/>
      <c r="L28" s="117">
        <f t="shared" si="7"/>
        <v>15</v>
      </c>
      <c r="M28" s="115"/>
      <c r="N28" s="38" t="s">
        <v>43</v>
      </c>
      <c r="O28" s="87"/>
      <c r="P28" s="127">
        <v>0</v>
      </c>
      <c r="Q28" s="67">
        <v>0.1</v>
      </c>
      <c r="R28" s="152">
        <v>0</v>
      </c>
      <c r="S28" s="131">
        <f t="shared" si="13"/>
        <v>0</v>
      </c>
      <c r="T28" s="130">
        <f t="shared" si="8"/>
        <v>0</v>
      </c>
      <c r="U28" s="134">
        <f t="shared" si="9"/>
        <v>0</v>
      </c>
      <c r="V28" s="119"/>
      <c r="W28" s="136">
        <f t="shared" si="10"/>
        <v>0</v>
      </c>
      <c r="X28" s="121"/>
      <c r="Y28" s="138">
        <f t="shared" si="11"/>
        <v>0</v>
      </c>
      <c r="Z28" s="123"/>
      <c r="AA28" s="136">
        <v>0</v>
      </c>
      <c r="AB28" s="140">
        <f t="shared" si="12"/>
        <v>0</v>
      </c>
      <c r="AC28" s="141">
        <v>0</v>
      </c>
      <c r="AD28" s="27"/>
      <c r="AE28" s="69"/>
      <c r="AF28" s="71"/>
      <c r="AG28" s="40"/>
    </row>
    <row r="29" spans="1:33" ht="15" customHeight="1" x14ac:dyDescent="0.25">
      <c r="A29" s="180"/>
      <c r="B29" s="35">
        <v>24</v>
      </c>
      <c r="C29" s="110"/>
      <c r="D29" s="36" t="s">
        <v>55</v>
      </c>
      <c r="E29" s="112"/>
      <c r="F29" s="70"/>
      <c r="G29" s="71"/>
      <c r="H29" s="27"/>
      <c r="I29" s="38" t="s">
        <v>40</v>
      </c>
      <c r="J29" s="72"/>
      <c r="K29" s="73"/>
      <c r="L29" s="117">
        <f t="shared" si="7"/>
        <v>15</v>
      </c>
      <c r="M29" s="115"/>
      <c r="N29" s="38" t="s">
        <v>43</v>
      </c>
      <c r="O29" s="87"/>
      <c r="P29" s="127">
        <v>0</v>
      </c>
      <c r="Q29" s="67">
        <v>0.1</v>
      </c>
      <c r="R29" s="152">
        <v>0</v>
      </c>
      <c r="S29" s="131">
        <f t="shared" si="13"/>
        <v>0</v>
      </c>
      <c r="T29" s="130">
        <f t="shared" si="8"/>
        <v>0</v>
      </c>
      <c r="U29" s="134">
        <f t="shared" si="9"/>
        <v>0</v>
      </c>
      <c r="V29" s="119"/>
      <c r="W29" s="136">
        <f t="shared" si="10"/>
        <v>0</v>
      </c>
      <c r="X29" s="121"/>
      <c r="Y29" s="138">
        <f t="shared" si="11"/>
        <v>0</v>
      </c>
      <c r="Z29" s="123"/>
      <c r="AA29" s="136">
        <v>0</v>
      </c>
      <c r="AB29" s="140">
        <f t="shared" si="12"/>
        <v>0</v>
      </c>
      <c r="AC29" s="141">
        <v>0</v>
      </c>
      <c r="AD29" s="27"/>
      <c r="AE29" s="69"/>
      <c r="AF29" s="71"/>
      <c r="AG29" s="40"/>
    </row>
    <row r="30" spans="1:33" ht="15" customHeight="1" x14ac:dyDescent="0.25">
      <c r="A30" s="180"/>
      <c r="B30" s="35">
        <v>25</v>
      </c>
      <c r="C30" s="110"/>
      <c r="D30" s="36" t="s">
        <v>55</v>
      </c>
      <c r="E30" s="112"/>
      <c r="F30" s="70"/>
      <c r="G30" s="71"/>
      <c r="H30" s="27"/>
      <c r="I30" s="38" t="s">
        <v>40</v>
      </c>
      <c r="J30" s="72"/>
      <c r="K30" s="73"/>
      <c r="L30" s="117">
        <f t="shared" si="7"/>
        <v>15</v>
      </c>
      <c r="M30" s="115"/>
      <c r="N30" s="38" t="s">
        <v>43</v>
      </c>
      <c r="O30" s="87"/>
      <c r="P30" s="127">
        <v>0</v>
      </c>
      <c r="Q30" s="67">
        <v>0.1</v>
      </c>
      <c r="R30" s="152">
        <v>0</v>
      </c>
      <c r="S30" s="131">
        <f t="shared" si="13"/>
        <v>0</v>
      </c>
      <c r="T30" s="130">
        <f t="shared" si="8"/>
        <v>0</v>
      </c>
      <c r="U30" s="134">
        <f t="shared" si="9"/>
        <v>0</v>
      </c>
      <c r="V30" s="119"/>
      <c r="W30" s="136">
        <f t="shared" si="10"/>
        <v>0</v>
      </c>
      <c r="X30" s="121"/>
      <c r="Y30" s="138">
        <f t="shared" si="11"/>
        <v>0</v>
      </c>
      <c r="Z30" s="123"/>
      <c r="AA30" s="136">
        <v>0</v>
      </c>
      <c r="AB30" s="140">
        <f t="shared" si="12"/>
        <v>0</v>
      </c>
      <c r="AC30" s="141">
        <v>0</v>
      </c>
      <c r="AD30" s="27"/>
      <c r="AE30" s="69"/>
      <c r="AF30" s="71"/>
      <c r="AG30" s="40"/>
    </row>
    <row r="31" spans="1:33" ht="15" customHeight="1" x14ac:dyDescent="0.25">
      <c r="A31" s="180"/>
      <c r="B31" s="35">
        <v>26</v>
      </c>
      <c r="C31" s="110"/>
      <c r="D31" s="36" t="s">
        <v>55</v>
      </c>
      <c r="E31" s="112"/>
      <c r="F31" s="70"/>
      <c r="G31" s="71"/>
      <c r="H31" s="27"/>
      <c r="I31" s="38" t="s">
        <v>40</v>
      </c>
      <c r="J31" s="72"/>
      <c r="K31" s="73"/>
      <c r="L31" s="117">
        <f t="shared" si="7"/>
        <v>15</v>
      </c>
      <c r="M31" s="115"/>
      <c r="N31" s="38" t="s">
        <v>43</v>
      </c>
      <c r="O31" s="87"/>
      <c r="P31" s="127">
        <v>0</v>
      </c>
      <c r="Q31" s="67">
        <v>0.1</v>
      </c>
      <c r="R31" s="152">
        <v>0</v>
      </c>
      <c r="S31" s="131">
        <f t="shared" si="13"/>
        <v>0</v>
      </c>
      <c r="T31" s="130">
        <f t="shared" si="8"/>
        <v>0</v>
      </c>
      <c r="U31" s="134">
        <f t="shared" si="9"/>
        <v>0</v>
      </c>
      <c r="V31" s="119"/>
      <c r="W31" s="136">
        <f t="shared" si="10"/>
        <v>0</v>
      </c>
      <c r="X31" s="121"/>
      <c r="Y31" s="138">
        <f t="shared" si="11"/>
        <v>0</v>
      </c>
      <c r="Z31" s="123"/>
      <c r="AA31" s="136">
        <v>0</v>
      </c>
      <c r="AB31" s="140">
        <f t="shared" si="12"/>
        <v>0</v>
      </c>
      <c r="AC31" s="141">
        <v>0</v>
      </c>
      <c r="AD31" s="27"/>
      <c r="AE31" s="69"/>
      <c r="AF31" s="71"/>
      <c r="AG31" s="40"/>
    </row>
    <row r="32" spans="1:33" ht="15" customHeight="1" x14ac:dyDescent="0.25">
      <c r="A32" s="180"/>
      <c r="B32" s="35">
        <v>27</v>
      </c>
      <c r="C32" s="110"/>
      <c r="D32" s="36" t="s">
        <v>55</v>
      </c>
      <c r="E32" s="112"/>
      <c r="F32" s="70"/>
      <c r="G32" s="71"/>
      <c r="H32" s="27"/>
      <c r="I32" s="38" t="s">
        <v>40</v>
      </c>
      <c r="J32" s="72"/>
      <c r="K32" s="73"/>
      <c r="L32" s="117">
        <f t="shared" si="7"/>
        <v>15</v>
      </c>
      <c r="M32" s="115"/>
      <c r="N32" s="38" t="s">
        <v>43</v>
      </c>
      <c r="O32" s="87"/>
      <c r="P32" s="127">
        <v>0</v>
      </c>
      <c r="Q32" s="67">
        <v>0.1</v>
      </c>
      <c r="R32" s="152">
        <v>0</v>
      </c>
      <c r="S32" s="131">
        <f t="shared" si="13"/>
        <v>0</v>
      </c>
      <c r="T32" s="130">
        <f t="shared" si="8"/>
        <v>0</v>
      </c>
      <c r="U32" s="134">
        <f t="shared" si="9"/>
        <v>0</v>
      </c>
      <c r="V32" s="119"/>
      <c r="W32" s="136">
        <f t="shared" si="10"/>
        <v>0</v>
      </c>
      <c r="X32" s="121"/>
      <c r="Y32" s="138">
        <f t="shared" si="11"/>
        <v>0</v>
      </c>
      <c r="Z32" s="123"/>
      <c r="AA32" s="136">
        <v>0</v>
      </c>
      <c r="AB32" s="140">
        <f t="shared" si="12"/>
        <v>0</v>
      </c>
      <c r="AC32" s="141">
        <v>0</v>
      </c>
      <c r="AD32" s="27"/>
      <c r="AE32" s="69"/>
      <c r="AF32" s="71"/>
      <c r="AG32" s="40"/>
    </row>
    <row r="33" spans="1:33" ht="15" customHeight="1" x14ac:dyDescent="0.25">
      <c r="A33" s="180"/>
      <c r="B33" s="35">
        <v>28</v>
      </c>
      <c r="C33" s="110"/>
      <c r="D33" s="36" t="s">
        <v>55</v>
      </c>
      <c r="E33" s="112"/>
      <c r="F33" s="70"/>
      <c r="G33" s="71"/>
      <c r="H33" s="27"/>
      <c r="I33" s="38" t="s">
        <v>40</v>
      </c>
      <c r="J33" s="72"/>
      <c r="K33" s="73"/>
      <c r="L33" s="117">
        <f t="shared" si="7"/>
        <v>15</v>
      </c>
      <c r="M33" s="115"/>
      <c r="N33" s="38" t="s">
        <v>43</v>
      </c>
      <c r="O33" s="87"/>
      <c r="P33" s="127">
        <v>0</v>
      </c>
      <c r="Q33" s="67">
        <v>0.1</v>
      </c>
      <c r="R33" s="152">
        <v>0</v>
      </c>
      <c r="S33" s="131">
        <f t="shared" si="13"/>
        <v>0</v>
      </c>
      <c r="T33" s="130">
        <f t="shared" si="8"/>
        <v>0</v>
      </c>
      <c r="U33" s="134">
        <f t="shared" si="9"/>
        <v>0</v>
      </c>
      <c r="V33" s="119"/>
      <c r="W33" s="136">
        <f t="shared" si="10"/>
        <v>0</v>
      </c>
      <c r="X33" s="121"/>
      <c r="Y33" s="138">
        <f t="shared" si="11"/>
        <v>0</v>
      </c>
      <c r="Z33" s="123"/>
      <c r="AA33" s="136">
        <v>0</v>
      </c>
      <c r="AB33" s="140">
        <f t="shared" si="12"/>
        <v>0</v>
      </c>
      <c r="AC33" s="141">
        <v>0</v>
      </c>
      <c r="AD33" s="27"/>
      <c r="AE33" s="69"/>
      <c r="AF33" s="71"/>
      <c r="AG33" s="40"/>
    </row>
    <row r="34" spans="1:33" ht="15" customHeight="1" thickBot="1" x14ac:dyDescent="0.3">
      <c r="A34" s="180"/>
      <c r="B34" s="35">
        <v>29</v>
      </c>
      <c r="C34" s="110"/>
      <c r="D34" s="36" t="s">
        <v>55</v>
      </c>
      <c r="E34" s="112"/>
      <c r="F34" s="70"/>
      <c r="G34" s="71"/>
      <c r="H34" s="30"/>
      <c r="I34" s="43" t="s">
        <v>40</v>
      </c>
      <c r="J34" s="72"/>
      <c r="K34" s="73"/>
      <c r="L34" s="117">
        <f t="shared" si="7"/>
        <v>15</v>
      </c>
      <c r="M34" s="115"/>
      <c r="N34" s="38" t="s">
        <v>43</v>
      </c>
      <c r="O34" s="87"/>
      <c r="P34" s="127">
        <v>0</v>
      </c>
      <c r="Q34" s="67">
        <v>0.1</v>
      </c>
      <c r="R34" s="152">
        <v>0</v>
      </c>
      <c r="S34" s="131">
        <f t="shared" si="13"/>
        <v>0</v>
      </c>
      <c r="T34" s="130">
        <f t="shared" si="8"/>
        <v>0</v>
      </c>
      <c r="U34" s="134">
        <f t="shared" si="9"/>
        <v>0</v>
      </c>
      <c r="V34" s="119"/>
      <c r="W34" s="136">
        <f t="shared" si="10"/>
        <v>0</v>
      </c>
      <c r="X34" s="121"/>
      <c r="Y34" s="138">
        <f t="shared" si="11"/>
        <v>0</v>
      </c>
      <c r="Z34" s="123"/>
      <c r="AA34" s="136">
        <v>0</v>
      </c>
      <c r="AB34" s="140">
        <f t="shared" si="12"/>
        <v>0</v>
      </c>
      <c r="AC34" s="141">
        <v>0</v>
      </c>
      <c r="AD34" s="27"/>
      <c r="AE34" s="69"/>
      <c r="AF34" s="71"/>
      <c r="AG34" s="40"/>
    </row>
    <row r="35" spans="1:33" ht="15.75" thickBot="1" x14ac:dyDescent="0.3">
      <c r="A35" s="181"/>
      <c r="B35" s="91">
        <v>30</v>
      </c>
      <c r="C35" s="111"/>
      <c r="D35" s="41" t="s">
        <v>55</v>
      </c>
      <c r="E35" s="113"/>
      <c r="F35" s="33"/>
      <c r="G35" s="29"/>
      <c r="H35" s="79"/>
      <c r="I35" s="80" t="s">
        <v>40</v>
      </c>
      <c r="J35" s="31"/>
      <c r="K35" s="42"/>
      <c r="L35" s="118">
        <f t="shared" si="7"/>
        <v>15</v>
      </c>
      <c r="M35" s="116"/>
      <c r="N35" s="43" t="s">
        <v>43</v>
      </c>
      <c r="O35" s="88"/>
      <c r="P35" s="128">
        <v>0</v>
      </c>
      <c r="Q35" s="68">
        <v>0.1</v>
      </c>
      <c r="R35" s="153">
        <v>0</v>
      </c>
      <c r="S35" s="132">
        <f t="shared" si="13"/>
        <v>0</v>
      </c>
      <c r="T35" s="133">
        <f t="shared" si="8"/>
        <v>0</v>
      </c>
      <c r="U35" s="135">
        <f t="shared" si="9"/>
        <v>0</v>
      </c>
      <c r="V35" s="120"/>
      <c r="W35" s="137">
        <f t="shared" si="10"/>
        <v>0</v>
      </c>
      <c r="X35" s="122"/>
      <c r="Y35" s="139">
        <f t="shared" si="11"/>
        <v>0</v>
      </c>
      <c r="Z35" s="124"/>
      <c r="AA35" s="137">
        <v>0</v>
      </c>
      <c r="AB35" s="142">
        <f t="shared" si="12"/>
        <v>0</v>
      </c>
      <c r="AC35" s="141">
        <v>0</v>
      </c>
      <c r="AD35" s="30"/>
      <c r="AE35" s="28"/>
      <c r="AF35" s="29"/>
      <c r="AG35" s="44"/>
    </row>
    <row r="36" spans="1:33" ht="15.75" thickBot="1" x14ac:dyDescent="0.3">
      <c r="A36" s="2"/>
      <c r="B36" s="198"/>
      <c r="C36" s="198"/>
      <c r="D36" s="198"/>
      <c r="E36" s="198"/>
      <c r="F36" s="7"/>
      <c r="G36" s="7"/>
      <c r="H36" s="45"/>
      <c r="I36" s="45"/>
      <c r="J36" s="45"/>
      <c r="K36" s="46"/>
      <c r="L36" s="45"/>
      <c r="M36" s="45"/>
      <c r="N36" s="45"/>
      <c r="O36" s="45"/>
      <c r="P36" s="78">
        <f>SUM(P6:P35)</f>
        <v>0</v>
      </c>
      <c r="Q36" s="64"/>
      <c r="R36" s="74">
        <f t="shared" ref="R36:AB36" si="14">SUM(R6:R35)</f>
        <v>0</v>
      </c>
      <c r="S36" s="65">
        <f t="shared" si="14"/>
        <v>0</v>
      </c>
      <c r="T36" s="66">
        <f t="shared" si="14"/>
        <v>0</v>
      </c>
      <c r="U36" s="196">
        <f t="shared" si="14"/>
        <v>0</v>
      </c>
      <c r="V36" s="197"/>
      <c r="W36" s="196">
        <f t="shared" si="14"/>
        <v>0</v>
      </c>
      <c r="X36" s="197"/>
      <c r="Y36" s="196">
        <f t="shared" si="14"/>
        <v>0</v>
      </c>
      <c r="Z36" s="197"/>
      <c r="AA36" s="65">
        <f t="shared" si="14"/>
        <v>0</v>
      </c>
      <c r="AB36" s="65">
        <f t="shared" si="14"/>
        <v>0</v>
      </c>
      <c r="AC36" s="77">
        <f>SUM(AC6:AC35)</f>
        <v>0</v>
      </c>
      <c r="AD36" s="7"/>
      <c r="AE36" s="7"/>
      <c r="AF36" s="7"/>
      <c r="AG36" s="47"/>
    </row>
    <row r="37" spans="1:33" ht="15.75" customHeight="1" thickBot="1" x14ac:dyDescent="0.3">
      <c r="A37" s="2"/>
      <c r="B37" s="182" t="s">
        <v>13</v>
      </c>
      <c r="C37" s="183"/>
      <c r="D37" s="89">
        <v>0</v>
      </c>
      <c r="E37" s="55">
        <f>R6+R7</f>
        <v>0</v>
      </c>
      <c r="F37" s="61"/>
      <c r="G37" s="186" t="s">
        <v>42</v>
      </c>
      <c r="H37" s="187"/>
      <c r="I37" s="190">
        <f>E41-E40</f>
        <v>0</v>
      </c>
      <c r="J37" s="191"/>
      <c r="K37" s="6"/>
      <c r="L37" s="6"/>
      <c r="AD37" s="6"/>
      <c r="AE37" s="6"/>
      <c r="AF37" s="6"/>
    </row>
    <row r="38" spans="1:33" ht="15.75" customHeight="1" thickBot="1" x14ac:dyDescent="0.3">
      <c r="A38" s="2"/>
      <c r="B38" s="184" t="s">
        <v>19</v>
      </c>
      <c r="C38" s="185"/>
      <c r="D38" s="90">
        <v>0</v>
      </c>
      <c r="E38" s="56">
        <v>0</v>
      </c>
      <c r="F38" s="62"/>
      <c r="G38" s="188"/>
      <c r="H38" s="189"/>
      <c r="I38" s="192"/>
      <c r="J38" s="193"/>
      <c r="K38" s="6"/>
      <c r="L38" s="6"/>
    </row>
    <row r="39" spans="1:33" ht="15.75" thickBot="1" x14ac:dyDescent="0.3">
      <c r="A39" s="2"/>
      <c r="B39" s="207" t="s">
        <v>15</v>
      </c>
      <c r="C39" s="208"/>
      <c r="D39" s="169">
        <v>0</v>
      </c>
      <c r="E39" s="57">
        <f>AC36</f>
        <v>0</v>
      </c>
      <c r="F39" s="2"/>
      <c r="G39" s="63"/>
      <c r="H39" s="6"/>
      <c r="I39" s="6"/>
      <c r="J39" s="6"/>
      <c r="K39" s="6"/>
      <c r="L39" s="6"/>
    </row>
    <row r="40" spans="1:33" ht="15.75" customHeight="1" thickBot="1" x14ac:dyDescent="0.3">
      <c r="A40" s="2"/>
      <c r="B40" s="209" t="s">
        <v>14</v>
      </c>
      <c r="C40" s="210"/>
      <c r="D40" s="170">
        <v>0</v>
      </c>
      <c r="E40" s="58">
        <f>P36</f>
        <v>0</v>
      </c>
      <c r="K40" s="6"/>
      <c r="L40" s="6"/>
    </row>
    <row r="41" spans="1:33" ht="15.75" thickBot="1" x14ac:dyDescent="0.3">
      <c r="B41" s="211" t="s">
        <v>7</v>
      </c>
      <c r="C41" s="212"/>
      <c r="D41" s="107">
        <f>D37+D38+D39+D40</f>
        <v>0</v>
      </c>
      <c r="E41" s="59">
        <f>R36</f>
        <v>0</v>
      </c>
      <c r="G41" s="81"/>
      <c r="H41" s="81"/>
    </row>
    <row r="42" spans="1:33" ht="15.75" thickBot="1" x14ac:dyDescent="0.3">
      <c r="B42" s="82"/>
      <c r="C42" s="82"/>
      <c r="D42" s="83"/>
      <c r="E42" s="84"/>
      <c r="G42" s="81"/>
      <c r="H42" s="81"/>
    </row>
    <row r="43" spans="1:33" ht="15.75" thickBot="1" x14ac:dyDescent="0.3">
      <c r="B43" s="213" t="s">
        <v>53</v>
      </c>
      <c r="C43" s="214"/>
      <c r="D43" s="201">
        <f>S36</f>
        <v>0</v>
      </c>
      <c r="E43" s="202"/>
      <c r="G43" s="81"/>
      <c r="H43" s="81"/>
    </row>
    <row r="44" spans="1:33" ht="15.75" thickBot="1" x14ac:dyDescent="0.3"/>
    <row r="45" spans="1:33" ht="33" customHeight="1" thickBot="1" x14ac:dyDescent="0.3">
      <c r="B45" s="203" t="s">
        <v>10</v>
      </c>
      <c r="C45" s="204"/>
      <c r="D45" s="8" t="s">
        <v>38</v>
      </c>
    </row>
    <row r="46" spans="1:33" x14ac:dyDescent="0.25">
      <c r="B46" s="205" t="s">
        <v>27</v>
      </c>
      <c r="C46" s="206"/>
      <c r="D46" s="52">
        <f>COUNTIF(M6:M35,"Peinture")</f>
        <v>0</v>
      </c>
      <c r="E46" s="4"/>
      <c r="F46" s="4"/>
    </row>
    <row r="47" spans="1:33" x14ac:dyDescent="0.25">
      <c r="B47" s="199" t="s">
        <v>28</v>
      </c>
      <c r="C47" s="200"/>
      <c r="D47" s="53">
        <f>COUNTIF(M6:M35,"Electricite")</f>
        <v>0</v>
      </c>
      <c r="E47" s="4"/>
      <c r="F47" s="4"/>
    </row>
    <row r="48" spans="1:33" x14ac:dyDescent="0.25">
      <c r="B48" s="199" t="s">
        <v>29</v>
      </c>
      <c r="C48" s="200"/>
      <c r="D48" s="53">
        <f>COUNTIF(M6:M35,"Store")</f>
        <v>0</v>
      </c>
      <c r="E48" s="4"/>
      <c r="F48" s="4"/>
    </row>
    <row r="49" spans="2:6" x14ac:dyDescent="0.25">
      <c r="B49" s="199" t="s">
        <v>30</v>
      </c>
      <c r="C49" s="200"/>
      <c r="D49" s="53">
        <f>COUNTIF(M6:M35,"Menuiserie")</f>
        <v>0</v>
      </c>
      <c r="E49" s="4"/>
      <c r="F49" s="4"/>
    </row>
    <row r="50" spans="2:6" x14ac:dyDescent="0.25">
      <c r="B50" s="199" t="s">
        <v>31</v>
      </c>
      <c r="C50" s="200"/>
      <c r="D50" s="53">
        <f>COUNTIF(M10:M39,"douche")</f>
        <v>0</v>
      </c>
      <c r="E50" s="4"/>
      <c r="F50" s="4"/>
    </row>
    <row r="51" spans="2:6" x14ac:dyDescent="0.25">
      <c r="B51" s="199" t="s">
        <v>32</v>
      </c>
      <c r="C51" s="200"/>
      <c r="D51" s="53">
        <f>COUNTIF(M6:M35,"Plomberie")</f>
        <v>0</v>
      </c>
      <c r="E51" s="4"/>
      <c r="F51" s="4"/>
    </row>
    <row r="52" spans="2:6" x14ac:dyDescent="0.25">
      <c r="B52" s="199" t="s">
        <v>33</v>
      </c>
      <c r="C52" s="200"/>
      <c r="D52" s="53">
        <f>COUNTIF(M6:M35,"Maçonnerie")</f>
        <v>0</v>
      </c>
      <c r="E52" s="4"/>
      <c r="F52" s="4"/>
    </row>
    <row r="53" spans="2:6" x14ac:dyDescent="0.25">
      <c r="B53" s="199" t="s">
        <v>34</v>
      </c>
      <c r="C53" s="200"/>
      <c r="D53" s="53">
        <f>COUNTIF(M6:M35,"fenetre")</f>
        <v>0</v>
      </c>
      <c r="E53" s="4"/>
      <c r="F53" s="4"/>
    </row>
    <row r="54" spans="2:6" x14ac:dyDescent="0.25">
      <c r="B54" s="199" t="s">
        <v>35</v>
      </c>
      <c r="C54" s="200"/>
      <c r="D54" s="53">
        <f>COUNTIF(M6:M35,"Volets")</f>
        <v>0</v>
      </c>
      <c r="E54" s="4"/>
      <c r="F54" s="4"/>
    </row>
    <row r="55" spans="2:6" x14ac:dyDescent="0.25">
      <c r="B55" s="199" t="s">
        <v>36</v>
      </c>
      <c r="C55" s="200"/>
      <c r="D55" s="53">
        <f>COUNTIF(M6:M35,"Alarme")</f>
        <v>0</v>
      </c>
      <c r="E55" s="4"/>
      <c r="F55" s="4"/>
    </row>
    <row r="56" spans="2:6" ht="15.75" thickBot="1" x14ac:dyDescent="0.3">
      <c r="B56" s="50" t="s">
        <v>37</v>
      </c>
      <c r="C56" s="51"/>
      <c r="D56" s="54">
        <f>COUNTIF(M6:M35,"sol")</f>
        <v>0</v>
      </c>
      <c r="E56" s="6"/>
      <c r="F56" s="6"/>
    </row>
  </sheetData>
  <autoFilter ref="A5:AG41"/>
  <mergeCells count="29">
    <mergeCell ref="B36:E36"/>
    <mergeCell ref="U36:V36"/>
    <mergeCell ref="W36:X36"/>
    <mergeCell ref="Y36:Z36"/>
    <mergeCell ref="A2:AG2"/>
    <mergeCell ref="U5:V5"/>
    <mergeCell ref="W5:X5"/>
    <mergeCell ref="Y5:Z5"/>
    <mergeCell ref="A6:A35"/>
    <mergeCell ref="B47:C47"/>
    <mergeCell ref="B37:C37"/>
    <mergeCell ref="G37:H38"/>
    <mergeCell ref="I37:J38"/>
    <mergeCell ref="B38:C38"/>
    <mergeCell ref="B39:C39"/>
    <mergeCell ref="B40:C40"/>
    <mergeCell ref="B41:C41"/>
    <mergeCell ref="B43:C43"/>
    <mergeCell ref="D43:E43"/>
    <mergeCell ref="B45:C45"/>
    <mergeCell ref="B46:C46"/>
    <mergeCell ref="B54:C54"/>
    <mergeCell ref="B55:C55"/>
    <mergeCell ref="B48:C48"/>
    <mergeCell ref="B49:C49"/>
    <mergeCell ref="B50:C50"/>
    <mergeCell ref="B51:C51"/>
    <mergeCell ref="B52:C52"/>
    <mergeCell ref="B53:C53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56"/>
  <sheetViews>
    <sheetView zoomScaleNormal="100" workbookViewId="0">
      <selection activeCell="F41" sqref="F41"/>
    </sheetView>
  </sheetViews>
  <sheetFormatPr baseColWidth="10" defaultRowHeight="15" x14ac:dyDescent="0.25"/>
  <cols>
    <col min="1" max="1" width="6.140625" style="1" customWidth="1"/>
    <col min="2" max="2" width="9.5703125" style="1" customWidth="1"/>
    <col min="3" max="3" width="12.5703125" style="1" customWidth="1"/>
    <col min="4" max="4" width="10.140625" style="1" customWidth="1"/>
    <col min="5" max="5" width="10.42578125" style="1" customWidth="1"/>
    <col min="6" max="6" width="14.28515625" style="1" customWidth="1"/>
    <col min="7" max="7" width="16" style="1" customWidth="1"/>
    <col min="8" max="8" width="13.7109375" style="1" customWidth="1"/>
    <col min="9" max="9" width="8.28515625" style="1" customWidth="1"/>
    <col min="10" max="10" width="28.85546875" style="1" customWidth="1"/>
    <col min="11" max="12" width="11.42578125" style="1"/>
    <col min="13" max="13" width="20.140625" style="1" customWidth="1"/>
    <col min="14" max="14" width="8.42578125" style="1" customWidth="1"/>
    <col min="15" max="15" width="12.42578125" style="1" customWidth="1"/>
    <col min="16" max="16" width="12.85546875" style="1" customWidth="1"/>
    <col min="17" max="17" width="8.140625" style="1" customWidth="1"/>
    <col min="18" max="18" width="10.85546875" style="1" customWidth="1"/>
    <col min="19" max="19" width="12.7109375" style="1" customWidth="1"/>
    <col min="20" max="20" width="12.140625" style="1" customWidth="1"/>
    <col min="21" max="21" width="10" style="1" customWidth="1"/>
    <col min="22" max="22" width="10.7109375" style="1" customWidth="1"/>
    <col min="23" max="23" width="10.5703125" style="1" customWidth="1"/>
    <col min="24" max="24" width="9.140625" style="1" customWidth="1"/>
    <col min="25" max="27" width="9.5703125" style="1" customWidth="1"/>
    <col min="28" max="28" width="10.5703125" style="1" customWidth="1"/>
    <col min="29" max="30" width="11.85546875" style="1" customWidth="1"/>
    <col min="31" max="31" width="9.140625" style="1" customWidth="1"/>
    <col min="32" max="32" width="8.7109375" style="1" customWidth="1"/>
    <col min="33" max="33" width="18.5703125" style="1" customWidth="1"/>
    <col min="34" max="16384" width="11.42578125" style="1"/>
  </cols>
  <sheetData>
    <row r="1" spans="1:33" ht="15.75" thickBot="1" x14ac:dyDescent="0.3"/>
    <row r="2" spans="1:33" ht="15.75" thickBot="1" x14ac:dyDescent="0.3">
      <c r="A2" s="176" t="s">
        <v>26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8"/>
    </row>
    <row r="3" spans="1:33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5"/>
      <c r="N3" s="5"/>
      <c r="O3" s="5"/>
      <c r="P3" s="5"/>
      <c r="Q3" s="5"/>
    </row>
    <row r="4" spans="1:33" ht="15.75" thickBot="1" x14ac:dyDescent="0.3"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41.25" customHeight="1" thickBot="1" x14ac:dyDescent="0.3">
      <c r="A5" s="22" t="s">
        <v>6</v>
      </c>
      <c r="B5" s="22" t="s">
        <v>25</v>
      </c>
      <c r="C5" s="10" t="s">
        <v>2</v>
      </c>
      <c r="D5" s="10" t="s">
        <v>16</v>
      </c>
      <c r="E5" s="10" t="s">
        <v>44</v>
      </c>
      <c r="F5" s="9" t="s">
        <v>17</v>
      </c>
      <c r="G5" s="10" t="s">
        <v>18</v>
      </c>
      <c r="H5" s="11" t="s">
        <v>0</v>
      </c>
      <c r="I5" s="12" t="s">
        <v>9</v>
      </c>
      <c r="J5" s="13" t="s">
        <v>23</v>
      </c>
      <c r="K5" s="13" t="s">
        <v>24</v>
      </c>
      <c r="L5" s="20" t="s">
        <v>1</v>
      </c>
      <c r="M5" s="14" t="s">
        <v>10</v>
      </c>
      <c r="N5" s="14" t="s">
        <v>22</v>
      </c>
      <c r="O5" s="15" t="s">
        <v>51</v>
      </c>
      <c r="P5" s="60" t="s">
        <v>48</v>
      </c>
      <c r="Q5" s="16" t="s">
        <v>41</v>
      </c>
      <c r="R5" s="16" t="s">
        <v>4</v>
      </c>
      <c r="S5" s="17" t="s">
        <v>11</v>
      </c>
      <c r="T5" s="18" t="s">
        <v>5</v>
      </c>
      <c r="U5" s="194" t="s">
        <v>3</v>
      </c>
      <c r="V5" s="195"/>
      <c r="W5" s="194" t="s">
        <v>21</v>
      </c>
      <c r="X5" s="195"/>
      <c r="Y5" s="194" t="s">
        <v>20</v>
      </c>
      <c r="Z5" s="195"/>
      <c r="AA5" s="19" t="s">
        <v>39</v>
      </c>
      <c r="AB5" s="19" t="s">
        <v>12</v>
      </c>
      <c r="AC5" s="76" t="s">
        <v>49</v>
      </c>
      <c r="AD5" s="20" t="s">
        <v>45</v>
      </c>
      <c r="AE5" s="20" t="s">
        <v>46</v>
      </c>
      <c r="AF5" s="75" t="s">
        <v>47</v>
      </c>
      <c r="AG5" s="21" t="s">
        <v>54</v>
      </c>
    </row>
    <row r="6" spans="1:33" ht="15" customHeight="1" x14ac:dyDescent="0.25">
      <c r="A6" s="179" t="s">
        <v>58</v>
      </c>
      <c r="B6" s="34">
        <v>1</v>
      </c>
      <c r="C6" s="108"/>
      <c r="D6" s="36" t="s">
        <v>55</v>
      </c>
      <c r="E6" s="112"/>
      <c r="F6" s="32"/>
      <c r="G6" s="24"/>
      <c r="H6" s="25"/>
      <c r="I6" s="48" t="s">
        <v>40</v>
      </c>
      <c r="J6" s="26"/>
      <c r="K6" s="37"/>
      <c r="L6" s="117">
        <f t="shared" ref="L6:L9" si="0">C6+15</f>
        <v>15</v>
      </c>
      <c r="M6" s="114"/>
      <c r="N6" s="38" t="s">
        <v>43</v>
      </c>
      <c r="O6" s="86"/>
      <c r="P6" s="125">
        <v>0</v>
      </c>
      <c r="Q6" s="67">
        <v>0.1</v>
      </c>
      <c r="R6" s="151">
        <v>0</v>
      </c>
      <c r="S6" s="129">
        <f t="shared" ref="S6:S8" si="1">R6-T6</f>
        <v>0</v>
      </c>
      <c r="T6" s="130">
        <f t="shared" ref="T6:T9" si="2">R6/1.1</f>
        <v>0</v>
      </c>
      <c r="U6" s="134">
        <f t="shared" ref="U6:U9" si="3">R6*0.4</f>
        <v>0</v>
      </c>
      <c r="V6" s="119"/>
      <c r="W6" s="136">
        <f t="shared" ref="W6:W9" si="4">R6*0.5</f>
        <v>0</v>
      </c>
      <c r="X6" s="121"/>
      <c r="Y6" s="138">
        <f t="shared" ref="Y6:Y9" si="5">R6*0.1</f>
        <v>0</v>
      </c>
      <c r="Z6" s="123"/>
      <c r="AA6" s="136">
        <v>0</v>
      </c>
      <c r="AB6" s="140">
        <f t="shared" ref="AB6:AB9" si="6">R6-AA6</f>
        <v>0</v>
      </c>
      <c r="AC6" s="141">
        <v>0</v>
      </c>
      <c r="AD6" s="25"/>
      <c r="AE6" s="23"/>
      <c r="AF6" s="24"/>
      <c r="AG6" s="39"/>
    </row>
    <row r="7" spans="1:33" ht="15" customHeight="1" x14ac:dyDescent="0.25">
      <c r="A7" s="180"/>
      <c r="B7" s="35">
        <v>2</v>
      </c>
      <c r="C7" s="108"/>
      <c r="D7" s="36" t="s">
        <v>55</v>
      </c>
      <c r="E7" s="112"/>
      <c r="F7" s="32"/>
      <c r="G7" s="24"/>
      <c r="H7" s="25"/>
      <c r="I7" s="48" t="s">
        <v>40</v>
      </c>
      <c r="J7" s="26"/>
      <c r="K7" s="37"/>
      <c r="L7" s="117">
        <f t="shared" si="0"/>
        <v>15</v>
      </c>
      <c r="M7" s="114"/>
      <c r="N7" s="38" t="s">
        <v>43</v>
      </c>
      <c r="O7" s="86"/>
      <c r="P7" s="125">
        <v>0</v>
      </c>
      <c r="Q7" s="67">
        <v>0.1</v>
      </c>
      <c r="R7" s="151">
        <v>0</v>
      </c>
      <c r="S7" s="129">
        <f t="shared" si="1"/>
        <v>0</v>
      </c>
      <c r="T7" s="130">
        <f t="shared" si="2"/>
        <v>0</v>
      </c>
      <c r="U7" s="134">
        <f t="shared" si="3"/>
        <v>0</v>
      </c>
      <c r="V7" s="119"/>
      <c r="W7" s="136">
        <f t="shared" si="4"/>
        <v>0</v>
      </c>
      <c r="X7" s="121"/>
      <c r="Y7" s="138">
        <f t="shared" si="5"/>
        <v>0</v>
      </c>
      <c r="Z7" s="123"/>
      <c r="AA7" s="136">
        <v>0</v>
      </c>
      <c r="AB7" s="140">
        <f t="shared" si="6"/>
        <v>0</v>
      </c>
      <c r="AC7" s="141">
        <v>0</v>
      </c>
      <c r="AD7" s="25"/>
      <c r="AE7" s="23"/>
      <c r="AF7" s="24"/>
      <c r="AG7" s="39"/>
    </row>
    <row r="8" spans="1:33" ht="15" customHeight="1" x14ac:dyDescent="0.25">
      <c r="A8" s="180"/>
      <c r="B8" s="35">
        <v>3</v>
      </c>
      <c r="C8" s="108"/>
      <c r="D8" s="36" t="s">
        <v>55</v>
      </c>
      <c r="E8" s="112"/>
      <c r="F8" s="32"/>
      <c r="G8" s="24"/>
      <c r="H8" s="25"/>
      <c r="I8" s="48" t="s">
        <v>40</v>
      </c>
      <c r="J8" s="26"/>
      <c r="K8" s="37"/>
      <c r="L8" s="117">
        <f t="shared" si="0"/>
        <v>15</v>
      </c>
      <c r="M8" s="114"/>
      <c r="N8" s="38" t="s">
        <v>43</v>
      </c>
      <c r="O8" s="86"/>
      <c r="P8" s="125">
        <v>0</v>
      </c>
      <c r="Q8" s="67">
        <v>0.1</v>
      </c>
      <c r="R8" s="151">
        <v>0</v>
      </c>
      <c r="S8" s="129">
        <f t="shared" si="1"/>
        <v>0</v>
      </c>
      <c r="T8" s="130">
        <f t="shared" si="2"/>
        <v>0</v>
      </c>
      <c r="U8" s="134">
        <f t="shared" si="3"/>
        <v>0</v>
      </c>
      <c r="V8" s="119"/>
      <c r="W8" s="136">
        <f t="shared" si="4"/>
        <v>0</v>
      </c>
      <c r="X8" s="121"/>
      <c r="Y8" s="138">
        <f t="shared" si="5"/>
        <v>0</v>
      </c>
      <c r="Z8" s="123"/>
      <c r="AA8" s="136">
        <v>0</v>
      </c>
      <c r="AB8" s="140">
        <f t="shared" si="6"/>
        <v>0</v>
      </c>
      <c r="AC8" s="141">
        <v>0</v>
      </c>
      <c r="AD8" s="25"/>
      <c r="AE8" s="23"/>
      <c r="AF8" s="24"/>
      <c r="AG8" s="39"/>
    </row>
    <row r="9" spans="1:33" ht="15" customHeight="1" x14ac:dyDescent="0.25">
      <c r="A9" s="180"/>
      <c r="B9" s="35">
        <v>4</v>
      </c>
      <c r="C9" s="108"/>
      <c r="D9" s="36" t="s">
        <v>55</v>
      </c>
      <c r="E9" s="112"/>
      <c r="F9" s="32"/>
      <c r="G9" s="24"/>
      <c r="H9" s="25"/>
      <c r="I9" s="48" t="s">
        <v>40</v>
      </c>
      <c r="J9" s="26"/>
      <c r="K9" s="37"/>
      <c r="L9" s="117">
        <f t="shared" si="0"/>
        <v>15</v>
      </c>
      <c r="M9" s="114"/>
      <c r="N9" s="38" t="s">
        <v>43</v>
      </c>
      <c r="O9" s="86"/>
      <c r="P9" s="125">
        <v>0</v>
      </c>
      <c r="Q9" s="67">
        <v>0.1</v>
      </c>
      <c r="R9" s="151">
        <v>0</v>
      </c>
      <c r="S9" s="129">
        <f>R9-T9</f>
        <v>0</v>
      </c>
      <c r="T9" s="130">
        <f t="shared" si="2"/>
        <v>0</v>
      </c>
      <c r="U9" s="134">
        <f t="shared" si="3"/>
        <v>0</v>
      </c>
      <c r="V9" s="119"/>
      <c r="W9" s="136">
        <f t="shared" si="4"/>
        <v>0</v>
      </c>
      <c r="X9" s="121"/>
      <c r="Y9" s="138">
        <f t="shared" si="5"/>
        <v>0</v>
      </c>
      <c r="Z9" s="123"/>
      <c r="AA9" s="136">
        <v>0</v>
      </c>
      <c r="AB9" s="140">
        <f t="shared" si="6"/>
        <v>0</v>
      </c>
      <c r="AC9" s="141">
        <v>0</v>
      </c>
      <c r="AD9" s="25"/>
      <c r="AE9" s="23"/>
      <c r="AF9" s="24"/>
      <c r="AG9" s="39"/>
    </row>
    <row r="10" spans="1:33" x14ac:dyDescent="0.25">
      <c r="A10" s="180"/>
      <c r="B10" s="35">
        <v>5</v>
      </c>
      <c r="C10" s="109"/>
      <c r="D10" s="36" t="s">
        <v>55</v>
      </c>
      <c r="E10" s="112"/>
      <c r="F10" s="32"/>
      <c r="G10" s="24"/>
      <c r="H10" s="25"/>
      <c r="I10" s="48" t="s">
        <v>40</v>
      </c>
      <c r="J10" s="26"/>
      <c r="K10" s="37"/>
      <c r="L10" s="117">
        <f t="shared" ref="L10:L35" si="7">C10+15</f>
        <v>15</v>
      </c>
      <c r="M10" s="114"/>
      <c r="N10" s="38" t="s">
        <v>43</v>
      </c>
      <c r="O10" s="86"/>
      <c r="P10" s="125">
        <v>0</v>
      </c>
      <c r="Q10" s="67">
        <v>0.1</v>
      </c>
      <c r="R10" s="151">
        <v>0</v>
      </c>
      <c r="S10" s="129">
        <f t="shared" ref="S10:S35" si="8">R10-T10</f>
        <v>0</v>
      </c>
      <c r="T10" s="130">
        <f t="shared" ref="T10:T35" si="9">R10/1.1</f>
        <v>0</v>
      </c>
      <c r="U10" s="134">
        <f t="shared" ref="U10:U35" si="10">R10*0.4</f>
        <v>0</v>
      </c>
      <c r="V10" s="119"/>
      <c r="W10" s="136">
        <f t="shared" ref="W10:W35" si="11">R10*0.5</f>
        <v>0</v>
      </c>
      <c r="X10" s="121"/>
      <c r="Y10" s="138">
        <f t="shared" ref="Y10:Y35" si="12">R10*0.1</f>
        <v>0</v>
      </c>
      <c r="Z10" s="123"/>
      <c r="AA10" s="136">
        <v>0</v>
      </c>
      <c r="AB10" s="140">
        <f t="shared" ref="AB10:AB35" si="13">R10-AA10</f>
        <v>0</v>
      </c>
      <c r="AC10" s="141">
        <v>0</v>
      </c>
      <c r="AD10" s="25"/>
      <c r="AE10" s="23"/>
      <c r="AF10" s="24"/>
      <c r="AG10" s="39"/>
    </row>
    <row r="11" spans="1:33" x14ac:dyDescent="0.25">
      <c r="A11" s="180"/>
      <c r="B11" s="35">
        <v>6</v>
      </c>
      <c r="C11" s="108"/>
      <c r="D11" s="36" t="s">
        <v>55</v>
      </c>
      <c r="E11" s="112"/>
      <c r="F11" s="32"/>
      <c r="G11" s="24"/>
      <c r="H11" s="27"/>
      <c r="I11" s="49" t="s">
        <v>40</v>
      </c>
      <c r="J11" s="26"/>
      <c r="K11" s="37"/>
      <c r="L11" s="117">
        <f t="shared" si="7"/>
        <v>15</v>
      </c>
      <c r="M11" s="114"/>
      <c r="N11" s="38" t="s">
        <v>43</v>
      </c>
      <c r="O11" s="86"/>
      <c r="P11" s="126">
        <v>0</v>
      </c>
      <c r="Q11" s="67">
        <v>0.1</v>
      </c>
      <c r="R11" s="151">
        <v>0</v>
      </c>
      <c r="S11" s="129">
        <f t="shared" si="8"/>
        <v>0</v>
      </c>
      <c r="T11" s="130">
        <f t="shared" si="9"/>
        <v>0</v>
      </c>
      <c r="U11" s="134">
        <f t="shared" si="10"/>
        <v>0</v>
      </c>
      <c r="V11" s="119"/>
      <c r="W11" s="136">
        <f t="shared" si="11"/>
        <v>0</v>
      </c>
      <c r="X11" s="121"/>
      <c r="Y11" s="138">
        <f t="shared" si="12"/>
        <v>0</v>
      </c>
      <c r="Z11" s="123"/>
      <c r="AA11" s="136">
        <v>0</v>
      </c>
      <c r="AB11" s="140">
        <f t="shared" si="13"/>
        <v>0</v>
      </c>
      <c r="AC11" s="141">
        <v>0</v>
      </c>
      <c r="AD11" s="25"/>
      <c r="AE11" s="23"/>
      <c r="AF11" s="24"/>
      <c r="AG11" s="39"/>
    </row>
    <row r="12" spans="1:33" x14ac:dyDescent="0.25">
      <c r="A12" s="180"/>
      <c r="B12" s="35">
        <v>7</v>
      </c>
      <c r="C12" s="108"/>
      <c r="D12" s="36" t="s">
        <v>55</v>
      </c>
      <c r="E12" s="112"/>
      <c r="F12" s="32"/>
      <c r="G12" s="24"/>
      <c r="H12" s="27"/>
      <c r="I12" s="49" t="s">
        <v>40</v>
      </c>
      <c r="J12" s="26"/>
      <c r="K12" s="37"/>
      <c r="L12" s="117">
        <f t="shared" si="7"/>
        <v>15</v>
      </c>
      <c r="M12" s="114"/>
      <c r="N12" s="38" t="s">
        <v>43</v>
      </c>
      <c r="O12" s="86"/>
      <c r="P12" s="126">
        <v>0</v>
      </c>
      <c r="Q12" s="67">
        <v>0.1</v>
      </c>
      <c r="R12" s="151">
        <v>0</v>
      </c>
      <c r="S12" s="129">
        <f t="shared" si="8"/>
        <v>0</v>
      </c>
      <c r="T12" s="130">
        <f t="shared" si="9"/>
        <v>0</v>
      </c>
      <c r="U12" s="134">
        <f t="shared" si="10"/>
        <v>0</v>
      </c>
      <c r="V12" s="119"/>
      <c r="W12" s="136">
        <f t="shared" si="11"/>
        <v>0</v>
      </c>
      <c r="X12" s="121"/>
      <c r="Y12" s="138">
        <f t="shared" si="12"/>
        <v>0</v>
      </c>
      <c r="Z12" s="123"/>
      <c r="AA12" s="136">
        <v>0</v>
      </c>
      <c r="AB12" s="140">
        <f t="shared" si="13"/>
        <v>0</v>
      </c>
      <c r="AC12" s="141">
        <v>0</v>
      </c>
      <c r="AD12" s="25"/>
      <c r="AE12" s="23"/>
      <c r="AF12" s="24"/>
      <c r="AG12" s="39"/>
    </row>
    <row r="13" spans="1:33" x14ac:dyDescent="0.25">
      <c r="A13" s="180"/>
      <c r="B13" s="35">
        <v>8</v>
      </c>
      <c r="C13" s="108"/>
      <c r="D13" s="36" t="s">
        <v>55</v>
      </c>
      <c r="E13" s="112"/>
      <c r="F13" s="32"/>
      <c r="G13" s="24"/>
      <c r="H13" s="27"/>
      <c r="I13" s="49" t="s">
        <v>40</v>
      </c>
      <c r="J13" s="26"/>
      <c r="K13" s="37"/>
      <c r="L13" s="117">
        <f t="shared" si="7"/>
        <v>15</v>
      </c>
      <c r="M13" s="114"/>
      <c r="N13" s="38" t="s">
        <v>43</v>
      </c>
      <c r="O13" s="86"/>
      <c r="P13" s="126">
        <v>0</v>
      </c>
      <c r="Q13" s="67">
        <v>0.1</v>
      </c>
      <c r="R13" s="151">
        <v>0</v>
      </c>
      <c r="S13" s="129">
        <f t="shared" si="8"/>
        <v>0</v>
      </c>
      <c r="T13" s="130">
        <f t="shared" si="9"/>
        <v>0</v>
      </c>
      <c r="U13" s="134">
        <f t="shared" si="10"/>
        <v>0</v>
      </c>
      <c r="V13" s="119"/>
      <c r="W13" s="136">
        <f t="shared" si="11"/>
        <v>0</v>
      </c>
      <c r="X13" s="121"/>
      <c r="Y13" s="138">
        <f t="shared" si="12"/>
        <v>0</v>
      </c>
      <c r="Z13" s="123"/>
      <c r="AA13" s="136">
        <v>0</v>
      </c>
      <c r="AB13" s="140">
        <f t="shared" si="13"/>
        <v>0</v>
      </c>
      <c r="AC13" s="141">
        <v>0</v>
      </c>
      <c r="AD13" s="25"/>
      <c r="AE13" s="23"/>
      <c r="AF13" s="24"/>
      <c r="AG13" s="39"/>
    </row>
    <row r="14" spans="1:33" x14ac:dyDescent="0.25">
      <c r="A14" s="180"/>
      <c r="B14" s="35">
        <v>9</v>
      </c>
      <c r="C14" s="108"/>
      <c r="D14" s="36" t="s">
        <v>55</v>
      </c>
      <c r="E14" s="112"/>
      <c r="F14" s="32"/>
      <c r="G14" s="24"/>
      <c r="H14" s="27"/>
      <c r="I14" s="49" t="s">
        <v>40</v>
      </c>
      <c r="J14" s="26"/>
      <c r="K14" s="37"/>
      <c r="L14" s="117">
        <f t="shared" si="7"/>
        <v>15</v>
      </c>
      <c r="M14" s="114"/>
      <c r="N14" s="38" t="s">
        <v>43</v>
      </c>
      <c r="O14" s="87"/>
      <c r="P14" s="126">
        <v>0</v>
      </c>
      <c r="Q14" s="67">
        <v>0.1</v>
      </c>
      <c r="R14" s="151">
        <v>0</v>
      </c>
      <c r="S14" s="129">
        <f t="shared" si="8"/>
        <v>0</v>
      </c>
      <c r="T14" s="130">
        <f t="shared" si="9"/>
        <v>0</v>
      </c>
      <c r="U14" s="134">
        <f t="shared" si="10"/>
        <v>0</v>
      </c>
      <c r="V14" s="119"/>
      <c r="W14" s="136">
        <f t="shared" si="11"/>
        <v>0</v>
      </c>
      <c r="X14" s="121"/>
      <c r="Y14" s="138">
        <f t="shared" si="12"/>
        <v>0</v>
      </c>
      <c r="Z14" s="123"/>
      <c r="AA14" s="136">
        <v>0</v>
      </c>
      <c r="AB14" s="140">
        <f t="shared" si="13"/>
        <v>0</v>
      </c>
      <c r="AC14" s="141">
        <v>0</v>
      </c>
      <c r="AD14" s="25"/>
      <c r="AE14" s="23"/>
      <c r="AF14" s="24"/>
      <c r="AG14" s="39"/>
    </row>
    <row r="15" spans="1:33" x14ac:dyDescent="0.25">
      <c r="A15" s="180"/>
      <c r="B15" s="35">
        <v>10</v>
      </c>
      <c r="C15" s="108"/>
      <c r="D15" s="36" t="s">
        <v>55</v>
      </c>
      <c r="E15" s="112"/>
      <c r="F15" s="32"/>
      <c r="G15" s="24"/>
      <c r="H15" s="25"/>
      <c r="I15" s="38" t="s">
        <v>40</v>
      </c>
      <c r="J15" s="26"/>
      <c r="K15" s="37"/>
      <c r="L15" s="117">
        <f t="shared" si="7"/>
        <v>15</v>
      </c>
      <c r="M15" s="114"/>
      <c r="N15" s="38" t="s">
        <v>43</v>
      </c>
      <c r="O15" s="86"/>
      <c r="P15" s="127">
        <v>0</v>
      </c>
      <c r="Q15" s="67">
        <v>0.1</v>
      </c>
      <c r="R15" s="152">
        <v>0</v>
      </c>
      <c r="S15" s="131">
        <f t="shared" si="8"/>
        <v>0</v>
      </c>
      <c r="T15" s="130">
        <f t="shared" si="9"/>
        <v>0</v>
      </c>
      <c r="U15" s="134">
        <f t="shared" si="10"/>
        <v>0</v>
      </c>
      <c r="V15" s="119"/>
      <c r="W15" s="136">
        <f t="shared" si="11"/>
        <v>0</v>
      </c>
      <c r="X15" s="121"/>
      <c r="Y15" s="138">
        <f t="shared" si="12"/>
        <v>0</v>
      </c>
      <c r="Z15" s="123"/>
      <c r="AA15" s="136">
        <v>0</v>
      </c>
      <c r="AB15" s="140">
        <f t="shared" si="13"/>
        <v>0</v>
      </c>
      <c r="AC15" s="141">
        <v>0</v>
      </c>
      <c r="AD15" s="25"/>
      <c r="AE15" s="23"/>
      <c r="AF15" s="24"/>
      <c r="AG15" s="39"/>
    </row>
    <row r="16" spans="1:33" ht="15" customHeight="1" x14ac:dyDescent="0.25">
      <c r="A16" s="180"/>
      <c r="B16" s="35">
        <v>11</v>
      </c>
      <c r="C16" s="108"/>
      <c r="D16" s="36" t="s">
        <v>55</v>
      </c>
      <c r="E16" s="112"/>
      <c r="F16" s="32"/>
      <c r="G16" s="24"/>
      <c r="H16" s="25"/>
      <c r="I16" s="38" t="s">
        <v>40</v>
      </c>
      <c r="J16" s="26"/>
      <c r="K16" s="37"/>
      <c r="L16" s="117">
        <f t="shared" si="7"/>
        <v>15</v>
      </c>
      <c r="M16" s="114"/>
      <c r="N16" s="38" t="s">
        <v>43</v>
      </c>
      <c r="O16" s="86"/>
      <c r="P16" s="127">
        <v>0</v>
      </c>
      <c r="Q16" s="67">
        <v>0.1</v>
      </c>
      <c r="R16" s="152">
        <v>0</v>
      </c>
      <c r="S16" s="131">
        <f t="shared" si="8"/>
        <v>0</v>
      </c>
      <c r="T16" s="130">
        <f t="shared" si="9"/>
        <v>0</v>
      </c>
      <c r="U16" s="134">
        <f t="shared" si="10"/>
        <v>0</v>
      </c>
      <c r="V16" s="119"/>
      <c r="W16" s="136">
        <f t="shared" si="11"/>
        <v>0</v>
      </c>
      <c r="X16" s="121"/>
      <c r="Y16" s="138">
        <f t="shared" si="12"/>
        <v>0</v>
      </c>
      <c r="Z16" s="123"/>
      <c r="AA16" s="136">
        <v>0</v>
      </c>
      <c r="AB16" s="140">
        <f t="shared" si="13"/>
        <v>0</v>
      </c>
      <c r="AC16" s="141">
        <v>0</v>
      </c>
      <c r="AD16" s="25"/>
      <c r="AE16" s="23"/>
      <c r="AF16" s="24"/>
      <c r="AG16" s="39"/>
    </row>
    <row r="17" spans="1:33" ht="15" customHeight="1" x14ac:dyDescent="0.25">
      <c r="A17" s="180"/>
      <c r="B17" s="35">
        <v>12</v>
      </c>
      <c r="C17" s="110"/>
      <c r="D17" s="36" t="s">
        <v>55</v>
      </c>
      <c r="E17" s="112"/>
      <c r="F17" s="70"/>
      <c r="G17" s="71"/>
      <c r="H17" s="27"/>
      <c r="I17" s="38" t="s">
        <v>40</v>
      </c>
      <c r="J17" s="72"/>
      <c r="K17" s="73"/>
      <c r="L17" s="117">
        <f t="shared" si="7"/>
        <v>15</v>
      </c>
      <c r="M17" s="115"/>
      <c r="N17" s="38" t="s">
        <v>43</v>
      </c>
      <c r="O17" s="87"/>
      <c r="P17" s="127">
        <v>0</v>
      </c>
      <c r="Q17" s="67">
        <v>0.1</v>
      </c>
      <c r="R17" s="152">
        <v>0</v>
      </c>
      <c r="S17" s="131">
        <f t="shared" si="8"/>
        <v>0</v>
      </c>
      <c r="T17" s="130">
        <f t="shared" si="9"/>
        <v>0</v>
      </c>
      <c r="U17" s="134">
        <f t="shared" si="10"/>
        <v>0</v>
      </c>
      <c r="V17" s="119"/>
      <c r="W17" s="136">
        <f t="shared" si="11"/>
        <v>0</v>
      </c>
      <c r="X17" s="121"/>
      <c r="Y17" s="138">
        <f t="shared" si="12"/>
        <v>0</v>
      </c>
      <c r="Z17" s="123"/>
      <c r="AA17" s="136">
        <v>0</v>
      </c>
      <c r="AB17" s="140">
        <f t="shared" si="13"/>
        <v>0</v>
      </c>
      <c r="AC17" s="141">
        <v>0</v>
      </c>
      <c r="AD17" s="27"/>
      <c r="AE17" s="69"/>
      <c r="AF17" s="71"/>
      <c r="AG17" s="40"/>
    </row>
    <row r="18" spans="1:33" ht="15" customHeight="1" x14ac:dyDescent="0.25">
      <c r="A18" s="180"/>
      <c r="B18" s="35">
        <v>13</v>
      </c>
      <c r="C18" s="110"/>
      <c r="D18" s="36" t="s">
        <v>55</v>
      </c>
      <c r="E18" s="112"/>
      <c r="F18" s="70"/>
      <c r="G18" s="71"/>
      <c r="H18" s="27"/>
      <c r="I18" s="38" t="s">
        <v>40</v>
      </c>
      <c r="J18" s="72"/>
      <c r="K18" s="73"/>
      <c r="L18" s="117">
        <f t="shared" si="7"/>
        <v>15</v>
      </c>
      <c r="M18" s="115"/>
      <c r="N18" s="38" t="s">
        <v>43</v>
      </c>
      <c r="O18" s="87"/>
      <c r="P18" s="127">
        <v>0</v>
      </c>
      <c r="Q18" s="67">
        <v>0.1</v>
      </c>
      <c r="R18" s="152">
        <v>0</v>
      </c>
      <c r="S18" s="131">
        <f t="shared" si="8"/>
        <v>0</v>
      </c>
      <c r="T18" s="130">
        <f t="shared" si="9"/>
        <v>0</v>
      </c>
      <c r="U18" s="134">
        <f t="shared" si="10"/>
        <v>0</v>
      </c>
      <c r="V18" s="119"/>
      <c r="W18" s="136">
        <f t="shared" si="11"/>
        <v>0</v>
      </c>
      <c r="X18" s="121"/>
      <c r="Y18" s="138">
        <f t="shared" si="12"/>
        <v>0</v>
      </c>
      <c r="Z18" s="123"/>
      <c r="AA18" s="136">
        <v>0</v>
      </c>
      <c r="AB18" s="140">
        <f t="shared" si="13"/>
        <v>0</v>
      </c>
      <c r="AC18" s="141">
        <v>0</v>
      </c>
      <c r="AD18" s="27"/>
      <c r="AE18" s="69"/>
      <c r="AF18" s="71"/>
      <c r="AG18" s="40"/>
    </row>
    <row r="19" spans="1:33" ht="15" customHeight="1" x14ac:dyDescent="0.25">
      <c r="A19" s="180"/>
      <c r="B19" s="35">
        <v>14</v>
      </c>
      <c r="C19" s="110"/>
      <c r="D19" s="36" t="s">
        <v>55</v>
      </c>
      <c r="E19" s="112"/>
      <c r="F19" s="70"/>
      <c r="G19" s="71"/>
      <c r="H19" s="27"/>
      <c r="I19" s="38" t="s">
        <v>40</v>
      </c>
      <c r="J19" s="72"/>
      <c r="K19" s="73"/>
      <c r="L19" s="117">
        <f t="shared" si="7"/>
        <v>15</v>
      </c>
      <c r="M19" s="115"/>
      <c r="N19" s="38" t="s">
        <v>43</v>
      </c>
      <c r="O19" s="87"/>
      <c r="P19" s="127">
        <v>0</v>
      </c>
      <c r="Q19" s="67">
        <v>0.1</v>
      </c>
      <c r="R19" s="152">
        <v>0</v>
      </c>
      <c r="S19" s="131">
        <f t="shared" si="8"/>
        <v>0</v>
      </c>
      <c r="T19" s="130">
        <f t="shared" si="9"/>
        <v>0</v>
      </c>
      <c r="U19" s="134">
        <f t="shared" si="10"/>
        <v>0</v>
      </c>
      <c r="V19" s="119"/>
      <c r="W19" s="136">
        <f t="shared" si="11"/>
        <v>0</v>
      </c>
      <c r="X19" s="121"/>
      <c r="Y19" s="138">
        <f t="shared" si="12"/>
        <v>0</v>
      </c>
      <c r="Z19" s="123"/>
      <c r="AA19" s="136">
        <v>0</v>
      </c>
      <c r="AB19" s="140">
        <f t="shared" si="13"/>
        <v>0</v>
      </c>
      <c r="AC19" s="141">
        <v>0</v>
      </c>
      <c r="AD19" s="27"/>
      <c r="AE19" s="69"/>
      <c r="AF19" s="71"/>
      <c r="AG19" s="40"/>
    </row>
    <row r="20" spans="1:33" ht="15" customHeight="1" x14ac:dyDescent="0.25">
      <c r="A20" s="180"/>
      <c r="B20" s="35">
        <v>15</v>
      </c>
      <c r="C20" s="110"/>
      <c r="D20" s="36" t="s">
        <v>55</v>
      </c>
      <c r="E20" s="112"/>
      <c r="F20" s="70"/>
      <c r="G20" s="71"/>
      <c r="H20" s="27"/>
      <c r="I20" s="38" t="s">
        <v>40</v>
      </c>
      <c r="J20" s="72"/>
      <c r="K20" s="73"/>
      <c r="L20" s="117">
        <f t="shared" si="7"/>
        <v>15</v>
      </c>
      <c r="M20" s="115"/>
      <c r="N20" s="38" t="s">
        <v>43</v>
      </c>
      <c r="O20" s="87"/>
      <c r="P20" s="127">
        <v>0</v>
      </c>
      <c r="Q20" s="67">
        <v>0.1</v>
      </c>
      <c r="R20" s="152">
        <v>0</v>
      </c>
      <c r="S20" s="131">
        <f t="shared" si="8"/>
        <v>0</v>
      </c>
      <c r="T20" s="130">
        <f t="shared" si="9"/>
        <v>0</v>
      </c>
      <c r="U20" s="134">
        <f t="shared" si="10"/>
        <v>0</v>
      </c>
      <c r="V20" s="119"/>
      <c r="W20" s="136">
        <f t="shared" si="11"/>
        <v>0</v>
      </c>
      <c r="X20" s="121"/>
      <c r="Y20" s="138">
        <f t="shared" si="12"/>
        <v>0</v>
      </c>
      <c r="Z20" s="123"/>
      <c r="AA20" s="136">
        <v>0</v>
      </c>
      <c r="AB20" s="140">
        <f t="shared" si="13"/>
        <v>0</v>
      </c>
      <c r="AC20" s="141">
        <v>0</v>
      </c>
      <c r="AD20" s="27"/>
      <c r="AE20" s="69"/>
      <c r="AF20" s="71"/>
      <c r="AG20" s="40"/>
    </row>
    <row r="21" spans="1:33" ht="15" customHeight="1" x14ac:dyDescent="0.25">
      <c r="A21" s="180"/>
      <c r="B21" s="35">
        <v>16</v>
      </c>
      <c r="C21" s="110"/>
      <c r="D21" s="36" t="s">
        <v>55</v>
      </c>
      <c r="E21" s="112"/>
      <c r="F21" s="70"/>
      <c r="G21" s="71"/>
      <c r="H21" s="27"/>
      <c r="I21" s="38" t="s">
        <v>40</v>
      </c>
      <c r="J21" s="72"/>
      <c r="K21" s="73"/>
      <c r="L21" s="117">
        <f t="shared" si="7"/>
        <v>15</v>
      </c>
      <c r="M21" s="115"/>
      <c r="N21" s="38" t="s">
        <v>43</v>
      </c>
      <c r="O21" s="87"/>
      <c r="P21" s="127">
        <v>0</v>
      </c>
      <c r="Q21" s="67">
        <v>0.1</v>
      </c>
      <c r="R21" s="152">
        <v>0</v>
      </c>
      <c r="S21" s="131">
        <f t="shared" si="8"/>
        <v>0</v>
      </c>
      <c r="T21" s="130">
        <f t="shared" si="9"/>
        <v>0</v>
      </c>
      <c r="U21" s="134">
        <f t="shared" si="10"/>
        <v>0</v>
      </c>
      <c r="V21" s="119"/>
      <c r="W21" s="136">
        <f t="shared" si="11"/>
        <v>0</v>
      </c>
      <c r="X21" s="121"/>
      <c r="Y21" s="138">
        <f t="shared" si="12"/>
        <v>0</v>
      </c>
      <c r="Z21" s="123"/>
      <c r="AA21" s="136">
        <v>0</v>
      </c>
      <c r="AB21" s="140">
        <f t="shared" si="13"/>
        <v>0</v>
      </c>
      <c r="AC21" s="141">
        <v>0</v>
      </c>
      <c r="AD21" s="27"/>
      <c r="AE21" s="69"/>
      <c r="AF21" s="71"/>
      <c r="AG21" s="40"/>
    </row>
    <row r="22" spans="1:33" ht="15" customHeight="1" x14ac:dyDescent="0.25">
      <c r="A22" s="180"/>
      <c r="B22" s="35">
        <v>17</v>
      </c>
      <c r="C22" s="110"/>
      <c r="D22" s="36" t="s">
        <v>55</v>
      </c>
      <c r="E22" s="112"/>
      <c r="F22" s="70"/>
      <c r="G22" s="71"/>
      <c r="H22" s="27"/>
      <c r="I22" s="38" t="s">
        <v>40</v>
      </c>
      <c r="J22" s="72"/>
      <c r="K22" s="73"/>
      <c r="L22" s="117">
        <f t="shared" si="7"/>
        <v>15</v>
      </c>
      <c r="M22" s="115"/>
      <c r="N22" s="38" t="s">
        <v>43</v>
      </c>
      <c r="O22" s="87"/>
      <c r="P22" s="127">
        <v>0</v>
      </c>
      <c r="Q22" s="67">
        <v>0.1</v>
      </c>
      <c r="R22" s="152">
        <v>0</v>
      </c>
      <c r="S22" s="131">
        <f t="shared" si="8"/>
        <v>0</v>
      </c>
      <c r="T22" s="130">
        <f t="shared" si="9"/>
        <v>0</v>
      </c>
      <c r="U22" s="134">
        <f t="shared" si="10"/>
        <v>0</v>
      </c>
      <c r="V22" s="119"/>
      <c r="W22" s="136">
        <f t="shared" si="11"/>
        <v>0</v>
      </c>
      <c r="X22" s="121"/>
      <c r="Y22" s="138">
        <f t="shared" si="12"/>
        <v>0</v>
      </c>
      <c r="Z22" s="123"/>
      <c r="AA22" s="136">
        <v>0</v>
      </c>
      <c r="AB22" s="140">
        <f t="shared" si="13"/>
        <v>0</v>
      </c>
      <c r="AC22" s="141">
        <v>0</v>
      </c>
      <c r="AD22" s="27"/>
      <c r="AE22" s="69"/>
      <c r="AF22" s="71"/>
      <c r="AG22" s="40"/>
    </row>
    <row r="23" spans="1:33" ht="15" customHeight="1" x14ac:dyDescent="0.25">
      <c r="A23" s="180"/>
      <c r="B23" s="35">
        <v>18</v>
      </c>
      <c r="C23" s="110"/>
      <c r="D23" s="36" t="s">
        <v>55</v>
      </c>
      <c r="E23" s="112"/>
      <c r="F23" s="70"/>
      <c r="G23" s="71"/>
      <c r="H23" s="27"/>
      <c r="I23" s="38" t="s">
        <v>40</v>
      </c>
      <c r="J23" s="72"/>
      <c r="K23" s="73"/>
      <c r="L23" s="117">
        <f t="shared" si="7"/>
        <v>15</v>
      </c>
      <c r="M23" s="115"/>
      <c r="N23" s="38" t="s">
        <v>43</v>
      </c>
      <c r="O23" s="87"/>
      <c r="P23" s="127">
        <v>0</v>
      </c>
      <c r="Q23" s="67">
        <v>0.1</v>
      </c>
      <c r="R23" s="152">
        <v>0</v>
      </c>
      <c r="S23" s="131">
        <f t="shared" si="8"/>
        <v>0</v>
      </c>
      <c r="T23" s="130">
        <f t="shared" si="9"/>
        <v>0</v>
      </c>
      <c r="U23" s="134">
        <f t="shared" si="10"/>
        <v>0</v>
      </c>
      <c r="V23" s="119"/>
      <c r="W23" s="136">
        <f t="shared" si="11"/>
        <v>0</v>
      </c>
      <c r="X23" s="121"/>
      <c r="Y23" s="138">
        <f t="shared" si="12"/>
        <v>0</v>
      </c>
      <c r="Z23" s="123"/>
      <c r="AA23" s="136">
        <v>0</v>
      </c>
      <c r="AB23" s="140">
        <f t="shared" si="13"/>
        <v>0</v>
      </c>
      <c r="AC23" s="141">
        <v>0</v>
      </c>
      <c r="AD23" s="27"/>
      <c r="AE23" s="69"/>
      <c r="AF23" s="71"/>
      <c r="AG23" s="40"/>
    </row>
    <row r="24" spans="1:33" ht="15" customHeight="1" x14ac:dyDescent="0.25">
      <c r="A24" s="180"/>
      <c r="B24" s="35">
        <v>19</v>
      </c>
      <c r="C24" s="110"/>
      <c r="D24" s="36" t="s">
        <v>55</v>
      </c>
      <c r="E24" s="112"/>
      <c r="F24" s="70"/>
      <c r="G24" s="71"/>
      <c r="H24" s="27"/>
      <c r="I24" s="38" t="s">
        <v>40</v>
      </c>
      <c r="J24" s="72"/>
      <c r="K24" s="73"/>
      <c r="L24" s="117">
        <f t="shared" si="7"/>
        <v>15</v>
      </c>
      <c r="M24" s="115"/>
      <c r="N24" s="38" t="s">
        <v>43</v>
      </c>
      <c r="O24" s="87"/>
      <c r="P24" s="127">
        <v>0</v>
      </c>
      <c r="Q24" s="67">
        <v>0.1</v>
      </c>
      <c r="R24" s="152">
        <v>0</v>
      </c>
      <c r="S24" s="131">
        <f t="shared" si="8"/>
        <v>0</v>
      </c>
      <c r="T24" s="130">
        <f t="shared" si="9"/>
        <v>0</v>
      </c>
      <c r="U24" s="134">
        <f t="shared" si="10"/>
        <v>0</v>
      </c>
      <c r="V24" s="119"/>
      <c r="W24" s="136">
        <f t="shared" si="11"/>
        <v>0</v>
      </c>
      <c r="X24" s="121"/>
      <c r="Y24" s="138">
        <f t="shared" si="12"/>
        <v>0</v>
      </c>
      <c r="Z24" s="123"/>
      <c r="AA24" s="136">
        <v>0</v>
      </c>
      <c r="AB24" s="140">
        <f t="shared" si="13"/>
        <v>0</v>
      </c>
      <c r="AC24" s="141">
        <v>0</v>
      </c>
      <c r="AD24" s="27"/>
      <c r="AE24" s="69"/>
      <c r="AF24" s="71"/>
      <c r="AG24" s="40"/>
    </row>
    <row r="25" spans="1:33" ht="15" customHeight="1" x14ac:dyDescent="0.25">
      <c r="A25" s="180"/>
      <c r="B25" s="35">
        <v>20</v>
      </c>
      <c r="C25" s="110"/>
      <c r="D25" s="36" t="s">
        <v>55</v>
      </c>
      <c r="E25" s="112"/>
      <c r="F25" s="70"/>
      <c r="G25" s="71"/>
      <c r="H25" s="27"/>
      <c r="I25" s="38" t="s">
        <v>40</v>
      </c>
      <c r="J25" s="72"/>
      <c r="K25" s="73"/>
      <c r="L25" s="117">
        <f t="shared" si="7"/>
        <v>15</v>
      </c>
      <c r="M25" s="115"/>
      <c r="N25" s="38" t="s">
        <v>43</v>
      </c>
      <c r="O25" s="87"/>
      <c r="P25" s="127">
        <v>0</v>
      </c>
      <c r="Q25" s="67">
        <v>0.1</v>
      </c>
      <c r="R25" s="152">
        <v>0</v>
      </c>
      <c r="S25" s="131">
        <f t="shared" si="8"/>
        <v>0</v>
      </c>
      <c r="T25" s="130">
        <f t="shared" si="9"/>
        <v>0</v>
      </c>
      <c r="U25" s="134">
        <f t="shared" si="10"/>
        <v>0</v>
      </c>
      <c r="V25" s="119"/>
      <c r="W25" s="136">
        <f t="shared" si="11"/>
        <v>0</v>
      </c>
      <c r="X25" s="121"/>
      <c r="Y25" s="138">
        <f t="shared" si="12"/>
        <v>0</v>
      </c>
      <c r="Z25" s="123"/>
      <c r="AA25" s="136">
        <v>0</v>
      </c>
      <c r="AB25" s="140">
        <f t="shared" si="13"/>
        <v>0</v>
      </c>
      <c r="AC25" s="141">
        <v>0</v>
      </c>
      <c r="AD25" s="27"/>
      <c r="AE25" s="69"/>
      <c r="AF25" s="71"/>
      <c r="AG25" s="40"/>
    </row>
    <row r="26" spans="1:33" ht="15" customHeight="1" x14ac:dyDescent="0.25">
      <c r="A26" s="180"/>
      <c r="B26" s="35">
        <v>21</v>
      </c>
      <c r="C26" s="110"/>
      <c r="D26" s="36" t="s">
        <v>55</v>
      </c>
      <c r="E26" s="112"/>
      <c r="F26" s="70"/>
      <c r="G26" s="71"/>
      <c r="H26" s="27"/>
      <c r="I26" s="38" t="s">
        <v>40</v>
      </c>
      <c r="J26" s="72"/>
      <c r="K26" s="73"/>
      <c r="L26" s="117">
        <f t="shared" si="7"/>
        <v>15</v>
      </c>
      <c r="M26" s="115"/>
      <c r="N26" s="38" t="s">
        <v>43</v>
      </c>
      <c r="O26" s="87"/>
      <c r="P26" s="127">
        <v>0</v>
      </c>
      <c r="Q26" s="67">
        <v>0.1</v>
      </c>
      <c r="R26" s="152">
        <v>0</v>
      </c>
      <c r="S26" s="131">
        <f t="shared" si="8"/>
        <v>0</v>
      </c>
      <c r="T26" s="130">
        <f t="shared" si="9"/>
        <v>0</v>
      </c>
      <c r="U26" s="134">
        <f t="shared" si="10"/>
        <v>0</v>
      </c>
      <c r="V26" s="119"/>
      <c r="W26" s="136">
        <f t="shared" si="11"/>
        <v>0</v>
      </c>
      <c r="X26" s="121"/>
      <c r="Y26" s="138">
        <f t="shared" si="12"/>
        <v>0</v>
      </c>
      <c r="Z26" s="123"/>
      <c r="AA26" s="136">
        <v>0</v>
      </c>
      <c r="AB26" s="140">
        <f t="shared" si="13"/>
        <v>0</v>
      </c>
      <c r="AC26" s="141">
        <v>0</v>
      </c>
      <c r="AD26" s="27"/>
      <c r="AE26" s="69"/>
      <c r="AF26" s="71"/>
      <c r="AG26" s="40"/>
    </row>
    <row r="27" spans="1:33" ht="15" customHeight="1" x14ac:dyDescent="0.25">
      <c r="A27" s="180"/>
      <c r="B27" s="35">
        <v>22</v>
      </c>
      <c r="C27" s="110"/>
      <c r="D27" s="36" t="s">
        <v>55</v>
      </c>
      <c r="E27" s="112"/>
      <c r="F27" s="70"/>
      <c r="G27" s="71"/>
      <c r="H27" s="27"/>
      <c r="I27" s="38" t="s">
        <v>40</v>
      </c>
      <c r="J27" s="72"/>
      <c r="K27" s="73"/>
      <c r="L27" s="117">
        <f t="shared" si="7"/>
        <v>15</v>
      </c>
      <c r="M27" s="115"/>
      <c r="N27" s="38" t="s">
        <v>43</v>
      </c>
      <c r="O27" s="87"/>
      <c r="P27" s="127">
        <v>0</v>
      </c>
      <c r="Q27" s="67">
        <v>0.1</v>
      </c>
      <c r="R27" s="152">
        <v>0</v>
      </c>
      <c r="S27" s="131">
        <f t="shared" si="8"/>
        <v>0</v>
      </c>
      <c r="T27" s="130">
        <f t="shared" si="9"/>
        <v>0</v>
      </c>
      <c r="U27" s="134">
        <f t="shared" si="10"/>
        <v>0</v>
      </c>
      <c r="V27" s="119"/>
      <c r="W27" s="136">
        <f t="shared" si="11"/>
        <v>0</v>
      </c>
      <c r="X27" s="121"/>
      <c r="Y27" s="138">
        <f t="shared" si="12"/>
        <v>0</v>
      </c>
      <c r="Z27" s="123"/>
      <c r="AA27" s="136">
        <v>0</v>
      </c>
      <c r="AB27" s="140">
        <f t="shared" si="13"/>
        <v>0</v>
      </c>
      <c r="AC27" s="141">
        <v>0</v>
      </c>
      <c r="AD27" s="27"/>
      <c r="AE27" s="69"/>
      <c r="AF27" s="71"/>
      <c r="AG27" s="40"/>
    </row>
    <row r="28" spans="1:33" ht="15" customHeight="1" x14ac:dyDescent="0.25">
      <c r="A28" s="180"/>
      <c r="B28" s="35">
        <v>23</v>
      </c>
      <c r="C28" s="110"/>
      <c r="D28" s="36" t="s">
        <v>55</v>
      </c>
      <c r="E28" s="112"/>
      <c r="F28" s="70"/>
      <c r="G28" s="71"/>
      <c r="H28" s="27"/>
      <c r="I28" s="38" t="s">
        <v>40</v>
      </c>
      <c r="J28" s="72"/>
      <c r="K28" s="73"/>
      <c r="L28" s="117">
        <f t="shared" si="7"/>
        <v>15</v>
      </c>
      <c r="M28" s="115"/>
      <c r="N28" s="38" t="s">
        <v>43</v>
      </c>
      <c r="O28" s="87"/>
      <c r="P28" s="127">
        <v>0</v>
      </c>
      <c r="Q28" s="67">
        <v>0.1</v>
      </c>
      <c r="R28" s="152">
        <v>0</v>
      </c>
      <c r="S28" s="131">
        <f t="shared" si="8"/>
        <v>0</v>
      </c>
      <c r="T28" s="130">
        <f t="shared" si="9"/>
        <v>0</v>
      </c>
      <c r="U28" s="134">
        <f t="shared" si="10"/>
        <v>0</v>
      </c>
      <c r="V28" s="119"/>
      <c r="W28" s="136">
        <f t="shared" si="11"/>
        <v>0</v>
      </c>
      <c r="X28" s="121"/>
      <c r="Y28" s="138">
        <f t="shared" si="12"/>
        <v>0</v>
      </c>
      <c r="Z28" s="123"/>
      <c r="AA28" s="136">
        <v>0</v>
      </c>
      <c r="AB28" s="140">
        <f t="shared" si="13"/>
        <v>0</v>
      </c>
      <c r="AC28" s="141">
        <v>0</v>
      </c>
      <c r="AD28" s="27"/>
      <c r="AE28" s="69"/>
      <c r="AF28" s="71"/>
      <c r="AG28" s="40"/>
    </row>
    <row r="29" spans="1:33" ht="15" customHeight="1" x14ac:dyDescent="0.25">
      <c r="A29" s="180"/>
      <c r="B29" s="35">
        <v>24</v>
      </c>
      <c r="C29" s="110"/>
      <c r="D29" s="36" t="s">
        <v>55</v>
      </c>
      <c r="E29" s="112"/>
      <c r="F29" s="70"/>
      <c r="G29" s="71"/>
      <c r="H29" s="27"/>
      <c r="I29" s="38" t="s">
        <v>40</v>
      </c>
      <c r="J29" s="72"/>
      <c r="K29" s="73"/>
      <c r="L29" s="117">
        <f t="shared" si="7"/>
        <v>15</v>
      </c>
      <c r="M29" s="115"/>
      <c r="N29" s="38" t="s">
        <v>43</v>
      </c>
      <c r="O29" s="87"/>
      <c r="P29" s="127">
        <v>0</v>
      </c>
      <c r="Q29" s="67">
        <v>0.1</v>
      </c>
      <c r="R29" s="152">
        <v>0</v>
      </c>
      <c r="S29" s="131">
        <f t="shared" si="8"/>
        <v>0</v>
      </c>
      <c r="T29" s="130">
        <f t="shared" si="9"/>
        <v>0</v>
      </c>
      <c r="U29" s="134">
        <f t="shared" si="10"/>
        <v>0</v>
      </c>
      <c r="V29" s="119"/>
      <c r="W29" s="136">
        <f t="shared" si="11"/>
        <v>0</v>
      </c>
      <c r="X29" s="121"/>
      <c r="Y29" s="138">
        <f t="shared" si="12"/>
        <v>0</v>
      </c>
      <c r="Z29" s="123"/>
      <c r="AA29" s="136">
        <v>0</v>
      </c>
      <c r="AB29" s="140">
        <f t="shared" si="13"/>
        <v>0</v>
      </c>
      <c r="AC29" s="141">
        <v>0</v>
      </c>
      <c r="AD29" s="27"/>
      <c r="AE29" s="69"/>
      <c r="AF29" s="71"/>
      <c r="AG29" s="40"/>
    </row>
    <row r="30" spans="1:33" ht="15" customHeight="1" x14ac:dyDescent="0.25">
      <c r="A30" s="180"/>
      <c r="B30" s="35">
        <v>25</v>
      </c>
      <c r="C30" s="110"/>
      <c r="D30" s="36" t="s">
        <v>55</v>
      </c>
      <c r="E30" s="112"/>
      <c r="F30" s="70"/>
      <c r="G30" s="71"/>
      <c r="H30" s="27"/>
      <c r="I30" s="38" t="s">
        <v>40</v>
      </c>
      <c r="J30" s="72"/>
      <c r="K30" s="73"/>
      <c r="L30" s="117">
        <f t="shared" si="7"/>
        <v>15</v>
      </c>
      <c r="M30" s="115"/>
      <c r="N30" s="38" t="s">
        <v>43</v>
      </c>
      <c r="O30" s="87"/>
      <c r="P30" s="127">
        <v>0</v>
      </c>
      <c r="Q30" s="67">
        <v>0.1</v>
      </c>
      <c r="R30" s="152">
        <v>0</v>
      </c>
      <c r="S30" s="131">
        <f t="shared" si="8"/>
        <v>0</v>
      </c>
      <c r="T30" s="130">
        <f t="shared" si="9"/>
        <v>0</v>
      </c>
      <c r="U30" s="134">
        <f t="shared" si="10"/>
        <v>0</v>
      </c>
      <c r="V30" s="119"/>
      <c r="W30" s="136">
        <f t="shared" si="11"/>
        <v>0</v>
      </c>
      <c r="X30" s="121"/>
      <c r="Y30" s="138">
        <f t="shared" si="12"/>
        <v>0</v>
      </c>
      <c r="Z30" s="123"/>
      <c r="AA30" s="136">
        <v>0</v>
      </c>
      <c r="AB30" s="140">
        <f t="shared" si="13"/>
        <v>0</v>
      </c>
      <c r="AC30" s="141">
        <v>0</v>
      </c>
      <c r="AD30" s="27"/>
      <c r="AE30" s="69"/>
      <c r="AF30" s="71"/>
      <c r="AG30" s="40"/>
    </row>
    <row r="31" spans="1:33" ht="15" customHeight="1" x14ac:dyDescent="0.25">
      <c r="A31" s="180"/>
      <c r="B31" s="35">
        <v>26</v>
      </c>
      <c r="C31" s="110"/>
      <c r="D31" s="36" t="s">
        <v>55</v>
      </c>
      <c r="E31" s="112"/>
      <c r="F31" s="70"/>
      <c r="G31" s="71"/>
      <c r="H31" s="27"/>
      <c r="I31" s="38" t="s">
        <v>40</v>
      </c>
      <c r="J31" s="72"/>
      <c r="K31" s="73"/>
      <c r="L31" s="117">
        <f t="shared" si="7"/>
        <v>15</v>
      </c>
      <c r="M31" s="115"/>
      <c r="N31" s="38" t="s">
        <v>43</v>
      </c>
      <c r="O31" s="87"/>
      <c r="P31" s="127">
        <v>0</v>
      </c>
      <c r="Q31" s="67">
        <v>0.1</v>
      </c>
      <c r="R31" s="152">
        <v>0</v>
      </c>
      <c r="S31" s="131">
        <f t="shared" si="8"/>
        <v>0</v>
      </c>
      <c r="T31" s="130">
        <f t="shared" si="9"/>
        <v>0</v>
      </c>
      <c r="U31" s="134">
        <f t="shared" si="10"/>
        <v>0</v>
      </c>
      <c r="V31" s="119"/>
      <c r="W31" s="136">
        <f t="shared" si="11"/>
        <v>0</v>
      </c>
      <c r="X31" s="121"/>
      <c r="Y31" s="138">
        <f t="shared" si="12"/>
        <v>0</v>
      </c>
      <c r="Z31" s="123"/>
      <c r="AA31" s="136">
        <v>0</v>
      </c>
      <c r="AB31" s="140">
        <f t="shared" si="13"/>
        <v>0</v>
      </c>
      <c r="AC31" s="141">
        <v>0</v>
      </c>
      <c r="AD31" s="27"/>
      <c r="AE31" s="69"/>
      <c r="AF31" s="71"/>
      <c r="AG31" s="40"/>
    </row>
    <row r="32" spans="1:33" ht="15" customHeight="1" x14ac:dyDescent="0.25">
      <c r="A32" s="180"/>
      <c r="B32" s="35">
        <v>27</v>
      </c>
      <c r="C32" s="110"/>
      <c r="D32" s="36" t="s">
        <v>55</v>
      </c>
      <c r="E32" s="112"/>
      <c r="F32" s="70"/>
      <c r="G32" s="71"/>
      <c r="H32" s="27"/>
      <c r="I32" s="38" t="s">
        <v>40</v>
      </c>
      <c r="J32" s="72"/>
      <c r="K32" s="73"/>
      <c r="L32" s="117">
        <f t="shared" si="7"/>
        <v>15</v>
      </c>
      <c r="M32" s="115"/>
      <c r="N32" s="38" t="s">
        <v>43</v>
      </c>
      <c r="O32" s="87"/>
      <c r="P32" s="127">
        <v>0</v>
      </c>
      <c r="Q32" s="67">
        <v>0.1</v>
      </c>
      <c r="R32" s="152">
        <v>0</v>
      </c>
      <c r="S32" s="131">
        <f t="shared" si="8"/>
        <v>0</v>
      </c>
      <c r="T32" s="130">
        <f t="shared" si="9"/>
        <v>0</v>
      </c>
      <c r="U32" s="134">
        <f t="shared" si="10"/>
        <v>0</v>
      </c>
      <c r="V32" s="119"/>
      <c r="W32" s="136">
        <f t="shared" si="11"/>
        <v>0</v>
      </c>
      <c r="X32" s="121"/>
      <c r="Y32" s="138">
        <f t="shared" si="12"/>
        <v>0</v>
      </c>
      <c r="Z32" s="123"/>
      <c r="AA32" s="136">
        <v>0</v>
      </c>
      <c r="AB32" s="140">
        <f t="shared" si="13"/>
        <v>0</v>
      </c>
      <c r="AC32" s="141">
        <v>0</v>
      </c>
      <c r="AD32" s="27"/>
      <c r="AE32" s="69"/>
      <c r="AF32" s="71"/>
      <c r="AG32" s="40"/>
    </row>
    <row r="33" spans="1:33" ht="15" customHeight="1" x14ac:dyDescent="0.25">
      <c r="A33" s="180"/>
      <c r="B33" s="35">
        <v>28</v>
      </c>
      <c r="C33" s="110"/>
      <c r="D33" s="36" t="s">
        <v>55</v>
      </c>
      <c r="E33" s="112"/>
      <c r="F33" s="70"/>
      <c r="G33" s="71"/>
      <c r="H33" s="27"/>
      <c r="I33" s="38" t="s">
        <v>40</v>
      </c>
      <c r="J33" s="72"/>
      <c r="K33" s="73"/>
      <c r="L33" s="117">
        <f t="shared" si="7"/>
        <v>15</v>
      </c>
      <c r="M33" s="115"/>
      <c r="N33" s="38" t="s">
        <v>43</v>
      </c>
      <c r="O33" s="87"/>
      <c r="P33" s="127">
        <v>0</v>
      </c>
      <c r="Q33" s="67">
        <v>0.1</v>
      </c>
      <c r="R33" s="152">
        <v>0</v>
      </c>
      <c r="S33" s="131">
        <f t="shared" si="8"/>
        <v>0</v>
      </c>
      <c r="T33" s="130">
        <f t="shared" si="9"/>
        <v>0</v>
      </c>
      <c r="U33" s="134">
        <f t="shared" si="10"/>
        <v>0</v>
      </c>
      <c r="V33" s="119"/>
      <c r="W33" s="136">
        <f t="shared" si="11"/>
        <v>0</v>
      </c>
      <c r="X33" s="121"/>
      <c r="Y33" s="138">
        <f t="shared" si="12"/>
        <v>0</v>
      </c>
      <c r="Z33" s="123"/>
      <c r="AA33" s="136">
        <v>0</v>
      </c>
      <c r="AB33" s="140">
        <f t="shared" si="13"/>
        <v>0</v>
      </c>
      <c r="AC33" s="141">
        <v>0</v>
      </c>
      <c r="AD33" s="27"/>
      <c r="AE33" s="69"/>
      <c r="AF33" s="71"/>
      <c r="AG33" s="40"/>
    </row>
    <row r="34" spans="1:33" ht="15" customHeight="1" thickBot="1" x14ac:dyDescent="0.3">
      <c r="A34" s="180"/>
      <c r="B34" s="35">
        <v>29</v>
      </c>
      <c r="C34" s="110"/>
      <c r="D34" s="36" t="s">
        <v>55</v>
      </c>
      <c r="E34" s="112"/>
      <c r="F34" s="70"/>
      <c r="G34" s="71"/>
      <c r="H34" s="30"/>
      <c r="I34" s="43" t="s">
        <v>40</v>
      </c>
      <c r="J34" s="72"/>
      <c r="K34" s="73"/>
      <c r="L34" s="117">
        <f t="shared" si="7"/>
        <v>15</v>
      </c>
      <c r="M34" s="115"/>
      <c r="N34" s="38" t="s">
        <v>43</v>
      </c>
      <c r="O34" s="87"/>
      <c r="P34" s="127">
        <v>0</v>
      </c>
      <c r="Q34" s="67">
        <v>0.1</v>
      </c>
      <c r="R34" s="152">
        <v>0</v>
      </c>
      <c r="S34" s="131">
        <f t="shared" si="8"/>
        <v>0</v>
      </c>
      <c r="T34" s="130">
        <f t="shared" si="9"/>
        <v>0</v>
      </c>
      <c r="U34" s="134">
        <f t="shared" si="10"/>
        <v>0</v>
      </c>
      <c r="V34" s="119"/>
      <c r="W34" s="136">
        <f t="shared" si="11"/>
        <v>0</v>
      </c>
      <c r="X34" s="121"/>
      <c r="Y34" s="138">
        <f t="shared" si="12"/>
        <v>0</v>
      </c>
      <c r="Z34" s="123"/>
      <c r="AA34" s="136">
        <v>0</v>
      </c>
      <c r="AB34" s="140">
        <f t="shared" si="13"/>
        <v>0</v>
      </c>
      <c r="AC34" s="141">
        <v>0</v>
      </c>
      <c r="AD34" s="27"/>
      <c r="AE34" s="69"/>
      <c r="AF34" s="71"/>
      <c r="AG34" s="40"/>
    </row>
    <row r="35" spans="1:33" ht="15.75" thickBot="1" x14ac:dyDescent="0.3">
      <c r="A35" s="181"/>
      <c r="B35" s="91">
        <v>30</v>
      </c>
      <c r="C35" s="111"/>
      <c r="D35" s="41" t="s">
        <v>55</v>
      </c>
      <c r="E35" s="113"/>
      <c r="F35" s="33"/>
      <c r="G35" s="29"/>
      <c r="H35" s="79"/>
      <c r="I35" s="80" t="s">
        <v>40</v>
      </c>
      <c r="J35" s="31"/>
      <c r="K35" s="42"/>
      <c r="L35" s="118">
        <f t="shared" si="7"/>
        <v>15</v>
      </c>
      <c r="M35" s="116"/>
      <c r="N35" s="43" t="s">
        <v>43</v>
      </c>
      <c r="O35" s="88"/>
      <c r="P35" s="128">
        <v>0</v>
      </c>
      <c r="Q35" s="68">
        <v>0.1</v>
      </c>
      <c r="R35" s="153">
        <v>0</v>
      </c>
      <c r="S35" s="132">
        <f t="shared" si="8"/>
        <v>0</v>
      </c>
      <c r="T35" s="133">
        <f t="shared" si="9"/>
        <v>0</v>
      </c>
      <c r="U35" s="135">
        <f t="shared" si="10"/>
        <v>0</v>
      </c>
      <c r="V35" s="120"/>
      <c r="W35" s="137">
        <f t="shared" si="11"/>
        <v>0</v>
      </c>
      <c r="X35" s="122"/>
      <c r="Y35" s="139">
        <f t="shared" si="12"/>
        <v>0</v>
      </c>
      <c r="Z35" s="124"/>
      <c r="AA35" s="137">
        <v>0</v>
      </c>
      <c r="AB35" s="142">
        <f t="shared" si="13"/>
        <v>0</v>
      </c>
      <c r="AC35" s="141">
        <v>0</v>
      </c>
      <c r="AD35" s="30"/>
      <c r="AE35" s="28"/>
      <c r="AF35" s="29"/>
      <c r="AG35" s="44"/>
    </row>
    <row r="36" spans="1:33" ht="15.75" thickBot="1" x14ac:dyDescent="0.3">
      <c r="A36" s="2"/>
      <c r="B36" s="198"/>
      <c r="C36" s="198"/>
      <c r="D36" s="198"/>
      <c r="E36" s="198"/>
      <c r="F36" s="7"/>
      <c r="G36" s="7"/>
      <c r="H36" s="45"/>
      <c r="I36" s="45"/>
      <c r="J36" s="45"/>
      <c r="K36" s="46"/>
      <c r="L36" s="45"/>
      <c r="M36" s="45"/>
      <c r="N36" s="45"/>
      <c r="O36" s="45"/>
      <c r="P36" s="78">
        <f>SUM(P6:P35)</f>
        <v>0</v>
      </c>
      <c r="Q36" s="64"/>
      <c r="R36" s="74">
        <f t="shared" ref="R36:AB36" si="14">SUM(R6:R35)</f>
        <v>0</v>
      </c>
      <c r="S36" s="65">
        <f t="shared" si="14"/>
        <v>0</v>
      </c>
      <c r="T36" s="66">
        <f t="shared" si="14"/>
        <v>0</v>
      </c>
      <c r="U36" s="196">
        <f t="shared" si="14"/>
        <v>0</v>
      </c>
      <c r="V36" s="197"/>
      <c r="W36" s="196">
        <f t="shared" si="14"/>
        <v>0</v>
      </c>
      <c r="X36" s="197"/>
      <c r="Y36" s="196">
        <f t="shared" si="14"/>
        <v>0</v>
      </c>
      <c r="Z36" s="197"/>
      <c r="AA36" s="65">
        <f t="shared" si="14"/>
        <v>0</v>
      </c>
      <c r="AB36" s="65">
        <f t="shared" si="14"/>
        <v>0</v>
      </c>
      <c r="AC36" s="77">
        <f>SUM(AC6:AC35)</f>
        <v>0</v>
      </c>
      <c r="AD36" s="7"/>
      <c r="AE36" s="7"/>
      <c r="AF36" s="7"/>
      <c r="AG36" s="47"/>
    </row>
    <row r="37" spans="1:33" ht="15.75" customHeight="1" thickBot="1" x14ac:dyDescent="0.3">
      <c r="A37" s="2"/>
      <c r="B37" s="182" t="s">
        <v>13</v>
      </c>
      <c r="C37" s="183"/>
      <c r="D37" s="89">
        <v>0</v>
      </c>
      <c r="E37" s="55">
        <f>R6+R7</f>
        <v>0</v>
      </c>
      <c r="F37" s="61"/>
      <c r="G37" s="186" t="s">
        <v>42</v>
      </c>
      <c r="H37" s="187"/>
      <c r="I37" s="190">
        <f>E41-E40</f>
        <v>0</v>
      </c>
      <c r="J37" s="191"/>
      <c r="K37" s="6"/>
      <c r="L37" s="6"/>
      <c r="AD37" s="6"/>
      <c r="AE37" s="6"/>
      <c r="AF37" s="6"/>
    </row>
    <row r="38" spans="1:33" ht="15.75" customHeight="1" thickBot="1" x14ac:dyDescent="0.3">
      <c r="A38" s="2"/>
      <c r="B38" s="184" t="s">
        <v>19</v>
      </c>
      <c r="C38" s="185"/>
      <c r="D38" s="90">
        <v>0</v>
      </c>
      <c r="E38" s="56">
        <v>0</v>
      </c>
      <c r="F38" s="62"/>
      <c r="G38" s="188"/>
      <c r="H38" s="189"/>
      <c r="I38" s="192"/>
      <c r="J38" s="193"/>
      <c r="K38" s="6"/>
      <c r="L38" s="6"/>
    </row>
    <row r="39" spans="1:33" ht="15.75" thickBot="1" x14ac:dyDescent="0.3">
      <c r="A39" s="2"/>
      <c r="B39" s="207" t="s">
        <v>15</v>
      </c>
      <c r="C39" s="208"/>
      <c r="D39" s="169">
        <v>0</v>
      </c>
      <c r="E39" s="57">
        <f>AC36</f>
        <v>0</v>
      </c>
      <c r="F39" s="2"/>
      <c r="G39" s="63"/>
      <c r="H39" s="6"/>
      <c r="I39" s="6"/>
      <c r="J39" s="6"/>
      <c r="K39" s="6"/>
      <c r="L39" s="6"/>
    </row>
    <row r="40" spans="1:33" ht="15.75" customHeight="1" thickBot="1" x14ac:dyDescent="0.3">
      <c r="A40" s="2"/>
      <c r="B40" s="209" t="s">
        <v>14</v>
      </c>
      <c r="C40" s="210"/>
      <c r="D40" s="170">
        <v>0</v>
      </c>
      <c r="E40" s="58">
        <f>P36</f>
        <v>0</v>
      </c>
      <c r="K40" s="6"/>
      <c r="L40" s="6"/>
    </row>
    <row r="41" spans="1:33" ht="15.75" thickBot="1" x14ac:dyDescent="0.3">
      <c r="B41" s="211" t="s">
        <v>7</v>
      </c>
      <c r="C41" s="212"/>
      <c r="D41" s="171">
        <f>D37+D38+D39+D40</f>
        <v>0</v>
      </c>
      <c r="E41" s="172">
        <f>R36</f>
        <v>0</v>
      </c>
      <c r="G41" s="81"/>
      <c r="H41" s="81"/>
    </row>
    <row r="42" spans="1:33" ht="15.75" thickBot="1" x14ac:dyDescent="0.3">
      <c r="B42" s="82"/>
      <c r="C42" s="82"/>
      <c r="D42" s="83"/>
      <c r="E42" s="84"/>
      <c r="G42" s="81"/>
      <c r="H42" s="81"/>
    </row>
    <row r="43" spans="1:33" ht="15.75" thickBot="1" x14ac:dyDescent="0.3">
      <c r="B43" s="213" t="s">
        <v>53</v>
      </c>
      <c r="C43" s="214"/>
      <c r="D43" s="201">
        <f>S36</f>
        <v>0</v>
      </c>
      <c r="E43" s="202"/>
      <c r="G43" s="81"/>
      <c r="H43" s="81"/>
    </row>
    <row r="44" spans="1:33" ht="15.75" thickBot="1" x14ac:dyDescent="0.3"/>
    <row r="45" spans="1:33" ht="33" customHeight="1" thickBot="1" x14ac:dyDescent="0.3">
      <c r="B45" s="203" t="s">
        <v>10</v>
      </c>
      <c r="C45" s="204"/>
      <c r="D45" s="8" t="s">
        <v>38</v>
      </c>
    </row>
    <row r="46" spans="1:33" x14ac:dyDescent="0.25">
      <c r="B46" s="205" t="s">
        <v>27</v>
      </c>
      <c r="C46" s="206"/>
      <c r="D46" s="52">
        <f>COUNTIF(M6:M35,"Peinture")</f>
        <v>0</v>
      </c>
      <c r="E46" s="4"/>
      <c r="F46" s="4"/>
    </row>
    <row r="47" spans="1:33" x14ac:dyDescent="0.25">
      <c r="B47" s="199" t="s">
        <v>28</v>
      </c>
      <c r="C47" s="200"/>
      <c r="D47" s="53">
        <f>COUNTIF(M6:M35,"Electricite")</f>
        <v>0</v>
      </c>
      <c r="E47" s="4"/>
      <c r="F47" s="4"/>
    </row>
    <row r="48" spans="1:33" x14ac:dyDescent="0.25">
      <c r="B48" s="199" t="s">
        <v>29</v>
      </c>
      <c r="C48" s="200"/>
      <c r="D48" s="53">
        <f>COUNTIF(M6:M35,"Store")</f>
        <v>0</v>
      </c>
      <c r="E48" s="4"/>
      <c r="F48" s="4"/>
    </row>
    <row r="49" spans="2:6" x14ac:dyDescent="0.25">
      <c r="B49" s="199" t="s">
        <v>30</v>
      </c>
      <c r="C49" s="200"/>
      <c r="D49" s="53">
        <f>COUNTIF(M6:M35,"Menuiserie")</f>
        <v>0</v>
      </c>
      <c r="E49" s="4"/>
      <c r="F49" s="4"/>
    </row>
    <row r="50" spans="2:6" x14ac:dyDescent="0.25">
      <c r="B50" s="199" t="s">
        <v>31</v>
      </c>
      <c r="C50" s="200"/>
      <c r="D50" s="53">
        <f>COUNTIF(M10:M39,"douche")</f>
        <v>0</v>
      </c>
      <c r="E50" s="4"/>
      <c r="F50" s="4"/>
    </row>
    <row r="51" spans="2:6" x14ac:dyDescent="0.25">
      <c r="B51" s="199" t="s">
        <v>32</v>
      </c>
      <c r="C51" s="200"/>
      <c r="D51" s="53">
        <f>COUNTIF(M6:M35,"Plomberie")</f>
        <v>0</v>
      </c>
      <c r="E51" s="4"/>
      <c r="F51" s="4"/>
    </row>
    <row r="52" spans="2:6" x14ac:dyDescent="0.25">
      <c r="B52" s="199" t="s">
        <v>33</v>
      </c>
      <c r="C52" s="200"/>
      <c r="D52" s="53">
        <f>COUNTIF(M6:M35,"Maçonnerie")</f>
        <v>0</v>
      </c>
      <c r="E52" s="4"/>
      <c r="F52" s="4"/>
    </row>
    <row r="53" spans="2:6" x14ac:dyDescent="0.25">
      <c r="B53" s="199" t="s">
        <v>34</v>
      </c>
      <c r="C53" s="200"/>
      <c r="D53" s="53">
        <f>COUNTIF(M6:M35,"fenetre")</f>
        <v>0</v>
      </c>
      <c r="E53" s="4"/>
      <c r="F53" s="4"/>
    </row>
    <row r="54" spans="2:6" x14ac:dyDescent="0.25">
      <c r="B54" s="199" t="s">
        <v>35</v>
      </c>
      <c r="C54" s="200"/>
      <c r="D54" s="53">
        <f>COUNTIF(M6:M35,"Volets")</f>
        <v>0</v>
      </c>
      <c r="E54" s="4"/>
      <c r="F54" s="4"/>
    </row>
    <row r="55" spans="2:6" x14ac:dyDescent="0.25">
      <c r="B55" s="199" t="s">
        <v>36</v>
      </c>
      <c r="C55" s="200"/>
      <c r="D55" s="53">
        <f>COUNTIF(M6:M35,"Alarme")</f>
        <v>0</v>
      </c>
      <c r="E55" s="4"/>
      <c r="F55" s="4"/>
    </row>
    <row r="56" spans="2:6" ht="15.75" thickBot="1" x14ac:dyDescent="0.3">
      <c r="B56" s="50" t="s">
        <v>37</v>
      </c>
      <c r="C56" s="51"/>
      <c r="D56" s="54">
        <f>COUNTIF(M6:M35,"sol")</f>
        <v>0</v>
      </c>
      <c r="E56" s="6"/>
      <c r="F56" s="6"/>
    </row>
  </sheetData>
  <autoFilter ref="A5:AG41"/>
  <mergeCells count="29">
    <mergeCell ref="B36:E36"/>
    <mergeCell ref="U36:V36"/>
    <mergeCell ref="W36:X36"/>
    <mergeCell ref="Y36:Z36"/>
    <mergeCell ref="A2:AG2"/>
    <mergeCell ref="U5:V5"/>
    <mergeCell ref="W5:X5"/>
    <mergeCell ref="Y5:Z5"/>
    <mergeCell ref="A6:A35"/>
    <mergeCell ref="B47:C47"/>
    <mergeCell ref="B37:C37"/>
    <mergeCell ref="G37:H38"/>
    <mergeCell ref="I37:J38"/>
    <mergeCell ref="B38:C38"/>
    <mergeCell ref="B39:C39"/>
    <mergeCell ref="B40:C40"/>
    <mergeCell ref="B41:C41"/>
    <mergeCell ref="B43:C43"/>
    <mergeCell ref="D43:E43"/>
    <mergeCell ref="B45:C45"/>
    <mergeCell ref="B46:C46"/>
    <mergeCell ref="B54:C54"/>
    <mergeCell ref="B55:C55"/>
    <mergeCell ref="B48:C48"/>
    <mergeCell ref="B49:C49"/>
    <mergeCell ref="B50:C50"/>
    <mergeCell ref="B51:C51"/>
    <mergeCell ref="B52:C52"/>
    <mergeCell ref="B53:C53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56"/>
  <sheetViews>
    <sheetView zoomScaleNormal="100" workbookViewId="0">
      <selection activeCell="G47" sqref="G47"/>
    </sheetView>
  </sheetViews>
  <sheetFormatPr baseColWidth="10" defaultRowHeight="15" x14ac:dyDescent="0.25"/>
  <cols>
    <col min="1" max="1" width="6.140625" style="1" customWidth="1"/>
    <col min="2" max="2" width="9.5703125" style="1" customWidth="1"/>
    <col min="3" max="3" width="12.5703125" style="1" customWidth="1"/>
    <col min="4" max="4" width="10.140625" style="1" customWidth="1"/>
    <col min="5" max="5" width="10.42578125" style="1" customWidth="1"/>
    <col min="6" max="6" width="14.28515625" style="1" customWidth="1"/>
    <col min="7" max="7" width="16" style="1" customWidth="1"/>
    <col min="8" max="8" width="13.7109375" style="1" customWidth="1"/>
    <col min="9" max="9" width="8.28515625" style="1" customWidth="1"/>
    <col min="10" max="10" width="28.85546875" style="1" customWidth="1"/>
    <col min="11" max="12" width="11.42578125" style="1"/>
    <col min="13" max="13" width="20.140625" style="1" customWidth="1"/>
    <col min="14" max="14" width="8.42578125" style="1" customWidth="1"/>
    <col min="15" max="15" width="12.42578125" style="1" customWidth="1"/>
    <col min="16" max="16" width="12.85546875" style="1" customWidth="1"/>
    <col min="17" max="17" width="8.140625" style="1" customWidth="1"/>
    <col min="18" max="18" width="10.85546875" style="1" customWidth="1"/>
    <col min="19" max="19" width="12.7109375" style="1" customWidth="1"/>
    <col min="20" max="20" width="12.140625" style="1" customWidth="1"/>
    <col min="21" max="21" width="10" style="1" customWidth="1"/>
    <col min="22" max="22" width="10.7109375" style="1" customWidth="1"/>
    <col min="23" max="23" width="10.5703125" style="1" customWidth="1"/>
    <col min="24" max="24" width="9.140625" style="1" customWidth="1"/>
    <col min="25" max="27" width="9.5703125" style="1" customWidth="1"/>
    <col min="28" max="28" width="10.5703125" style="1" customWidth="1"/>
    <col min="29" max="30" width="11.85546875" style="1" customWidth="1"/>
    <col min="31" max="31" width="9.140625" style="1" customWidth="1"/>
    <col min="32" max="32" width="8.7109375" style="1" customWidth="1"/>
    <col min="33" max="33" width="18.5703125" style="1" customWidth="1"/>
    <col min="34" max="16384" width="11.42578125" style="1"/>
  </cols>
  <sheetData>
    <row r="1" spans="1:33" ht="15.75" thickBot="1" x14ac:dyDescent="0.3"/>
    <row r="2" spans="1:33" ht="15.75" thickBot="1" x14ac:dyDescent="0.3">
      <c r="A2" s="176" t="s">
        <v>26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8"/>
    </row>
    <row r="3" spans="1:33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5"/>
      <c r="N3" s="5"/>
      <c r="O3" s="5"/>
      <c r="P3" s="5"/>
      <c r="Q3" s="5"/>
    </row>
    <row r="4" spans="1:33" ht="15.75" thickBot="1" x14ac:dyDescent="0.3"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41.25" customHeight="1" thickBot="1" x14ac:dyDescent="0.3">
      <c r="A5" s="22" t="s">
        <v>6</v>
      </c>
      <c r="B5" s="22" t="s">
        <v>25</v>
      </c>
      <c r="C5" s="10" t="s">
        <v>2</v>
      </c>
      <c r="D5" s="10" t="s">
        <v>16</v>
      </c>
      <c r="E5" s="10" t="s">
        <v>44</v>
      </c>
      <c r="F5" s="9" t="s">
        <v>17</v>
      </c>
      <c r="G5" s="10" t="s">
        <v>18</v>
      </c>
      <c r="H5" s="11" t="s">
        <v>0</v>
      </c>
      <c r="I5" s="12" t="s">
        <v>9</v>
      </c>
      <c r="J5" s="13" t="s">
        <v>23</v>
      </c>
      <c r="K5" s="13" t="s">
        <v>24</v>
      </c>
      <c r="L5" s="20" t="s">
        <v>1</v>
      </c>
      <c r="M5" s="14" t="s">
        <v>10</v>
      </c>
      <c r="N5" s="14" t="s">
        <v>22</v>
      </c>
      <c r="O5" s="15" t="s">
        <v>51</v>
      </c>
      <c r="P5" s="60" t="s">
        <v>48</v>
      </c>
      <c r="Q5" s="16" t="s">
        <v>41</v>
      </c>
      <c r="R5" s="16" t="s">
        <v>4</v>
      </c>
      <c r="S5" s="17" t="s">
        <v>11</v>
      </c>
      <c r="T5" s="18" t="s">
        <v>5</v>
      </c>
      <c r="U5" s="194" t="s">
        <v>3</v>
      </c>
      <c r="V5" s="195"/>
      <c r="W5" s="194" t="s">
        <v>21</v>
      </c>
      <c r="X5" s="195"/>
      <c r="Y5" s="194" t="s">
        <v>20</v>
      </c>
      <c r="Z5" s="195"/>
      <c r="AA5" s="19" t="s">
        <v>39</v>
      </c>
      <c r="AB5" s="19" t="s">
        <v>12</v>
      </c>
      <c r="AC5" s="76" t="s">
        <v>49</v>
      </c>
      <c r="AD5" s="20" t="s">
        <v>45</v>
      </c>
      <c r="AE5" s="20" t="s">
        <v>46</v>
      </c>
      <c r="AF5" s="75" t="s">
        <v>47</v>
      </c>
      <c r="AG5" s="21" t="s">
        <v>54</v>
      </c>
    </row>
    <row r="6" spans="1:33" ht="15" customHeight="1" x14ac:dyDescent="0.25">
      <c r="A6" s="179" t="s">
        <v>50</v>
      </c>
      <c r="B6" s="34">
        <v>1</v>
      </c>
      <c r="C6" s="108"/>
      <c r="D6" s="36" t="s">
        <v>55</v>
      </c>
      <c r="E6" s="112"/>
      <c r="F6" s="32"/>
      <c r="G6" s="24"/>
      <c r="H6" s="25"/>
      <c r="I6" s="48" t="s">
        <v>40</v>
      </c>
      <c r="J6" s="26"/>
      <c r="K6" s="37"/>
      <c r="L6" s="117">
        <f t="shared" ref="L6:L9" si="0">C6+15</f>
        <v>15</v>
      </c>
      <c r="M6" s="114"/>
      <c r="N6" s="38" t="s">
        <v>43</v>
      </c>
      <c r="O6" s="86"/>
      <c r="P6" s="125">
        <v>0</v>
      </c>
      <c r="Q6" s="67">
        <v>0.1</v>
      </c>
      <c r="R6" s="151">
        <v>0</v>
      </c>
      <c r="S6" s="129">
        <f t="shared" ref="S6:S8" si="1">R6-T6</f>
        <v>0</v>
      </c>
      <c r="T6" s="130">
        <f t="shared" ref="T6:T9" si="2">R6/1.1</f>
        <v>0</v>
      </c>
      <c r="U6" s="134">
        <f t="shared" ref="U6:U9" si="3">R6*0.4</f>
        <v>0</v>
      </c>
      <c r="V6" s="119"/>
      <c r="W6" s="136">
        <f t="shared" ref="W6:W9" si="4">R6*0.5</f>
        <v>0</v>
      </c>
      <c r="X6" s="121"/>
      <c r="Y6" s="138">
        <f t="shared" ref="Y6:Y9" si="5">R6*0.1</f>
        <v>0</v>
      </c>
      <c r="Z6" s="123"/>
      <c r="AA6" s="136">
        <v>0</v>
      </c>
      <c r="AB6" s="140">
        <f t="shared" ref="AB6:AB9" si="6">R6-AA6</f>
        <v>0</v>
      </c>
      <c r="AC6" s="141">
        <v>0</v>
      </c>
      <c r="AD6" s="25"/>
      <c r="AE6" s="23"/>
      <c r="AF6" s="24"/>
      <c r="AG6" s="39"/>
    </row>
    <row r="7" spans="1:33" ht="15" customHeight="1" x14ac:dyDescent="0.25">
      <c r="A7" s="180"/>
      <c r="B7" s="35">
        <v>2</v>
      </c>
      <c r="C7" s="108"/>
      <c r="D7" s="36" t="s">
        <v>55</v>
      </c>
      <c r="E7" s="112"/>
      <c r="F7" s="32"/>
      <c r="G7" s="24"/>
      <c r="H7" s="25"/>
      <c r="I7" s="48" t="s">
        <v>40</v>
      </c>
      <c r="J7" s="26"/>
      <c r="K7" s="37"/>
      <c r="L7" s="117">
        <f t="shared" si="0"/>
        <v>15</v>
      </c>
      <c r="M7" s="114"/>
      <c r="N7" s="38" t="s">
        <v>43</v>
      </c>
      <c r="O7" s="86"/>
      <c r="P7" s="125">
        <v>0</v>
      </c>
      <c r="Q7" s="67">
        <v>0.1</v>
      </c>
      <c r="R7" s="151">
        <v>0</v>
      </c>
      <c r="S7" s="129">
        <f t="shared" si="1"/>
        <v>0</v>
      </c>
      <c r="T7" s="130">
        <f t="shared" si="2"/>
        <v>0</v>
      </c>
      <c r="U7" s="134">
        <f t="shared" si="3"/>
        <v>0</v>
      </c>
      <c r="V7" s="119"/>
      <c r="W7" s="136">
        <f t="shared" si="4"/>
        <v>0</v>
      </c>
      <c r="X7" s="121"/>
      <c r="Y7" s="138">
        <f t="shared" si="5"/>
        <v>0</v>
      </c>
      <c r="Z7" s="123"/>
      <c r="AA7" s="136">
        <v>0</v>
      </c>
      <c r="AB7" s="140">
        <f t="shared" si="6"/>
        <v>0</v>
      </c>
      <c r="AC7" s="141">
        <v>0</v>
      </c>
      <c r="AD7" s="25"/>
      <c r="AE7" s="23"/>
      <c r="AF7" s="24"/>
      <c r="AG7" s="39"/>
    </row>
    <row r="8" spans="1:33" ht="15" customHeight="1" x14ac:dyDescent="0.25">
      <c r="A8" s="180"/>
      <c r="B8" s="35">
        <v>3</v>
      </c>
      <c r="C8" s="108"/>
      <c r="D8" s="36" t="s">
        <v>55</v>
      </c>
      <c r="E8" s="112"/>
      <c r="F8" s="32"/>
      <c r="G8" s="24"/>
      <c r="H8" s="25"/>
      <c r="I8" s="48" t="s">
        <v>40</v>
      </c>
      <c r="J8" s="26"/>
      <c r="K8" s="37"/>
      <c r="L8" s="117">
        <f t="shared" si="0"/>
        <v>15</v>
      </c>
      <c r="M8" s="114"/>
      <c r="N8" s="38" t="s">
        <v>43</v>
      </c>
      <c r="O8" s="86"/>
      <c r="P8" s="125">
        <v>0</v>
      </c>
      <c r="Q8" s="67">
        <v>0.1</v>
      </c>
      <c r="R8" s="151">
        <v>0</v>
      </c>
      <c r="S8" s="129">
        <f t="shared" si="1"/>
        <v>0</v>
      </c>
      <c r="T8" s="130">
        <f t="shared" si="2"/>
        <v>0</v>
      </c>
      <c r="U8" s="134">
        <f t="shared" si="3"/>
        <v>0</v>
      </c>
      <c r="V8" s="119"/>
      <c r="W8" s="136">
        <f t="shared" si="4"/>
        <v>0</v>
      </c>
      <c r="X8" s="121"/>
      <c r="Y8" s="138">
        <f t="shared" si="5"/>
        <v>0</v>
      </c>
      <c r="Z8" s="123"/>
      <c r="AA8" s="136">
        <v>0</v>
      </c>
      <c r="AB8" s="140">
        <f t="shared" si="6"/>
        <v>0</v>
      </c>
      <c r="AC8" s="141">
        <v>0</v>
      </c>
      <c r="AD8" s="25"/>
      <c r="AE8" s="23"/>
      <c r="AF8" s="24"/>
      <c r="AG8" s="39"/>
    </row>
    <row r="9" spans="1:33" ht="15" customHeight="1" x14ac:dyDescent="0.25">
      <c r="A9" s="180"/>
      <c r="B9" s="35">
        <v>4</v>
      </c>
      <c r="C9" s="108"/>
      <c r="D9" s="36" t="s">
        <v>55</v>
      </c>
      <c r="E9" s="112"/>
      <c r="F9" s="32"/>
      <c r="G9" s="24"/>
      <c r="H9" s="25"/>
      <c r="I9" s="48" t="s">
        <v>40</v>
      </c>
      <c r="J9" s="26"/>
      <c r="K9" s="37"/>
      <c r="L9" s="117">
        <f t="shared" si="0"/>
        <v>15</v>
      </c>
      <c r="M9" s="114"/>
      <c r="N9" s="38" t="s">
        <v>43</v>
      </c>
      <c r="O9" s="86"/>
      <c r="P9" s="125">
        <v>0</v>
      </c>
      <c r="Q9" s="67">
        <v>0.1</v>
      </c>
      <c r="R9" s="151">
        <v>0</v>
      </c>
      <c r="S9" s="129">
        <f>R9-T9</f>
        <v>0</v>
      </c>
      <c r="T9" s="130">
        <f t="shared" si="2"/>
        <v>0</v>
      </c>
      <c r="U9" s="134">
        <f t="shared" si="3"/>
        <v>0</v>
      </c>
      <c r="V9" s="119"/>
      <c r="W9" s="136">
        <f t="shared" si="4"/>
        <v>0</v>
      </c>
      <c r="X9" s="121"/>
      <c r="Y9" s="138">
        <f t="shared" si="5"/>
        <v>0</v>
      </c>
      <c r="Z9" s="123"/>
      <c r="AA9" s="136">
        <v>0</v>
      </c>
      <c r="AB9" s="140">
        <f t="shared" si="6"/>
        <v>0</v>
      </c>
      <c r="AC9" s="141">
        <v>0</v>
      </c>
      <c r="AD9" s="25"/>
      <c r="AE9" s="23"/>
      <c r="AF9" s="24"/>
      <c r="AG9" s="39"/>
    </row>
    <row r="10" spans="1:33" x14ac:dyDescent="0.25">
      <c r="A10" s="180"/>
      <c r="B10" s="35">
        <v>5</v>
      </c>
      <c r="C10" s="109"/>
      <c r="D10" s="36" t="s">
        <v>55</v>
      </c>
      <c r="E10" s="112"/>
      <c r="F10" s="32"/>
      <c r="G10" s="24"/>
      <c r="H10" s="25"/>
      <c r="I10" s="48" t="s">
        <v>40</v>
      </c>
      <c r="J10" s="26"/>
      <c r="K10" s="37"/>
      <c r="L10" s="117">
        <f t="shared" ref="L10:L35" si="7">C10+15</f>
        <v>15</v>
      </c>
      <c r="M10" s="114"/>
      <c r="N10" s="38" t="s">
        <v>43</v>
      </c>
      <c r="O10" s="86"/>
      <c r="P10" s="125">
        <v>0</v>
      </c>
      <c r="Q10" s="67">
        <v>0.1</v>
      </c>
      <c r="R10" s="151">
        <v>0</v>
      </c>
      <c r="S10" s="129">
        <f t="shared" ref="S10:S35" si="8">R10-T10</f>
        <v>0</v>
      </c>
      <c r="T10" s="130">
        <f t="shared" ref="T10:T35" si="9">R10/1.1</f>
        <v>0</v>
      </c>
      <c r="U10" s="134">
        <f t="shared" ref="U10:U35" si="10">R10*0.4</f>
        <v>0</v>
      </c>
      <c r="V10" s="119"/>
      <c r="W10" s="136">
        <f t="shared" ref="W10:W35" si="11">R10*0.5</f>
        <v>0</v>
      </c>
      <c r="X10" s="121"/>
      <c r="Y10" s="138">
        <f t="shared" ref="Y10:Y35" si="12">R10*0.1</f>
        <v>0</v>
      </c>
      <c r="Z10" s="123"/>
      <c r="AA10" s="136">
        <v>0</v>
      </c>
      <c r="AB10" s="140">
        <f t="shared" ref="AB10:AB35" si="13">R10-AA10</f>
        <v>0</v>
      </c>
      <c r="AC10" s="141">
        <v>0</v>
      </c>
      <c r="AD10" s="25"/>
      <c r="AE10" s="23"/>
      <c r="AF10" s="24"/>
      <c r="AG10" s="39"/>
    </row>
    <row r="11" spans="1:33" x14ac:dyDescent="0.25">
      <c r="A11" s="180"/>
      <c r="B11" s="35">
        <v>6</v>
      </c>
      <c r="C11" s="108"/>
      <c r="D11" s="36" t="s">
        <v>55</v>
      </c>
      <c r="E11" s="112"/>
      <c r="F11" s="32"/>
      <c r="G11" s="24"/>
      <c r="H11" s="27"/>
      <c r="I11" s="49" t="s">
        <v>40</v>
      </c>
      <c r="J11" s="26"/>
      <c r="K11" s="37"/>
      <c r="L11" s="117">
        <f t="shared" si="7"/>
        <v>15</v>
      </c>
      <c r="M11" s="114"/>
      <c r="N11" s="38" t="s">
        <v>43</v>
      </c>
      <c r="O11" s="86"/>
      <c r="P11" s="126">
        <v>0</v>
      </c>
      <c r="Q11" s="67">
        <v>0.1</v>
      </c>
      <c r="R11" s="151">
        <v>0</v>
      </c>
      <c r="S11" s="129">
        <f t="shared" si="8"/>
        <v>0</v>
      </c>
      <c r="T11" s="130">
        <f t="shared" si="9"/>
        <v>0</v>
      </c>
      <c r="U11" s="134">
        <f t="shared" si="10"/>
        <v>0</v>
      </c>
      <c r="V11" s="119"/>
      <c r="W11" s="136">
        <f t="shared" si="11"/>
        <v>0</v>
      </c>
      <c r="X11" s="121"/>
      <c r="Y11" s="138">
        <f t="shared" si="12"/>
        <v>0</v>
      </c>
      <c r="Z11" s="123"/>
      <c r="AA11" s="136">
        <v>0</v>
      </c>
      <c r="AB11" s="140">
        <f t="shared" si="13"/>
        <v>0</v>
      </c>
      <c r="AC11" s="141">
        <v>0</v>
      </c>
      <c r="AD11" s="25"/>
      <c r="AE11" s="23"/>
      <c r="AF11" s="24"/>
      <c r="AG11" s="39"/>
    </row>
    <row r="12" spans="1:33" x14ac:dyDescent="0.25">
      <c r="A12" s="180"/>
      <c r="B12" s="35">
        <v>7</v>
      </c>
      <c r="C12" s="108"/>
      <c r="D12" s="36" t="s">
        <v>55</v>
      </c>
      <c r="E12" s="112"/>
      <c r="F12" s="32"/>
      <c r="G12" s="24"/>
      <c r="H12" s="27"/>
      <c r="I12" s="49" t="s">
        <v>40</v>
      </c>
      <c r="J12" s="26"/>
      <c r="K12" s="37"/>
      <c r="L12" s="117">
        <f t="shared" si="7"/>
        <v>15</v>
      </c>
      <c r="M12" s="114"/>
      <c r="N12" s="38" t="s">
        <v>43</v>
      </c>
      <c r="O12" s="86"/>
      <c r="P12" s="126">
        <v>0</v>
      </c>
      <c r="Q12" s="67">
        <v>0.1</v>
      </c>
      <c r="R12" s="151">
        <v>0</v>
      </c>
      <c r="S12" s="129">
        <f t="shared" si="8"/>
        <v>0</v>
      </c>
      <c r="T12" s="130">
        <f t="shared" si="9"/>
        <v>0</v>
      </c>
      <c r="U12" s="134">
        <f t="shared" si="10"/>
        <v>0</v>
      </c>
      <c r="V12" s="119"/>
      <c r="W12" s="136">
        <f t="shared" si="11"/>
        <v>0</v>
      </c>
      <c r="X12" s="121"/>
      <c r="Y12" s="138">
        <f t="shared" si="12"/>
        <v>0</v>
      </c>
      <c r="Z12" s="123"/>
      <c r="AA12" s="136">
        <v>0</v>
      </c>
      <c r="AB12" s="140">
        <f t="shared" si="13"/>
        <v>0</v>
      </c>
      <c r="AC12" s="141">
        <v>0</v>
      </c>
      <c r="AD12" s="25"/>
      <c r="AE12" s="23"/>
      <c r="AF12" s="24"/>
      <c r="AG12" s="39"/>
    </row>
    <row r="13" spans="1:33" x14ac:dyDescent="0.25">
      <c r="A13" s="180"/>
      <c r="B13" s="35">
        <v>8</v>
      </c>
      <c r="C13" s="108"/>
      <c r="D13" s="36" t="s">
        <v>55</v>
      </c>
      <c r="E13" s="112"/>
      <c r="F13" s="32"/>
      <c r="G13" s="24"/>
      <c r="H13" s="27"/>
      <c r="I13" s="49" t="s">
        <v>40</v>
      </c>
      <c r="J13" s="26"/>
      <c r="K13" s="37"/>
      <c r="L13" s="117">
        <f t="shared" si="7"/>
        <v>15</v>
      </c>
      <c r="M13" s="114"/>
      <c r="N13" s="38" t="s">
        <v>43</v>
      </c>
      <c r="O13" s="86"/>
      <c r="P13" s="126">
        <v>0</v>
      </c>
      <c r="Q13" s="67">
        <v>0.1</v>
      </c>
      <c r="R13" s="151">
        <v>0</v>
      </c>
      <c r="S13" s="129">
        <f t="shared" si="8"/>
        <v>0</v>
      </c>
      <c r="T13" s="130">
        <f t="shared" si="9"/>
        <v>0</v>
      </c>
      <c r="U13" s="134">
        <f t="shared" si="10"/>
        <v>0</v>
      </c>
      <c r="V13" s="119"/>
      <c r="W13" s="136">
        <f t="shared" si="11"/>
        <v>0</v>
      </c>
      <c r="X13" s="121"/>
      <c r="Y13" s="138">
        <f t="shared" si="12"/>
        <v>0</v>
      </c>
      <c r="Z13" s="123"/>
      <c r="AA13" s="136">
        <v>0</v>
      </c>
      <c r="AB13" s="140">
        <f t="shared" si="13"/>
        <v>0</v>
      </c>
      <c r="AC13" s="141">
        <v>0</v>
      </c>
      <c r="AD13" s="25"/>
      <c r="AE13" s="23"/>
      <c r="AF13" s="24"/>
      <c r="AG13" s="39"/>
    </row>
    <row r="14" spans="1:33" x14ac:dyDescent="0.25">
      <c r="A14" s="180"/>
      <c r="B14" s="35">
        <v>9</v>
      </c>
      <c r="C14" s="108"/>
      <c r="D14" s="36" t="s">
        <v>55</v>
      </c>
      <c r="E14" s="112"/>
      <c r="F14" s="32"/>
      <c r="G14" s="24"/>
      <c r="H14" s="27"/>
      <c r="I14" s="49" t="s">
        <v>40</v>
      </c>
      <c r="J14" s="26"/>
      <c r="K14" s="37"/>
      <c r="L14" s="117">
        <f t="shared" si="7"/>
        <v>15</v>
      </c>
      <c r="M14" s="114"/>
      <c r="N14" s="38" t="s">
        <v>43</v>
      </c>
      <c r="O14" s="87"/>
      <c r="P14" s="126">
        <v>0</v>
      </c>
      <c r="Q14" s="67">
        <v>0.1</v>
      </c>
      <c r="R14" s="151">
        <v>0</v>
      </c>
      <c r="S14" s="129">
        <f t="shared" si="8"/>
        <v>0</v>
      </c>
      <c r="T14" s="130">
        <f t="shared" si="9"/>
        <v>0</v>
      </c>
      <c r="U14" s="134">
        <f t="shared" si="10"/>
        <v>0</v>
      </c>
      <c r="V14" s="119"/>
      <c r="W14" s="136">
        <f t="shared" si="11"/>
        <v>0</v>
      </c>
      <c r="X14" s="121"/>
      <c r="Y14" s="138">
        <f t="shared" si="12"/>
        <v>0</v>
      </c>
      <c r="Z14" s="123"/>
      <c r="AA14" s="136">
        <v>0</v>
      </c>
      <c r="AB14" s="140">
        <f t="shared" si="13"/>
        <v>0</v>
      </c>
      <c r="AC14" s="141">
        <v>0</v>
      </c>
      <c r="AD14" s="25"/>
      <c r="AE14" s="23"/>
      <c r="AF14" s="24"/>
      <c r="AG14" s="39"/>
    </row>
    <row r="15" spans="1:33" x14ac:dyDescent="0.25">
      <c r="A15" s="180"/>
      <c r="B15" s="35">
        <v>10</v>
      </c>
      <c r="C15" s="108"/>
      <c r="D15" s="36" t="s">
        <v>55</v>
      </c>
      <c r="E15" s="112"/>
      <c r="F15" s="32"/>
      <c r="G15" s="24"/>
      <c r="H15" s="25"/>
      <c r="I15" s="38" t="s">
        <v>40</v>
      </c>
      <c r="J15" s="26"/>
      <c r="K15" s="37"/>
      <c r="L15" s="117">
        <f t="shared" si="7"/>
        <v>15</v>
      </c>
      <c r="M15" s="114"/>
      <c r="N15" s="38" t="s">
        <v>43</v>
      </c>
      <c r="O15" s="86"/>
      <c r="P15" s="127">
        <v>0</v>
      </c>
      <c r="Q15" s="67">
        <v>0.1</v>
      </c>
      <c r="R15" s="152">
        <v>0</v>
      </c>
      <c r="S15" s="131">
        <f t="shared" si="8"/>
        <v>0</v>
      </c>
      <c r="T15" s="130">
        <f t="shared" si="9"/>
        <v>0</v>
      </c>
      <c r="U15" s="134">
        <f t="shared" si="10"/>
        <v>0</v>
      </c>
      <c r="V15" s="119"/>
      <c r="W15" s="136">
        <f t="shared" si="11"/>
        <v>0</v>
      </c>
      <c r="X15" s="121"/>
      <c r="Y15" s="138">
        <f t="shared" si="12"/>
        <v>0</v>
      </c>
      <c r="Z15" s="123"/>
      <c r="AA15" s="136">
        <v>0</v>
      </c>
      <c r="AB15" s="140">
        <f t="shared" si="13"/>
        <v>0</v>
      </c>
      <c r="AC15" s="141">
        <v>0</v>
      </c>
      <c r="AD15" s="25"/>
      <c r="AE15" s="23"/>
      <c r="AF15" s="24"/>
      <c r="AG15" s="39"/>
    </row>
    <row r="16" spans="1:33" ht="15" customHeight="1" x14ac:dyDescent="0.25">
      <c r="A16" s="180"/>
      <c r="B16" s="35">
        <v>11</v>
      </c>
      <c r="C16" s="108"/>
      <c r="D16" s="36" t="s">
        <v>55</v>
      </c>
      <c r="E16" s="112"/>
      <c r="F16" s="32"/>
      <c r="G16" s="24"/>
      <c r="H16" s="25"/>
      <c r="I16" s="38" t="s">
        <v>40</v>
      </c>
      <c r="J16" s="26"/>
      <c r="K16" s="37"/>
      <c r="L16" s="117">
        <f t="shared" si="7"/>
        <v>15</v>
      </c>
      <c r="M16" s="114"/>
      <c r="N16" s="38" t="s">
        <v>43</v>
      </c>
      <c r="O16" s="86"/>
      <c r="P16" s="127">
        <v>0</v>
      </c>
      <c r="Q16" s="67">
        <v>0.1</v>
      </c>
      <c r="R16" s="152">
        <v>0</v>
      </c>
      <c r="S16" s="131">
        <f t="shared" si="8"/>
        <v>0</v>
      </c>
      <c r="T16" s="130">
        <f t="shared" si="9"/>
        <v>0</v>
      </c>
      <c r="U16" s="134">
        <f t="shared" si="10"/>
        <v>0</v>
      </c>
      <c r="V16" s="119"/>
      <c r="W16" s="136">
        <f t="shared" si="11"/>
        <v>0</v>
      </c>
      <c r="X16" s="121"/>
      <c r="Y16" s="138">
        <f t="shared" si="12"/>
        <v>0</v>
      </c>
      <c r="Z16" s="123"/>
      <c r="AA16" s="136">
        <v>0</v>
      </c>
      <c r="AB16" s="140">
        <f t="shared" si="13"/>
        <v>0</v>
      </c>
      <c r="AC16" s="141">
        <v>0</v>
      </c>
      <c r="AD16" s="25"/>
      <c r="AE16" s="23"/>
      <c r="AF16" s="24"/>
      <c r="AG16" s="39"/>
    </row>
    <row r="17" spans="1:33" ht="15" customHeight="1" x14ac:dyDescent="0.25">
      <c r="A17" s="180"/>
      <c r="B17" s="35">
        <v>12</v>
      </c>
      <c r="C17" s="110"/>
      <c r="D17" s="36" t="s">
        <v>55</v>
      </c>
      <c r="E17" s="112"/>
      <c r="F17" s="70"/>
      <c r="G17" s="71"/>
      <c r="H17" s="27"/>
      <c r="I17" s="38" t="s">
        <v>40</v>
      </c>
      <c r="J17" s="72"/>
      <c r="K17" s="73"/>
      <c r="L17" s="117">
        <f t="shared" si="7"/>
        <v>15</v>
      </c>
      <c r="M17" s="115"/>
      <c r="N17" s="38" t="s">
        <v>43</v>
      </c>
      <c r="O17" s="87"/>
      <c r="P17" s="127">
        <v>0</v>
      </c>
      <c r="Q17" s="67">
        <v>0.1</v>
      </c>
      <c r="R17" s="152">
        <v>0</v>
      </c>
      <c r="S17" s="131">
        <f t="shared" si="8"/>
        <v>0</v>
      </c>
      <c r="T17" s="130">
        <f t="shared" si="9"/>
        <v>0</v>
      </c>
      <c r="U17" s="134">
        <f t="shared" si="10"/>
        <v>0</v>
      </c>
      <c r="V17" s="119"/>
      <c r="W17" s="136">
        <f t="shared" si="11"/>
        <v>0</v>
      </c>
      <c r="X17" s="121"/>
      <c r="Y17" s="138">
        <f t="shared" si="12"/>
        <v>0</v>
      </c>
      <c r="Z17" s="123"/>
      <c r="AA17" s="136">
        <v>0</v>
      </c>
      <c r="AB17" s="140">
        <f t="shared" si="13"/>
        <v>0</v>
      </c>
      <c r="AC17" s="141">
        <v>0</v>
      </c>
      <c r="AD17" s="27"/>
      <c r="AE17" s="69"/>
      <c r="AF17" s="71"/>
      <c r="AG17" s="40"/>
    </row>
    <row r="18" spans="1:33" ht="15" customHeight="1" x14ac:dyDescent="0.25">
      <c r="A18" s="180"/>
      <c r="B18" s="35">
        <v>13</v>
      </c>
      <c r="C18" s="110"/>
      <c r="D18" s="36" t="s">
        <v>55</v>
      </c>
      <c r="E18" s="112"/>
      <c r="F18" s="70"/>
      <c r="G18" s="71"/>
      <c r="H18" s="27"/>
      <c r="I18" s="38" t="s">
        <v>40</v>
      </c>
      <c r="J18" s="72"/>
      <c r="K18" s="73"/>
      <c r="L18" s="117">
        <f t="shared" si="7"/>
        <v>15</v>
      </c>
      <c r="M18" s="115"/>
      <c r="N18" s="38" t="s">
        <v>43</v>
      </c>
      <c r="O18" s="87"/>
      <c r="P18" s="127">
        <v>0</v>
      </c>
      <c r="Q18" s="67">
        <v>0.1</v>
      </c>
      <c r="R18" s="152">
        <v>0</v>
      </c>
      <c r="S18" s="131">
        <f t="shared" si="8"/>
        <v>0</v>
      </c>
      <c r="T18" s="130">
        <f t="shared" si="9"/>
        <v>0</v>
      </c>
      <c r="U18" s="134">
        <f t="shared" si="10"/>
        <v>0</v>
      </c>
      <c r="V18" s="119"/>
      <c r="W18" s="136">
        <f t="shared" si="11"/>
        <v>0</v>
      </c>
      <c r="X18" s="121"/>
      <c r="Y18" s="138">
        <f t="shared" si="12"/>
        <v>0</v>
      </c>
      <c r="Z18" s="123"/>
      <c r="AA18" s="136">
        <v>0</v>
      </c>
      <c r="AB18" s="140">
        <f t="shared" si="13"/>
        <v>0</v>
      </c>
      <c r="AC18" s="141">
        <v>0</v>
      </c>
      <c r="AD18" s="27"/>
      <c r="AE18" s="69"/>
      <c r="AF18" s="71"/>
      <c r="AG18" s="40"/>
    </row>
    <row r="19" spans="1:33" ht="15" customHeight="1" x14ac:dyDescent="0.25">
      <c r="A19" s="180"/>
      <c r="B19" s="35">
        <v>14</v>
      </c>
      <c r="C19" s="110"/>
      <c r="D19" s="36" t="s">
        <v>55</v>
      </c>
      <c r="E19" s="112"/>
      <c r="F19" s="70"/>
      <c r="G19" s="71"/>
      <c r="H19" s="27"/>
      <c r="I19" s="38" t="s">
        <v>40</v>
      </c>
      <c r="J19" s="72"/>
      <c r="K19" s="73"/>
      <c r="L19" s="117">
        <f t="shared" si="7"/>
        <v>15</v>
      </c>
      <c r="M19" s="115"/>
      <c r="N19" s="38" t="s">
        <v>43</v>
      </c>
      <c r="O19" s="87"/>
      <c r="P19" s="127">
        <v>0</v>
      </c>
      <c r="Q19" s="67">
        <v>0.1</v>
      </c>
      <c r="R19" s="152">
        <v>0</v>
      </c>
      <c r="S19" s="131">
        <f t="shared" si="8"/>
        <v>0</v>
      </c>
      <c r="T19" s="130">
        <f t="shared" si="9"/>
        <v>0</v>
      </c>
      <c r="U19" s="134">
        <f t="shared" si="10"/>
        <v>0</v>
      </c>
      <c r="V19" s="119"/>
      <c r="W19" s="136">
        <f t="shared" si="11"/>
        <v>0</v>
      </c>
      <c r="X19" s="121"/>
      <c r="Y19" s="138">
        <f t="shared" si="12"/>
        <v>0</v>
      </c>
      <c r="Z19" s="123"/>
      <c r="AA19" s="136">
        <v>0</v>
      </c>
      <c r="AB19" s="140">
        <f t="shared" si="13"/>
        <v>0</v>
      </c>
      <c r="AC19" s="141">
        <v>0</v>
      </c>
      <c r="AD19" s="27"/>
      <c r="AE19" s="69"/>
      <c r="AF19" s="71"/>
      <c r="AG19" s="40"/>
    </row>
    <row r="20" spans="1:33" ht="15" customHeight="1" x14ac:dyDescent="0.25">
      <c r="A20" s="180"/>
      <c r="B20" s="35">
        <v>15</v>
      </c>
      <c r="C20" s="110"/>
      <c r="D20" s="36" t="s">
        <v>55</v>
      </c>
      <c r="E20" s="112"/>
      <c r="F20" s="70"/>
      <c r="G20" s="71"/>
      <c r="H20" s="27"/>
      <c r="I20" s="38" t="s">
        <v>40</v>
      </c>
      <c r="J20" s="72"/>
      <c r="K20" s="73"/>
      <c r="L20" s="117">
        <f t="shared" si="7"/>
        <v>15</v>
      </c>
      <c r="M20" s="115"/>
      <c r="N20" s="38" t="s">
        <v>43</v>
      </c>
      <c r="O20" s="87"/>
      <c r="P20" s="127">
        <v>0</v>
      </c>
      <c r="Q20" s="67">
        <v>0.1</v>
      </c>
      <c r="R20" s="152">
        <v>0</v>
      </c>
      <c r="S20" s="131">
        <f t="shared" si="8"/>
        <v>0</v>
      </c>
      <c r="T20" s="130">
        <f t="shared" si="9"/>
        <v>0</v>
      </c>
      <c r="U20" s="134">
        <f t="shared" si="10"/>
        <v>0</v>
      </c>
      <c r="V20" s="119"/>
      <c r="W20" s="136">
        <f t="shared" si="11"/>
        <v>0</v>
      </c>
      <c r="X20" s="121"/>
      <c r="Y20" s="138">
        <f t="shared" si="12"/>
        <v>0</v>
      </c>
      <c r="Z20" s="123"/>
      <c r="AA20" s="136">
        <v>0</v>
      </c>
      <c r="AB20" s="140">
        <f t="shared" si="13"/>
        <v>0</v>
      </c>
      <c r="AC20" s="141">
        <v>0</v>
      </c>
      <c r="AD20" s="27"/>
      <c r="AE20" s="69"/>
      <c r="AF20" s="71"/>
      <c r="AG20" s="40"/>
    </row>
    <row r="21" spans="1:33" ht="15" customHeight="1" x14ac:dyDescent="0.25">
      <c r="A21" s="180"/>
      <c r="B21" s="35">
        <v>16</v>
      </c>
      <c r="C21" s="110"/>
      <c r="D21" s="36" t="s">
        <v>55</v>
      </c>
      <c r="E21" s="112"/>
      <c r="F21" s="70"/>
      <c r="G21" s="71"/>
      <c r="H21" s="27"/>
      <c r="I21" s="38" t="s">
        <v>40</v>
      </c>
      <c r="J21" s="72"/>
      <c r="K21" s="73"/>
      <c r="L21" s="117">
        <f t="shared" si="7"/>
        <v>15</v>
      </c>
      <c r="M21" s="115"/>
      <c r="N21" s="38" t="s">
        <v>43</v>
      </c>
      <c r="O21" s="87"/>
      <c r="P21" s="127">
        <v>0</v>
      </c>
      <c r="Q21" s="67">
        <v>0.1</v>
      </c>
      <c r="R21" s="152">
        <v>0</v>
      </c>
      <c r="S21" s="131">
        <f t="shared" si="8"/>
        <v>0</v>
      </c>
      <c r="T21" s="130">
        <f t="shared" si="9"/>
        <v>0</v>
      </c>
      <c r="U21" s="134">
        <f t="shared" si="10"/>
        <v>0</v>
      </c>
      <c r="V21" s="119"/>
      <c r="W21" s="136">
        <f t="shared" si="11"/>
        <v>0</v>
      </c>
      <c r="X21" s="121"/>
      <c r="Y21" s="138">
        <f t="shared" si="12"/>
        <v>0</v>
      </c>
      <c r="Z21" s="123"/>
      <c r="AA21" s="136">
        <v>0</v>
      </c>
      <c r="AB21" s="140">
        <f t="shared" si="13"/>
        <v>0</v>
      </c>
      <c r="AC21" s="141">
        <v>0</v>
      </c>
      <c r="AD21" s="27"/>
      <c r="AE21" s="69"/>
      <c r="AF21" s="71"/>
      <c r="AG21" s="40"/>
    </row>
    <row r="22" spans="1:33" ht="15" customHeight="1" x14ac:dyDescent="0.25">
      <c r="A22" s="180"/>
      <c r="B22" s="35">
        <v>17</v>
      </c>
      <c r="C22" s="110"/>
      <c r="D22" s="36" t="s">
        <v>55</v>
      </c>
      <c r="E22" s="112"/>
      <c r="F22" s="70"/>
      <c r="G22" s="71"/>
      <c r="H22" s="27"/>
      <c r="I22" s="38" t="s">
        <v>40</v>
      </c>
      <c r="J22" s="72"/>
      <c r="K22" s="73"/>
      <c r="L22" s="117">
        <f t="shared" si="7"/>
        <v>15</v>
      </c>
      <c r="M22" s="115"/>
      <c r="N22" s="38" t="s">
        <v>43</v>
      </c>
      <c r="O22" s="87"/>
      <c r="P22" s="127">
        <v>0</v>
      </c>
      <c r="Q22" s="67">
        <v>0.1</v>
      </c>
      <c r="R22" s="152">
        <v>0</v>
      </c>
      <c r="S22" s="131">
        <f t="shared" si="8"/>
        <v>0</v>
      </c>
      <c r="T22" s="130">
        <f t="shared" si="9"/>
        <v>0</v>
      </c>
      <c r="U22" s="134">
        <f t="shared" si="10"/>
        <v>0</v>
      </c>
      <c r="V22" s="119"/>
      <c r="W22" s="136">
        <f t="shared" si="11"/>
        <v>0</v>
      </c>
      <c r="X22" s="121"/>
      <c r="Y22" s="138">
        <f t="shared" si="12"/>
        <v>0</v>
      </c>
      <c r="Z22" s="123"/>
      <c r="AA22" s="136">
        <v>0</v>
      </c>
      <c r="AB22" s="140">
        <f t="shared" si="13"/>
        <v>0</v>
      </c>
      <c r="AC22" s="141">
        <v>0</v>
      </c>
      <c r="AD22" s="27"/>
      <c r="AE22" s="69"/>
      <c r="AF22" s="71"/>
      <c r="AG22" s="40"/>
    </row>
    <row r="23" spans="1:33" ht="15" customHeight="1" x14ac:dyDescent="0.25">
      <c r="A23" s="180"/>
      <c r="B23" s="35">
        <v>18</v>
      </c>
      <c r="C23" s="110"/>
      <c r="D23" s="36" t="s">
        <v>55</v>
      </c>
      <c r="E23" s="112"/>
      <c r="F23" s="70"/>
      <c r="G23" s="71"/>
      <c r="H23" s="27"/>
      <c r="I23" s="38" t="s">
        <v>40</v>
      </c>
      <c r="J23" s="72"/>
      <c r="K23" s="73"/>
      <c r="L23" s="117">
        <f t="shared" si="7"/>
        <v>15</v>
      </c>
      <c r="M23" s="115"/>
      <c r="N23" s="38" t="s">
        <v>43</v>
      </c>
      <c r="O23" s="87"/>
      <c r="P23" s="127">
        <v>0</v>
      </c>
      <c r="Q23" s="67">
        <v>0.1</v>
      </c>
      <c r="R23" s="152">
        <v>0</v>
      </c>
      <c r="S23" s="131">
        <f t="shared" si="8"/>
        <v>0</v>
      </c>
      <c r="T23" s="130">
        <f t="shared" si="9"/>
        <v>0</v>
      </c>
      <c r="U23" s="134">
        <f t="shared" si="10"/>
        <v>0</v>
      </c>
      <c r="V23" s="119"/>
      <c r="W23" s="136">
        <f t="shared" si="11"/>
        <v>0</v>
      </c>
      <c r="X23" s="121"/>
      <c r="Y23" s="138">
        <f t="shared" si="12"/>
        <v>0</v>
      </c>
      <c r="Z23" s="123"/>
      <c r="AA23" s="136">
        <v>0</v>
      </c>
      <c r="AB23" s="140">
        <f t="shared" si="13"/>
        <v>0</v>
      </c>
      <c r="AC23" s="141">
        <v>0</v>
      </c>
      <c r="AD23" s="27"/>
      <c r="AE23" s="69"/>
      <c r="AF23" s="71"/>
      <c r="AG23" s="40"/>
    </row>
    <row r="24" spans="1:33" ht="15" customHeight="1" x14ac:dyDescent="0.25">
      <c r="A24" s="180"/>
      <c r="B24" s="35">
        <v>19</v>
      </c>
      <c r="C24" s="110"/>
      <c r="D24" s="36" t="s">
        <v>55</v>
      </c>
      <c r="E24" s="112"/>
      <c r="F24" s="70"/>
      <c r="G24" s="71"/>
      <c r="H24" s="27"/>
      <c r="I24" s="38" t="s">
        <v>40</v>
      </c>
      <c r="J24" s="72"/>
      <c r="K24" s="73"/>
      <c r="L24" s="117">
        <f t="shared" si="7"/>
        <v>15</v>
      </c>
      <c r="M24" s="115"/>
      <c r="N24" s="38" t="s">
        <v>43</v>
      </c>
      <c r="O24" s="87"/>
      <c r="P24" s="127">
        <v>0</v>
      </c>
      <c r="Q24" s="67">
        <v>0.1</v>
      </c>
      <c r="R24" s="152">
        <v>0</v>
      </c>
      <c r="S24" s="131">
        <f t="shared" si="8"/>
        <v>0</v>
      </c>
      <c r="T24" s="130">
        <f t="shared" si="9"/>
        <v>0</v>
      </c>
      <c r="U24" s="134">
        <f t="shared" si="10"/>
        <v>0</v>
      </c>
      <c r="V24" s="119"/>
      <c r="W24" s="136">
        <f t="shared" si="11"/>
        <v>0</v>
      </c>
      <c r="X24" s="121"/>
      <c r="Y24" s="138">
        <f t="shared" si="12"/>
        <v>0</v>
      </c>
      <c r="Z24" s="123"/>
      <c r="AA24" s="136">
        <v>0</v>
      </c>
      <c r="AB24" s="140">
        <f t="shared" si="13"/>
        <v>0</v>
      </c>
      <c r="AC24" s="141">
        <v>0</v>
      </c>
      <c r="AD24" s="27"/>
      <c r="AE24" s="69"/>
      <c r="AF24" s="71"/>
      <c r="AG24" s="40"/>
    </row>
    <row r="25" spans="1:33" ht="15" customHeight="1" x14ac:dyDescent="0.25">
      <c r="A25" s="180"/>
      <c r="B25" s="35">
        <v>20</v>
      </c>
      <c r="C25" s="110"/>
      <c r="D25" s="36" t="s">
        <v>55</v>
      </c>
      <c r="E25" s="112"/>
      <c r="F25" s="70"/>
      <c r="G25" s="71"/>
      <c r="H25" s="27"/>
      <c r="I25" s="38" t="s">
        <v>40</v>
      </c>
      <c r="J25" s="72"/>
      <c r="K25" s="73"/>
      <c r="L25" s="117">
        <f t="shared" si="7"/>
        <v>15</v>
      </c>
      <c r="M25" s="115"/>
      <c r="N25" s="38" t="s">
        <v>43</v>
      </c>
      <c r="O25" s="87"/>
      <c r="P25" s="127">
        <v>0</v>
      </c>
      <c r="Q25" s="67">
        <v>0.1</v>
      </c>
      <c r="R25" s="152">
        <v>0</v>
      </c>
      <c r="S25" s="131">
        <f t="shared" si="8"/>
        <v>0</v>
      </c>
      <c r="T25" s="130">
        <f t="shared" si="9"/>
        <v>0</v>
      </c>
      <c r="U25" s="134">
        <f t="shared" si="10"/>
        <v>0</v>
      </c>
      <c r="V25" s="119"/>
      <c r="W25" s="136">
        <f t="shared" si="11"/>
        <v>0</v>
      </c>
      <c r="X25" s="121"/>
      <c r="Y25" s="138">
        <f t="shared" si="12"/>
        <v>0</v>
      </c>
      <c r="Z25" s="123"/>
      <c r="AA25" s="136">
        <v>0</v>
      </c>
      <c r="AB25" s="140">
        <f t="shared" si="13"/>
        <v>0</v>
      </c>
      <c r="AC25" s="141">
        <v>0</v>
      </c>
      <c r="AD25" s="27"/>
      <c r="AE25" s="69"/>
      <c r="AF25" s="71"/>
      <c r="AG25" s="40"/>
    </row>
    <row r="26" spans="1:33" ht="15" customHeight="1" x14ac:dyDescent="0.25">
      <c r="A26" s="180"/>
      <c r="B26" s="35">
        <v>21</v>
      </c>
      <c r="C26" s="110"/>
      <c r="D26" s="36" t="s">
        <v>55</v>
      </c>
      <c r="E26" s="112"/>
      <c r="F26" s="70"/>
      <c r="G26" s="71"/>
      <c r="H26" s="27"/>
      <c r="I26" s="38" t="s">
        <v>40</v>
      </c>
      <c r="J26" s="72"/>
      <c r="K26" s="73"/>
      <c r="L26" s="117">
        <f t="shared" si="7"/>
        <v>15</v>
      </c>
      <c r="M26" s="115"/>
      <c r="N26" s="38" t="s">
        <v>43</v>
      </c>
      <c r="O26" s="87"/>
      <c r="P26" s="127">
        <v>0</v>
      </c>
      <c r="Q26" s="67">
        <v>0.1</v>
      </c>
      <c r="R26" s="152">
        <v>0</v>
      </c>
      <c r="S26" s="131">
        <f t="shared" si="8"/>
        <v>0</v>
      </c>
      <c r="T26" s="130">
        <f t="shared" si="9"/>
        <v>0</v>
      </c>
      <c r="U26" s="134">
        <f t="shared" si="10"/>
        <v>0</v>
      </c>
      <c r="V26" s="119"/>
      <c r="W26" s="136">
        <f t="shared" si="11"/>
        <v>0</v>
      </c>
      <c r="X26" s="121"/>
      <c r="Y26" s="138">
        <f t="shared" si="12"/>
        <v>0</v>
      </c>
      <c r="Z26" s="123"/>
      <c r="AA26" s="136">
        <v>0</v>
      </c>
      <c r="AB26" s="140">
        <f t="shared" si="13"/>
        <v>0</v>
      </c>
      <c r="AC26" s="141">
        <v>0</v>
      </c>
      <c r="AD26" s="27"/>
      <c r="AE26" s="69"/>
      <c r="AF26" s="71"/>
      <c r="AG26" s="40"/>
    </row>
    <row r="27" spans="1:33" ht="15" customHeight="1" x14ac:dyDescent="0.25">
      <c r="A27" s="180"/>
      <c r="B27" s="35">
        <v>22</v>
      </c>
      <c r="C27" s="110"/>
      <c r="D27" s="36" t="s">
        <v>55</v>
      </c>
      <c r="E27" s="112"/>
      <c r="F27" s="70"/>
      <c r="G27" s="71"/>
      <c r="H27" s="27"/>
      <c r="I27" s="38" t="s">
        <v>40</v>
      </c>
      <c r="J27" s="72"/>
      <c r="K27" s="73"/>
      <c r="L27" s="117">
        <f t="shared" si="7"/>
        <v>15</v>
      </c>
      <c r="M27" s="115"/>
      <c r="N27" s="38" t="s">
        <v>43</v>
      </c>
      <c r="O27" s="87"/>
      <c r="P27" s="127">
        <v>0</v>
      </c>
      <c r="Q27" s="67">
        <v>0.1</v>
      </c>
      <c r="R27" s="152">
        <v>0</v>
      </c>
      <c r="S27" s="131">
        <f t="shared" si="8"/>
        <v>0</v>
      </c>
      <c r="T27" s="130">
        <f t="shared" si="9"/>
        <v>0</v>
      </c>
      <c r="U27" s="134">
        <f t="shared" si="10"/>
        <v>0</v>
      </c>
      <c r="V27" s="119"/>
      <c r="W27" s="136">
        <f t="shared" si="11"/>
        <v>0</v>
      </c>
      <c r="X27" s="121"/>
      <c r="Y27" s="138">
        <f t="shared" si="12"/>
        <v>0</v>
      </c>
      <c r="Z27" s="123"/>
      <c r="AA27" s="136">
        <v>0</v>
      </c>
      <c r="AB27" s="140">
        <f t="shared" si="13"/>
        <v>0</v>
      </c>
      <c r="AC27" s="141">
        <v>0</v>
      </c>
      <c r="AD27" s="27"/>
      <c r="AE27" s="69"/>
      <c r="AF27" s="71"/>
      <c r="AG27" s="40"/>
    </row>
    <row r="28" spans="1:33" ht="15" customHeight="1" x14ac:dyDescent="0.25">
      <c r="A28" s="180"/>
      <c r="B28" s="35">
        <v>23</v>
      </c>
      <c r="C28" s="110"/>
      <c r="D28" s="36" t="s">
        <v>55</v>
      </c>
      <c r="E28" s="112"/>
      <c r="F28" s="70"/>
      <c r="G28" s="71"/>
      <c r="H28" s="27"/>
      <c r="I28" s="38" t="s">
        <v>40</v>
      </c>
      <c r="J28" s="72"/>
      <c r="K28" s="73"/>
      <c r="L28" s="117">
        <f t="shared" si="7"/>
        <v>15</v>
      </c>
      <c r="M28" s="115"/>
      <c r="N28" s="38" t="s">
        <v>43</v>
      </c>
      <c r="O28" s="87"/>
      <c r="P28" s="127">
        <v>0</v>
      </c>
      <c r="Q28" s="67">
        <v>0.1</v>
      </c>
      <c r="R28" s="152">
        <v>0</v>
      </c>
      <c r="S28" s="131">
        <f t="shared" si="8"/>
        <v>0</v>
      </c>
      <c r="T28" s="130">
        <f t="shared" si="9"/>
        <v>0</v>
      </c>
      <c r="U28" s="134">
        <f t="shared" si="10"/>
        <v>0</v>
      </c>
      <c r="V28" s="119"/>
      <c r="W28" s="136">
        <f t="shared" si="11"/>
        <v>0</v>
      </c>
      <c r="X28" s="121"/>
      <c r="Y28" s="138">
        <f t="shared" si="12"/>
        <v>0</v>
      </c>
      <c r="Z28" s="123"/>
      <c r="AA28" s="136">
        <v>0</v>
      </c>
      <c r="AB28" s="140">
        <f t="shared" si="13"/>
        <v>0</v>
      </c>
      <c r="AC28" s="141">
        <v>0</v>
      </c>
      <c r="AD28" s="27"/>
      <c r="AE28" s="69"/>
      <c r="AF28" s="71"/>
      <c r="AG28" s="40"/>
    </row>
    <row r="29" spans="1:33" ht="15" customHeight="1" x14ac:dyDescent="0.25">
      <c r="A29" s="180"/>
      <c r="B29" s="35">
        <v>24</v>
      </c>
      <c r="C29" s="110"/>
      <c r="D29" s="36" t="s">
        <v>55</v>
      </c>
      <c r="E29" s="112"/>
      <c r="F29" s="70"/>
      <c r="G29" s="71"/>
      <c r="H29" s="27"/>
      <c r="I29" s="38" t="s">
        <v>40</v>
      </c>
      <c r="J29" s="72"/>
      <c r="K29" s="73"/>
      <c r="L29" s="117">
        <f t="shared" si="7"/>
        <v>15</v>
      </c>
      <c r="M29" s="115"/>
      <c r="N29" s="38" t="s">
        <v>43</v>
      </c>
      <c r="O29" s="87"/>
      <c r="P29" s="127">
        <v>0</v>
      </c>
      <c r="Q29" s="67">
        <v>0.1</v>
      </c>
      <c r="R29" s="152">
        <v>0</v>
      </c>
      <c r="S29" s="131">
        <f t="shared" si="8"/>
        <v>0</v>
      </c>
      <c r="T29" s="130">
        <f t="shared" si="9"/>
        <v>0</v>
      </c>
      <c r="U29" s="134">
        <f t="shared" si="10"/>
        <v>0</v>
      </c>
      <c r="V29" s="119"/>
      <c r="W29" s="136">
        <f t="shared" si="11"/>
        <v>0</v>
      </c>
      <c r="X29" s="121"/>
      <c r="Y29" s="138">
        <f t="shared" si="12"/>
        <v>0</v>
      </c>
      <c r="Z29" s="123"/>
      <c r="AA29" s="136">
        <v>0</v>
      </c>
      <c r="AB29" s="140">
        <f t="shared" si="13"/>
        <v>0</v>
      </c>
      <c r="AC29" s="141">
        <v>0</v>
      </c>
      <c r="AD29" s="27"/>
      <c r="AE29" s="69"/>
      <c r="AF29" s="71"/>
      <c r="AG29" s="40"/>
    </row>
    <row r="30" spans="1:33" ht="15" customHeight="1" x14ac:dyDescent="0.25">
      <c r="A30" s="180"/>
      <c r="B30" s="35">
        <v>25</v>
      </c>
      <c r="C30" s="110"/>
      <c r="D30" s="36" t="s">
        <v>55</v>
      </c>
      <c r="E30" s="112"/>
      <c r="F30" s="70"/>
      <c r="G30" s="71"/>
      <c r="H30" s="27"/>
      <c r="I30" s="38" t="s">
        <v>40</v>
      </c>
      <c r="J30" s="72"/>
      <c r="K30" s="73"/>
      <c r="L30" s="117">
        <f t="shared" si="7"/>
        <v>15</v>
      </c>
      <c r="M30" s="115"/>
      <c r="N30" s="38" t="s">
        <v>43</v>
      </c>
      <c r="O30" s="87"/>
      <c r="P30" s="127">
        <v>0</v>
      </c>
      <c r="Q30" s="67">
        <v>0.1</v>
      </c>
      <c r="R30" s="152">
        <v>0</v>
      </c>
      <c r="S30" s="131">
        <f t="shared" si="8"/>
        <v>0</v>
      </c>
      <c r="T30" s="130">
        <f t="shared" si="9"/>
        <v>0</v>
      </c>
      <c r="U30" s="134">
        <f t="shared" si="10"/>
        <v>0</v>
      </c>
      <c r="V30" s="119"/>
      <c r="W30" s="136">
        <f t="shared" si="11"/>
        <v>0</v>
      </c>
      <c r="X30" s="121"/>
      <c r="Y30" s="138">
        <f t="shared" si="12"/>
        <v>0</v>
      </c>
      <c r="Z30" s="123"/>
      <c r="AA30" s="136">
        <v>0</v>
      </c>
      <c r="AB30" s="140">
        <f t="shared" si="13"/>
        <v>0</v>
      </c>
      <c r="AC30" s="141">
        <v>0</v>
      </c>
      <c r="AD30" s="27"/>
      <c r="AE30" s="69"/>
      <c r="AF30" s="71"/>
      <c r="AG30" s="40"/>
    </row>
    <row r="31" spans="1:33" ht="15" customHeight="1" x14ac:dyDescent="0.25">
      <c r="A31" s="180"/>
      <c r="B31" s="35">
        <v>26</v>
      </c>
      <c r="C31" s="110"/>
      <c r="D31" s="36" t="s">
        <v>55</v>
      </c>
      <c r="E31" s="112"/>
      <c r="F31" s="70"/>
      <c r="G31" s="71"/>
      <c r="H31" s="27"/>
      <c r="I31" s="38" t="s">
        <v>40</v>
      </c>
      <c r="J31" s="72"/>
      <c r="K31" s="73"/>
      <c r="L31" s="117">
        <f t="shared" si="7"/>
        <v>15</v>
      </c>
      <c r="M31" s="115"/>
      <c r="N31" s="38" t="s">
        <v>43</v>
      </c>
      <c r="O31" s="87"/>
      <c r="P31" s="127">
        <v>0</v>
      </c>
      <c r="Q31" s="67">
        <v>0.1</v>
      </c>
      <c r="R31" s="152">
        <v>0</v>
      </c>
      <c r="S31" s="131">
        <f t="shared" si="8"/>
        <v>0</v>
      </c>
      <c r="T31" s="130">
        <f t="shared" si="9"/>
        <v>0</v>
      </c>
      <c r="U31" s="134">
        <f t="shared" si="10"/>
        <v>0</v>
      </c>
      <c r="V31" s="119"/>
      <c r="W31" s="136">
        <f t="shared" si="11"/>
        <v>0</v>
      </c>
      <c r="X31" s="121"/>
      <c r="Y31" s="138">
        <f t="shared" si="12"/>
        <v>0</v>
      </c>
      <c r="Z31" s="123"/>
      <c r="AA31" s="136">
        <v>0</v>
      </c>
      <c r="AB31" s="140">
        <f t="shared" si="13"/>
        <v>0</v>
      </c>
      <c r="AC31" s="141">
        <v>0</v>
      </c>
      <c r="AD31" s="27"/>
      <c r="AE31" s="69"/>
      <c r="AF31" s="71"/>
      <c r="AG31" s="40"/>
    </row>
    <row r="32" spans="1:33" ht="15" customHeight="1" x14ac:dyDescent="0.25">
      <c r="A32" s="180"/>
      <c r="B32" s="35">
        <v>27</v>
      </c>
      <c r="C32" s="110"/>
      <c r="D32" s="36" t="s">
        <v>55</v>
      </c>
      <c r="E32" s="112"/>
      <c r="F32" s="70"/>
      <c r="G32" s="71"/>
      <c r="H32" s="27"/>
      <c r="I32" s="38" t="s">
        <v>40</v>
      </c>
      <c r="J32" s="72"/>
      <c r="K32" s="73"/>
      <c r="L32" s="117">
        <f t="shared" si="7"/>
        <v>15</v>
      </c>
      <c r="M32" s="115"/>
      <c r="N32" s="38" t="s">
        <v>43</v>
      </c>
      <c r="O32" s="87"/>
      <c r="P32" s="127">
        <v>0</v>
      </c>
      <c r="Q32" s="67">
        <v>0.1</v>
      </c>
      <c r="R32" s="152">
        <v>0</v>
      </c>
      <c r="S32" s="131">
        <f t="shared" si="8"/>
        <v>0</v>
      </c>
      <c r="T32" s="130">
        <f t="shared" si="9"/>
        <v>0</v>
      </c>
      <c r="U32" s="134">
        <f t="shared" si="10"/>
        <v>0</v>
      </c>
      <c r="V32" s="119"/>
      <c r="W32" s="136">
        <f t="shared" si="11"/>
        <v>0</v>
      </c>
      <c r="X32" s="121"/>
      <c r="Y32" s="138">
        <f t="shared" si="12"/>
        <v>0</v>
      </c>
      <c r="Z32" s="123"/>
      <c r="AA32" s="136">
        <v>0</v>
      </c>
      <c r="AB32" s="140">
        <f t="shared" si="13"/>
        <v>0</v>
      </c>
      <c r="AC32" s="141">
        <v>0</v>
      </c>
      <c r="AD32" s="27"/>
      <c r="AE32" s="69"/>
      <c r="AF32" s="71"/>
      <c r="AG32" s="40"/>
    </row>
    <row r="33" spans="1:33" ht="15" customHeight="1" x14ac:dyDescent="0.25">
      <c r="A33" s="180"/>
      <c r="B33" s="35">
        <v>28</v>
      </c>
      <c r="C33" s="110"/>
      <c r="D33" s="36" t="s">
        <v>55</v>
      </c>
      <c r="E33" s="112"/>
      <c r="F33" s="70"/>
      <c r="G33" s="71"/>
      <c r="H33" s="27"/>
      <c r="I33" s="38" t="s">
        <v>40</v>
      </c>
      <c r="J33" s="72"/>
      <c r="K33" s="73"/>
      <c r="L33" s="117">
        <f t="shared" si="7"/>
        <v>15</v>
      </c>
      <c r="M33" s="115"/>
      <c r="N33" s="38" t="s">
        <v>43</v>
      </c>
      <c r="O33" s="87"/>
      <c r="P33" s="127">
        <v>0</v>
      </c>
      <c r="Q33" s="67">
        <v>0.1</v>
      </c>
      <c r="R33" s="152">
        <v>0</v>
      </c>
      <c r="S33" s="131">
        <f t="shared" si="8"/>
        <v>0</v>
      </c>
      <c r="T33" s="130">
        <f t="shared" si="9"/>
        <v>0</v>
      </c>
      <c r="U33" s="134">
        <f t="shared" si="10"/>
        <v>0</v>
      </c>
      <c r="V33" s="119"/>
      <c r="W33" s="136">
        <f t="shared" si="11"/>
        <v>0</v>
      </c>
      <c r="X33" s="121"/>
      <c r="Y33" s="138">
        <f t="shared" si="12"/>
        <v>0</v>
      </c>
      <c r="Z33" s="123"/>
      <c r="AA33" s="136">
        <v>0</v>
      </c>
      <c r="AB33" s="140">
        <f t="shared" si="13"/>
        <v>0</v>
      </c>
      <c r="AC33" s="141">
        <v>0</v>
      </c>
      <c r="AD33" s="27"/>
      <c r="AE33" s="69"/>
      <c r="AF33" s="71"/>
      <c r="AG33" s="40"/>
    </row>
    <row r="34" spans="1:33" ht="15" customHeight="1" thickBot="1" x14ac:dyDescent="0.3">
      <c r="A34" s="180"/>
      <c r="B34" s="35">
        <v>29</v>
      </c>
      <c r="C34" s="110"/>
      <c r="D34" s="36" t="s">
        <v>55</v>
      </c>
      <c r="E34" s="112"/>
      <c r="F34" s="70"/>
      <c r="G34" s="71"/>
      <c r="H34" s="30"/>
      <c r="I34" s="43" t="s">
        <v>40</v>
      </c>
      <c r="J34" s="72"/>
      <c r="K34" s="73"/>
      <c r="L34" s="117">
        <f t="shared" si="7"/>
        <v>15</v>
      </c>
      <c r="M34" s="115"/>
      <c r="N34" s="38" t="s">
        <v>43</v>
      </c>
      <c r="O34" s="87"/>
      <c r="P34" s="127">
        <v>0</v>
      </c>
      <c r="Q34" s="67">
        <v>0.1</v>
      </c>
      <c r="R34" s="152">
        <v>0</v>
      </c>
      <c r="S34" s="131">
        <f t="shared" si="8"/>
        <v>0</v>
      </c>
      <c r="T34" s="130">
        <f t="shared" si="9"/>
        <v>0</v>
      </c>
      <c r="U34" s="134">
        <f t="shared" si="10"/>
        <v>0</v>
      </c>
      <c r="V34" s="119"/>
      <c r="W34" s="136">
        <f t="shared" si="11"/>
        <v>0</v>
      </c>
      <c r="X34" s="121"/>
      <c r="Y34" s="138">
        <f t="shared" si="12"/>
        <v>0</v>
      </c>
      <c r="Z34" s="123"/>
      <c r="AA34" s="136">
        <v>0</v>
      </c>
      <c r="AB34" s="140">
        <f t="shared" si="13"/>
        <v>0</v>
      </c>
      <c r="AC34" s="141">
        <v>0</v>
      </c>
      <c r="AD34" s="27"/>
      <c r="AE34" s="69"/>
      <c r="AF34" s="71"/>
      <c r="AG34" s="40"/>
    </row>
    <row r="35" spans="1:33" ht="15.75" thickBot="1" x14ac:dyDescent="0.3">
      <c r="A35" s="181"/>
      <c r="B35" s="91">
        <v>30</v>
      </c>
      <c r="C35" s="111"/>
      <c r="D35" s="41" t="s">
        <v>55</v>
      </c>
      <c r="E35" s="113"/>
      <c r="F35" s="33"/>
      <c r="G35" s="29"/>
      <c r="H35" s="79"/>
      <c r="I35" s="80" t="s">
        <v>40</v>
      </c>
      <c r="J35" s="31"/>
      <c r="K35" s="42"/>
      <c r="L35" s="118">
        <f t="shared" si="7"/>
        <v>15</v>
      </c>
      <c r="M35" s="116"/>
      <c r="N35" s="43" t="s">
        <v>43</v>
      </c>
      <c r="O35" s="88"/>
      <c r="P35" s="128">
        <v>0</v>
      </c>
      <c r="Q35" s="68">
        <v>0.1</v>
      </c>
      <c r="R35" s="153">
        <v>0</v>
      </c>
      <c r="S35" s="132">
        <f t="shared" si="8"/>
        <v>0</v>
      </c>
      <c r="T35" s="133">
        <f t="shared" si="9"/>
        <v>0</v>
      </c>
      <c r="U35" s="135">
        <f t="shared" si="10"/>
        <v>0</v>
      </c>
      <c r="V35" s="120"/>
      <c r="W35" s="137">
        <f t="shared" si="11"/>
        <v>0</v>
      </c>
      <c r="X35" s="122"/>
      <c r="Y35" s="139">
        <f t="shared" si="12"/>
        <v>0</v>
      </c>
      <c r="Z35" s="124"/>
      <c r="AA35" s="137">
        <v>0</v>
      </c>
      <c r="AB35" s="142">
        <f t="shared" si="13"/>
        <v>0</v>
      </c>
      <c r="AC35" s="141">
        <v>0</v>
      </c>
      <c r="AD35" s="30"/>
      <c r="AE35" s="28"/>
      <c r="AF35" s="29"/>
      <c r="AG35" s="44"/>
    </row>
    <row r="36" spans="1:33" ht="15.75" thickBot="1" x14ac:dyDescent="0.3">
      <c r="A36" s="2"/>
      <c r="B36" s="198"/>
      <c r="C36" s="198"/>
      <c r="D36" s="198"/>
      <c r="E36" s="198"/>
      <c r="F36" s="7"/>
      <c r="G36" s="7"/>
      <c r="H36" s="45"/>
      <c r="I36" s="45"/>
      <c r="J36" s="45"/>
      <c r="K36" s="46"/>
      <c r="L36" s="45"/>
      <c r="M36" s="45"/>
      <c r="N36" s="45"/>
      <c r="O36" s="45"/>
      <c r="P36" s="78">
        <f>SUM(P6:P35)</f>
        <v>0</v>
      </c>
      <c r="Q36" s="64"/>
      <c r="R36" s="74">
        <f t="shared" ref="R36:AB36" si="14">SUM(R6:R35)</f>
        <v>0</v>
      </c>
      <c r="S36" s="65">
        <f t="shared" si="14"/>
        <v>0</v>
      </c>
      <c r="T36" s="66">
        <f t="shared" si="14"/>
        <v>0</v>
      </c>
      <c r="U36" s="196">
        <f t="shared" si="14"/>
        <v>0</v>
      </c>
      <c r="V36" s="197"/>
      <c r="W36" s="196">
        <f t="shared" si="14"/>
        <v>0</v>
      </c>
      <c r="X36" s="197"/>
      <c r="Y36" s="196">
        <f t="shared" si="14"/>
        <v>0</v>
      </c>
      <c r="Z36" s="197"/>
      <c r="AA36" s="65">
        <f t="shared" si="14"/>
        <v>0</v>
      </c>
      <c r="AB36" s="65">
        <f t="shared" si="14"/>
        <v>0</v>
      </c>
      <c r="AC36" s="77">
        <f>SUM(AC6:AC35)</f>
        <v>0</v>
      </c>
      <c r="AD36" s="7"/>
      <c r="AE36" s="7"/>
      <c r="AF36" s="7"/>
      <c r="AG36" s="47"/>
    </row>
    <row r="37" spans="1:33" ht="15.75" customHeight="1" thickBot="1" x14ac:dyDescent="0.3">
      <c r="A37" s="2"/>
      <c r="B37" s="182" t="s">
        <v>13</v>
      </c>
      <c r="C37" s="183"/>
      <c r="D37" s="89">
        <v>0</v>
      </c>
      <c r="E37" s="55">
        <f>R6+R7</f>
        <v>0</v>
      </c>
      <c r="F37" s="61"/>
      <c r="G37" s="186" t="s">
        <v>42</v>
      </c>
      <c r="H37" s="187"/>
      <c r="I37" s="190">
        <f>E41-E40</f>
        <v>0</v>
      </c>
      <c r="J37" s="191"/>
      <c r="K37" s="6"/>
      <c r="L37" s="6"/>
      <c r="AD37" s="6"/>
      <c r="AE37" s="6"/>
      <c r="AF37" s="6"/>
    </row>
    <row r="38" spans="1:33" ht="15.75" customHeight="1" thickBot="1" x14ac:dyDescent="0.3">
      <c r="A38" s="2"/>
      <c r="B38" s="184" t="s">
        <v>19</v>
      </c>
      <c r="C38" s="185"/>
      <c r="D38" s="90">
        <v>0</v>
      </c>
      <c r="E38" s="56">
        <v>0</v>
      </c>
      <c r="F38" s="62"/>
      <c r="G38" s="188"/>
      <c r="H38" s="189"/>
      <c r="I38" s="192"/>
      <c r="J38" s="193"/>
      <c r="K38" s="6"/>
      <c r="L38" s="6"/>
    </row>
    <row r="39" spans="1:33" ht="15.75" thickBot="1" x14ac:dyDescent="0.3">
      <c r="A39" s="2"/>
      <c r="B39" s="207" t="s">
        <v>15</v>
      </c>
      <c r="C39" s="208"/>
      <c r="D39" s="169">
        <v>0</v>
      </c>
      <c r="E39" s="57">
        <f>AC36</f>
        <v>0</v>
      </c>
      <c r="F39" s="2"/>
      <c r="G39" s="63"/>
      <c r="H39" s="6"/>
      <c r="I39" s="6"/>
      <c r="J39" s="6"/>
      <c r="K39" s="6"/>
      <c r="L39" s="6"/>
    </row>
    <row r="40" spans="1:33" ht="15.75" customHeight="1" thickBot="1" x14ac:dyDescent="0.3">
      <c r="A40" s="2"/>
      <c r="B40" s="209" t="s">
        <v>14</v>
      </c>
      <c r="C40" s="210"/>
      <c r="D40" s="170">
        <v>0</v>
      </c>
      <c r="E40" s="58">
        <f>P36</f>
        <v>0</v>
      </c>
      <c r="K40" s="6"/>
      <c r="L40" s="6"/>
    </row>
    <row r="41" spans="1:33" ht="15.75" thickBot="1" x14ac:dyDescent="0.3">
      <c r="B41" s="211" t="s">
        <v>7</v>
      </c>
      <c r="C41" s="212"/>
      <c r="D41" s="107">
        <f>D37+D38+D39+D40</f>
        <v>0</v>
      </c>
      <c r="E41" s="59">
        <f>R36</f>
        <v>0</v>
      </c>
      <c r="G41" s="81"/>
      <c r="H41" s="81"/>
    </row>
    <row r="42" spans="1:33" ht="15.75" thickBot="1" x14ac:dyDescent="0.3">
      <c r="B42" s="82"/>
      <c r="C42" s="82"/>
      <c r="D42" s="83"/>
      <c r="E42" s="84"/>
      <c r="G42" s="81"/>
      <c r="H42" s="81"/>
    </row>
    <row r="43" spans="1:33" ht="15.75" thickBot="1" x14ac:dyDescent="0.3">
      <c r="B43" s="213" t="s">
        <v>53</v>
      </c>
      <c r="C43" s="214"/>
      <c r="D43" s="201">
        <f>S36</f>
        <v>0</v>
      </c>
      <c r="E43" s="202"/>
      <c r="G43" s="81"/>
      <c r="H43" s="81"/>
    </row>
    <row r="44" spans="1:33" ht="15.75" thickBot="1" x14ac:dyDescent="0.3"/>
    <row r="45" spans="1:33" ht="33" customHeight="1" thickBot="1" x14ac:dyDescent="0.3">
      <c r="B45" s="203" t="s">
        <v>10</v>
      </c>
      <c r="C45" s="204"/>
      <c r="D45" s="8" t="s">
        <v>38</v>
      </c>
    </row>
    <row r="46" spans="1:33" x14ac:dyDescent="0.25">
      <c r="B46" s="205" t="s">
        <v>27</v>
      </c>
      <c r="C46" s="206"/>
      <c r="D46" s="52">
        <f>COUNTIF(M6:M35,"Peinture")</f>
        <v>0</v>
      </c>
      <c r="E46" s="4"/>
      <c r="F46" s="4"/>
    </row>
    <row r="47" spans="1:33" x14ac:dyDescent="0.25">
      <c r="B47" s="199" t="s">
        <v>28</v>
      </c>
      <c r="C47" s="200"/>
      <c r="D47" s="53">
        <f>COUNTIF(M6:M35,"Electricite")</f>
        <v>0</v>
      </c>
      <c r="E47" s="4"/>
      <c r="F47" s="4"/>
    </row>
    <row r="48" spans="1:33" x14ac:dyDescent="0.25">
      <c r="B48" s="199" t="s">
        <v>29</v>
      </c>
      <c r="C48" s="200"/>
      <c r="D48" s="53">
        <f>COUNTIF(M6:M35,"Store")</f>
        <v>0</v>
      </c>
      <c r="E48" s="4"/>
      <c r="F48" s="4"/>
    </row>
    <row r="49" spans="2:6" x14ac:dyDescent="0.25">
      <c r="B49" s="199" t="s">
        <v>30</v>
      </c>
      <c r="C49" s="200"/>
      <c r="D49" s="53">
        <f>COUNTIF(M6:M35,"Menuiserie")</f>
        <v>0</v>
      </c>
      <c r="E49" s="4"/>
      <c r="F49" s="4"/>
    </row>
    <row r="50" spans="2:6" x14ac:dyDescent="0.25">
      <c r="B50" s="199" t="s">
        <v>31</v>
      </c>
      <c r="C50" s="200"/>
      <c r="D50" s="53">
        <f>COUNTIF(M10:M39,"douche")</f>
        <v>0</v>
      </c>
      <c r="E50" s="4"/>
      <c r="F50" s="4"/>
    </row>
    <row r="51" spans="2:6" x14ac:dyDescent="0.25">
      <c r="B51" s="199" t="s">
        <v>32</v>
      </c>
      <c r="C51" s="200"/>
      <c r="D51" s="53">
        <f>COUNTIF(M6:M35,"Plomberie")</f>
        <v>0</v>
      </c>
      <c r="E51" s="4"/>
      <c r="F51" s="4"/>
    </row>
    <row r="52" spans="2:6" x14ac:dyDescent="0.25">
      <c r="B52" s="199" t="s">
        <v>33</v>
      </c>
      <c r="C52" s="200"/>
      <c r="D52" s="53">
        <f>COUNTIF(M6:M35,"Maçonnerie")</f>
        <v>0</v>
      </c>
      <c r="E52" s="4"/>
      <c r="F52" s="4"/>
    </row>
    <row r="53" spans="2:6" x14ac:dyDescent="0.25">
      <c r="B53" s="199" t="s">
        <v>34</v>
      </c>
      <c r="C53" s="200"/>
      <c r="D53" s="53">
        <f>COUNTIF(M6:M35,"fenetre")</f>
        <v>0</v>
      </c>
      <c r="E53" s="4"/>
      <c r="F53" s="4"/>
    </row>
    <row r="54" spans="2:6" x14ac:dyDescent="0.25">
      <c r="B54" s="199" t="s">
        <v>35</v>
      </c>
      <c r="C54" s="200"/>
      <c r="D54" s="53">
        <f>COUNTIF(M6:M35,"Volets")</f>
        <v>0</v>
      </c>
      <c r="E54" s="4"/>
      <c r="F54" s="4"/>
    </row>
    <row r="55" spans="2:6" x14ac:dyDescent="0.25">
      <c r="B55" s="199" t="s">
        <v>36</v>
      </c>
      <c r="C55" s="200"/>
      <c r="D55" s="53">
        <f>COUNTIF(M6:M35,"Alarme")</f>
        <v>0</v>
      </c>
      <c r="E55" s="4"/>
      <c r="F55" s="4"/>
    </row>
    <row r="56" spans="2:6" ht="15.75" thickBot="1" x14ac:dyDescent="0.3">
      <c r="B56" s="50" t="s">
        <v>37</v>
      </c>
      <c r="C56" s="51"/>
      <c r="D56" s="54">
        <f>COUNTIF(M6:M35,"sol")</f>
        <v>0</v>
      </c>
      <c r="E56" s="6"/>
      <c r="F56" s="6"/>
    </row>
  </sheetData>
  <autoFilter ref="A5:AG41"/>
  <mergeCells count="29">
    <mergeCell ref="B36:E36"/>
    <mergeCell ref="U36:V36"/>
    <mergeCell ref="W36:X36"/>
    <mergeCell ref="Y36:Z36"/>
    <mergeCell ref="A2:AG2"/>
    <mergeCell ref="U5:V5"/>
    <mergeCell ref="W5:X5"/>
    <mergeCell ref="Y5:Z5"/>
    <mergeCell ref="A6:A35"/>
    <mergeCell ref="B47:C47"/>
    <mergeCell ref="B37:C37"/>
    <mergeCell ref="G37:H38"/>
    <mergeCell ref="I37:J38"/>
    <mergeCell ref="B38:C38"/>
    <mergeCell ref="B39:C39"/>
    <mergeCell ref="B40:C40"/>
    <mergeCell ref="B41:C41"/>
    <mergeCell ref="B43:C43"/>
    <mergeCell ref="D43:E43"/>
    <mergeCell ref="B45:C45"/>
    <mergeCell ref="B46:C46"/>
    <mergeCell ref="B54:C54"/>
    <mergeCell ref="B55:C55"/>
    <mergeCell ref="B48:C48"/>
    <mergeCell ref="B49:C49"/>
    <mergeCell ref="B50:C50"/>
    <mergeCell ref="B51:C51"/>
    <mergeCell ref="B52:C52"/>
    <mergeCell ref="B53:C53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56"/>
  <sheetViews>
    <sheetView topLeftCell="A6" zoomScaleNormal="100" workbookViewId="0">
      <selection activeCell="G42" sqref="G42"/>
    </sheetView>
  </sheetViews>
  <sheetFormatPr baseColWidth="10" defaultRowHeight="15" x14ac:dyDescent="0.25"/>
  <cols>
    <col min="1" max="1" width="6.140625" style="1" customWidth="1"/>
    <col min="2" max="2" width="9.5703125" style="1" customWidth="1"/>
    <col min="3" max="3" width="12.5703125" style="1" customWidth="1"/>
    <col min="4" max="4" width="10.140625" style="1" customWidth="1"/>
    <col min="5" max="5" width="10.42578125" style="1" customWidth="1"/>
    <col min="6" max="6" width="14.28515625" style="1" customWidth="1"/>
    <col min="7" max="7" width="16" style="1" customWidth="1"/>
    <col min="8" max="8" width="13.7109375" style="1" customWidth="1"/>
    <col min="9" max="9" width="8.28515625" style="1" customWidth="1"/>
    <col min="10" max="10" width="28.85546875" style="1" customWidth="1"/>
    <col min="11" max="12" width="11.42578125" style="1"/>
    <col min="13" max="13" width="20.140625" style="1" customWidth="1"/>
    <col min="14" max="14" width="8.42578125" style="1" customWidth="1"/>
    <col min="15" max="15" width="12.42578125" style="1" customWidth="1"/>
    <col min="16" max="16" width="12.85546875" style="1" customWidth="1"/>
    <col min="17" max="17" width="8.140625" style="1" customWidth="1"/>
    <col min="18" max="18" width="10.85546875" style="1" customWidth="1"/>
    <col min="19" max="19" width="12.7109375" style="1" customWidth="1"/>
    <col min="20" max="20" width="12.140625" style="1" customWidth="1"/>
    <col min="21" max="21" width="10" style="1" customWidth="1"/>
    <col min="22" max="22" width="10.7109375" style="1" customWidth="1"/>
    <col min="23" max="23" width="10.5703125" style="1" customWidth="1"/>
    <col min="24" max="24" width="9.140625" style="1" customWidth="1"/>
    <col min="25" max="27" width="9.5703125" style="1" customWidth="1"/>
    <col min="28" max="28" width="10.5703125" style="1" customWidth="1"/>
    <col min="29" max="30" width="11.85546875" style="1" customWidth="1"/>
    <col min="31" max="31" width="9.140625" style="1" customWidth="1"/>
    <col min="32" max="32" width="8.7109375" style="1" customWidth="1"/>
    <col min="33" max="33" width="18.5703125" style="1" customWidth="1"/>
    <col min="34" max="16384" width="11.42578125" style="1"/>
  </cols>
  <sheetData>
    <row r="1" spans="1:33" ht="15.75" thickBot="1" x14ac:dyDescent="0.3"/>
    <row r="2" spans="1:33" ht="15.75" thickBot="1" x14ac:dyDescent="0.3">
      <c r="A2" s="176" t="s">
        <v>26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8"/>
    </row>
    <row r="3" spans="1:33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5"/>
      <c r="N3" s="5"/>
      <c r="O3" s="5"/>
      <c r="P3" s="5"/>
      <c r="Q3" s="5"/>
    </row>
    <row r="4" spans="1:33" ht="15.75" thickBot="1" x14ac:dyDescent="0.3"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41.25" customHeight="1" thickBot="1" x14ac:dyDescent="0.3">
      <c r="A5" s="22" t="s">
        <v>6</v>
      </c>
      <c r="B5" s="22" t="s">
        <v>25</v>
      </c>
      <c r="C5" s="10" t="s">
        <v>2</v>
      </c>
      <c r="D5" s="10" t="s">
        <v>16</v>
      </c>
      <c r="E5" s="10" t="s">
        <v>44</v>
      </c>
      <c r="F5" s="9" t="s">
        <v>17</v>
      </c>
      <c r="G5" s="10" t="s">
        <v>18</v>
      </c>
      <c r="H5" s="11" t="s">
        <v>0</v>
      </c>
      <c r="I5" s="12" t="s">
        <v>9</v>
      </c>
      <c r="J5" s="13" t="s">
        <v>23</v>
      </c>
      <c r="K5" s="13" t="s">
        <v>24</v>
      </c>
      <c r="L5" s="20" t="s">
        <v>1</v>
      </c>
      <c r="M5" s="14" t="s">
        <v>10</v>
      </c>
      <c r="N5" s="14" t="s">
        <v>22</v>
      </c>
      <c r="O5" s="15" t="s">
        <v>51</v>
      </c>
      <c r="P5" s="60" t="s">
        <v>48</v>
      </c>
      <c r="Q5" s="16" t="s">
        <v>41</v>
      </c>
      <c r="R5" s="16" t="s">
        <v>4</v>
      </c>
      <c r="S5" s="17" t="s">
        <v>11</v>
      </c>
      <c r="T5" s="18" t="s">
        <v>5</v>
      </c>
      <c r="U5" s="194" t="s">
        <v>3</v>
      </c>
      <c r="V5" s="195"/>
      <c r="W5" s="194" t="s">
        <v>21</v>
      </c>
      <c r="X5" s="195"/>
      <c r="Y5" s="194" t="s">
        <v>20</v>
      </c>
      <c r="Z5" s="195"/>
      <c r="AA5" s="19" t="s">
        <v>39</v>
      </c>
      <c r="AB5" s="19" t="s">
        <v>12</v>
      </c>
      <c r="AC5" s="76" t="s">
        <v>49</v>
      </c>
      <c r="AD5" s="20" t="s">
        <v>45</v>
      </c>
      <c r="AE5" s="20" t="s">
        <v>46</v>
      </c>
      <c r="AF5" s="75" t="s">
        <v>47</v>
      </c>
      <c r="AG5" s="21" t="s">
        <v>54</v>
      </c>
    </row>
    <row r="6" spans="1:33" ht="15" customHeight="1" x14ac:dyDescent="0.25">
      <c r="A6" s="179" t="s">
        <v>56</v>
      </c>
      <c r="B6" s="34">
        <v>1</v>
      </c>
      <c r="C6" s="108"/>
      <c r="D6" s="36" t="s">
        <v>55</v>
      </c>
      <c r="E6" s="112"/>
      <c r="F6" s="32"/>
      <c r="G6" s="24"/>
      <c r="H6" s="25"/>
      <c r="I6" s="48" t="s">
        <v>40</v>
      </c>
      <c r="J6" s="26"/>
      <c r="K6" s="37"/>
      <c r="L6" s="117">
        <f t="shared" ref="L6:L9" si="0">C6+15</f>
        <v>15</v>
      </c>
      <c r="M6" s="114"/>
      <c r="N6" s="38" t="s">
        <v>43</v>
      </c>
      <c r="O6" s="86"/>
      <c r="P6" s="125">
        <v>0</v>
      </c>
      <c r="Q6" s="67">
        <v>0.1</v>
      </c>
      <c r="R6" s="151">
        <v>0</v>
      </c>
      <c r="S6" s="129">
        <f t="shared" ref="S6:S8" si="1">R6-T6</f>
        <v>0</v>
      </c>
      <c r="T6" s="130">
        <f t="shared" ref="T6:T9" si="2">R6/1.1</f>
        <v>0</v>
      </c>
      <c r="U6" s="134">
        <f t="shared" ref="U6:U9" si="3">R6*0.4</f>
        <v>0</v>
      </c>
      <c r="V6" s="119"/>
      <c r="W6" s="136">
        <f t="shared" ref="W6:W9" si="4">R6*0.5</f>
        <v>0</v>
      </c>
      <c r="X6" s="121"/>
      <c r="Y6" s="138">
        <f t="shared" ref="Y6:Y9" si="5">R6*0.1</f>
        <v>0</v>
      </c>
      <c r="Z6" s="123"/>
      <c r="AA6" s="136">
        <v>0</v>
      </c>
      <c r="AB6" s="140">
        <f t="shared" ref="AB6:AB9" si="6">R6-AA6</f>
        <v>0</v>
      </c>
      <c r="AC6" s="141">
        <v>0</v>
      </c>
      <c r="AD6" s="25"/>
      <c r="AE6" s="23"/>
      <c r="AF6" s="24"/>
      <c r="AG6" s="39"/>
    </row>
    <row r="7" spans="1:33" ht="15" customHeight="1" x14ac:dyDescent="0.25">
      <c r="A7" s="180"/>
      <c r="B7" s="35">
        <v>2</v>
      </c>
      <c r="C7" s="108"/>
      <c r="D7" s="36" t="s">
        <v>55</v>
      </c>
      <c r="E7" s="112"/>
      <c r="F7" s="32"/>
      <c r="G7" s="24"/>
      <c r="H7" s="25"/>
      <c r="I7" s="48" t="s">
        <v>40</v>
      </c>
      <c r="J7" s="26"/>
      <c r="K7" s="37"/>
      <c r="L7" s="117">
        <f t="shared" si="0"/>
        <v>15</v>
      </c>
      <c r="M7" s="114"/>
      <c r="N7" s="38" t="s">
        <v>43</v>
      </c>
      <c r="O7" s="86"/>
      <c r="P7" s="125">
        <v>0</v>
      </c>
      <c r="Q7" s="67">
        <v>0.1</v>
      </c>
      <c r="R7" s="151">
        <v>0</v>
      </c>
      <c r="S7" s="129">
        <f t="shared" si="1"/>
        <v>0</v>
      </c>
      <c r="T7" s="130">
        <f t="shared" si="2"/>
        <v>0</v>
      </c>
      <c r="U7" s="134">
        <f t="shared" si="3"/>
        <v>0</v>
      </c>
      <c r="V7" s="119"/>
      <c r="W7" s="136">
        <f t="shared" si="4"/>
        <v>0</v>
      </c>
      <c r="X7" s="121"/>
      <c r="Y7" s="138">
        <f t="shared" si="5"/>
        <v>0</v>
      </c>
      <c r="Z7" s="123"/>
      <c r="AA7" s="136">
        <v>0</v>
      </c>
      <c r="AB7" s="140">
        <f t="shared" si="6"/>
        <v>0</v>
      </c>
      <c r="AC7" s="141">
        <v>0</v>
      </c>
      <c r="AD7" s="25"/>
      <c r="AE7" s="23"/>
      <c r="AF7" s="24"/>
      <c r="AG7" s="39"/>
    </row>
    <row r="8" spans="1:33" ht="15" customHeight="1" x14ac:dyDescent="0.25">
      <c r="A8" s="180"/>
      <c r="B8" s="35">
        <v>3</v>
      </c>
      <c r="C8" s="108"/>
      <c r="D8" s="36" t="s">
        <v>55</v>
      </c>
      <c r="E8" s="112"/>
      <c r="F8" s="32"/>
      <c r="G8" s="24"/>
      <c r="H8" s="25"/>
      <c r="I8" s="48" t="s">
        <v>40</v>
      </c>
      <c r="J8" s="26"/>
      <c r="K8" s="37"/>
      <c r="L8" s="117">
        <f t="shared" si="0"/>
        <v>15</v>
      </c>
      <c r="M8" s="114"/>
      <c r="N8" s="38" t="s">
        <v>43</v>
      </c>
      <c r="O8" s="86"/>
      <c r="P8" s="125">
        <v>0</v>
      </c>
      <c r="Q8" s="67">
        <v>0.1</v>
      </c>
      <c r="R8" s="151">
        <v>0</v>
      </c>
      <c r="S8" s="129">
        <f t="shared" si="1"/>
        <v>0</v>
      </c>
      <c r="T8" s="130">
        <f t="shared" si="2"/>
        <v>0</v>
      </c>
      <c r="U8" s="134">
        <f t="shared" si="3"/>
        <v>0</v>
      </c>
      <c r="V8" s="119"/>
      <c r="W8" s="136">
        <f t="shared" si="4"/>
        <v>0</v>
      </c>
      <c r="X8" s="121"/>
      <c r="Y8" s="138">
        <f t="shared" si="5"/>
        <v>0</v>
      </c>
      <c r="Z8" s="123"/>
      <c r="AA8" s="136">
        <v>0</v>
      </c>
      <c r="AB8" s="140">
        <f t="shared" si="6"/>
        <v>0</v>
      </c>
      <c r="AC8" s="141">
        <v>0</v>
      </c>
      <c r="AD8" s="25"/>
      <c r="AE8" s="23"/>
      <c r="AF8" s="24"/>
      <c r="AG8" s="39"/>
    </row>
    <row r="9" spans="1:33" ht="15" customHeight="1" x14ac:dyDescent="0.25">
      <c r="A9" s="180"/>
      <c r="B9" s="35">
        <v>4</v>
      </c>
      <c r="C9" s="108"/>
      <c r="D9" s="36" t="s">
        <v>55</v>
      </c>
      <c r="E9" s="112"/>
      <c r="F9" s="32"/>
      <c r="G9" s="24"/>
      <c r="H9" s="25"/>
      <c r="I9" s="48" t="s">
        <v>40</v>
      </c>
      <c r="J9" s="26"/>
      <c r="K9" s="37"/>
      <c r="L9" s="117">
        <f t="shared" si="0"/>
        <v>15</v>
      </c>
      <c r="M9" s="114"/>
      <c r="N9" s="38" t="s">
        <v>43</v>
      </c>
      <c r="O9" s="86"/>
      <c r="P9" s="125">
        <v>0</v>
      </c>
      <c r="Q9" s="67">
        <v>0.1</v>
      </c>
      <c r="R9" s="151">
        <v>0</v>
      </c>
      <c r="S9" s="129">
        <f>R9-T9</f>
        <v>0</v>
      </c>
      <c r="T9" s="130">
        <f t="shared" si="2"/>
        <v>0</v>
      </c>
      <c r="U9" s="134">
        <f t="shared" si="3"/>
        <v>0</v>
      </c>
      <c r="V9" s="119"/>
      <c r="W9" s="136">
        <f t="shared" si="4"/>
        <v>0</v>
      </c>
      <c r="X9" s="121"/>
      <c r="Y9" s="138">
        <f t="shared" si="5"/>
        <v>0</v>
      </c>
      <c r="Z9" s="123"/>
      <c r="AA9" s="136">
        <v>0</v>
      </c>
      <c r="AB9" s="140">
        <f t="shared" si="6"/>
        <v>0</v>
      </c>
      <c r="AC9" s="141">
        <v>0</v>
      </c>
      <c r="AD9" s="25"/>
      <c r="AE9" s="23"/>
      <c r="AF9" s="24"/>
      <c r="AG9" s="39"/>
    </row>
    <row r="10" spans="1:33" x14ac:dyDescent="0.25">
      <c r="A10" s="180"/>
      <c r="B10" s="35">
        <v>5</v>
      </c>
      <c r="C10" s="109"/>
      <c r="D10" s="36" t="s">
        <v>55</v>
      </c>
      <c r="E10" s="112"/>
      <c r="F10" s="32"/>
      <c r="G10" s="24"/>
      <c r="H10" s="25"/>
      <c r="I10" s="48" t="s">
        <v>40</v>
      </c>
      <c r="J10" s="26"/>
      <c r="K10" s="37"/>
      <c r="L10" s="117">
        <f t="shared" ref="L10:L35" si="7">C10+15</f>
        <v>15</v>
      </c>
      <c r="M10" s="114"/>
      <c r="N10" s="38" t="s">
        <v>43</v>
      </c>
      <c r="O10" s="86"/>
      <c r="P10" s="125">
        <v>0</v>
      </c>
      <c r="Q10" s="67">
        <v>0.1</v>
      </c>
      <c r="R10" s="151">
        <v>0</v>
      </c>
      <c r="S10" s="129">
        <f t="shared" ref="S10:S35" si="8">R10-T10</f>
        <v>0</v>
      </c>
      <c r="T10" s="130">
        <f t="shared" ref="T10:T35" si="9">R10/1.1</f>
        <v>0</v>
      </c>
      <c r="U10" s="134">
        <f t="shared" ref="U10:U35" si="10">R10*0.4</f>
        <v>0</v>
      </c>
      <c r="V10" s="119"/>
      <c r="W10" s="136">
        <f t="shared" ref="W10:W35" si="11">R10*0.5</f>
        <v>0</v>
      </c>
      <c r="X10" s="121"/>
      <c r="Y10" s="138">
        <f t="shared" ref="Y10:Y35" si="12">R10*0.1</f>
        <v>0</v>
      </c>
      <c r="Z10" s="123"/>
      <c r="AA10" s="136">
        <v>0</v>
      </c>
      <c r="AB10" s="140">
        <f t="shared" ref="AB10:AB35" si="13">R10-AA10</f>
        <v>0</v>
      </c>
      <c r="AC10" s="141">
        <v>0</v>
      </c>
      <c r="AD10" s="25"/>
      <c r="AE10" s="23"/>
      <c r="AF10" s="24"/>
      <c r="AG10" s="39"/>
    </row>
    <row r="11" spans="1:33" x14ac:dyDescent="0.25">
      <c r="A11" s="180"/>
      <c r="B11" s="35">
        <v>6</v>
      </c>
      <c r="C11" s="108"/>
      <c r="D11" s="36" t="s">
        <v>55</v>
      </c>
      <c r="E11" s="112"/>
      <c r="F11" s="32"/>
      <c r="G11" s="24"/>
      <c r="H11" s="27"/>
      <c r="I11" s="49" t="s">
        <v>40</v>
      </c>
      <c r="J11" s="26"/>
      <c r="K11" s="37"/>
      <c r="L11" s="117">
        <f t="shared" si="7"/>
        <v>15</v>
      </c>
      <c r="M11" s="114"/>
      <c r="N11" s="38" t="s">
        <v>43</v>
      </c>
      <c r="O11" s="86"/>
      <c r="P11" s="126">
        <v>0</v>
      </c>
      <c r="Q11" s="67">
        <v>0.1</v>
      </c>
      <c r="R11" s="151">
        <v>0</v>
      </c>
      <c r="S11" s="129">
        <f t="shared" si="8"/>
        <v>0</v>
      </c>
      <c r="T11" s="130">
        <f t="shared" si="9"/>
        <v>0</v>
      </c>
      <c r="U11" s="134">
        <f t="shared" si="10"/>
        <v>0</v>
      </c>
      <c r="V11" s="119"/>
      <c r="W11" s="136">
        <f t="shared" si="11"/>
        <v>0</v>
      </c>
      <c r="X11" s="121"/>
      <c r="Y11" s="138">
        <f t="shared" si="12"/>
        <v>0</v>
      </c>
      <c r="Z11" s="123"/>
      <c r="AA11" s="136">
        <v>0</v>
      </c>
      <c r="AB11" s="140">
        <f t="shared" si="13"/>
        <v>0</v>
      </c>
      <c r="AC11" s="141">
        <v>0</v>
      </c>
      <c r="AD11" s="25"/>
      <c r="AE11" s="23"/>
      <c r="AF11" s="24"/>
      <c r="AG11" s="39"/>
    </row>
    <row r="12" spans="1:33" x14ac:dyDescent="0.25">
      <c r="A12" s="180"/>
      <c r="B12" s="35">
        <v>7</v>
      </c>
      <c r="C12" s="108"/>
      <c r="D12" s="36" t="s">
        <v>55</v>
      </c>
      <c r="E12" s="112"/>
      <c r="F12" s="32"/>
      <c r="G12" s="24"/>
      <c r="H12" s="27"/>
      <c r="I12" s="49" t="s">
        <v>40</v>
      </c>
      <c r="J12" s="26"/>
      <c r="K12" s="37"/>
      <c r="L12" s="117">
        <f t="shared" si="7"/>
        <v>15</v>
      </c>
      <c r="M12" s="114"/>
      <c r="N12" s="38" t="s">
        <v>43</v>
      </c>
      <c r="O12" s="86"/>
      <c r="P12" s="126">
        <v>0</v>
      </c>
      <c r="Q12" s="67">
        <v>0.1</v>
      </c>
      <c r="R12" s="151">
        <v>0</v>
      </c>
      <c r="S12" s="129">
        <f t="shared" si="8"/>
        <v>0</v>
      </c>
      <c r="T12" s="130">
        <f t="shared" si="9"/>
        <v>0</v>
      </c>
      <c r="U12" s="134">
        <f t="shared" si="10"/>
        <v>0</v>
      </c>
      <c r="V12" s="119"/>
      <c r="W12" s="136">
        <f t="shared" si="11"/>
        <v>0</v>
      </c>
      <c r="X12" s="121"/>
      <c r="Y12" s="138">
        <f t="shared" si="12"/>
        <v>0</v>
      </c>
      <c r="Z12" s="123"/>
      <c r="AA12" s="136">
        <v>0</v>
      </c>
      <c r="AB12" s="140">
        <f t="shared" si="13"/>
        <v>0</v>
      </c>
      <c r="AC12" s="141">
        <v>0</v>
      </c>
      <c r="AD12" s="25"/>
      <c r="AE12" s="23"/>
      <c r="AF12" s="24"/>
      <c r="AG12" s="39"/>
    </row>
    <row r="13" spans="1:33" x14ac:dyDescent="0.25">
      <c r="A13" s="180"/>
      <c r="B13" s="35">
        <v>8</v>
      </c>
      <c r="C13" s="108"/>
      <c r="D13" s="36" t="s">
        <v>55</v>
      </c>
      <c r="E13" s="112"/>
      <c r="F13" s="32"/>
      <c r="G13" s="24"/>
      <c r="H13" s="27"/>
      <c r="I13" s="49" t="s">
        <v>40</v>
      </c>
      <c r="J13" s="26"/>
      <c r="K13" s="37"/>
      <c r="L13" s="117">
        <f t="shared" si="7"/>
        <v>15</v>
      </c>
      <c r="M13" s="114"/>
      <c r="N13" s="38" t="s">
        <v>43</v>
      </c>
      <c r="O13" s="86"/>
      <c r="P13" s="126">
        <v>0</v>
      </c>
      <c r="Q13" s="67">
        <v>0.1</v>
      </c>
      <c r="R13" s="151">
        <v>0</v>
      </c>
      <c r="S13" s="129">
        <f t="shared" si="8"/>
        <v>0</v>
      </c>
      <c r="T13" s="130">
        <f t="shared" si="9"/>
        <v>0</v>
      </c>
      <c r="U13" s="134">
        <f t="shared" si="10"/>
        <v>0</v>
      </c>
      <c r="V13" s="119"/>
      <c r="W13" s="136">
        <f t="shared" si="11"/>
        <v>0</v>
      </c>
      <c r="X13" s="121"/>
      <c r="Y13" s="138">
        <f t="shared" si="12"/>
        <v>0</v>
      </c>
      <c r="Z13" s="123"/>
      <c r="AA13" s="136">
        <v>0</v>
      </c>
      <c r="AB13" s="140">
        <f t="shared" si="13"/>
        <v>0</v>
      </c>
      <c r="AC13" s="141">
        <v>0</v>
      </c>
      <c r="AD13" s="25"/>
      <c r="AE13" s="23"/>
      <c r="AF13" s="24"/>
      <c r="AG13" s="39"/>
    </row>
    <row r="14" spans="1:33" x14ac:dyDescent="0.25">
      <c r="A14" s="180"/>
      <c r="B14" s="35">
        <v>9</v>
      </c>
      <c r="C14" s="108"/>
      <c r="D14" s="36" t="s">
        <v>55</v>
      </c>
      <c r="E14" s="112"/>
      <c r="F14" s="32"/>
      <c r="G14" s="24"/>
      <c r="H14" s="27"/>
      <c r="I14" s="49" t="s">
        <v>40</v>
      </c>
      <c r="J14" s="26"/>
      <c r="K14" s="37"/>
      <c r="L14" s="117">
        <f t="shared" si="7"/>
        <v>15</v>
      </c>
      <c r="M14" s="114"/>
      <c r="N14" s="38" t="s">
        <v>43</v>
      </c>
      <c r="O14" s="87"/>
      <c r="P14" s="126">
        <v>0</v>
      </c>
      <c r="Q14" s="67">
        <v>0.1</v>
      </c>
      <c r="R14" s="151">
        <v>0</v>
      </c>
      <c r="S14" s="129">
        <f t="shared" si="8"/>
        <v>0</v>
      </c>
      <c r="T14" s="130">
        <f t="shared" si="9"/>
        <v>0</v>
      </c>
      <c r="U14" s="134">
        <f t="shared" si="10"/>
        <v>0</v>
      </c>
      <c r="V14" s="119"/>
      <c r="W14" s="136">
        <f t="shared" si="11"/>
        <v>0</v>
      </c>
      <c r="X14" s="121"/>
      <c r="Y14" s="138">
        <f t="shared" si="12"/>
        <v>0</v>
      </c>
      <c r="Z14" s="123"/>
      <c r="AA14" s="136">
        <v>0</v>
      </c>
      <c r="AB14" s="140">
        <f t="shared" si="13"/>
        <v>0</v>
      </c>
      <c r="AC14" s="141">
        <v>0</v>
      </c>
      <c r="AD14" s="25"/>
      <c r="AE14" s="23"/>
      <c r="AF14" s="24"/>
      <c r="AG14" s="39"/>
    </row>
    <row r="15" spans="1:33" x14ac:dyDescent="0.25">
      <c r="A15" s="180"/>
      <c r="B15" s="35">
        <v>10</v>
      </c>
      <c r="C15" s="108"/>
      <c r="D15" s="36" t="s">
        <v>55</v>
      </c>
      <c r="E15" s="112"/>
      <c r="F15" s="32"/>
      <c r="G15" s="24"/>
      <c r="H15" s="25"/>
      <c r="I15" s="38" t="s">
        <v>40</v>
      </c>
      <c r="J15" s="26"/>
      <c r="K15" s="37"/>
      <c r="L15" s="117">
        <f t="shared" si="7"/>
        <v>15</v>
      </c>
      <c r="M15" s="114"/>
      <c r="N15" s="38" t="s">
        <v>43</v>
      </c>
      <c r="O15" s="86"/>
      <c r="P15" s="127">
        <v>0</v>
      </c>
      <c r="Q15" s="67">
        <v>0.1</v>
      </c>
      <c r="R15" s="152">
        <v>0</v>
      </c>
      <c r="S15" s="131">
        <f t="shared" si="8"/>
        <v>0</v>
      </c>
      <c r="T15" s="130">
        <f t="shared" si="9"/>
        <v>0</v>
      </c>
      <c r="U15" s="134">
        <f t="shared" si="10"/>
        <v>0</v>
      </c>
      <c r="V15" s="119"/>
      <c r="W15" s="136">
        <f t="shared" si="11"/>
        <v>0</v>
      </c>
      <c r="X15" s="121"/>
      <c r="Y15" s="138">
        <f t="shared" si="12"/>
        <v>0</v>
      </c>
      <c r="Z15" s="123"/>
      <c r="AA15" s="136">
        <v>0</v>
      </c>
      <c r="AB15" s="140">
        <f t="shared" si="13"/>
        <v>0</v>
      </c>
      <c r="AC15" s="141">
        <v>0</v>
      </c>
      <c r="AD15" s="25"/>
      <c r="AE15" s="23"/>
      <c r="AF15" s="24"/>
      <c r="AG15" s="39"/>
    </row>
    <row r="16" spans="1:33" ht="15" customHeight="1" x14ac:dyDescent="0.25">
      <c r="A16" s="180"/>
      <c r="B16" s="35">
        <v>11</v>
      </c>
      <c r="C16" s="108"/>
      <c r="D16" s="36" t="s">
        <v>55</v>
      </c>
      <c r="E16" s="112"/>
      <c r="F16" s="32"/>
      <c r="G16" s="24"/>
      <c r="H16" s="25"/>
      <c r="I16" s="38" t="s">
        <v>40</v>
      </c>
      <c r="J16" s="26"/>
      <c r="K16" s="37"/>
      <c r="L16" s="117">
        <f t="shared" si="7"/>
        <v>15</v>
      </c>
      <c r="M16" s="114"/>
      <c r="N16" s="38" t="s">
        <v>43</v>
      </c>
      <c r="O16" s="86"/>
      <c r="P16" s="127">
        <v>0</v>
      </c>
      <c r="Q16" s="67">
        <v>0.1</v>
      </c>
      <c r="R16" s="152">
        <v>0</v>
      </c>
      <c r="S16" s="131">
        <f t="shared" si="8"/>
        <v>0</v>
      </c>
      <c r="T16" s="130">
        <f t="shared" si="9"/>
        <v>0</v>
      </c>
      <c r="U16" s="134">
        <f t="shared" si="10"/>
        <v>0</v>
      </c>
      <c r="V16" s="119"/>
      <c r="W16" s="136">
        <f t="shared" si="11"/>
        <v>0</v>
      </c>
      <c r="X16" s="121"/>
      <c r="Y16" s="138">
        <f t="shared" si="12"/>
        <v>0</v>
      </c>
      <c r="Z16" s="123"/>
      <c r="AA16" s="136">
        <v>0</v>
      </c>
      <c r="AB16" s="140">
        <f t="shared" si="13"/>
        <v>0</v>
      </c>
      <c r="AC16" s="141">
        <v>0</v>
      </c>
      <c r="AD16" s="25"/>
      <c r="AE16" s="23"/>
      <c r="AF16" s="24"/>
      <c r="AG16" s="39"/>
    </row>
    <row r="17" spans="1:33" ht="15" customHeight="1" x14ac:dyDescent="0.25">
      <c r="A17" s="180"/>
      <c r="B17" s="35">
        <v>12</v>
      </c>
      <c r="C17" s="110"/>
      <c r="D17" s="36" t="s">
        <v>55</v>
      </c>
      <c r="E17" s="112"/>
      <c r="F17" s="70"/>
      <c r="G17" s="71"/>
      <c r="H17" s="27"/>
      <c r="I17" s="38" t="s">
        <v>40</v>
      </c>
      <c r="J17" s="72"/>
      <c r="K17" s="73"/>
      <c r="L17" s="117">
        <f t="shared" si="7"/>
        <v>15</v>
      </c>
      <c r="M17" s="115"/>
      <c r="N17" s="38" t="s">
        <v>43</v>
      </c>
      <c r="O17" s="87"/>
      <c r="P17" s="127">
        <v>0</v>
      </c>
      <c r="Q17" s="67">
        <v>0.1</v>
      </c>
      <c r="R17" s="152">
        <v>0</v>
      </c>
      <c r="S17" s="131">
        <f t="shared" si="8"/>
        <v>0</v>
      </c>
      <c r="T17" s="130">
        <f t="shared" si="9"/>
        <v>0</v>
      </c>
      <c r="U17" s="134">
        <f t="shared" si="10"/>
        <v>0</v>
      </c>
      <c r="V17" s="119"/>
      <c r="W17" s="136">
        <f t="shared" si="11"/>
        <v>0</v>
      </c>
      <c r="X17" s="121"/>
      <c r="Y17" s="138">
        <f t="shared" si="12"/>
        <v>0</v>
      </c>
      <c r="Z17" s="123"/>
      <c r="AA17" s="136">
        <v>0</v>
      </c>
      <c r="AB17" s="140">
        <f t="shared" si="13"/>
        <v>0</v>
      </c>
      <c r="AC17" s="141">
        <v>0</v>
      </c>
      <c r="AD17" s="27"/>
      <c r="AE17" s="69"/>
      <c r="AF17" s="71"/>
      <c r="AG17" s="40"/>
    </row>
    <row r="18" spans="1:33" ht="15" customHeight="1" x14ac:dyDescent="0.25">
      <c r="A18" s="180"/>
      <c r="B18" s="35">
        <v>13</v>
      </c>
      <c r="C18" s="110"/>
      <c r="D18" s="36" t="s">
        <v>55</v>
      </c>
      <c r="E18" s="112"/>
      <c r="F18" s="70"/>
      <c r="G18" s="71"/>
      <c r="H18" s="27"/>
      <c r="I18" s="38" t="s">
        <v>40</v>
      </c>
      <c r="J18" s="72"/>
      <c r="K18" s="73"/>
      <c r="L18" s="117">
        <f t="shared" si="7"/>
        <v>15</v>
      </c>
      <c r="M18" s="115"/>
      <c r="N18" s="38" t="s">
        <v>43</v>
      </c>
      <c r="O18" s="87"/>
      <c r="P18" s="127">
        <v>0</v>
      </c>
      <c r="Q18" s="67">
        <v>0.1</v>
      </c>
      <c r="R18" s="152">
        <v>0</v>
      </c>
      <c r="S18" s="131">
        <f t="shared" si="8"/>
        <v>0</v>
      </c>
      <c r="T18" s="130">
        <f t="shared" si="9"/>
        <v>0</v>
      </c>
      <c r="U18" s="134">
        <f t="shared" si="10"/>
        <v>0</v>
      </c>
      <c r="V18" s="119"/>
      <c r="W18" s="136">
        <f t="shared" si="11"/>
        <v>0</v>
      </c>
      <c r="X18" s="121"/>
      <c r="Y18" s="138">
        <f t="shared" si="12"/>
        <v>0</v>
      </c>
      <c r="Z18" s="123"/>
      <c r="AA18" s="136">
        <v>0</v>
      </c>
      <c r="AB18" s="140">
        <f t="shared" si="13"/>
        <v>0</v>
      </c>
      <c r="AC18" s="141">
        <v>0</v>
      </c>
      <c r="AD18" s="27"/>
      <c r="AE18" s="69"/>
      <c r="AF18" s="71"/>
      <c r="AG18" s="40"/>
    </row>
    <row r="19" spans="1:33" ht="15" customHeight="1" x14ac:dyDescent="0.25">
      <c r="A19" s="180"/>
      <c r="B19" s="35">
        <v>14</v>
      </c>
      <c r="C19" s="110"/>
      <c r="D19" s="36" t="s">
        <v>55</v>
      </c>
      <c r="E19" s="112"/>
      <c r="F19" s="70"/>
      <c r="G19" s="71"/>
      <c r="H19" s="27"/>
      <c r="I19" s="38" t="s">
        <v>40</v>
      </c>
      <c r="J19" s="72"/>
      <c r="K19" s="73"/>
      <c r="L19" s="117">
        <f t="shared" si="7"/>
        <v>15</v>
      </c>
      <c r="M19" s="115"/>
      <c r="N19" s="38" t="s">
        <v>43</v>
      </c>
      <c r="O19" s="87"/>
      <c r="P19" s="127">
        <v>0</v>
      </c>
      <c r="Q19" s="67">
        <v>0.1</v>
      </c>
      <c r="R19" s="152">
        <v>0</v>
      </c>
      <c r="S19" s="131">
        <f t="shared" si="8"/>
        <v>0</v>
      </c>
      <c r="T19" s="130">
        <f t="shared" si="9"/>
        <v>0</v>
      </c>
      <c r="U19" s="134">
        <f t="shared" si="10"/>
        <v>0</v>
      </c>
      <c r="V19" s="119"/>
      <c r="W19" s="136">
        <f t="shared" si="11"/>
        <v>0</v>
      </c>
      <c r="X19" s="121"/>
      <c r="Y19" s="138">
        <f t="shared" si="12"/>
        <v>0</v>
      </c>
      <c r="Z19" s="123"/>
      <c r="AA19" s="136">
        <v>0</v>
      </c>
      <c r="AB19" s="140">
        <f t="shared" si="13"/>
        <v>0</v>
      </c>
      <c r="AC19" s="141">
        <v>0</v>
      </c>
      <c r="AD19" s="27"/>
      <c r="AE19" s="69"/>
      <c r="AF19" s="71"/>
      <c r="AG19" s="40"/>
    </row>
    <row r="20" spans="1:33" ht="15" customHeight="1" x14ac:dyDescent="0.25">
      <c r="A20" s="180"/>
      <c r="B20" s="35">
        <v>15</v>
      </c>
      <c r="C20" s="110"/>
      <c r="D20" s="36" t="s">
        <v>55</v>
      </c>
      <c r="E20" s="112"/>
      <c r="F20" s="70"/>
      <c r="G20" s="71"/>
      <c r="H20" s="27"/>
      <c r="I20" s="38" t="s">
        <v>40</v>
      </c>
      <c r="J20" s="72"/>
      <c r="K20" s="73"/>
      <c r="L20" s="117">
        <f t="shared" si="7"/>
        <v>15</v>
      </c>
      <c r="M20" s="115"/>
      <c r="N20" s="38" t="s">
        <v>43</v>
      </c>
      <c r="O20" s="87"/>
      <c r="P20" s="127">
        <v>0</v>
      </c>
      <c r="Q20" s="67">
        <v>0.1</v>
      </c>
      <c r="R20" s="152">
        <v>0</v>
      </c>
      <c r="S20" s="131">
        <f t="shared" si="8"/>
        <v>0</v>
      </c>
      <c r="T20" s="130">
        <f t="shared" si="9"/>
        <v>0</v>
      </c>
      <c r="U20" s="134">
        <f t="shared" si="10"/>
        <v>0</v>
      </c>
      <c r="V20" s="119"/>
      <c r="W20" s="136">
        <f t="shared" si="11"/>
        <v>0</v>
      </c>
      <c r="X20" s="121"/>
      <c r="Y20" s="138">
        <f t="shared" si="12"/>
        <v>0</v>
      </c>
      <c r="Z20" s="123"/>
      <c r="AA20" s="136">
        <v>0</v>
      </c>
      <c r="AB20" s="140">
        <f t="shared" si="13"/>
        <v>0</v>
      </c>
      <c r="AC20" s="141">
        <v>0</v>
      </c>
      <c r="AD20" s="27"/>
      <c r="AE20" s="69"/>
      <c r="AF20" s="71"/>
      <c r="AG20" s="40"/>
    </row>
    <row r="21" spans="1:33" ht="15" customHeight="1" x14ac:dyDescent="0.25">
      <c r="A21" s="180"/>
      <c r="B21" s="35">
        <v>16</v>
      </c>
      <c r="C21" s="110"/>
      <c r="D21" s="36" t="s">
        <v>55</v>
      </c>
      <c r="E21" s="112"/>
      <c r="F21" s="70"/>
      <c r="G21" s="71"/>
      <c r="H21" s="27"/>
      <c r="I21" s="38" t="s">
        <v>40</v>
      </c>
      <c r="J21" s="72"/>
      <c r="K21" s="73"/>
      <c r="L21" s="117">
        <f t="shared" si="7"/>
        <v>15</v>
      </c>
      <c r="M21" s="115"/>
      <c r="N21" s="38" t="s">
        <v>43</v>
      </c>
      <c r="O21" s="87"/>
      <c r="P21" s="127">
        <v>0</v>
      </c>
      <c r="Q21" s="67">
        <v>0.1</v>
      </c>
      <c r="R21" s="152">
        <v>0</v>
      </c>
      <c r="S21" s="131">
        <f t="shared" si="8"/>
        <v>0</v>
      </c>
      <c r="T21" s="130">
        <f t="shared" si="9"/>
        <v>0</v>
      </c>
      <c r="U21" s="134">
        <f t="shared" si="10"/>
        <v>0</v>
      </c>
      <c r="V21" s="119"/>
      <c r="W21" s="136">
        <f t="shared" si="11"/>
        <v>0</v>
      </c>
      <c r="X21" s="121"/>
      <c r="Y21" s="138">
        <f t="shared" si="12"/>
        <v>0</v>
      </c>
      <c r="Z21" s="123"/>
      <c r="AA21" s="136">
        <v>0</v>
      </c>
      <c r="AB21" s="140">
        <f t="shared" si="13"/>
        <v>0</v>
      </c>
      <c r="AC21" s="141">
        <v>0</v>
      </c>
      <c r="AD21" s="27"/>
      <c r="AE21" s="69"/>
      <c r="AF21" s="71"/>
      <c r="AG21" s="40"/>
    </row>
    <row r="22" spans="1:33" ht="15" customHeight="1" x14ac:dyDescent="0.25">
      <c r="A22" s="180"/>
      <c r="B22" s="35">
        <v>17</v>
      </c>
      <c r="C22" s="110"/>
      <c r="D22" s="36" t="s">
        <v>55</v>
      </c>
      <c r="E22" s="112"/>
      <c r="F22" s="70"/>
      <c r="G22" s="71"/>
      <c r="H22" s="27"/>
      <c r="I22" s="38" t="s">
        <v>40</v>
      </c>
      <c r="J22" s="72"/>
      <c r="K22" s="73"/>
      <c r="L22" s="117">
        <f t="shared" si="7"/>
        <v>15</v>
      </c>
      <c r="M22" s="115"/>
      <c r="N22" s="38" t="s">
        <v>43</v>
      </c>
      <c r="O22" s="87"/>
      <c r="P22" s="127">
        <v>0</v>
      </c>
      <c r="Q22" s="67">
        <v>0.1</v>
      </c>
      <c r="R22" s="152">
        <v>0</v>
      </c>
      <c r="S22" s="131">
        <f t="shared" si="8"/>
        <v>0</v>
      </c>
      <c r="T22" s="130">
        <f t="shared" si="9"/>
        <v>0</v>
      </c>
      <c r="U22" s="134">
        <f t="shared" si="10"/>
        <v>0</v>
      </c>
      <c r="V22" s="119"/>
      <c r="W22" s="136">
        <f t="shared" si="11"/>
        <v>0</v>
      </c>
      <c r="X22" s="121"/>
      <c r="Y22" s="138">
        <f t="shared" si="12"/>
        <v>0</v>
      </c>
      <c r="Z22" s="123"/>
      <c r="AA22" s="136">
        <v>0</v>
      </c>
      <c r="AB22" s="140">
        <f t="shared" si="13"/>
        <v>0</v>
      </c>
      <c r="AC22" s="141">
        <v>0</v>
      </c>
      <c r="AD22" s="27"/>
      <c r="AE22" s="69"/>
      <c r="AF22" s="71"/>
      <c r="AG22" s="40"/>
    </row>
    <row r="23" spans="1:33" ht="15" customHeight="1" x14ac:dyDescent="0.25">
      <c r="A23" s="180"/>
      <c r="B23" s="35">
        <v>18</v>
      </c>
      <c r="C23" s="110"/>
      <c r="D23" s="36" t="s">
        <v>55</v>
      </c>
      <c r="E23" s="112"/>
      <c r="F23" s="70"/>
      <c r="G23" s="71"/>
      <c r="H23" s="27"/>
      <c r="I23" s="38" t="s">
        <v>40</v>
      </c>
      <c r="J23" s="72"/>
      <c r="K23" s="73"/>
      <c r="L23" s="117">
        <f t="shared" si="7"/>
        <v>15</v>
      </c>
      <c r="M23" s="115"/>
      <c r="N23" s="38" t="s">
        <v>43</v>
      </c>
      <c r="O23" s="87"/>
      <c r="P23" s="127">
        <v>0</v>
      </c>
      <c r="Q23" s="67">
        <v>0.1</v>
      </c>
      <c r="R23" s="152">
        <v>0</v>
      </c>
      <c r="S23" s="131">
        <f t="shared" si="8"/>
        <v>0</v>
      </c>
      <c r="T23" s="130">
        <f t="shared" si="9"/>
        <v>0</v>
      </c>
      <c r="U23" s="134">
        <f t="shared" si="10"/>
        <v>0</v>
      </c>
      <c r="V23" s="119"/>
      <c r="W23" s="136">
        <f t="shared" si="11"/>
        <v>0</v>
      </c>
      <c r="X23" s="121"/>
      <c r="Y23" s="138">
        <f t="shared" si="12"/>
        <v>0</v>
      </c>
      <c r="Z23" s="123"/>
      <c r="AA23" s="136">
        <v>0</v>
      </c>
      <c r="AB23" s="140">
        <f t="shared" si="13"/>
        <v>0</v>
      </c>
      <c r="AC23" s="141">
        <v>0</v>
      </c>
      <c r="AD23" s="27"/>
      <c r="AE23" s="69"/>
      <c r="AF23" s="71"/>
      <c r="AG23" s="40"/>
    </row>
    <row r="24" spans="1:33" ht="15" customHeight="1" x14ac:dyDescent="0.25">
      <c r="A24" s="180"/>
      <c r="B24" s="35">
        <v>19</v>
      </c>
      <c r="C24" s="110"/>
      <c r="D24" s="36" t="s">
        <v>55</v>
      </c>
      <c r="E24" s="112"/>
      <c r="F24" s="70"/>
      <c r="G24" s="71"/>
      <c r="H24" s="27"/>
      <c r="I24" s="38" t="s">
        <v>40</v>
      </c>
      <c r="J24" s="72"/>
      <c r="K24" s="73"/>
      <c r="L24" s="117">
        <f t="shared" si="7"/>
        <v>15</v>
      </c>
      <c r="M24" s="115"/>
      <c r="N24" s="38" t="s">
        <v>43</v>
      </c>
      <c r="O24" s="87"/>
      <c r="P24" s="127">
        <v>0</v>
      </c>
      <c r="Q24" s="67">
        <v>0.1</v>
      </c>
      <c r="R24" s="152">
        <v>0</v>
      </c>
      <c r="S24" s="131">
        <f t="shared" si="8"/>
        <v>0</v>
      </c>
      <c r="T24" s="130">
        <f t="shared" si="9"/>
        <v>0</v>
      </c>
      <c r="U24" s="134">
        <f t="shared" si="10"/>
        <v>0</v>
      </c>
      <c r="V24" s="119"/>
      <c r="W24" s="136">
        <f t="shared" si="11"/>
        <v>0</v>
      </c>
      <c r="X24" s="121"/>
      <c r="Y24" s="138">
        <f t="shared" si="12"/>
        <v>0</v>
      </c>
      <c r="Z24" s="123"/>
      <c r="AA24" s="136">
        <v>0</v>
      </c>
      <c r="AB24" s="140">
        <f t="shared" si="13"/>
        <v>0</v>
      </c>
      <c r="AC24" s="141">
        <v>0</v>
      </c>
      <c r="AD24" s="27"/>
      <c r="AE24" s="69"/>
      <c r="AF24" s="71"/>
      <c r="AG24" s="40"/>
    </row>
    <row r="25" spans="1:33" ht="15" customHeight="1" x14ac:dyDescent="0.25">
      <c r="A25" s="180"/>
      <c r="B25" s="35">
        <v>20</v>
      </c>
      <c r="C25" s="110"/>
      <c r="D25" s="36" t="s">
        <v>55</v>
      </c>
      <c r="E25" s="112"/>
      <c r="F25" s="70"/>
      <c r="G25" s="71"/>
      <c r="H25" s="27"/>
      <c r="I25" s="38" t="s">
        <v>40</v>
      </c>
      <c r="J25" s="72"/>
      <c r="K25" s="73"/>
      <c r="L25" s="117">
        <f t="shared" si="7"/>
        <v>15</v>
      </c>
      <c r="M25" s="115"/>
      <c r="N25" s="38" t="s">
        <v>43</v>
      </c>
      <c r="O25" s="87"/>
      <c r="P25" s="127">
        <v>0</v>
      </c>
      <c r="Q25" s="67">
        <v>0.1</v>
      </c>
      <c r="R25" s="152">
        <v>0</v>
      </c>
      <c r="S25" s="131">
        <f t="shared" si="8"/>
        <v>0</v>
      </c>
      <c r="T25" s="130">
        <f t="shared" si="9"/>
        <v>0</v>
      </c>
      <c r="U25" s="134">
        <f t="shared" si="10"/>
        <v>0</v>
      </c>
      <c r="V25" s="119"/>
      <c r="W25" s="136">
        <f t="shared" si="11"/>
        <v>0</v>
      </c>
      <c r="X25" s="121"/>
      <c r="Y25" s="138">
        <f t="shared" si="12"/>
        <v>0</v>
      </c>
      <c r="Z25" s="123"/>
      <c r="AA25" s="136">
        <v>0</v>
      </c>
      <c r="AB25" s="140">
        <f t="shared" si="13"/>
        <v>0</v>
      </c>
      <c r="AC25" s="141">
        <v>0</v>
      </c>
      <c r="AD25" s="27"/>
      <c r="AE25" s="69"/>
      <c r="AF25" s="71"/>
      <c r="AG25" s="40"/>
    </row>
    <row r="26" spans="1:33" ht="15" customHeight="1" x14ac:dyDescent="0.25">
      <c r="A26" s="180"/>
      <c r="B26" s="35">
        <v>21</v>
      </c>
      <c r="C26" s="110"/>
      <c r="D26" s="36" t="s">
        <v>55</v>
      </c>
      <c r="E26" s="112"/>
      <c r="F26" s="70"/>
      <c r="G26" s="71"/>
      <c r="H26" s="27"/>
      <c r="I26" s="38" t="s">
        <v>40</v>
      </c>
      <c r="J26" s="72"/>
      <c r="K26" s="73"/>
      <c r="L26" s="117">
        <f t="shared" si="7"/>
        <v>15</v>
      </c>
      <c r="M26" s="115"/>
      <c r="N26" s="38" t="s">
        <v>43</v>
      </c>
      <c r="O26" s="87"/>
      <c r="P26" s="127">
        <v>0</v>
      </c>
      <c r="Q26" s="67">
        <v>0.1</v>
      </c>
      <c r="R26" s="152">
        <v>0</v>
      </c>
      <c r="S26" s="131">
        <f t="shared" si="8"/>
        <v>0</v>
      </c>
      <c r="T26" s="130">
        <f t="shared" si="9"/>
        <v>0</v>
      </c>
      <c r="U26" s="134">
        <f t="shared" si="10"/>
        <v>0</v>
      </c>
      <c r="V26" s="119"/>
      <c r="W26" s="136">
        <f t="shared" si="11"/>
        <v>0</v>
      </c>
      <c r="X26" s="121"/>
      <c r="Y26" s="138">
        <f t="shared" si="12"/>
        <v>0</v>
      </c>
      <c r="Z26" s="123"/>
      <c r="AA26" s="136">
        <v>0</v>
      </c>
      <c r="AB26" s="140">
        <f t="shared" si="13"/>
        <v>0</v>
      </c>
      <c r="AC26" s="141">
        <v>0</v>
      </c>
      <c r="AD26" s="27"/>
      <c r="AE26" s="69"/>
      <c r="AF26" s="71"/>
      <c r="AG26" s="40"/>
    </row>
    <row r="27" spans="1:33" ht="15" customHeight="1" x14ac:dyDescent="0.25">
      <c r="A27" s="180"/>
      <c r="B27" s="35">
        <v>22</v>
      </c>
      <c r="C27" s="110"/>
      <c r="D27" s="36" t="s">
        <v>55</v>
      </c>
      <c r="E27" s="112"/>
      <c r="F27" s="70"/>
      <c r="G27" s="71"/>
      <c r="H27" s="27"/>
      <c r="I27" s="38" t="s">
        <v>40</v>
      </c>
      <c r="J27" s="72"/>
      <c r="K27" s="73"/>
      <c r="L27" s="117">
        <f t="shared" si="7"/>
        <v>15</v>
      </c>
      <c r="M27" s="115"/>
      <c r="N27" s="38" t="s">
        <v>43</v>
      </c>
      <c r="O27" s="87"/>
      <c r="P27" s="127">
        <v>0</v>
      </c>
      <c r="Q27" s="67">
        <v>0.1</v>
      </c>
      <c r="R27" s="152">
        <v>0</v>
      </c>
      <c r="S27" s="131">
        <f t="shared" si="8"/>
        <v>0</v>
      </c>
      <c r="T27" s="130">
        <f t="shared" si="9"/>
        <v>0</v>
      </c>
      <c r="U27" s="134">
        <f t="shared" si="10"/>
        <v>0</v>
      </c>
      <c r="V27" s="119"/>
      <c r="W27" s="136">
        <f t="shared" si="11"/>
        <v>0</v>
      </c>
      <c r="X27" s="121"/>
      <c r="Y27" s="138">
        <f t="shared" si="12"/>
        <v>0</v>
      </c>
      <c r="Z27" s="123"/>
      <c r="AA27" s="136">
        <v>0</v>
      </c>
      <c r="AB27" s="140">
        <f t="shared" si="13"/>
        <v>0</v>
      </c>
      <c r="AC27" s="141">
        <v>0</v>
      </c>
      <c r="AD27" s="27"/>
      <c r="AE27" s="69"/>
      <c r="AF27" s="71"/>
      <c r="AG27" s="40"/>
    </row>
    <row r="28" spans="1:33" ht="15" customHeight="1" x14ac:dyDescent="0.25">
      <c r="A28" s="180"/>
      <c r="B28" s="35">
        <v>23</v>
      </c>
      <c r="C28" s="110"/>
      <c r="D28" s="36" t="s">
        <v>55</v>
      </c>
      <c r="E28" s="112"/>
      <c r="F28" s="70"/>
      <c r="G28" s="71"/>
      <c r="H28" s="27"/>
      <c r="I28" s="38" t="s">
        <v>40</v>
      </c>
      <c r="J28" s="72"/>
      <c r="K28" s="73"/>
      <c r="L28" s="117">
        <f t="shared" si="7"/>
        <v>15</v>
      </c>
      <c r="M28" s="115"/>
      <c r="N28" s="38" t="s">
        <v>43</v>
      </c>
      <c r="O28" s="87"/>
      <c r="P28" s="127">
        <v>0</v>
      </c>
      <c r="Q28" s="67">
        <v>0.1</v>
      </c>
      <c r="R28" s="152">
        <v>0</v>
      </c>
      <c r="S28" s="131">
        <f t="shared" si="8"/>
        <v>0</v>
      </c>
      <c r="T28" s="130">
        <f t="shared" si="9"/>
        <v>0</v>
      </c>
      <c r="U28" s="134">
        <f t="shared" si="10"/>
        <v>0</v>
      </c>
      <c r="V28" s="119"/>
      <c r="W28" s="136">
        <f t="shared" si="11"/>
        <v>0</v>
      </c>
      <c r="X28" s="121"/>
      <c r="Y28" s="138">
        <f t="shared" si="12"/>
        <v>0</v>
      </c>
      <c r="Z28" s="123"/>
      <c r="AA28" s="136">
        <v>0</v>
      </c>
      <c r="AB28" s="140">
        <f t="shared" si="13"/>
        <v>0</v>
      </c>
      <c r="AC28" s="141">
        <v>0</v>
      </c>
      <c r="AD28" s="27"/>
      <c r="AE28" s="69"/>
      <c r="AF28" s="71"/>
      <c r="AG28" s="40"/>
    </row>
    <row r="29" spans="1:33" ht="15" customHeight="1" x14ac:dyDescent="0.25">
      <c r="A29" s="180"/>
      <c r="B29" s="35">
        <v>24</v>
      </c>
      <c r="C29" s="110"/>
      <c r="D29" s="36" t="s">
        <v>55</v>
      </c>
      <c r="E29" s="112"/>
      <c r="F29" s="70"/>
      <c r="G29" s="71"/>
      <c r="H29" s="27"/>
      <c r="I29" s="38" t="s">
        <v>40</v>
      </c>
      <c r="J29" s="72"/>
      <c r="K29" s="73"/>
      <c r="L29" s="117">
        <f t="shared" si="7"/>
        <v>15</v>
      </c>
      <c r="M29" s="115"/>
      <c r="N29" s="38" t="s">
        <v>43</v>
      </c>
      <c r="O29" s="87"/>
      <c r="P29" s="127">
        <v>0</v>
      </c>
      <c r="Q29" s="67">
        <v>0.1</v>
      </c>
      <c r="R29" s="152">
        <v>0</v>
      </c>
      <c r="S29" s="131">
        <f t="shared" si="8"/>
        <v>0</v>
      </c>
      <c r="T29" s="130">
        <f t="shared" si="9"/>
        <v>0</v>
      </c>
      <c r="U29" s="134">
        <f t="shared" si="10"/>
        <v>0</v>
      </c>
      <c r="V29" s="119"/>
      <c r="W29" s="136">
        <f t="shared" si="11"/>
        <v>0</v>
      </c>
      <c r="X29" s="121"/>
      <c r="Y29" s="138">
        <f t="shared" si="12"/>
        <v>0</v>
      </c>
      <c r="Z29" s="123"/>
      <c r="AA29" s="136">
        <v>0</v>
      </c>
      <c r="AB29" s="140">
        <f t="shared" si="13"/>
        <v>0</v>
      </c>
      <c r="AC29" s="141">
        <v>0</v>
      </c>
      <c r="AD29" s="27"/>
      <c r="AE29" s="69"/>
      <c r="AF29" s="71"/>
      <c r="AG29" s="40"/>
    </row>
    <row r="30" spans="1:33" ht="15" customHeight="1" x14ac:dyDescent="0.25">
      <c r="A30" s="180"/>
      <c r="B30" s="35">
        <v>25</v>
      </c>
      <c r="C30" s="110"/>
      <c r="D30" s="36" t="s">
        <v>55</v>
      </c>
      <c r="E30" s="112"/>
      <c r="F30" s="70"/>
      <c r="G30" s="71"/>
      <c r="H30" s="27"/>
      <c r="I30" s="38" t="s">
        <v>40</v>
      </c>
      <c r="J30" s="72"/>
      <c r="K30" s="73"/>
      <c r="L30" s="117">
        <f t="shared" si="7"/>
        <v>15</v>
      </c>
      <c r="M30" s="115"/>
      <c r="N30" s="38" t="s">
        <v>43</v>
      </c>
      <c r="O30" s="87"/>
      <c r="P30" s="127">
        <v>0</v>
      </c>
      <c r="Q30" s="67">
        <v>0.1</v>
      </c>
      <c r="R30" s="152">
        <v>0</v>
      </c>
      <c r="S30" s="131">
        <f t="shared" si="8"/>
        <v>0</v>
      </c>
      <c r="T30" s="130">
        <f t="shared" si="9"/>
        <v>0</v>
      </c>
      <c r="U30" s="134">
        <f t="shared" si="10"/>
        <v>0</v>
      </c>
      <c r="V30" s="119"/>
      <c r="W30" s="136">
        <f t="shared" si="11"/>
        <v>0</v>
      </c>
      <c r="X30" s="121"/>
      <c r="Y30" s="138">
        <f t="shared" si="12"/>
        <v>0</v>
      </c>
      <c r="Z30" s="123"/>
      <c r="AA30" s="136">
        <v>0</v>
      </c>
      <c r="AB30" s="140">
        <f t="shared" si="13"/>
        <v>0</v>
      </c>
      <c r="AC30" s="141">
        <v>0</v>
      </c>
      <c r="AD30" s="27"/>
      <c r="AE30" s="69"/>
      <c r="AF30" s="71"/>
      <c r="AG30" s="40"/>
    </row>
    <row r="31" spans="1:33" ht="15" customHeight="1" x14ac:dyDescent="0.25">
      <c r="A31" s="180"/>
      <c r="B31" s="35">
        <v>26</v>
      </c>
      <c r="C31" s="110"/>
      <c r="D31" s="36" t="s">
        <v>55</v>
      </c>
      <c r="E31" s="112"/>
      <c r="F31" s="70"/>
      <c r="G31" s="71"/>
      <c r="H31" s="27"/>
      <c r="I31" s="38" t="s">
        <v>40</v>
      </c>
      <c r="J31" s="72"/>
      <c r="K31" s="73"/>
      <c r="L31" s="117">
        <f t="shared" si="7"/>
        <v>15</v>
      </c>
      <c r="M31" s="115"/>
      <c r="N31" s="38" t="s">
        <v>43</v>
      </c>
      <c r="O31" s="87"/>
      <c r="P31" s="127">
        <v>0</v>
      </c>
      <c r="Q31" s="67">
        <v>0.1</v>
      </c>
      <c r="R31" s="152">
        <v>0</v>
      </c>
      <c r="S31" s="131">
        <f t="shared" si="8"/>
        <v>0</v>
      </c>
      <c r="T31" s="130">
        <f t="shared" si="9"/>
        <v>0</v>
      </c>
      <c r="U31" s="134">
        <f t="shared" si="10"/>
        <v>0</v>
      </c>
      <c r="V31" s="119"/>
      <c r="W31" s="136">
        <f t="shared" si="11"/>
        <v>0</v>
      </c>
      <c r="X31" s="121"/>
      <c r="Y31" s="138">
        <f t="shared" si="12"/>
        <v>0</v>
      </c>
      <c r="Z31" s="123"/>
      <c r="AA31" s="136">
        <v>0</v>
      </c>
      <c r="AB31" s="140">
        <f t="shared" si="13"/>
        <v>0</v>
      </c>
      <c r="AC31" s="141">
        <v>0</v>
      </c>
      <c r="AD31" s="27"/>
      <c r="AE31" s="69"/>
      <c r="AF31" s="71"/>
      <c r="AG31" s="40"/>
    </row>
    <row r="32" spans="1:33" ht="15" customHeight="1" x14ac:dyDescent="0.25">
      <c r="A32" s="180"/>
      <c r="B32" s="35">
        <v>27</v>
      </c>
      <c r="C32" s="110"/>
      <c r="D32" s="36" t="s">
        <v>55</v>
      </c>
      <c r="E32" s="112"/>
      <c r="F32" s="70"/>
      <c r="G32" s="71"/>
      <c r="H32" s="27"/>
      <c r="I32" s="38" t="s">
        <v>40</v>
      </c>
      <c r="J32" s="72"/>
      <c r="K32" s="73"/>
      <c r="L32" s="117">
        <f t="shared" si="7"/>
        <v>15</v>
      </c>
      <c r="M32" s="115"/>
      <c r="N32" s="38" t="s">
        <v>43</v>
      </c>
      <c r="O32" s="87"/>
      <c r="P32" s="127">
        <v>0</v>
      </c>
      <c r="Q32" s="67">
        <v>0.1</v>
      </c>
      <c r="R32" s="152">
        <v>0</v>
      </c>
      <c r="S32" s="131">
        <f t="shared" si="8"/>
        <v>0</v>
      </c>
      <c r="T32" s="130">
        <f t="shared" si="9"/>
        <v>0</v>
      </c>
      <c r="U32" s="134">
        <f t="shared" si="10"/>
        <v>0</v>
      </c>
      <c r="V32" s="119"/>
      <c r="W32" s="136">
        <f t="shared" si="11"/>
        <v>0</v>
      </c>
      <c r="X32" s="121"/>
      <c r="Y32" s="138">
        <f t="shared" si="12"/>
        <v>0</v>
      </c>
      <c r="Z32" s="123"/>
      <c r="AA32" s="136">
        <v>0</v>
      </c>
      <c r="AB32" s="140">
        <f t="shared" si="13"/>
        <v>0</v>
      </c>
      <c r="AC32" s="141">
        <v>0</v>
      </c>
      <c r="AD32" s="27"/>
      <c r="AE32" s="69"/>
      <c r="AF32" s="71"/>
      <c r="AG32" s="40"/>
    </row>
    <row r="33" spans="1:33" ht="15" customHeight="1" x14ac:dyDescent="0.25">
      <c r="A33" s="180"/>
      <c r="B33" s="35">
        <v>28</v>
      </c>
      <c r="C33" s="110"/>
      <c r="D33" s="36" t="s">
        <v>55</v>
      </c>
      <c r="E33" s="112"/>
      <c r="F33" s="70"/>
      <c r="G33" s="71"/>
      <c r="H33" s="27"/>
      <c r="I33" s="38" t="s">
        <v>40</v>
      </c>
      <c r="J33" s="72"/>
      <c r="K33" s="73"/>
      <c r="L33" s="117">
        <f t="shared" si="7"/>
        <v>15</v>
      </c>
      <c r="M33" s="115"/>
      <c r="N33" s="38" t="s">
        <v>43</v>
      </c>
      <c r="O33" s="87"/>
      <c r="P33" s="127">
        <v>0</v>
      </c>
      <c r="Q33" s="67">
        <v>0.1</v>
      </c>
      <c r="R33" s="152">
        <v>0</v>
      </c>
      <c r="S33" s="131">
        <f t="shared" si="8"/>
        <v>0</v>
      </c>
      <c r="T33" s="130">
        <f t="shared" si="9"/>
        <v>0</v>
      </c>
      <c r="U33" s="134">
        <f t="shared" si="10"/>
        <v>0</v>
      </c>
      <c r="V33" s="119"/>
      <c r="W33" s="136">
        <f t="shared" si="11"/>
        <v>0</v>
      </c>
      <c r="X33" s="121"/>
      <c r="Y33" s="138">
        <f t="shared" si="12"/>
        <v>0</v>
      </c>
      <c r="Z33" s="123"/>
      <c r="AA33" s="136">
        <v>0</v>
      </c>
      <c r="AB33" s="140">
        <f t="shared" si="13"/>
        <v>0</v>
      </c>
      <c r="AC33" s="141">
        <v>0</v>
      </c>
      <c r="AD33" s="27"/>
      <c r="AE33" s="69"/>
      <c r="AF33" s="71"/>
      <c r="AG33" s="40"/>
    </row>
    <row r="34" spans="1:33" ht="15" customHeight="1" thickBot="1" x14ac:dyDescent="0.3">
      <c r="A34" s="180"/>
      <c r="B34" s="35">
        <v>29</v>
      </c>
      <c r="C34" s="110"/>
      <c r="D34" s="36" t="s">
        <v>55</v>
      </c>
      <c r="E34" s="112"/>
      <c r="F34" s="70"/>
      <c r="G34" s="71"/>
      <c r="H34" s="30"/>
      <c r="I34" s="43" t="s">
        <v>40</v>
      </c>
      <c r="J34" s="72"/>
      <c r="K34" s="73"/>
      <c r="L34" s="117">
        <f t="shared" si="7"/>
        <v>15</v>
      </c>
      <c r="M34" s="115"/>
      <c r="N34" s="38" t="s">
        <v>43</v>
      </c>
      <c r="O34" s="87"/>
      <c r="P34" s="127">
        <v>0</v>
      </c>
      <c r="Q34" s="67">
        <v>0.1</v>
      </c>
      <c r="R34" s="152">
        <v>0</v>
      </c>
      <c r="S34" s="131">
        <f t="shared" si="8"/>
        <v>0</v>
      </c>
      <c r="T34" s="130">
        <f t="shared" si="9"/>
        <v>0</v>
      </c>
      <c r="U34" s="134">
        <f t="shared" si="10"/>
        <v>0</v>
      </c>
      <c r="V34" s="119"/>
      <c r="W34" s="136">
        <f t="shared" si="11"/>
        <v>0</v>
      </c>
      <c r="X34" s="121"/>
      <c r="Y34" s="138">
        <f t="shared" si="12"/>
        <v>0</v>
      </c>
      <c r="Z34" s="123"/>
      <c r="AA34" s="136">
        <v>0</v>
      </c>
      <c r="AB34" s="140">
        <f t="shared" si="13"/>
        <v>0</v>
      </c>
      <c r="AC34" s="141">
        <v>0</v>
      </c>
      <c r="AD34" s="27"/>
      <c r="AE34" s="69"/>
      <c r="AF34" s="71"/>
      <c r="AG34" s="40"/>
    </row>
    <row r="35" spans="1:33" ht="15.75" thickBot="1" x14ac:dyDescent="0.3">
      <c r="A35" s="181"/>
      <c r="B35" s="91">
        <v>30</v>
      </c>
      <c r="C35" s="111"/>
      <c r="D35" s="41" t="s">
        <v>55</v>
      </c>
      <c r="E35" s="113"/>
      <c r="F35" s="33"/>
      <c r="G35" s="29"/>
      <c r="H35" s="79"/>
      <c r="I35" s="80" t="s">
        <v>40</v>
      </c>
      <c r="J35" s="31"/>
      <c r="K35" s="42"/>
      <c r="L35" s="118">
        <f t="shared" si="7"/>
        <v>15</v>
      </c>
      <c r="M35" s="116"/>
      <c r="N35" s="43" t="s">
        <v>43</v>
      </c>
      <c r="O35" s="88"/>
      <c r="P35" s="128">
        <v>0</v>
      </c>
      <c r="Q35" s="68">
        <v>0.1</v>
      </c>
      <c r="R35" s="153">
        <v>0</v>
      </c>
      <c r="S35" s="132">
        <f t="shared" si="8"/>
        <v>0</v>
      </c>
      <c r="T35" s="133">
        <f t="shared" si="9"/>
        <v>0</v>
      </c>
      <c r="U35" s="135">
        <f t="shared" si="10"/>
        <v>0</v>
      </c>
      <c r="V35" s="120"/>
      <c r="W35" s="137">
        <f t="shared" si="11"/>
        <v>0</v>
      </c>
      <c r="X35" s="122"/>
      <c r="Y35" s="139">
        <f t="shared" si="12"/>
        <v>0</v>
      </c>
      <c r="Z35" s="124"/>
      <c r="AA35" s="137">
        <v>0</v>
      </c>
      <c r="AB35" s="142">
        <f t="shared" si="13"/>
        <v>0</v>
      </c>
      <c r="AC35" s="141">
        <v>0</v>
      </c>
      <c r="AD35" s="30"/>
      <c r="AE35" s="28"/>
      <c r="AF35" s="29"/>
      <c r="AG35" s="44"/>
    </row>
    <row r="36" spans="1:33" ht="15.75" thickBot="1" x14ac:dyDescent="0.3">
      <c r="A36" s="2"/>
      <c r="B36" s="198"/>
      <c r="C36" s="198"/>
      <c r="D36" s="198"/>
      <c r="E36" s="198"/>
      <c r="F36" s="7"/>
      <c r="G36" s="7"/>
      <c r="H36" s="45"/>
      <c r="I36" s="45"/>
      <c r="J36" s="45"/>
      <c r="K36" s="46"/>
      <c r="L36" s="45"/>
      <c r="M36" s="45"/>
      <c r="N36" s="45"/>
      <c r="O36" s="45"/>
      <c r="P36" s="78">
        <f>SUM(P6:P35)</f>
        <v>0</v>
      </c>
      <c r="Q36" s="64"/>
      <c r="R36" s="74">
        <f t="shared" ref="R36:AB36" si="14">SUM(R6:R35)</f>
        <v>0</v>
      </c>
      <c r="S36" s="65">
        <f t="shared" si="14"/>
        <v>0</v>
      </c>
      <c r="T36" s="66">
        <f t="shared" si="14"/>
        <v>0</v>
      </c>
      <c r="U36" s="196">
        <f t="shared" si="14"/>
        <v>0</v>
      </c>
      <c r="V36" s="197"/>
      <c r="W36" s="196">
        <f t="shared" si="14"/>
        <v>0</v>
      </c>
      <c r="X36" s="197"/>
      <c r="Y36" s="196">
        <f t="shared" si="14"/>
        <v>0</v>
      </c>
      <c r="Z36" s="197"/>
      <c r="AA36" s="65">
        <f t="shared" si="14"/>
        <v>0</v>
      </c>
      <c r="AB36" s="65">
        <f t="shared" si="14"/>
        <v>0</v>
      </c>
      <c r="AC36" s="77">
        <f>SUM(AC6:AC35)</f>
        <v>0</v>
      </c>
      <c r="AD36" s="7"/>
      <c r="AE36" s="7"/>
      <c r="AF36" s="7"/>
      <c r="AG36" s="47"/>
    </row>
    <row r="37" spans="1:33" ht="15.75" customHeight="1" thickBot="1" x14ac:dyDescent="0.3">
      <c r="A37" s="2"/>
      <c r="B37" s="182" t="s">
        <v>13</v>
      </c>
      <c r="C37" s="183"/>
      <c r="D37" s="89">
        <v>0</v>
      </c>
      <c r="E37" s="55">
        <f>R6+R7</f>
        <v>0</v>
      </c>
      <c r="F37" s="61"/>
      <c r="G37" s="186" t="s">
        <v>42</v>
      </c>
      <c r="H37" s="187"/>
      <c r="I37" s="190">
        <f>E41-E40</f>
        <v>0</v>
      </c>
      <c r="J37" s="191"/>
      <c r="K37" s="6"/>
      <c r="L37" s="6"/>
      <c r="AD37" s="6"/>
      <c r="AE37" s="6"/>
      <c r="AF37" s="6"/>
    </row>
    <row r="38" spans="1:33" ht="15.75" customHeight="1" thickBot="1" x14ac:dyDescent="0.3">
      <c r="A38" s="2"/>
      <c r="B38" s="184" t="s">
        <v>19</v>
      </c>
      <c r="C38" s="185"/>
      <c r="D38" s="90">
        <v>0</v>
      </c>
      <c r="E38" s="56">
        <v>0</v>
      </c>
      <c r="F38" s="62"/>
      <c r="G38" s="188"/>
      <c r="H38" s="189"/>
      <c r="I38" s="192"/>
      <c r="J38" s="193"/>
      <c r="K38" s="6"/>
      <c r="L38" s="6"/>
    </row>
    <row r="39" spans="1:33" ht="15.75" thickBot="1" x14ac:dyDescent="0.3">
      <c r="A39" s="2"/>
      <c r="B39" s="207" t="s">
        <v>15</v>
      </c>
      <c r="C39" s="208"/>
      <c r="D39" s="169">
        <v>0</v>
      </c>
      <c r="E39" s="57">
        <f>AC36</f>
        <v>0</v>
      </c>
      <c r="F39" s="2"/>
      <c r="G39" s="63"/>
      <c r="H39" s="6"/>
      <c r="I39" s="6"/>
      <c r="J39" s="6"/>
      <c r="K39" s="6"/>
      <c r="L39" s="6"/>
    </row>
    <row r="40" spans="1:33" ht="15.75" customHeight="1" thickBot="1" x14ac:dyDescent="0.3">
      <c r="A40" s="2"/>
      <c r="B40" s="209" t="s">
        <v>14</v>
      </c>
      <c r="C40" s="210"/>
      <c r="D40" s="89">
        <v>0</v>
      </c>
      <c r="E40" s="58">
        <f>P36</f>
        <v>0</v>
      </c>
      <c r="K40" s="6"/>
      <c r="L40" s="6"/>
    </row>
    <row r="41" spans="1:33" ht="15.75" thickBot="1" x14ac:dyDescent="0.3">
      <c r="B41" s="211" t="s">
        <v>7</v>
      </c>
      <c r="C41" s="212"/>
      <c r="D41" s="107">
        <f>D37+D38+D39+D40</f>
        <v>0</v>
      </c>
      <c r="E41" s="59">
        <f>R36</f>
        <v>0</v>
      </c>
      <c r="G41" s="81"/>
      <c r="H41" s="81"/>
    </row>
    <row r="42" spans="1:33" ht="15.75" thickBot="1" x14ac:dyDescent="0.3">
      <c r="B42" s="82"/>
      <c r="C42" s="82"/>
      <c r="D42" s="83"/>
      <c r="E42" s="84"/>
      <c r="G42" s="81"/>
      <c r="H42" s="81"/>
    </row>
    <row r="43" spans="1:33" ht="15.75" thickBot="1" x14ac:dyDescent="0.3">
      <c r="B43" s="213" t="s">
        <v>53</v>
      </c>
      <c r="C43" s="214"/>
      <c r="D43" s="201">
        <f>S36</f>
        <v>0</v>
      </c>
      <c r="E43" s="202"/>
      <c r="G43" s="81"/>
      <c r="H43" s="81"/>
    </row>
    <row r="44" spans="1:33" ht="15.75" thickBot="1" x14ac:dyDescent="0.3"/>
    <row r="45" spans="1:33" ht="33" customHeight="1" thickBot="1" x14ac:dyDescent="0.3">
      <c r="B45" s="203" t="s">
        <v>10</v>
      </c>
      <c r="C45" s="204"/>
      <c r="D45" s="8" t="s">
        <v>38</v>
      </c>
    </row>
    <row r="46" spans="1:33" x14ac:dyDescent="0.25">
      <c r="B46" s="205" t="s">
        <v>27</v>
      </c>
      <c r="C46" s="206"/>
      <c r="D46" s="52">
        <f>COUNTIF(M6:M35,"Peinture")</f>
        <v>0</v>
      </c>
      <c r="E46" s="4"/>
      <c r="F46" s="4"/>
    </row>
    <row r="47" spans="1:33" x14ac:dyDescent="0.25">
      <c r="B47" s="199" t="s">
        <v>28</v>
      </c>
      <c r="C47" s="200"/>
      <c r="D47" s="53">
        <f>COUNTIF(M6:M35,"Electricite")</f>
        <v>0</v>
      </c>
      <c r="E47" s="4"/>
      <c r="F47" s="4"/>
    </row>
    <row r="48" spans="1:33" x14ac:dyDescent="0.25">
      <c r="B48" s="199" t="s">
        <v>29</v>
      </c>
      <c r="C48" s="200"/>
      <c r="D48" s="53">
        <f>COUNTIF(M6:M35,"Store")</f>
        <v>0</v>
      </c>
      <c r="E48" s="4"/>
      <c r="F48" s="4"/>
    </row>
    <row r="49" spans="2:6" x14ac:dyDescent="0.25">
      <c r="B49" s="199" t="s">
        <v>30</v>
      </c>
      <c r="C49" s="200"/>
      <c r="D49" s="53">
        <f>COUNTIF(M6:M35,"Menuiserie")</f>
        <v>0</v>
      </c>
      <c r="E49" s="4"/>
      <c r="F49" s="4"/>
    </row>
    <row r="50" spans="2:6" x14ac:dyDescent="0.25">
      <c r="B50" s="199" t="s">
        <v>31</v>
      </c>
      <c r="C50" s="200"/>
      <c r="D50" s="53">
        <f>COUNTIF(M10:M39,"douche")</f>
        <v>0</v>
      </c>
      <c r="E50" s="4"/>
      <c r="F50" s="4"/>
    </row>
    <row r="51" spans="2:6" x14ac:dyDescent="0.25">
      <c r="B51" s="199" t="s">
        <v>32</v>
      </c>
      <c r="C51" s="200"/>
      <c r="D51" s="53">
        <f>COUNTIF(M6:M35,"Plomberie")</f>
        <v>0</v>
      </c>
      <c r="E51" s="4"/>
      <c r="F51" s="4"/>
    </row>
    <row r="52" spans="2:6" x14ac:dyDescent="0.25">
      <c r="B52" s="199" t="s">
        <v>33</v>
      </c>
      <c r="C52" s="200"/>
      <c r="D52" s="53">
        <f>COUNTIF(M6:M35,"Maçonnerie")</f>
        <v>0</v>
      </c>
      <c r="E52" s="4"/>
      <c r="F52" s="4"/>
    </row>
    <row r="53" spans="2:6" x14ac:dyDescent="0.25">
      <c r="B53" s="199" t="s">
        <v>34</v>
      </c>
      <c r="C53" s="200"/>
      <c r="D53" s="53">
        <f>COUNTIF(M6:M35,"fenetre")</f>
        <v>0</v>
      </c>
      <c r="E53" s="4"/>
      <c r="F53" s="4"/>
    </row>
    <row r="54" spans="2:6" x14ac:dyDescent="0.25">
      <c r="B54" s="199" t="s">
        <v>35</v>
      </c>
      <c r="C54" s="200"/>
      <c r="D54" s="53">
        <f>COUNTIF(M6:M35,"Volets")</f>
        <v>0</v>
      </c>
      <c r="E54" s="4"/>
      <c r="F54" s="4"/>
    </row>
    <row r="55" spans="2:6" x14ac:dyDescent="0.25">
      <c r="B55" s="199" t="s">
        <v>36</v>
      </c>
      <c r="C55" s="200"/>
      <c r="D55" s="53">
        <f>COUNTIF(M6:M35,"Alarme")</f>
        <v>0</v>
      </c>
      <c r="E55" s="4"/>
      <c r="F55" s="4"/>
    </row>
    <row r="56" spans="2:6" ht="15.75" thickBot="1" x14ac:dyDescent="0.3">
      <c r="B56" s="50" t="s">
        <v>37</v>
      </c>
      <c r="C56" s="51"/>
      <c r="D56" s="54">
        <f>COUNTIF(M6:M35,"sol")</f>
        <v>0</v>
      </c>
      <c r="E56" s="6"/>
      <c r="F56" s="6"/>
    </row>
  </sheetData>
  <autoFilter ref="A5:AG41"/>
  <mergeCells count="29">
    <mergeCell ref="B36:E36"/>
    <mergeCell ref="U36:V36"/>
    <mergeCell ref="W36:X36"/>
    <mergeCell ref="Y36:Z36"/>
    <mergeCell ref="A2:AG2"/>
    <mergeCell ref="U5:V5"/>
    <mergeCell ref="W5:X5"/>
    <mergeCell ref="Y5:Z5"/>
    <mergeCell ref="A6:A35"/>
    <mergeCell ref="B47:C47"/>
    <mergeCell ref="B37:C37"/>
    <mergeCell ref="G37:H38"/>
    <mergeCell ref="I37:J38"/>
    <mergeCell ref="B38:C38"/>
    <mergeCell ref="B39:C39"/>
    <mergeCell ref="B40:C40"/>
    <mergeCell ref="B41:C41"/>
    <mergeCell ref="B43:C43"/>
    <mergeCell ref="D43:E43"/>
    <mergeCell ref="B45:C45"/>
    <mergeCell ref="B46:C46"/>
    <mergeCell ref="B54:C54"/>
    <mergeCell ref="B55:C55"/>
    <mergeCell ref="B48:C48"/>
    <mergeCell ref="B49:C49"/>
    <mergeCell ref="B50:C50"/>
    <mergeCell ref="B51:C51"/>
    <mergeCell ref="B52:C52"/>
    <mergeCell ref="B53:C53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56"/>
  <sheetViews>
    <sheetView topLeftCell="A19" zoomScaleNormal="100" workbookViewId="0">
      <selection activeCell="G55" sqref="G55"/>
    </sheetView>
  </sheetViews>
  <sheetFormatPr baseColWidth="10" defaultRowHeight="15" x14ac:dyDescent="0.25"/>
  <cols>
    <col min="1" max="1" width="6.140625" style="1" customWidth="1"/>
    <col min="2" max="2" width="9.5703125" style="1" customWidth="1"/>
    <col min="3" max="3" width="12.5703125" style="1" customWidth="1"/>
    <col min="4" max="4" width="10.140625" style="1" customWidth="1"/>
    <col min="5" max="5" width="10.42578125" style="1" customWidth="1"/>
    <col min="6" max="6" width="14.28515625" style="1" customWidth="1"/>
    <col min="7" max="7" width="16" style="1" customWidth="1"/>
    <col min="8" max="8" width="13.7109375" style="1" customWidth="1"/>
    <col min="9" max="9" width="8.28515625" style="1" customWidth="1"/>
    <col min="10" max="10" width="28.85546875" style="1" customWidth="1"/>
    <col min="11" max="12" width="11.42578125" style="1"/>
    <col min="13" max="13" width="20.140625" style="1" customWidth="1"/>
    <col min="14" max="14" width="8.42578125" style="1" customWidth="1"/>
    <col min="15" max="15" width="12.42578125" style="1" customWidth="1"/>
    <col min="16" max="16" width="12.85546875" style="1" customWidth="1"/>
    <col min="17" max="17" width="8.140625" style="1" customWidth="1"/>
    <col min="18" max="18" width="10.85546875" style="1" customWidth="1"/>
    <col min="19" max="19" width="12.7109375" style="1" customWidth="1"/>
    <col min="20" max="20" width="12.140625" style="1" customWidth="1"/>
    <col min="21" max="21" width="10" style="1" customWidth="1"/>
    <col min="22" max="22" width="10.7109375" style="1" customWidth="1"/>
    <col min="23" max="23" width="10.5703125" style="1" customWidth="1"/>
    <col min="24" max="24" width="9.140625" style="1" customWidth="1"/>
    <col min="25" max="27" width="9.5703125" style="1" customWidth="1"/>
    <col min="28" max="28" width="10.5703125" style="1" customWidth="1"/>
    <col min="29" max="30" width="11.85546875" style="1" customWidth="1"/>
    <col min="31" max="31" width="9.140625" style="1" customWidth="1"/>
    <col min="32" max="32" width="8.7109375" style="1" customWidth="1"/>
    <col min="33" max="33" width="18.5703125" style="1" customWidth="1"/>
    <col min="34" max="16384" width="11.42578125" style="1"/>
  </cols>
  <sheetData>
    <row r="1" spans="1:33" ht="15.75" thickBot="1" x14ac:dyDescent="0.3"/>
    <row r="2" spans="1:33" ht="15.75" thickBot="1" x14ac:dyDescent="0.3">
      <c r="A2" s="176" t="s">
        <v>26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8"/>
    </row>
    <row r="3" spans="1:33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5"/>
      <c r="N3" s="5"/>
      <c r="O3" s="5"/>
      <c r="P3" s="5"/>
      <c r="Q3" s="5"/>
    </row>
    <row r="4" spans="1:33" ht="15.75" thickBot="1" x14ac:dyDescent="0.3"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41.25" customHeight="1" thickBot="1" x14ac:dyDescent="0.3">
      <c r="A5" s="22" t="s">
        <v>6</v>
      </c>
      <c r="B5" s="22" t="s">
        <v>25</v>
      </c>
      <c r="C5" s="10" t="s">
        <v>2</v>
      </c>
      <c r="D5" s="10" t="s">
        <v>16</v>
      </c>
      <c r="E5" s="10" t="s">
        <v>44</v>
      </c>
      <c r="F5" s="9" t="s">
        <v>17</v>
      </c>
      <c r="G5" s="10" t="s">
        <v>18</v>
      </c>
      <c r="H5" s="11" t="s">
        <v>0</v>
      </c>
      <c r="I5" s="12" t="s">
        <v>9</v>
      </c>
      <c r="J5" s="13" t="s">
        <v>23</v>
      </c>
      <c r="K5" s="13" t="s">
        <v>24</v>
      </c>
      <c r="L5" s="20" t="s">
        <v>1</v>
      </c>
      <c r="M5" s="14" t="s">
        <v>10</v>
      </c>
      <c r="N5" s="14" t="s">
        <v>22</v>
      </c>
      <c r="O5" s="15" t="s">
        <v>51</v>
      </c>
      <c r="P5" s="60" t="s">
        <v>48</v>
      </c>
      <c r="Q5" s="16" t="s">
        <v>41</v>
      </c>
      <c r="R5" s="16" t="s">
        <v>4</v>
      </c>
      <c r="S5" s="17" t="s">
        <v>11</v>
      </c>
      <c r="T5" s="18" t="s">
        <v>5</v>
      </c>
      <c r="U5" s="194" t="s">
        <v>3</v>
      </c>
      <c r="V5" s="195"/>
      <c r="W5" s="194" t="s">
        <v>21</v>
      </c>
      <c r="X5" s="195"/>
      <c r="Y5" s="194" t="s">
        <v>20</v>
      </c>
      <c r="Z5" s="195"/>
      <c r="AA5" s="19" t="s">
        <v>39</v>
      </c>
      <c r="AB5" s="19" t="s">
        <v>12</v>
      </c>
      <c r="AC5" s="76" t="s">
        <v>49</v>
      </c>
      <c r="AD5" s="20" t="s">
        <v>45</v>
      </c>
      <c r="AE5" s="20" t="s">
        <v>46</v>
      </c>
      <c r="AF5" s="75" t="s">
        <v>47</v>
      </c>
      <c r="AG5" s="21" t="s">
        <v>54</v>
      </c>
    </row>
    <row r="6" spans="1:33" ht="15" customHeight="1" x14ac:dyDescent="0.25">
      <c r="A6" s="179" t="s">
        <v>59</v>
      </c>
      <c r="B6" s="34">
        <v>1</v>
      </c>
      <c r="C6" s="108"/>
      <c r="D6" s="36" t="s">
        <v>55</v>
      </c>
      <c r="E6" s="112"/>
      <c r="F6" s="32"/>
      <c r="G6" s="24"/>
      <c r="H6" s="25"/>
      <c r="I6" s="48" t="s">
        <v>40</v>
      </c>
      <c r="J6" s="26"/>
      <c r="K6" s="37"/>
      <c r="L6" s="117">
        <f t="shared" ref="L6:L9" si="0">C6+15</f>
        <v>15</v>
      </c>
      <c r="M6" s="114"/>
      <c r="N6" s="38" t="s">
        <v>43</v>
      </c>
      <c r="O6" s="86"/>
      <c r="P6" s="125">
        <v>0</v>
      </c>
      <c r="Q6" s="67">
        <v>0.1</v>
      </c>
      <c r="R6" s="151">
        <v>0</v>
      </c>
      <c r="S6" s="129">
        <f t="shared" ref="S6:S8" si="1">R6-T6</f>
        <v>0</v>
      </c>
      <c r="T6" s="130">
        <f t="shared" ref="T6:T9" si="2">R6/1.1</f>
        <v>0</v>
      </c>
      <c r="U6" s="134">
        <f t="shared" ref="U6:U9" si="3">R6*0.4</f>
        <v>0</v>
      </c>
      <c r="V6" s="119"/>
      <c r="W6" s="136">
        <f t="shared" ref="W6:W9" si="4">R6*0.5</f>
        <v>0</v>
      </c>
      <c r="X6" s="121"/>
      <c r="Y6" s="138">
        <f t="shared" ref="Y6:Y9" si="5">R6*0.1</f>
        <v>0</v>
      </c>
      <c r="Z6" s="123"/>
      <c r="AA6" s="136">
        <v>0</v>
      </c>
      <c r="AB6" s="140">
        <f t="shared" ref="AB6:AB9" si="6">R6-AA6</f>
        <v>0</v>
      </c>
      <c r="AC6" s="141">
        <v>0</v>
      </c>
      <c r="AD6" s="25"/>
      <c r="AE6" s="23"/>
      <c r="AF6" s="24"/>
      <c r="AG6" s="39"/>
    </row>
    <row r="7" spans="1:33" ht="15" customHeight="1" x14ac:dyDescent="0.25">
      <c r="A7" s="180"/>
      <c r="B7" s="35">
        <v>2</v>
      </c>
      <c r="C7" s="108"/>
      <c r="D7" s="36" t="s">
        <v>55</v>
      </c>
      <c r="E7" s="112"/>
      <c r="F7" s="32"/>
      <c r="G7" s="24"/>
      <c r="H7" s="25"/>
      <c r="I7" s="48" t="s">
        <v>40</v>
      </c>
      <c r="J7" s="26"/>
      <c r="K7" s="37"/>
      <c r="L7" s="117">
        <f t="shared" si="0"/>
        <v>15</v>
      </c>
      <c r="M7" s="114"/>
      <c r="N7" s="38" t="s">
        <v>43</v>
      </c>
      <c r="O7" s="86"/>
      <c r="P7" s="125">
        <v>0</v>
      </c>
      <c r="Q7" s="67">
        <v>0.1</v>
      </c>
      <c r="R7" s="151">
        <v>0</v>
      </c>
      <c r="S7" s="129">
        <f t="shared" si="1"/>
        <v>0</v>
      </c>
      <c r="T7" s="130">
        <f t="shared" si="2"/>
        <v>0</v>
      </c>
      <c r="U7" s="134">
        <f t="shared" si="3"/>
        <v>0</v>
      </c>
      <c r="V7" s="119"/>
      <c r="W7" s="136">
        <f t="shared" si="4"/>
        <v>0</v>
      </c>
      <c r="X7" s="121"/>
      <c r="Y7" s="138">
        <f t="shared" si="5"/>
        <v>0</v>
      </c>
      <c r="Z7" s="123"/>
      <c r="AA7" s="136">
        <v>0</v>
      </c>
      <c r="AB7" s="140">
        <f t="shared" si="6"/>
        <v>0</v>
      </c>
      <c r="AC7" s="141">
        <v>0</v>
      </c>
      <c r="AD7" s="25"/>
      <c r="AE7" s="23"/>
      <c r="AF7" s="24"/>
      <c r="AG7" s="39"/>
    </row>
    <row r="8" spans="1:33" ht="15" customHeight="1" x14ac:dyDescent="0.25">
      <c r="A8" s="180"/>
      <c r="B8" s="35">
        <v>3</v>
      </c>
      <c r="C8" s="108"/>
      <c r="D8" s="36" t="s">
        <v>55</v>
      </c>
      <c r="E8" s="112"/>
      <c r="F8" s="32"/>
      <c r="G8" s="24"/>
      <c r="H8" s="25"/>
      <c r="I8" s="48" t="s">
        <v>40</v>
      </c>
      <c r="J8" s="26"/>
      <c r="K8" s="37"/>
      <c r="L8" s="117">
        <f t="shared" si="0"/>
        <v>15</v>
      </c>
      <c r="M8" s="114"/>
      <c r="N8" s="38" t="s">
        <v>43</v>
      </c>
      <c r="O8" s="86"/>
      <c r="P8" s="125">
        <v>0</v>
      </c>
      <c r="Q8" s="67">
        <v>0.1</v>
      </c>
      <c r="R8" s="151">
        <v>0</v>
      </c>
      <c r="S8" s="129">
        <f t="shared" si="1"/>
        <v>0</v>
      </c>
      <c r="T8" s="130">
        <f t="shared" si="2"/>
        <v>0</v>
      </c>
      <c r="U8" s="134">
        <f t="shared" si="3"/>
        <v>0</v>
      </c>
      <c r="V8" s="119"/>
      <c r="W8" s="136">
        <f t="shared" si="4"/>
        <v>0</v>
      </c>
      <c r="X8" s="121"/>
      <c r="Y8" s="138">
        <f t="shared" si="5"/>
        <v>0</v>
      </c>
      <c r="Z8" s="123"/>
      <c r="AA8" s="136">
        <v>0</v>
      </c>
      <c r="AB8" s="140">
        <f t="shared" si="6"/>
        <v>0</v>
      </c>
      <c r="AC8" s="141">
        <v>0</v>
      </c>
      <c r="AD8" s="25"/>
      <c r="AE8" s="23"/>
      <c r="AF8" s="24"/>
      <c r="AG8" s="39"/>
    </row>
    <row r="9" spans="1:33" ht="15" customHeight="1" x14ac:dyDescent="0.25">
      <c r="A9" s="180"/>
      <c r="B9" s="35">
        <v>4</v>
      </c>
      <c r="C9" s="108"/>
      <c r="D9" s="36" t="s">
        <v>55</v>
      </c>
      <c r="E9" s="112"/>
      <c r="F9" s="32"/>
      <c r="G9" s="24"/>
      <c r="H9" s="25"/>
      <c r="I9" s="48" t="s">
        <v>40</v>
      </c>
      <c r="J9" s="26"/>
      <c r="K9" s="37"/>
      <c r="L9" s="117">
        <f t="shared" si="0"/>
        <v>15</v>
      </c>
      <c r="M9" s="114"/>
      <c r="N9" s="38" t="s">
        <v>43</v>
      </c>
      <c r="O9" s="86"/>
      <c r="P9" s="125">
        <v>0</v>
      </c>
      <c r="Q9" s="67">
        <v>0.1</v>
      </c>
      <c r="R9" s="151">
        <v>0</v>
      </c>
      <c r="S9" s="129">
        <f>R9-T9</f>
        <v>0</v>
      </c>
      <c r="T9" s="130">
        <f t="shared" si="2"/>
        <v>0</v>
      </c>
      <c r="U9" s="134">
        <f t="shared" si="3"/>
        <v>0</v>
      </c>
      <c r="V9" s="119"/>
      <c r="W9" s="136">
        <f t="shared" si="4"/>
        <v>0</v>
      </c>
      <c r="X9" s="121"/>
      <c r="Y9" s="138">
        <f t="shared" si="5"/>
        <v>0</v>
      </c>
      <c r="Z9" s="123"/>
      <c r="AA9" s="136">
        <v>0</v>
      </c>
      <c r="AB9" s="140">
        <f t="shared" si="6"/>
        <v>0</v>
      </c>
      <c r="AC9" s="141">
        <v>0</v>
      </c>
      <c r="AD9" s="25"/>
      <c r="AE9" s="23"/>
      <c r="AF9" s="24"/>
      <c r="AG9" s="39"/>
    </row>
    <row r="10" spans="1:33" x14ac:dyDescent="0.25">
      <c r="A10" s="180"/>
      <c r="B10" s="35">
        <v>5</v>
      </c>
      <c r="C10" s="109"/>
      <c r="D10" s="36" t="s">
        <v>55</v>
      </c>
      <c r="E10" s="112"/>
      <c r="F10" s="32"/>
      <c r="G10" s="24"/>
      <c r="H10" s="25"/>
      <c r="I10" s="48" t="s">
        <v>40</v>
      </c>
      <c r="J10" s="26"/>
      <c r="K10" s="37"/>
      <c r="L10" s="117">
        <f t="shared" ref="L10:L35" si="7">C10+15</f>
        <v>15</v>
      </c>
      <c r="M10" s="114"/>
      <c r="N10" s="38" t="s">
        <v>43</v>
      </c>
      <c r="O10" s="86"/>
      <c r="P10" s="125">
        <v>0</v>
      </c>
      <c r="Q10" s="67">
        <v>0.1</v>
      </c>
      <c r="R10" s="151">
        <v>0</v>
      </c>
      <c r="S10" s="129">
        <f t="shared" ref="S10:S35" si="8">R10-T10</f>
        <v>0</v>
      </c>
      <c r="T10" s="130">
        <f t="shared" ref="T10:T35" si="9">R10/1.1</f>
        <v>0</v>
      </c>
      <c r="U10" s="134">
        <f t="shared" ref="U10:U35" si="10">R10*0.4</f>
        <v>0</v>
      </c>
      <c r="V10" s="119"/>
      <c r="W10" s="136">
        <f t="shared" ref="W10:W35" si="11">R10*0.5</f>
        <v>0</v>
      </c>
      <c r="X10" s="121"/>
      <c r="Y10" s="138">
        <f t="shared" ref="Y10:Y35" si="12">R10*0.1</f>
        <v>0</v>
      </c>
      <c r="Z10" s="123"/>
      <c r="AA10" s="136">
        <v>0</v>
      </c>
      <c r="AB10" s="140">
        <f t="shared" ref="AB10:AB35" si="13">R10-AA10</f>
        <v>0</v>
      </c>
      <c r="AC10" s="141">
        <v>0</v>
      </c>
      <c r="AD10" s="25"/>
      <c r="AE10" s="23"/>
      <c r="AF10" s="24"/>
      <c r="AG10" s="39"/>
    </row>
    <row r="11" spans="1:33" x14ac:dyDescent="0.25">
      <c r="A11" s="180"/>
      <c r="B11" s="35">
        <v>6</v>
      </c>
      <c r="C11" s="108"/>
      <c r="D11" s="36" t="s">
        <v>55</v>
      </c>
      <c r="E11" s="112"/>
      <c r="F11" s="32"/>
      <c r="G11" s="24"/>
      <c r="H11" s="27"/>
      <c r="I11" s="49" t="s">
        <v>40</v>
      </c>
      <c r="J11" s="26"/>
      <c r="K11" s="37"/>
      <c r="L11" s="117">
        <f t="shared" si="7"/>
        <v>15</v>
      </c>
      <c r="M11" s="114"/>
      <c r="N11" s="38" t="s">
        <v>43</v>
      </c>
      <c r="O11" s="86"/>
      <c r="P11" s="126">
        <v>0</v>
      </c>
      <c r="Q11" s="67">
        <v>0.1</v>
      </c>
      <c r="R11" s="151">
        <v>0</v>
      </c>
      <c r="S11" s="129">
        <f t="shared" si="8"/>
        <v>0</v>
      </c>
      <c r="T11" s="130">
        <f t="shared" si="9"/>
        <v>0</v>
      </c>
      <c r="U11" s="134">
        <f t="shared" si="10"/>
        <v>0</v>
      </c>
      <c r="V11" s="119"/>
      <c r="W11" s="136">
        <f t="shared" si="11"/>
        <v>0</v>
      </c>
      <c r="X11" s="121"/>
      <c r="Y11" s="138">
        <f t="shared" si="12"/>
        <v>0</v>
      </c>
      <c r="Z11" s="123"/>
      <c r="AA11" s="136">
        <v>0</v>
      </c>
      <c r="AB11" s="140">
        <f t="shared" si="13"/>
        <v>0</v>
      </c>
      <c r="AC11" s="141">
        <v>0</v>
      </c>
      <c r="AD11" s="25"/>
      <c r="AE11" s="23"/>
      <c r="AF11" s="24"/>
      <c r="AG11" s="39"/>
    </row>
    <row r="12" spans="1:33" x14ac:dyDescent="0.25">
      <c r="A12" s="180"/>
      <c r="B12" s="35">
        <v>7</v>
      </c>
      <c r="C12" s="108"/>
      <c r="D12" s="36" t="s">
        <v>55</v>
      </c>
      <c r="E12" s="112"/>
      <c r="F12" s="32"/>
      <c r="G12" s="24"/>
      <c r="H12" s="27"/>
      <c r="I12" s="49" t="s">
        <v>40</v>
      </c>
      <c r="J12" s="26"/>
      <c r="K12" s="37"/>
      <c r="L12" s="117">
        <f t="shared" si="7"/>
        <v>15</v>
      </c>
      <c r="M12" s="114"/>
      <c r="N12" s="38" t="s">
        <v>43</v>
      </c>
      <c r="O12" s="86"/>
      <c r="P12" s="126">
        <v>0</v>
      </c>
      <c r="Q12" s="67">
        <v>0.1</v>
      </c>
      <c r="R12" s="151">
        <v>0</v>
      </c>
      <c r="S12" s="129">
        <f t="shared" si="8"/>
        <v>0</v>
      </c>
      <c r="T12" s="130">
        <f t="shared" si="9"/>
        <v>0</v>
      </c>
      <c r="U12" s="134">
        <f t="shared" si="10"/>
        <v>0</v>
      </c>
      <c r="V12" s="119"/>
      <c r="W12" s="136">
        <f t="shared" si="11"/>
        <v>0</v>
      </c>
      <c r="X12" s="121"/>
      <c r="Y12" s="138">
        <f t="shared" si="12"/>
        <v>0</v>
      </c>
      <c r="Z12" s="123"/>
      <c r="AA12" s="136">
        <v>0</v>
      </c>
      <c r="AB12" s="140">
        <f t="shared" si="13"/>
        <v>0</v>
      </c>
      <c r="AC12" s="141">
        <v>0</v>
      </c>
      <c r="AD12" s="25"/>
      <c r="AE12" s="23"/>
      <c r="AF12" s="24"/>
      <c r="AG12" s="39"/>
    </row>
    <row r="13" spans="1:33" x14ac:dyDescent="0.25">
      <c r="A13" s="180"/>
      <c r="B13" s="35">
        <v>8</v>
      </c>
      <c r="C13" s="108"/>
      <c r="D13" s="36" t="s">
        <v>55</v>
      </c>
      <c r="E13" s="112"/>
      <c r="F13" s="32"/>
      <c r="G13" s="24"/>
      <c r="H13" s="27"/>
      <c r="I13" s="49" t="s">
        <v>40</v>
      </c>
      <c r="J13" s="26"/>
      <c r="K13" s="37"/>
      <c r="L13" s="117">
        <f t="shared" si="7"/>
        <v>15</v>
      </c>
      <c r="M13" s="114"/>
      <c r="N13" s="38" t="s">
        <v>43</v>
      </c>
      <c r="O13" s="86"/>
      <c r="P13" s="126">
        <v>0</v>
      </c>
      <c r="Q13" s="67">
        <v>0.1</v>
      </c>
      <c r="R13" s="151">
        <v>0</v>
      </c>
      <c r="S13" s="129">
        <f t="shared" si="8"/>
        <v>0</v>
      </c>
      <c r="T13" s="130">
        <f t="shared" si="9"/>
        <v>0</v>
      </c>
      <c r="U13" s="134">
        <f t="shared" si="10"/>
        <v>0</v>
      </c>
      <c r="V13" s="119"/>
      <c r="W13" s="136">
        <f t="shared" si="11"/>
        <v>0</v>
      </c>
      <c r="X13" s="121"/>
      <c r="Y13" s="138">
        <f t="shared" si="12"/>
        <v>0</v>
      </c>
      <c r="Z13" s="123"/>
      <c r="AA13" s="136">
        <v>0</v>
      </c>
      <c r="AB13" s="140">
        <f t="shared" si="13"/>
        <v>0</v>
      </c>
      <c r="AC13" s="141">
        <v>0</v>
      </c>
      <c r="AD13" s="25"/>
      <c r="AE13" s="23"/>
      <c r="AF13" s="24"/>
      <c r="AG13" s="39"/>
    </row>
    <row r="14" spans="1:33" x14ac:dyDescent="0.25">
      <c r="A14" s="180"/>
      <c r="B14" s="35">
        <v>9</v>
      </c>
      <c r="C14" s="108"/>
      <c r="D14" s="36" t="s">
        <v>55</v>
      </c>
      <c r="E14" s="112"/>
      <c r="F14" s="32"/>
      <c r="G14" s="24"/>
      <c r="H14" s="27"/>
      <c r="I14" s="49" t="s">
        <v>40</v>
      </c>
      <c r="J14" s="26"/>
      <c r="K14" s="37"/>
      <c r="L14" s="117">
        <f t="shared" si="7"/>
        <v>15</v>
      </c>
      <c r="M14" s="114"/>
      <c r="N14" s="38" t="s">
        <v>43</v>
      </c>
      <c r="O14" s="87"/>
      <c r="P14" s="126">
        <v>0</v>
      </c>
      <c r="Q14" s="67">
        <v>0.1</v>
      </c>
      <c r="R14" s="151">
        <v>0</v>
      </c>
      <c r="S14" s="129">
        <f t="shared" si="8"/>
        <v>0</v>
      </c>
      <c r="T14" s="130">
        <f t="shared" si="9"/>
        <v>0</v>
      </c>
      <c r="U14" s="134">
        <f t="shared" si="10"/>
        <v>0</v>
      </c>
      <c r="V14" s="119"/>
      <c r="W14" s="136">
        <f t="shared" si="11"/>
        <v>0</v>
      </c>
      <c r="X14" s="121"/>
      <c r="Y14" s="138">
        <f t="shared" si="12"/>
        <v>0</v>
      </c>
      <c r="Z14" s="123"/>
      <c r="AA14" s="136">
        <v>0</v>
      </c>
      <c r="AB14" s="140">
        <f t="shared" si="13"/>
        <v>0</v>
      </c>
      <c r="AC14" s="141">
        <v>0</v>
      </c>
      <c r="AD14" s="25"/>
      <c r="AE14" s="23"/>
      <c r="AF14" s="24"/>
      <c r="AG14" s="39"/>
    </row>
    <row r="15" spans="1:33" x14ac:dyDescent="0.25">
      <c r="A15" s="180"/>
      <c r="B15" s="35">
        <v>10</v>
      </c>
      <c r="C15" s="108"/>
      <c r="D15" s="36" t="s">
        <v>55</v>
      </c>
      <c r="E15" s="112"/>
      <c r="F15" s="32"/>
      <c r="G15" s="24"/>
      <c r="H15" s="25"/>
      <c r="I15" s="38" t="s">
        <v>40</v>
      </c>
      <c r="J15" s="26"/>
      <c r="K15" s="37"/>
      <c r="L15" s="117">
        <f t="shared" si="7"/>
        <v>15</v>
      </c>
      <c r="M15" s="114"/>
      <c r="N15" s="38" t="s">
        <v>43</v>
      </c>
      <c r="O15" s="86"/>
      <c r="P15" s="127">
        <v>0</v>
      </c>
      <c r="Q15" s="67">
        <v>0.1</v>
      </c>
      <c r="R15" s="152">
        <v>0</v>
      </c>
      <c r="S15" s="131">
        <f t="shared" si="8"/>
        <v>0</v>
      </c>
      <c r="T15" s="130">
        <f t="shared" si="9"/>
        <v>0</v>
      </c>
      <c r="U15" s="134">
        <f t="shared" si="10"/>
        <v>0</v>
      </c>
      <c r="V15" s="119"/>
      <c r="W15" s="136">
        <f t="shared" si="11"/>
        <v>0</v>
      </c>
      <c r="X15" s="121"/>
      <c r="Y15" s="138">
        <f t="shared" si="12"/>
        <v>0</v>
      </c>
      <c r="Z15" s="123"/>
      <c r="AA15" s="136">
        <v>0</v>
      </c>
      <c r="AB15" s="140">
        <f t="shared" si="13"/>
        <v>0</v>
      </c>
      <c r="AC15" s="141">
        <v>0</v>
      </c>
      <c r="AD15" s="25"/>
      <c r="AE15" s="23"/>
      <c r="AF15" s="24"/>
      <c r="AG15" s="39"/>
    </row>
    <row r="16" spans="1:33" ht="15" customHeight="1" x14ac:dyDescent="0.25">
      <c r="A16" s="180"/>
      <c r="B16" s="35">
        <v>11</v>
      </c>
      <c r="C16" s="108"/>
      <c r="D16" s="36" t="s">
        <v>55</v>
      </c>
      <c r="E16" s="112"/>
      <c r="F16" s="32"/>
      <c r="G16" s="24"/>
      <c r="H16" s="25"/>
      <c r="I16" s="38" t="s">
        <v>40</v>
      </c>
      <c r="J16" s="26"/>
      <c r="K16" s="37"/>
      <c r="L16" s="117">
        <f t="shared" si="7"/>
        <v>15</v>
      </c>
      <c r="M16" s="114"/>
      <c r="N16" s="38" t="s">
        <v>43</v>
      </c>
      <c r="O16" s="86"/>
      <c r="P16" s="127">
        <v>0</v>
      </c>
      <c r="Q16" s="67">
        <v>0.1</v>
      </c>
      <c r="R16" s="152">
        <v>0</v>
      </c>
      <c r="S16" s="131">
        <f t="shared" si="8"/>
        <v>0</v>
      </c>
      <c r="T16" s="130">
        <f t="shared" si="9"/>
        <v>0</v>
      </c>
      <c r="U16" s="134">
        <f t="shared" si="10"/>
        <v>0</v>
      </c>
      <c r="V16" s="119"/>
      <c r="W16" s="136">
        <f t="shared" si="11"/>
        <v>0</v>
      </c>
      <c r="X16" s="121"/>
      <c r="Y16" s="138">
        <f t="shared" si="12"/>
        <v>0</v>
      </c>
      <c r="Z16" s="123"/>
      <c r="AA16" s="136">
        <v>0</v>
      </c>
      <c r="AB16" s="140">
        <f t="shared" si="13"/>
        <v>0</v>
      </c>
      <c r="AC16" s="141">
        <v>0</v>
      </c>
      <c r="AD16" s="25"/>
      <c r="AE16" s="23"/>
      <c r="AF16" s="24"/>
      <c r="AG16" s="39"/>
    </row>
    <row r="17" spans="1:33" ht="15" customHeight="1" x14ac:dyDescent="0.25">
      <c r="A17" s="180"/>
      <c r="B17" s="35">
        <v>12</v>
      </c>
      <c r="C17" s="110"/>
      <c r="D17" s="36" t="s">
        <v>55</v>
      </c>
      <c r="E17" s="112"/>
      <c r="F17" s="70"/>
      <c r="G17" s="71"/>
      <c r="H17" s="27"/>
      <c r="I17" s="38" t="s">
        <v>40</v>
      </c>
      <c r="J17" s="72"/>
      <c r="K17" s="73"/>
      <c r="L17" s="117">
        <f t="shared" si="7"/>
        <v>15</v>
      </c>
      <c r="M17" s="115"/>
      <c r="N17" s="38" t="s">
        <v>43</v>
      </c>
      <c r="O17" s="87"/>
      <c r="P17" s="127">
        <v>0</v>
      </c>
      <c r="Q17" s="67">
        <v>0.1</v>
      </c>
      <c r="R17" s="152">
        <v>0</v>
      </c>
      <c r="S17" s="131">
        <f t="shared" si="8"/>
        <v>0</v>
      </c>
      <c r="T17" s="130">
        <f t="shared" si="9"/>
        <v>0</v>
      </c>
      <c r="U17" s="134">
        <f t="shared" si="10"/>
        <v>0</v>
      </c>
      <c r="V17" s="119"/>
      <c r="W17" s="136">
        <f t="shared" si="11"/>
        <v>0</v>
      </c>
      <c r="X17" s="121"/>
      <c r="Y17" s="138">
        <f t="shared" si="12"/>
        <v>0</v>
      </c>
      <c r="Z17" s="123"/>
      <c r="AA17" s="136">
        <v>0</v>
      </c>
      <c r="AB17" s="140">
        <f t="shared" si="13"/>
        <v>0</v>
      </c>
      <c r="AC17" s="141">
        <v>0</v>
      </c>
      <c r="AD17" s="27"/>
      <c r="AE17" s="69"/>
      <c r="AF17" s="71"/>
      <c r="AG17" s="40"/>
    </row>
    <row r="18" spans="1:33" ht="15" customHeight="1" x14ac:dyDescent="0.25">
      <c r="A18" s="180"/>
      <c r="B18" s="35">
        <v>13</v>
      </c>
      <c r="C18" s="110"/>
      <c r="D18" s="36" t="s">
        <v>55</v>
      </c>
      <c r="E18" s="112"/>
      <c r="F18" s="70"/>
      <c r="G18" s="71"/>
      <c r="H18" s="27"/>
      <c r="I18" s="38" t="s">
        <v>40</v>
      </c>
      <c r="J18" s="72"/>
      <c r="K18" s="73"/>
      <c r="L18" s="117">
        <f t="shared" si="7"/>
        <v>15</v>
      </c>
      <c r="M18" s="115"/>
      <c r="N18" s="38" t="s">
        <v>43</v>
      </c>
      <c r="O18" s="87"/>
      <c r="P18" s="127">
        <v>0</v>
      </c>
      <c r="Q18" s="67">
        <v>0.1</v>
      </c>
      <c r="R18" s="152">
        <v>0</v>
      </c>
      <c r="S18" s="131">
        <f t="shared" si="8"/>
        <v>0</v>
      </c>
      <c r="T18" s="130">
        <f t="shared" si="9"/>
        <v>0</v>
      </c>
      <c r="U18" s="134">
        <f t="shared" si="10"/>
        <v>0</v>
      </c>
      <c r="V18" s="119"/>
      <c r="W18" s="136">
        <f t="shared" si="11"/>
        <v>0</v>
      </c>
      <c r="X18" s="121"/>
      <c r="Y18" s="138">
        <f t="shared" si="12"/>
        <v>0</v>
      </c>
      <c r="Z18" s="123"/>
      <c r="AA18" s="136">
        <v>0</v>
      </c>
      <c r="AB18" s="140">
        <f t="shared" si="13"/>
        <v>0</v>
      </c>
      <c r="AC18" s="141">
        <v>0</v>
      </c>
      <c r="AD18" s="27"/>
      <c r="AE18" s="69"/>
      <c r="AF18" s="71"/>
      <c r="AG18" s="40"/>
    </row>
    <row r="19" spans="1:33" ht="15" customHeight="1" x14ac:dyDescent="0.25">
      <c r="A19" s="180"/>
      <c r="B19" s="35">
        <v>14</v>
      </c>
      <c r="C19" s="110"/>
      <c r="D19" s="36" t="s">
        <v>55</v>
      </c>
      <c r="E19" s="112"/>
      <c r="F19" s="70"/>
      <c r="G19" s="71"/>
      <c r="H19" s="27"/>
      <c r="I19" s="38" t="s">
        <v>40</v>
      </c>
      <c r="J19" s="72"/>
      <c r="K19" s="73"/>
      <c r="L19" s="117">
        <f t="shared" si="7"/>
        <v>15</v>
      </c>
      <c r="M19" s="115"/>
      <c r="N19" s="38" t="s">
        <v>43</v>
      </c>
      <c r="O19" s="87"/>
      <c r="P19" s="127">
        <v>0</v>
      </c>
      <c r="Q19" s="67">
        <v>0.1</v>
      </c>
      <c r="R19" s="152">
        <v>0</v>
      </c>
      <c r="S19" s="131">
        <f t="shared" si="8"/>
        <v>0</v>
      </c>
      <c r="T19" s="130">
        <f t="shared" si="9"/>
        <v>0</v>
      </c>
      <c r="U19" s="134">
        <f t="shared" si="10"/>
        <v>0</v>
      </c>
      <c r="V19" s="119"/>
      <c r="W19" s="136">
        <f t="shared" si="11"/>
        <v>0</v>
      </c>
      <c r="X19" s="121"/>
      <c r="Y19" s="138">
        <f t="shared" si="12"/>
        <v>0</v>
      </c>
      <c r="Z19" s="123"/>
      <c r="AA19" s="136">
        <v>0</v>
      </c>
      <c r="AB19" s="140">
        <f t="shared" si="13"/>
        <v>0</v>
      </c>
      <c r="AC19" s="141">
        <v>0</v>
      </c>
      <c r="AD19" s="27"/>
      <c r="AE19" s="69"/>
      <c r="AF19" s="71"/>
      <c r="AG19" s="40"/>
    </row>
    <row r="20" spans="1:33" ht="15" customHeight="1" x14ac:dyDescent="0.25">
      <c r="A20" s="180"/>
      <c r="B20" s="35">
        <v>15</v>
      </c>
      <c r="C20" s="110"/>
      <c r="D20" s="36" t="s">
        <v>55</v>
      </c>
      <c r="E20" s="112"/>
      <c r="F20" s="70"/>
      <c r="G20" s="71"/>
      <c r="H20" s="27"/>
      <c r="I20" s="38" t="s">
        <v>40</v>
      </c>
      <c r="J20" s="72"/>
      <c r="K20" s="73"/>
      <c r="L20" s="117">
        <f t="shared" si="7"/>
        <v>15</v>
      </c>
      <c r="M20" s="115"/>
      <c r="N20" s="38" t="s">
        <v>43</v>
      </c>
      <c r="O20" s="87"/>
      <c r="P20" s="127">
        <v>0</v>
      </c>
      <c r="Q20" s="67">
        <v>0.1</v>
      </c>
      <c r="R20" s="152">
        <v>0</v>
      </c>
      <c r="S20" s="131">
        <f t="shared" si="8"/>
        <v>0</v>
      </c>
      <c r="T20" s="130">
        <f t="shared" si="9"/>
        <v>0</v>
      </c>
      <c r="U20" s="134">
        <f t="shared" si="10"/>
        <v>0</v>
      </c>
      <c r="V20" s="119"/>
      <c r="W20" s="136">
        <f t="shared" si="11"/>
        <v>0</v>
      </c>
      <c r="X20" s="121"/>
      <c r="Y20" s="138">
        <f t="shared" si="12"/>
        <v>0</v>
      </c>
      <c r="Z20" s="123"/>
      <c r="AA20" s="136">
        <v>0</v>
      </c>
      <c r="AB20" s="140">
        <f t="shared" si="13"/>
        <v>0</v>
      </c>
      <c r="AC20" s="141">
        <v>0</v>
      </c>
      <c r="AD20" s="27"/>
      <c r="AE20" s="69"/>
      <c r="AF20" s="71"/>
      <c r="AG20" s="40"/>
    </row>
    <row r="21" spans="1:33" ht="15" customHeight="1" x14ac:dyDescent="0.25">
      <c r="A21" s="180"/>
      <c r="B21" s="35">
        <v>16</v>
      </c>
      <c r="C21" s="110"/>
      <c r="D21" s="36" t="s">
        <v>55</v>
      </c>
      <c r="E21" s="112"/>
      <c r="F21" s="70"/>
      <c r="G21" s="71"/>
      <c r="H21" s="27"/>
      <c r="I21" s="38" t="s">
        <v>40</v>
      </c>
      <c r="J21" s="72"/>
      <c r="K21" s="73"/>
      <c r="L21" s="117">
        <f t="shared" si="7"/>
        <v>15</v>
      </c>
      <c r="M21" s="115"/>
      <c r="N21" s="38" t="s">
        <v>43</v>
      </c>
      <c r="O21" s="87"/>
      <c r="P21" s="127">
        <v>0</v>
      </c>
      <c r="Q21" s="67">
        <v>0.1</v>
      </c>
      <c r="R21" s="152">
        <v>0</v>
      </c>
      <c r="S21" s="131">
        <f t="shared" si="8"/>
        <v>0</v>
      </c>
      <c r="T21" s="130">
        <f t="shared" si="9"/>
        <v>0</v>
      </c>
      <c r="U21" s="134">
        <f t="shared" si="10"/>
        <v>0</v>
      </c>
      <c r="V21" s="119"/>
      <c r="W21" s="136">
        <f t="shared" si="11"/>
        <v>0</v>
      </c>
      <c r="X21" s="121"/>
      <c r="Y21" s="138">
        <f t="shared" si="12"/>
        <v>0</v>
      </c>
      <c r="Z21" s="123"/>
      <c r="AA21" s="136">
        <v>0</v>
      </c>
      <c r="AB21" s="140">
        <f t="shared" si="13"/>
        <v>0</v>
      </c>
      <c r="AC21" s="141">
        <v>0</v>
      </c>
      <c r="AD21" s="27"/>
      <c r="AE21" s="69"/>
      <c r="AF21" s="71"/>
      <c r="AG21" s="40"/>
    </row>
    <row r="22" spans="1:33" ht="15" customHeight="1" x14ac:dyDescent="0.25">
      <c r="A22" s="180"/>
      <c r="B22" s="35">
        <v>17</v>
      </c>
      <c r="C22" s="110"/>
      <c r="D22" s="36" t="s">
        <v>55</v>
      </c>
      <c r="E22" s="112"/>
      <c r="F22" s="70"/>
      <c r="G22" s="71"/>
      <c r="H22" s="27"/>
      <c r="I22" s="38" t="s">
        <v>40</v>
      </c>
      <c r="J22" s="72"/>
      <c r="K22" s="73"/>
      <c r="L22" s="117">
        <f t="shared" si="7"/>
        <v>15</v>
      </c>
      <c r="M22" s="115"/>
      <c r="N22" s="38" t="s">
        <v>43</v>
      </c>
      <c r="O22" s="87"/>
      <c r="P22" s="127">
        <v>0</v>
      </c>
      <c r="Q22" s="67">
        <v>0.1</v>
      </c>
      <c r="R22" s="152">
        <v>0</v>
      </c>
      <c r="S22" s="131">
        <f t="shared" si="8"/>
        <v>0</v>
      </c>
      <c r="T22" s="130">
        <f t="shared" si="9"/>
        <v>0</v>
      </c>
      <c r="U22" s="134">
        <f t="shared" si="10"/>
        <v>0</v>
      </c>
      <c r="V22" s="119"/>
      <c r="W22" s="136">
        <f t="shared" si="11"/>
        <v>0</v>
      </c>
      <c r="X22" s="121"/>
      <c r="Y22" s="138">
        <f t="shared" si="12"/>
        <v>0</v>
      </c>
      <c r="Z22" s="123"/>
      <c r="AA22" s="136">
        <v>0</v>
      </c>
      <c r="AB22" s="140">
        <f t="shared" si="13"/>
        <v>0</v>
      </c>
      <c r="AC22" s="141">
        <v>0</v>
      </c>
      <c r="AD22" s="27"/>
      <c r="AE22" s="69"/>
      <c r="AF22" s="71"/>
      <c r="AG22" s="40"/>
    </row>
    <row r="23" spans="1:33" ht="15" customHeight="1" x14ac:dyDescent="0.25">
      <c r="A23" s="180"/>
      <c r="B23" s="35">
        <v>18</v>
      </c>
      <c r="C23" s="110"/>
      <c r="D23" s="36" t="s">
        <v>55</v>
      </c>
      <c r="E23" s="112"/>
      <c r="F23" s="70"/>
      <c r="G23" s="71"/>
      <c r="H23" s="27"/>
      <c r="I23" s="38" t="s">
        <v>40</v>
      </c>
      <c r="J23" s="72"/>
      <c r="K23" s="73"/>
      <c r="L23" s="117">
        <f t="shared" si="7"/>
        <v>15</v>
      </c>
      <c r="M23" s="115"/>
      <c r="N23" s="38" t="s">
        <v>43</v>
      </c>
      <c r="O23" s="87"/>
      <c r="P23" s="127">
        <v>0</v>
      </c>
      <c r="Q23" s="67">
        <v>0.1</v>
      </c>
      <c r="R23" s="152">
        <v>0</v>
      </c>
      <c r="S23" s="131">
        <f t="shared" si="8"/>
        <v>0</v>
      </c>
      <c r="T23" s="130">
        <f t="shared" si="9"/>
        <v>0</v>
      </c>
      <c r="U23" s="134">
        <f t="shared" si="10"/>
        <v>0</v>
      </c>
      <c r="V23" s="119"/>
      <c r="W23" s="136">
        <f t="shared" si="11"/>
        <v>0</v>
      </c>
      <c r="X23" s="121"/>
      <c r="Y23" s="138">
        <f t="shared" si="12"/>
        <v>0</v>
      </c>
      <c r="Z23" s="123"/>
      <c r="AA23" s="136">
        <v>0</v>
      </c>
      <c r="AB23" s="140">
        <f t="shared" si="13"/>
        <v>0</v>
      </c>
      <c r="AC23" s="141">
        <v>0</v>
      </c>
      <c r="AD23" s="27"/>
      <c r="AE23" s="69"/>
      <c r="AF23" s="71"/>
      <c r="AG23" s="40"/>
    </row>
    <row r="24" spans="1:33" ht="15" customHeight="1" x14ac:dyDescent="0.25">
      <c r="A24" s="180"/>
      <c r="B24" s="35">
        <v>19</v>
      </c>
      <c r="C24" s="110"/>
      <c r="D24" s="36" t="s">
        <v>55</v>
      </c>
      <c r="E24" s="112"/>
      <c r="F24" s="70"/>
      <c r="G24" s="71"/>
      <c r="H24" s="27"/>
      <c r="I24" s="38" t="s">
        <v>40</v>
      </c>
      <c r="J24" s="72"/>
      <c r="K24" s="73"/>
      <c r="L24" s="117">
        <f t="shared" si="7"/>
        <v>15</v>
      </c>
      <c r="M24" s="115"/>
      <c r="N24" s="38" t="s">
        <v>43</v>
      </c>
      <c r="O24" s="87"/>
      <c r="P24" s="127">
        <v>0</v>
      </c>
      <c r="Q24" s="67">
        <v>0.1</v>
      </c>
      <c r="R24" s="152">
        <v>0</v>
      </c>
      <c r="S24" s="131">
        <f t="shared" si="8"/>
        <v>0</v>
      </c>
      <c r="T24" s="130">
        <f t="shared" si="9"/>
        <v>0</v>
      </c>
      <c r="U24" s="134">
        <f t="shared" si="10"/>
        <v>0</v>
      </c>
      <c r="V24" s="119"/>
      <c r="W24" s="136">
        <f t="shared" si="11"/>
        <v>0</v>
      </c>
      <c r="X24" s="121"/>
      <c r="Y24" s="138">
        <f t="shared" si="12"/>
        <v>0</v>
      </c>
      <c r="Z24" s="123"/>
      <c r="AA24" s="136">
        <v>0</v>
      </c>
      <c r="AB24" s="140">
        <f t="shared" si="13"/>
        <v>0</v>
      </c>
      <c r="AC24" s="141">
        <v>0</v>
      </c>
      <c r="AD24" s="27"/>
      <c r="AE24" s="69"/>
      <c r="AF24" s="71"/>
      <c r="AG24" s="40"/>
    </row>
    <row r="25" spans="1:33" ht="15" customHeight="1" x14ac:dyDescent="0.25">
      <c r="A25" s="180"/>
      <c r="B25" s="35">
        <v>20</v>
      </c>
      <c r="C25" s="110"/>
      <c r="D25" s="36" t="s">
        <v>55</v>
      </c>
      <c r="E25" s="112"/>
      <c r="F25" s="70"/>
      <c r="G25" s="71"/>
      <c r="H25" s="27"/>
      <c r="I25" s="38" t="s">
        <v>40</v>
      </c>
      <c r="J25" s="72"/>
      <c r="K25" s="73"/>
      <c r="L25" s="117">
        <f t="shared" si="7"/>
        <v>15</v>
      </c>
      <c r="M25" s="115"/>
      <c r="N25" s="38" t="s">
        <v>43</v>
      </c>
      <c r="O25" s="87"/>
      <c r="P25" s="127">
        <v>0</v>
      </c>
      <c r="Q25" s="67">
        <v>0.1</v>
      </c>
      <c r="R25" s="152">
        <v>0</v>
      </c>
      <c r="S25" s="131">
        <f t="shared" si="8"/>
        <v>0</v>
      </c>
      <c r="T25" s="130">
        <f t="shared" si="9"/>
        <v>0</v>
      </c>
      <c r="U25" s="134">
        <f t="shared" si="10"/>
        <v>0</v>
      </c>
      <c r="V25" s="119"/>
      <c r="W25" s="136">
        <f t="shared" si="11"/>
        <v>0</v>
      </c>
      <c r="X25" s="121"/>
      <c r="Y25" s="138">
        <f t="shared" si="12"/>
        <v>0</v>
      </c>
      <c r="Z25" s="123"/>
      <c r="AA25" s="136">
        <v>0</v>
      </c>
      <c r="AB25" s="140">
        <f t="shared" si="13"/>
        <v>0</v>
      </c>
      <c r="AC25" s="141">
        <v>0</v>
      </c>
      <c r="AD25" s="27"/>
      <c r="AE25" s="69"/>
      <c r="AF25" s="71"/>
      <c r="AG25" s="40"/>
    </row>
    <row r="26" spans="1:33" ht="15" customHeight="1" x14ac:dyDescent="0.25">
      <c r="A26" s="180"/>
      <c r="B26" s="35">
        <v>21</v>
      </c>
      <c r="C26" s="110"/>
      <c r="D26" s="36" t="s">
        <v>55</v>
      </c>
      <c r="E26" s="112"/>
      <c r="F26" s="70"/>
      <c r="G26" s="71"/>
      <c r="H26" s="27"/>
      <c r="I26" s="38" t="s">
        <v>40</v>
      </c>
      <c r="J26" s="72"/>
      <c r="K26" s="73"/>
      <c r="L26" s="117">
        <f t="shared" si="7"/>
        <v>15</v>
      </c>
      <c r="M26" s="115"/>
      <c r="N26" s="38" t="s">
        <v>43</v>
      </c>
      <c r="O26" s="87"/>
      <c r="P26" s="127">
        <v>0</v>
      </c>
      <c r="Q26" s="67">
        <v>0.1</v>
      </c>
      <c r="R26" s="152">
        <v>0</v>
      </c>
      <c r="S26" s="131">
        <f t="shared" si="8"/>
        <v>0</v>
      </c>
      <c r="T26" s="130">
        <f t="shared" si="9"/>
        <v>0</v>
      </c>
      <c r="U26" s="134">
        <f t="shared" si="10"/>
        <v>0</v>
      </c>
      <c r="V26" s="119"/>
      <c r="W26" s="136">
        <f t="shared" si="11"/>
        <v>0</v>
      </c>
      <c r="X26" s="121"/>
      <c r="Y26" s="138">
        <f t="shared" si="12"/>
        <v>0</v>
      </c>
      <c r="Z26" s="123"/>
      <c r="AA26" s="136">
        <v>0</v>
      </c>
      <c r="AB26" s="140">
        <f t="shared" si="13"/>
        <v>0</v>
      </c>
      <c r="AC26" s="141">
        <v>0</v>
      </c>
      <c r="AD26" s="27"/>
      <c r="AE26" s="69"/>
      <c r="AF26" s="71"/>
      <c r="AG26" s="40"/>
    </row>
    <row r="27" spans="1:33" ht="15" customHeight="1" x14ac:dyDescent="0.25">
      <c r="A27" s="180"/>
      <c r="B27" s="35">
        <v>22</v>
      </c>
      <c r="C27" s="110"/>
      <c r="D27" s="36" t="s">
        <v>55</v>
      </c>
      <c r="E27" s="112"/>
      <c r="F27" s="70"/>
      <c r="G27" s="71"/>
      <c r="H27" s="27"/>
      <c r="I27" s="38" t="s">
        <v>40</v>
      </c>
      <c r="J27" s="72"/>
      <c r="K27" s="73"/>
      <c r="L27" s="117">
        <f t="shared" si="7"/>
        <v>15</v>
      </c>
      <c r="M27" s="115"/>
      <c r="N27" s="38" t="s">
        <v>43</v>
      </c>
      <c r="O27" s="87"/>
      <c r="P27" s="127">
        <v>0</v>
      </c>
      <c r="Q27" s="67">
        <v>0.1</v>
      </c>
      <c r="R27" s="152">
        <v>0</v>
      </c>
      <c r="S27" s="131">
        <f t="shared" si="8"/>
        <v>0</v>
      </c>
      <c r="T27" s="130">
        <f t="shared" si="9"/>
        <v>0</v>
      </c>
      <c r="U27" s="134">
        <f t="shared" si="10"/>
        <v>0</v>
      </c>
      <c r="V27" s="119"/>
      <c r="W27" s="136">
        <f t="shared" si="11"/>
        <v>0</v>
      </c>
      <c r="X27" s="121"/>
      <c r="Y27" s="138">
        <f t="shared" si="12"/>
        <v>0</v>
      </c>
      <c r="Z27" s="123"/>
      <c r="AA27" s="136">
        <v>0</v>
      </c>
      <c r="AB27" s="140">
        <f t="shared" si="13"/>
        <v>0</v>
      </c>
      <c r="AC27" s="141">
        <v>0</v>
      </c>
      <c r="AD27" s="27"/>
      <c r="AE27" s="69"/>
      <c r="AF27" s="71"/>
      <c r="AG27" s="40"/>
    </row>
    <row r="28" spans="1:33" ht="15" customHeight="1" x14ac:dyDescent="0.25">
      <c r="A28" s="180"/>
      <c r="B28" s="35">
        <v>23</v>
      </c>
      <c r="C28" s="110"/>
      <c r="D28" s="36" t="s">
        <v>55</v>
      </c>
      <c r="E28" s="112"/>
      <c r="F28" s="70"/>
      <c r="G28" s="71"/>
      <c r="H28" s="27"/>
      <c r="I28" s="38" t="s">
        <v>40</v>
      </c>
      <c r="J28" s="72"/>
      <c r="K28" s="73"/>
      <c r="L28" s="117">
        <f t="shared" si="7"/>
        <v>15</v>
      </c>
      <c r="M28" s="115"/>
      <c r="N28" s="38" t="s">
        <v>43</v>
      </c>
      <c r="O28" s="87"/>
      <c r="P28" s="127">
        <v>0</v>
      </c>
      <c r="Q28" s="67">
        <v>0.1</v>
      </c>
      <c r="R28" s="152">
        <v>0</v>
      </c>
      <c r="S28" s="131">
        <f t="shared" si="8"/>
        <v>0</v>
      </c>
      <c r="T28" s="130">
        <f t="shared" si="9"/>
        <v>0</v>
      </c>
      <c r="U28" s="134">
        <f t="shared" si="10"/>
        <v>0</v>
      </c>
      <c r="V28" s="119"/>
      <c r="W28" s="136">
        <f t="shared" si="11"/>
        <v>0</v>
      </c>
      <c r="X28" s="121"/>
      <c r="Y28" s="138">
        <f t="shared" si="12"/>
        <v>0</v>
      </c>
      <c r="Z28" s="123"/>
      <c r="AA28" s="136">
        <v>0</v>
      </c>
      <c r="AB28" s="140">
        <f t="shared" si="13"/>
        <v>0</v>
      </c>
      <c r="AC28" s="141">
        <v>0</v>
      </c>
      <c r="AD28" s="27"/>
      <c r="AE28" s="69"/>
      <c r="AF28" s="71"/>
      <c r="AG28" s="40"/>
    </row>
    <row r="29" spans="1:33" ht="15" customHeight="1" x14ac:dyDescent="0.25">
      <c r="A29" s="180"/>
      <c r="B29" s="35">
        <v>24</v>
      </c>
      <c r="C29" s="110"/>
      <c r="D29" s="36" t="s">
        <v>55</v>
      </c>
      <c r="E29" s="112"/>
      <c r="F29" s="70"/>
      <c r="G29" s="71"/>
      <c r="H29" s="27"/>
      <c r="I29" s="38" t="s">
        <v>40</v>
      </c>
      <c r="J29" s="72"/>
      <c r="K29" s="73"/>
      <c r="L29" s="117">
        <f t="shared" si="7"/>
        <v>15</v>
      </c>
      <c r="M29" s="115"/>
      <c r="N29" s="38" t="s">
        <v>43</v>
      </c>
      <c r="O29" s="87"/>
      <c r="P29" s="127">
        <v>0</v>
      </c>
      <c r="Q29" s="67">
        <v>0.1</v>
      </c>
      <c r="R29" s="152">
        <v>0</v>
      </c>
      <c r="S29" s="131">
        <f t="shared" si="8"/>
        <v>0</v>
      </c>
      <c r="T29" s="130">
        <f t="shared" si="9"/>
        <v>0</v>
      </c>
      <c r="U29" s="134">
        <f t="shared" si="10"/>
        <v>0</v>
      </c>
      <c r="V29" s="119"/>
      <c r="W29" s="136">
        <f t="shared" si="11"/>
        <v>0</v>
      </c>
      <c r="X29" s="121"/>
      <c r="Y29" s="138">
        <f t="shared" si="12"/>
        <v>0</v>
      </c>
      <c r="Z29" s="123"/>
      <c r="AA29" s="136">
        <v>0</v>
      </c>
      <c r="AB29" s="140">
        <f t="shared" si="13"/>
        <v>0</v>
      </c>
      <c r="AC29" s="141">
        <v>0</v>
      </c>
      <c r="AD29" s="27"/>
      <c r="AE29" s="69"/>
      <c r="AF29" s="71"/>
      <c r="AG29" s="40"/>
    </row>
    <row r="30" spans="1:33" ht="15" customHeight="1" x14ac:dyDescent="0.25">
      <c r="A30" s="180"/>
      <c r="B30" s="35">
        <v>25</v>
      </c>
      <c r="C30" s="110"/>
      <c r="D30" s="36" t="s">
        <v>55</v>
      </c>
      <c r="E30" s="112"/>
      <c r="F30" s="70"/>
      <c r="G30" s="71"/>
      <c r="H30" s="27"/>
      <c r="I30" s="38" t="s">
        <v>40</v>
      </c>
      <c r="J30" s="72"/>
      <c r="K30" s="73"/>
      <c r="L30" s="117">
        <f t="shared" si="7"/>
        <v>15</v>
      </c>
      <c r="M30" s="115"/>
      <c r="N30" s="38" t="s">
        <v>43</v>
      </c>
      <c r="O30" s="87"/>
      <c r="P30" s="127">
        <v>0</v>
      </c>
      <c r="Q30" s="67">
        <v>0.1</v>
      </c>
      <c r="R30" s="152">
        <v>0</v>
      </c>
      <c r="S30" s="131">
        <f t="shared" si="8"/>
        <v>0</v>
      </c>
      <c r="T30" s="130">
        <f t="shared" si="9"/>
        <v>0</v>
      </c>
      <c r="U30" s="134">
        <f t="shared" si="10"/>
        <v>0</v>
      </c>
      <c r="V30" s="119"/>
      <c r="W30" s="136">
        <f t="shared" si="11"/>
        <v>0</v>
      </c>
      <c r="X30" s="121"/>
      <c r="Y30" s="138">
        <f t="shared" si="12"/>
        <v>0</v>
      </c>
      <c r="Z30" s="123"/>
      <c r="AA30" s="136">
        <v>0</v>
      </c>
      <c r="AB30" s="140">
        <f t="shared" si="13"/>
        <v>0</v>
      </c>
      <c r="AC30" s="141">
        <v>0</v>
      </c>
      <c r="AD30" s="27"/>
      <c r="AE30" s="69"/>
      <c r="AF30" s="71"/>
      <c r="AG30" s="40"/>
    </row>
    <row r="31" spans="1:33" ht="15" customHeight="1" x14ac:dyDescent="0.25">
      <c r="A31" s="180"/>
      <c r="B31" s="35">
        <v>26</v>
      </c>
      <c r="C31" s="110"/>
      <c r="D31" s="36" t="s">
        <v>55</v>
      </c>
      <c r="E31" s="112"/>
      <c r="F31" s="70"/>
      <c r="G31" s="71"/>
      <c r="H31" s="27"/>
      <c r="I31" s="38" t="s">
        <v>40</v>
      </c>
      <c r="J31" s="72"/>
      <c r="K31" s="73"/>
      <c r="L31" s="117">
        <f t="shared" si="7"/>
        <v>15</v>
      </c>
      <c r="M31" s="115"/>
      <c r="N31" s="38" t="s">
        <v>43</v>
      </c>
      <c r="O31" s="87"/>
      <c r="P31" s="127">
        <v>0</v>
      </c>
      <c r="Q31" s="67">
        <v>0.1</v>
      </c>
      <c r="R31" s="152">
        <v>0</v>
      </c>
      <c r="S31" s="131">
        <f t="shared" si="8"/>
        <v>0</v>
      </c>
      <c r="T31" s="130">
        <f t="shared" si="9"/>
        <v>0</v>
      </c>
      <c r="U31" s="134">
        <f t="shared" si="10"/>
        <v>0</v>
      </c>
      <c r="V31" s="119"/>
      <c r="W31" s="136">
        <f t="shared" si="11"/>
        <v>0</v>
      </c>
      <c r="X31" s="121"/>
      <c r="Y31" s="138">
        <f t="shared" si="12"/>
        <v>0</v>
      </c>
      <c r="Z31" s="123"/>
      <c r="AA31" s="136">
        <v>0</v>
      </c>
      <c r="AB31" s="140">
        <f t="shared" si="13"/>
        <v>0</v>
      </c>
      <c r="AC31" s="141">
        <v>0</v>
      </c>
      <c r="AD31" s="27"/>
      <c r="AE31" s="69"/>
      <c r="AF31" s="71"/>
      <c r="AG31" s="40"/>
    </row>
    <row r="32" spans="1:33" ht="15" customHeight="1" x14ac:dyDescent="0.25">
      <c r="A32" s="180"/>
      <c r="B32" s="35">
        <v>27</v>
      </c>
      <c r="C32" s="110"/>
      <c r="D32" s="36" t="s">
        <v>55</v>
      </c>
      <c r="E32" s="112"/>
      <c r="F32" s="70"/>
      <c r="G32" s="71"/>
      <c r="H32" s="27"/>
      <c r="I32" s="38" t="s">
        <v>40</v>
      </c>
      <c r="J32" s="72"/>
      <c r="K32" s="73"/>
      <c r="L32" s="117">
        <f t="shared" si="7"/>
        <v>15</v>
      </c>
      <c r="M32" s="115"/>
      <c r="N32" s="38" t="s">
        <v>43</v>
      </c>
      <c r="O32" s="87"/>
      <c r="P32" s="127">
        <v>0</v>
      </c>
      <c r="Q32" s="67">
        <v>0.1</v>
      </c>
      <c r="R32" s="152">
        <v>0</v>
      </c>
      <c r="S32" s="131">
        <f t="shared" si="8"/>
        <v>0</v>
      </c>
      <c r="T32" s="130">
        <f t="shared" si="9"/>
        <v>0</v>
      </c>
      <c r="U32" s="134">
        <f t="shared" si="10"/>
        <v>0</v>
      </c>
      <c r="V32" s="119"/>
      <c r="W32" s="136">
        <f t="shared" si="11"/>
        <v>0</v>
      </c>
      <c r="X32" s="121"/>
      <c r="Y32" s="138">
        <f t="shared" si="12"/>
        <v>0</v>
      </c>
      <c r="Z32" s="123"/>
      <c r="AA32" s="136">
        <v>0</v>
      </c>
      <c r="AB32" s="140">
        <f t="shared" si="13"/>
        <v>0</v>
      </c>
      <c r="AC32" s="141">
        <v>0</v>
      </c>
      <c r="AD32" s="27"/>
      <c r="AE32" s="69"/>
      <c r="AF32" s="71"/>
      <c r="AG32" s="40"/>
    </row>
    <row r="33" spans="1:33" ht="15" customHeight="1" x14ac:dyDescent="0.25">
      <c r="A33" s="180"/>
      <c r="B33" s="35">
        <v>28</v>
      </c>
      <c r="C33" s="110"/>
      <c r="D33" s="36" t="s">
        <v>55</v>
      </c>
      <c r="E33" s="112"/>
      <c r="F33" s="70"/>
      <c r="G33" s="71"/>
      <c r="H33" s="27"/>
      <c r="I33" s="38" t="s">
        <v>40</v>
      </c>
      <c r="J33" s="72"/>
      <c r="K33" s="73"/>
      <c r="L33" s="117">
        <f t="shared" si="7"/>
        <v>15</v>
      </c>
      <c r="M33" s="115"/>
      <c r="N33" s="38" t="s">
        <v>43</v>
      </c>
      <c r="O33" s="87"/>
      <c r="P33" s="127">
        <v>0</v>
      </c>
      <c r="Q33" s="67">
        <v>0.1</v>
      </c>
      <c r="R33" s="152">
        <v>0</v>
      </c>
      <c r="S33" s="131">
        <f t="shared" si="8"/>
        <v>0</v>
      </c>
      <c r="T33" s="130">
        <f t="shared" si="9"/>
        <v>0</v>
      </c>
      <c r="U33" s="134">
        <f t="shared" si="10"/>
        <v>0</v>
      </c>
      <c r="V33" s="119"/>
      <c r="W33" s="136">
        <f t="shared" si="11"/>
        <v>0</v>
      </c>
      <c r="X33" s="121"/>
      <c r="Y33" s="138">
        <f t="shared" si="12"/>
        <v>0</v>
      </c>
      <c r="Z33" s="123"/>
      <c r="AA33" s="136">
        <v>0</v>
      </c>
      <c r="AB33" s="140">
        <f t="shared" si="13"/>
        <v>0</v>
      </c>
      <c r="AC33" s="141">
        <v>0</v>
      </c>
      <c r="AD33" s="27"/>
      <c r="AE33" s="69"/>
      <c r="AF33" s="71"/>
      <c r="AG33" s="40"/>
    </row>
    <row r="34" spans="1:33" ht="15" customHeight="1" thickBot="1" x14ac:dyDescent="0.3">
      <c r="A34" s="180"/>
      <c r="B34" s="35">
        <v>29</v>
      </c>
      <c r="C34" s="110"/>
      <c r="D34" s="36" t="s">
        <v>55</v>
      </c>
      <c r="E34" s="112"/>
      <c r="F34" s="70"/>
      <c r="G34" s="71"/>
      <c r="H34" s="30"/>
      <c r="I34" s="43" t="s">
        <v>40</v>
      </c>
      <c r="J34" s="72"/>
      <c r="K34" s="73"/>
      <c r="L34" s="117">
        <f t="shared" si="7"/>
        <v>15</v>
      </c>
      <c r="M34" s="115"/>
      <c r="N34" s="38" t="s">
        <v>43</v>
      </c>
      <c r="O34" s="87"/>
      <c r="P34" s="127">
        <v>0</v>
      </c>
      <c r="Q34" s="67">
        <v>0.1</v>
      </c>
      <c r="R34" s="152">
        <v>0</v>
      </c>
      <c r="S34" s="131">
        <f t="shared" si="8"/>
        <v>0</v>
      </c>
      <c r="T34" s="130">
        <f t="shared" si="9"/>
        <v>0</v>
      </c>
      <c r="U34" s="134">
        <f t="shared" si="10"/>
        <v>0</v>
      </c>
      <c r="V34" s="119"/>
      <c r="W34" s="136">
        <f t="shared" si="11"/>
        <v>0</v>
      </c>
      <c r="X34" s="121"/>
      <c r="Y34" s="138">
        <f t="shared" si="12"/>
        <v>0</v>
      </c>
      <c r="Z34" s="123"/>
      <c r="AA34" s="136">
        <v>0</v>
      </c>
      <c r="AB34" s="140">
        <f t="shared" si="13"/>
        <v>0</v>
      </c>
      <c r="AC34" s="141">
        <v>0</v>
      </c>
      <c r="AD34" s="27"/>
      <c r="AE34" s="69"/>
      <c r="AF34" s="71"/>
      <c r="AG34" s="40"/>
    </row>
    <row r="35" spans="1:33" ht="15.75" thickBot="1" x14ac:dyDescent="0.3">
      <c r="A35" s="181"/>
      <c r="B35" s="91">
        <v>30</v>
      </c>
      <c r="C35" s="111"/>
      <c r="D35" s="41" t="s">
        <v>55</v>
      </c>
      <c r="E35" s="113"/>
      <c r="F35" s="33"/>
      <c r="G35" s="29"/>
      <c r="H35" s="79"/>
      <c r="I35" s="80" t="s">
        <v>40</v>
      </c>
      <c r="J35" s="31"/>
      <c r="K35" s="42"/>
      <c r="L35" s="118">
        <f t="shared" si="7"/>
        <v>15</v>
      </c>
      <c r="M35" s="116"/>
      <c r="N35" s="43" t="s">
        <v>43</v>
      </c>
      <c r="O35" s="88"/>
      <c r="P35" s="128">
        <v>0</v>
      </c>
      <c r="Q35" s="68">
        <v>0.1</v>
      </c>
      <c r="R35" s="153">
        <v>0</v>
      </c>
      <c r="S35" s="132">
        <f t="shared" si="8"/>
        <v>0</v>
      </c>
      <c r="T35" s="133">
        <f t="shared" si="9"/>
        <v>0</v>
      </c>
      <c r="U35" s="135">
        <f t="shared" si="10"/>
        <v>0</v>
      </c>
      <c r="V35" s="120"/>
      <c r="W35" s="137">
        <f t="shared" si="11"/>
        <v>0</v>
      </c>
      <c r="X35" s="122"/>
      <c r="Y35" s="139">
        <f t="shared" si="12"/>
        <v>0</v>
      </c>
      <c r="Z35" s="124"/>
      <c r="AA35" s="137">
        <v>0</v>
      </c>
      <c r="AB35" s="142">
        <f t="shared" si="13"/>
        <v>0</v>
      </c>
      <c r="AC35" s="141">
        <v>0</v>
      </c>
      <c r="AD35" s="30"/>
      <c r="AE35" s="28"/>
      <c r="AF35" s="29"/>
      <c r="AG35" s="44"/>
    </row>
    <row r="36" spans="1:33" ht="15.75" thickBot="1" x14ac:dyDescent="0.3">
      <c r="A36" s="2"/>
      <c r="B36" s="198"/>
      <c r="C36" s="198"/>
      <c r="D36" s="198"/>
      <c r="E36" s="198"/>
      <c r="F36" s="7"/>
      <c r="G36" s="7"/>
      <c r="H36" s="45"/>
      <c r="I36" s="45"/>
      <c r="J36" s="45"/>
      <c r="K36" s="46"/>
      <c r="L36" s="45"/>
      <c r="M36" s="45"/>
      <c r="N36" s="45"/>
      <c r="O36" s="45"/>
      <c r="P36" s="78">
        <f>SUM(P6:P35)</f>
        <v>0</v>
      </c>
      <c r="Q36" s="64"/>
      <c r="R36" s="74">
        <f t="shared" ref="R36:AB36" si="14">SUM(R6:R35)</f>
        <v>0</v>
      </c>
      <c r="S36" s="65">
        <f t="shared" si="14"/>
        <v>0</v>
      </c>
      <c r="T36" s="66">
        <f t="shared" si="14"/>
        <v>0</v>
      </c>
      <c r="U36" s="196">
        <f t="shared" si="14"/>
        <v>0</v>
      </c>
      <c r="V36" s="197"/>
      <c r="W36" s="196">
        <f t="shared" si="14"/>
        <v>0</v>
      </c>
      <c r="X36" s="197"/>
      <c r="Y36" s="196">
        <f t="shared" si="14"/>
        <v>0</v>
      </c>
      <c r="Z36" s="197"/>
      <c r="AA36" s="65">
        <f t="shared" si="14"/>
        <v>0</v>
      </c>
      <c r="AB36" s="65">
        <f t="shared" si="14"/>
        <v>0</v>
      </c>
      <c r="AC36" s="77">
        <f>SUM(AC6:AC35)</f>
        <v>0</v>
      </c>
      <c r="AD36" s="7"/>
      <c r="AE36" s="7"/>
      <c r="AF36" s="7"/>
      <c r="AG36" s="47"/>
    </row>
    <row r="37" spans="1:33" ht="15.75" customHeight="1" thickBot="1" x14ac:dyDescent="0.3">
      <c r="A37" s="2"/>
      <c r="B37" s="182" t="s">
        <v>13</v>
      </c>
      <c r="C37" s="183"/>
      <c r="D37" s="89">
        <v>0</v>
      </c>
      <c r="E37" s="55">
        <f>R6+R7</f>
        <v>0</v>
      </c>
      <c r="F37" s="61"/>
      <c r="G37" s="186" t="s">
        <v>42</v>
      </c>
      <c r="H37" s="187"/>
      <c r="I37" s="190">
        <f>E41-E40</f>
        <v>0</v>
      </c>
      <c r="J37" s="191"/>
      <c r="K37" s="6"/>
      <c r="L37" s="6"/>
      <c r="AD37" s="6"/>
      <c r="AE37" s="6"/>
      <c r="AF37" s="6"/>
    </row>
    <row r="38" spans="1:33" ht="15.75" customHeight="1" thickBot="1" x14ac:dyDescent="0.3">
      <c r="A38" s="2"/>
      <c r="B38" s="184" t="s">
        <v>19</v>
      </c>
      <c r="C38" s="185"/>
      <c r="D38" s="90">
        <v>0</v>
      </c>
      <c r="E38" s="56">
        <v>0</v>
      </c>
      <c r="F38" s="62"/>
      <c r="G38" s="188"/>
      <c r="H38" s="189"/>
      <c r="I38" s="192"/>
      <c r="J38" s="193"/>
      <c r="K38" s="6"/>
      <c r="L38" s="6"/>
    </row>
    <row r="39" spans="1:33" ht="15.75" thickBot="1" x14ac:dyDescent="0.3">
      <c r="A39" s="2"/>
      <c r="B39" s="207" t="s">
        <v>15</v>
      </c>
      <c r="C39" s="208"/>
      <c r="D39" s="169">
        <v>0</v>
      </c>
      <c r="E39" s="57">
        <f>AC36</f>
        <v>0</v>
      </c>
      <c r="F39" s="2"/>
      <c r="G39" s="63"/>
      <c r="H39" s="6"/>
      <c r="I39" s="6"/>
      <c r="J39" s="6"/>
      <c r="K39" s="6"/>
      <c r="L39" s="6"/>
    </row>
    <row r="40" spans="1:33" ht="15.75" customHeight="1" thickBot="1" x14ac:dyDescent="0.3">
      <c r="A40" s="2"/>
      <c r="B40" s="209" t="s">
        <v>14</v>
      </c>
      <c r="C40" s="210"/>
      <c r="D40" s="170">
        <v>0</v>
      </c>
      <c r="E40" s="58">
        <f>P36</f>
        <v>0</v>
      </c>
      <c r="K40" s="6"/>
      <c r="L40" s="6"/>
    </row>
    <row r="41" spans="1:33" ht="15.75" thickBot="1" x14ac:dyDescent="0.3">
      <c r="B41" s="211" t="s">
        <v>7</v>
      </c>
      <c r="C41" s="212"/>
      <c r="D41" s="107">
        <f>D37+D38+D39+D40</f>
        <v>0</v>
      </c>
      <c r="E41" s="59">
        <f>R36</f>
        <v>0</v>
      </c>
      <c r="G41" s="81"/>
      <c r="H41" s="81"/>
    </row>
    <row r="42" spans="1:33" ht="15.75" thickBot="1" x14ac:dyDescent="0.3">
      <c r="B42" s="82"/>
      <c r="C42" s="82"/>
      <c r="D42" s="83"/>
      <c r="E42" s="84"/>
      <c r="G42" s="81"/>
      <c r="H42" s="81"/>
    </row>
    <row r="43" spans="1:33" ht="15.75" thickBot="1" x14ac:dyDescent="0.3">
      <c r="B43" s="213" t="s">
        <v>53</v>
      </c>
      <c r="C43" s="214"/>
      <c r="D43" s="201">
        <f>S36</f>
        <v>0</v>
      </c>
      <c r="E43" s="202"/>
      <c r="G43" s="81"/>
      <c r="H43" s="81"/>
    </row>
    <row r="44" spans="1:33" ht="15.75" thickBot="1" x14ac:dyDescent="0.3"/>
    <row r="45" spans="1:33" ht="33" customHeight="1" thickBot="1" x14ac:dyDescent="0.3">
      <c r="B45" s="203" t="s">
        <v>10</v>
      </c>
      <c r="C45" s="204"/>
      <c r="D45" s="8" t="s">
        <v>38</v>
      </c>
    </row>
    <row r="46" spans="1:33" x14ac:dyDescent="0.25">
      <c r="B46" s="205" t="s">
        <v>27</v>
      </c>
      <c r="C46" s="206"/>
      <c r="D46" s="52">
        <f>COUNTIF(M6:M35,"Peinture")</f>
        <v>0</v>
      </c>
      <c r="E46" s="4"/>
      <c r="F46" s="4"/>
    </row>
    <row r="47" spans="1:33" x14ac:dyDescent="0.25">
      <c r="B47" s="199" t="s">
        <v>28</v>
      </c>
      <c r="C47" s="200"/>
      <c r="D47" s="53">
        <f>COUNTIF(M6:M35,"Electricite")</f>
        <v>0</v>
      </c>
      <c r="E47" s="4"/>
      <c r="F47" s="4"/>
    </row>
    <row r="48" spans="1:33" x14ac:dyDescent="0.25">
      <c r="B48" s="199" t="s">
        <v>29</v>
      </c>
      <c r="C48" s="200"/>
      <c r="D48" s="53">
        <f>COUNTIF(M6:M35,"Store")</f>
        <v>0</v>
      </c>
      <c r="E48" s="4"/>
      <c r="F48" s="4"/>
    </row>
    <row r="49" spans="2:6" x14ac:dyDescent="0.25">
      <c r="B49" s="199" t="s">
        <v>30</v>
      </c>
      <c r="C49" s="200"/>
      <c r="D49" s="53">
        <f>COUNTIF(M6:M35,"Menuiserie")</f>
        <v>0</v>
      </c>
      <c r="E49" s="4"/>
      <c r="F49" s="4"/>
    </row>
    <row r="50" spans="2:6" x14ac:dyDescent="0.25">
      <c r="B50" s="199" t="s">
        <v>31</v>
      </c>
      <c r="C50" s="200"/>
      <c r="D50" s="53">
        <f>COUNTIF(M10:M39,"douche")</f>
        <v>0</v>
      </c>
      <c r="E50" s="4"/>
      <c r="F50" s="4"/>
    </row>
    <row r="51" spans="2:6" x14ac:dyDescent="0.25">
      <c r="B51" s="199" t="s">
        <v>32</v>
      </c>
      <c r="C51" s="200"/>
      <c r="D51" s="53">
        <f>COUNTIF(M6:M35,"Plomberie")</f>
        <v>0</v>
      </c>
      <c r="E51" s="4"/>
      <c r="F51" s="4"/>
    </row>
    <row r="52" spans="2:6" x14ac:dyDescent="0.25">
      <c r="B52" s="199" t="s">
        <v>33</v>
      </c>
      <c r="C52" s="200"/>
      <c r="D52" s="53">
        <f>COUNTIF(M6:M35,"Maçonnerie")</f>
        <v>0</v>
      </c>
      <c r="E52" s="4"/>
      <c r="F52" s="4"/>
    </row>
    <row r="53" spans="2:6" x14ac:dyDescent="0.25">
      <c r="B53" s="199" t="s">
        <v>34</v>
      </c>
      <c r="C53" s="200"/>
      <c r="D53" s="53">
        <f>COUNTIF(M6:M35,"fenetre")</f>
        <v>0</v>
      </c>
      <c r="E53" s="4"/>
      <c r="F53" s="4"/>
    </row>
    <row r="54" spans="2:6" x14ac:dyDescent="0.25">
      <c r="B54" s="199" t="s">
        <v>35</v>
      </c>
      <c r="C54" s="200"/>
      <c r="D54" s="53">
        <f>COUNTIF(M6:M35,"Volets")</f>
        <v>0</v>
      </c>
      <c r="E54" s="4"/>
      <c r="F54" s="4"/>
    </row>
    <row r="55" spans="2:6" x14ac:dyDescent="0.25">
      <c r="B55" s="199" t="s">
        <v>36</v>
      </c>
      <c r="C55" s="200"/>
      <c r="D55" s="53">
        <f>COUNTIF(M6:M35,"Alarme")</f>
        <v>0</v>
      </c>
      <c r="E55" s="4"/>
      <c r="F55" s="4"/>
    </row>
    <row r="56" spans="2:6" ht="15.75" thickBot="1" x14ac:dyDescent="0.3">
      <c r="B56" s="50" t="s">
        <v>37</v>
      </c>
      <c r="C56" s="51"/>
      <c r="D56" s="54">
        <f>COUNTIF(M6:M35,"sol")</f>
        <v>0</v>
      </c>
      <c r="E56" s="6"/>
      <c r="F56" s="6"/>
    </row>
  </sheetData>
  <autoFilter ref="A5:AG41"/>
  <mergeCells count="29">
    <mergeCell ref="B36:E36"/>
    <mergeCell ref="U36:V36"/>
    <mergeCell ref="W36:X36"/>
    <mergeCell ref="Y36:Z36"/>
    <mergeCell ref="A2:AG2"/>
    <mergeCell ref="U5:V5"/>
    <mergeCell ref="W5:X5"/>
    <mergeCell ref="Y5:Z5"/>
    <mergeCell ref="A6:A35"/>
    <mergeCell ref="B47:C47"/>
    <mergeCell ref="B37:C37"/>
    <mergeCell ref="G37:H38"/>
    <mergeCell ref="I37:J38"/>
    <mergeCell ref="B38:C38"/>
    <mergeCell ref="B39:C39"/>
    <mergeCell ref="B40:C40"/>
    <mergeCell ref="B41:C41"/>
    <mergeCell ref="B43:C43"/>
    <mergeCell ref="D43:E43"/>
    <mergeCell ref="B45:C45"/>
    <mergeCell ref="B46:C46"/>
    <mergeCell ref="B54:C54"/>
    <mergeCell ref="B55:C55"/>
    <mergeCell ref="B48:C48"/>
    <mergeCell ref="B49:C49"/>
    <mergeCell ref="B50:C50"/>
    <mergeCell ref="B51:C51"/>
    <mergeCell ref="B52:C52"/>
    <mergeCell ref="B53:C53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56"/>
  <sheetViews>
    <sheetView topLeftCell="A6" zoomScaleNormal="100" workbookViewId="0">
      <selection activeCell="A6" sqref="A6:A35"/>
    </sheetView>
  </sheetViews>
  <sheetFormatPr baseColWidth="10" defaultRowHeight="15" x14ac:dyDescent="0.25"/>
  <cols>
    <col min="1" max="1" width="6.140625" style="1" customWidth="1"/>
    <col min="2" max="2" width="9.5703125" style="1" customWidth="1"/>
    <col min="3" max="3" width="12.5703125" style="1" customWidth="1"/>
    <col min="4" max="4" width="10.140625" style="1" customWidth="1"/>
    <col min="5" max="5" width="10.42578125" style="1" customWidth="1"/>
    <col min="6" max="6" width="14.28515625" style="1" customWidth="1"/>
    <col min="7" max="7" width="16" style="1" customWidth="1"/>
    <col min="8" max="8" width="13.7109375" style="1" customWidth="1"/>
    <col min="9" max="9" width="8.28515625" style="1" customWidth="1"/>
    <col min="10" max="10" width="28.85546875" style="1" customWidth="1"/>
    <col min="11" max="12" width="11.42578125" style="1"/>
    <col min="13" max="13" width="20.140625" style="1" customWidth="1"/>
    <col min="14" max="14" width="8.42578125" style="1" customWidth="1"/>
    <col min="15" max="15" width="12.42578125" style="1" customWidth="1"/>
    <col min="16" max="16" width="12.85546875" style="1" customWidth="1"/>
    <col min="17" max="17" width="8.140625" style="1" customWidth="1"/>
    <col min="18" max="18" width="10.85546875" style="1" customWidth="1"/>
    <col min="19" max="19" width="12.7109375" style="1" customWidth="1"/>
    <col min="20" max="20" width="12.140625" style="1" customWidth="1"/>
    <col min="21" max="21" width="10" style="1" customWidth="1"/>
    <col min="22" max="22" width="10.7109375" style="1" customWidth="1"/>
    <col min="23" max="23" width="10.5703125" style="1" customWidth="1"/>
    <col min="24" max="24" width="9.140625" style="1" customWidth="1"/>
    <col min="25" max="27" width="9.5703125" style="1" customWidth="1"/>
    <col min="28" max="28" width="10.5703125" style="1" customWidth="1"/>
    <col min="29" max="30" width="11.85546875" style="1" customWidth="1"/>
    <col min="31" max="31" width="9.140625" style="1" customWidth="1"/>
    <col min="32" max="32" width="8.7109375" style="1" customWidth="1"/>
    <col min="33" max="33" width="18.5703125" style="1" customWidth="1"/>
    <col min="34" max="16384" width="11.42578125" style="1"/>
  </cols>
  <sheetData>
    <row r="1" spans="1:33" ht="15.75" thickBot="1" x14ac:dyDescent="0.3"/>
    <row r="2" spans="1:33" ht="15.75" thickBot="1" x14ac:dyDescent="0.3">
      <c r="A2" s="176" t="s">
        <v>26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8"/>
    </row>
    <row r="3" spans="1:33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5"/>
      <c r="N3" s="5"/>
      <c r="O3" s="5"/>
      <c r="P3" s="5"/>
      <c r="Q3" s="5"/>
    </row>
    <row r="4" spans="1:33" ht="15.75" thickBot="1" x14ac:dyDescent="0.3"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41.25" customHeight="1" thickBot="1" x14ac:dyDescent="0.3">
      <c r="A5" s="22" t="s">
        <v>6</v>
      </c>
      <c r="B5" s="22" t="s">
        <v>25</v>
      </c>
      <c r="C5" s="10" t="s">
        <v>2</v>
      </c>
      <c r="D5" s="10" t="s">
        <v>16</v>
      </c>
      <c r="E5" s="10" t="s">
        <v>44</v>
      </c>
      <c r="F5" s="9" t="s">
        <v>17</v>
      </c>
      <c r="G5" s="10" t="s">
        <v>18</v>
      </c>
      <c r="H5" s="11" t="s">
        <v>0</v>
      </c>
      <c r="I5" s="12" t="s">
        <v>9</v>
      </c>
      <c r="J5" s="13" t="s">
        <v>23</v>
      </c>
      <c r="K5" s="13" t="s">
        <v>24</v>
      </c>
      <c r="L5" s="20" t="s">
        <v>1</v>
      </c>
      <c r="M5" s="14" t="s">
        <v>10</v>
      </c>
      <c r="N5" s="14" t="s">
        <v>22</v>
      </c>
      <c r="O5" s="15" t="s">
        <v>51</v>
      </c>
      <c r="P5" s="60" t="s">
        <v>48</v>
      </c>
      <c r="Q5" s="16" t="s">
        <v>41</v>
      </c>
      <c r="R5" s="16" t="s">
        <v>4</v>
      </c>
      <c r="S5" s="17" t="s">
        <v>11</v>
      </c>
      <c r="T5" s="18" t="s">
        <v>5</v>
      </c>
      <c r="U5" s="194" t="s">
        <v>3</v>
      </c>
      <c r="V5" s="195"/>
      <c r="W5" s="194" t="s">
        <v>21</v>
      </c>
      <c r="X5" s="195"/>
      <c r="Y5" s="194" t="s">
        <v>20</v>
      </c>
      <c r="Z5" s="195"/>
      <c r="AA5" s="19" t="s">
        <v>39</v>
      </c>
      <c r="AB5" s="19" t="s">
        <v>12</v>
      </c>
      <c r="AC5" s="76" t="s">
        <v>49</v>
      </c>
      <c r="AD5" s="20" t="s">
        <v>45</v>
      </c>
      <c r="AE5" s="20" t="s">
        <v>46</v>
      </c>
      <c r="AF5" s="75" t="s">
        <v>47</v>
      </c>
      <c r="AG5" s="21" t="s">
        <v>54</v>
      </c>
    </row>
    <row r="6" spans="1:33" ht="15" customHeight="1" x14ac:dyDescent="0.25">
      <c r="A6" s="179" t="s">
        <v>60</v>
      </c>
      <c r="B6" s="34">
        <v>1</v>
      </c>
      <c r="C6" s="108"/>
      <c r="D6" s="36" t="s">
        <v>55</v>
      </c>
      <c r="E6" s="112"/>
      <c r="F6" s="32"/>
      <c r="G6" s="24"/>
      <c r="H6" s="25"/>
      <c r="I6" s="48" t="s">
        <v>40</v>
      </c>
      <c r="J6" s="26"/>
      <c r="K6" s="37"/>
      <c r="L6" s="117">
        <f t="shared" ref="L6:L35" si="0">C6+15</f>
        <v>15</v>
      </c>
      <c r="M6" s="114"/>
      <c r="N6" s="38" t="s">
        <v>43</v>
      </c>
      <c r="O6" s="86"/>
      <c r="P6" s="125">
        <v>0</v>
      </c>
      <c r="Q6" s="67">
        <v>0.1</v>
      </c>
      <c r="R6" s="151">
        <v>0</v>
      </c>
      <c r="S6" s="129">
        <f t="shared" ref="S6:S8" si="1">R6-T6</f>
        <v>0</v>
      </c>
      <c r="T6" s="130">
        <f t="shared" ref="T6:T35" si="2">R6/1.1</f>
        <v>0</v>
      </c>
      <c r="U6" s="134">
        <f t="shared" ref="U6:U35" si="3">R6*0.4</f>
        <v>0</v>
      </c>
      <c r="V6" s="119"/>
      <c r="W6" s="136">
        <f t="shared" ref="W6:W35" si="4">R6*0.5</f>
        <v>0</v>
      </c>
      <c r="X6" s="121"/>
      <c r="Y6" s="138">
        <f t="shared" ref="Y6:Y35" si="5">R6*0.1</f>
        <v>0</v>
      </c>
      <c r="Z6" s="123"/>
      <c r="AA6" s="136">
        <v>0</v>
      </c>
      <c r="AB6" s="140">
        <f t="shared" ref="AB6:AB35" si="6">R6-AA6</f>
        <v>0</v>
      </c>
      <c r="AC6" s="141">
        <v>0</v>
      </c>
      <c r="AD6" s="25"/>
      <c r="AE6" s="23"/>
      <c r="AF6" s="24"/>
      <c r="AG6" s="39"/>
    </row>
    <row r="7" spans="1:33" ht="15" customHeight="1" x14ac:dyDescent="0.25">
      <c r="A7" s="180"/>
      <c r="B7" s="35">
        <v>2</v>
      </c>
      <c r="C7" s="108"/>
      <c r="D7" s="36" t="s">
        <v>55</v>
      </c>
      <c r="E7" s="112"/>
      <c r="F7" s="32"/>
      <c r="G7" s="24"/>
      <c r="H7" s="25"/>
      <c r="I7" s="48" t="s">
        <v>40</v>
      </c>
      <c r="J7" s="26"/>
      <c r="K7" s="37"/>
      <c r="L7" s="117">
        <f t="shared" si="0"/>
        <v>15</v>
      </c>
      <c r="M7" s="114"/>
      <c r="N7" s="38" t="s">
        <v>43</v>
      </c>
      <c r="O7" s="86"/>
      <c r="P7" s="125">
        <v>0</v>
      </c>
      <c r="Q7" s="67">
        <v>0.1</v>
      </c>
      <c r="R7" s="151">
        <v>0</v>
      </c>
      <c r="S7" s="129">
        <f t="shared" si="1"/>
        <v>0</v>
      </c>
      <c r="T7" s="130">
        <f t="shared" si="2"/>
        <v>0</v>
      </c>
      <c r="U7" s="134">
        <f t="shared" si="3"/>
        <v>0</v>
      </c>
      <c r="V7" s="119"/>
      <c r="W7" s="136">
        <f t="shared" si="4"/>
        <v>0</v>
      </c>
      <c r="X7" s="121"/>
      <c r="Y7" s="138">
        <f t="shared" si="5"/>
        <v>0</v>
      </c>
      <c r="Z7" s="123"/>
      <c r="AA7" s="136">
        <v>0</v>
      </c>
      <c r="AB7" s="140">
        <f t="shared" si="6"/>
        <v>0</v>
      </c>
      <c r="AC7" s="141">
        <v>0</v>
      </c>
      <c r="AD7" s="25"/>
      <c r="AE7" s="23"/>
      <c r="AF7" s="24"/>
      <c r="AG7" s="39"/>
    </row>
    <row r="8" spans="1:33" ht="15" customHeight="1" x14ac:dyDescent="0.25">
      <c r="A8" s="180"/>
      <c r="B8" s="35">
        <v>3</v>
      </c>
      <c r="C8" s="108"/>
      <c r="D8" s="36" t="s">
        <v>55</v>
      </c>
      <c r="E8" s="112"/>
      <c r="F8" s="32"/>
      <c r="G8" s="24"/>
      <c r="H8" s="25"/>
      <c r="I8" s="48" t="s">
        <v>40</v>
      </c>
      <c r="J8" s="26"/>
      <c r="K8" s="37"/>
      <c r="L8" s="117">
        <f t="shared" si="0"/>
        <v>15</v>
      </c>
      <c r="M8" s="114"/>
      <c r="N8" s="38" t="s">
        <v>43</v>
      </c>
      <c r="O8" s="86"/>
      <c r="P8" s="125">
        <v>0</v>
      </c>
      <c r="Q8" s="67">
        <v>0.1</v>
      </c>
      <c r="R8" s="151">
        <v>0</v>
      </c>
      <c r="S8" s="129">
        <f t="shared" si="1"/>
        <v>0</v>
      </c>
      <c r="T8" s="130">
        <f t="shared" si="2"/>
        <v>0</v>
      </c>
      <c r="U8" s="134">
        <f t="shared" si="3"/>
        <v>0</v>
      </c>
      <c r="V8" s="119"/>
      <c r="W8" s="136">
        <f t="shared" si="4"/>
        <v>0</v>
      </c>
      <c r="X8" s="121"/>
      <c r="Y8" s="138">
        <f t="shared" si="5"/>
        <v>0</v>
      </c>
      <c r="Z8" s="123"/>
      <c r="AA8" s="136">
        <v>0</v>
      </c>
      <c r="AB8" s="140">
        <f t="shared" si="6"/>
        <v>0</v>
      </c>
      <c r="AC8" s="141">
        <v>0</v>
      </c>
      <c r="AD8" s="25"/>
      <c r="AE8" s="23"/>
      <c r="AF8" s="24"/>
      <c r="AG8" s="39"/>
    </row>
    <row r="9" spans="1:33" ht="15" customHeight="1" x14ac:dyDescent="0.25">
      <c r="A9" s="180"/>
      <c r="B9" s="35">
        <v>4</v>
      </c>
      <c r="C9" s="108"/>
      <c r="D9" s="36" t="s">
        <v>55</v>
      </c>
      <c r="E9" s="112"/>
      <c r="F9" s="32"/>
      <c r="G9" s="24"/>
      <c r="H9" s="25"/>
      <c r="I9" s="48" t="s">
        <v>40</v>
      </c>
      <c r="J9" s="26"/>
      <c r="K9" s="37"/>
      <c r="L9" s="117">
        <f t="shared" si="0"/>
        <v>15</v>
      </c>
      <c r="M9" s="114"/>
      <c r="N9" s="38" t="s">
        <v>43</v>
      </c>
      <c r="O9" s="86"/>
      <c r="P9" s="125">
        <v>0</v>
      </c>
      <c r="Q9" s="67">
        <v>0.1</v>
      </c>
      <c r="R9" s="151">
        <v>0</v>
      </c>
      <c r="S9" s="129">
        <f>R9-T9</f>
        <v>0</v>
      </c>
      <c r="T9" s="130">
        <f t="shared" si="2"/>
        <v>0</v>
      </c>
      <c r="U9" s="134">
        <f t="shared" si="3"/>
        <v>0</v>
      </c>
      <c r="V9" s="119"/>
      <c r="W9" s="136">
        <f t="shared" si="4"/>
        <v>0</v>
      </c>
      <c r="X9" s="121"/>
      <c r="Y9" s="138">
        <f t="shared" si="5"/>
        <v>0</v>
      </c>
      <c r="Z9" s="123"/>
      <c r="AA9" s="136">
        <v>0</v>
      </c>
      <c r="AB9" s="140">
        <f t="shared" si="6"/>
        <v>0</v>
      </c>
      <c r="AC9" s="141">
        <v>0</v>
      </c>
      <c r="AD9" s="25"/>
      <c r="AE9" s="23"/>
      <c r="AF9" s="24"/>
      <c r="AG9" s="39"/>
    </row>
    <row r="10" spans="1:33" x14ac:dyDescent="0.25">
      <c r="A10" s="180"/>
      <c r="B10" s="35">
        <v>5</v>
      </c>
      <c r="C10" s="109"/>
      <c r="D10" s="36" t="s">
        <v>55</v>
      </c>
      <c r="E10" s="112"/>
      <c r="F10" s="32"/>
      <c r="G10" s="24"/>
      <c r="H10" s="25"/>
      <c r="I10" s="48" t="s">
        <v>40</v>
      </c>
      <c r="J10" s="26"/>
      <c r="K10" s="37"/>
      <c r="L10" s="117">
        <f t="shared" si="0"/>
        <v>15</v>
      </c>
      <c r="M10" s="114"/>
      <c r="N10" s="38" t="s">
        <v>43</v>
      </c>
      <c r="O10" s="86"/>
      <c r="P10" s="125">
        <v>0</v>
      </c>
      <c r="Q10" s="67">
        <v>0.1</v>
      </c>
      <c r="R10" s="151">
        <v>0</v>
      </c>
      <c r="S10" s="129">
        <f t="shared" ref="S10:S35" si="7">R10-T10</f>
        <v>0</v>
      </c>
      <c r="T10" s="130">
        <f t="shared" si="2"/>
        <v>0</v>
      </c>
      <c r="U10" s="134">
        <f t="shared" si="3"/>
        <v>0</v>
      </c>
      <c r="V10" s="119"/>
      <c r="W10" s="136">
        <f t="shared" si="4"/>
        <v>0</v>
      </c>
      <c r="X10" s="121"/>
      <c r="Y10" s="138">
        <f t="shared" si="5"/>
        <v>0</v>
      </c>
      <c r="Z10" s="123"/>
      <c r="AA10" s="136">
        <v>0</v>
      </c>
      <c r="AB10" s="140">
        <f t="shared" si="6"/>
        <v>0</v>
      </c>
      <c r="AC10" s="141">
        <v>0</v>
      </c>
      <c r="AD10" s="25"/>
      <c r="AE10" s="23"/>
      <c r="AF10" s="24"/>
      <c r="AG10" s="39"/>
    </row>
    <row r="11" spans="1:33" x14ac:dyDescent="0.25">
      <c r="A11" s="180"/>
      <c r="B11" s="35">
        <v>6</v>
      </c>
      <c r="C11" s="108"/>
      <c r="D11" s="36" t="s">
        <v>55</v>
      </c>
      <c r="E11" s="112"/>
      <c r="F11" s="32"/>
      <c r="G11" s="24"/>
      <c r="H11" s="27"/>
      <c r="I11" s="49" t="s">
        <v>40</v>
      </c>
      <c r="J11" s="26"/>
      <c r="K11" s="37"/>
      <c r="L11" s="117">
        <f t="shared" si="0"/>
        <v>15</v>
      </c>
      <c r="M11" s="114"/>
      <c r="N11" s="38" t="s">
        <v>43</v>
      </c>
      <c r="O11" s="86"/>
      <c r="P11" s="126">
        <v>0</v>
      </c>
      <c r="Q11" s="67">
        <v>0.1</v>
      </c>
      <c r="R11" s="151">
        <v>0</v>
      </c>
      <c r="S11" s="129">
        <f t="shared" si="7"/>
        <v>0</v>
      </c>
      <c r="T11" s="130">
        <f t="shared" si="2"/>
        <v>0</v>
      </c>
      <c r="U11" s="134">
        <f t="shared" si="3"/>
        <v>0</v>
      </c>
      <c r="V11" s="119"/>
      <c r="W11" s="136">
        <f t="shared" si="4"/>
        <v>0</v>
      </c>
      <c r="X11" s="121"/>
      <c r="Y11" s="138">
        <f t="shared" si="5"/>
        <v>0</v>
      </c>
      <c r="Z11" s="123"/>
      <c r="AA11" s="136">
        <v>0</v>
      </c>
      <c r="AB11" s="140">
        <f t="shared" si="6"/>
        <v>0</v>
      </c>
      <c r="AC11" s="141">
        <v>0</v>
      </c>
      <c r="AD11" s="25"/>
      <c r="AE11" s="23"/>
      <c r="AF11" s="24"/>
      <c r="AG11" s="39"/>
    </row>
    <row r="12" spans="1:33" x14ac:dyDescent="0.25">
      <c r="A12" s="180"/>
      <c r="B12" s="35">
        <v>7</v>
      </c>
      <c r="C12" s="108"/>
      <c r="D12" s="36" t="s">
        <v>55</v>
      </c>
      <c r="E12" s="112"/>
      <c r="F12" s="32"/>
      <c r="G12" s="24"/>
      <c r="H12" s="27"/>
      <c r="I12" s="49" t="s">
        <v>40</v>
      </c>
      <c r="J12" s="26"/>
      <c r="K12" s="37"/>
      <c r="L12" s="117">
        <f t="shared" si="0"/>
        <v>15</v>
      </c>
      <c r="M12" s="114"/>
      <c r="N12" s="38" t="s">
        <v>43</v>
      </c>
      <c r="O12" s="86"/>
      <c r="P12" s="126">
        <v>0</v>
      </c>
      <c r="Q12" s="67">
        <v>0.1</v>
      </c>
      <c r="R12" s="151">
        <v>0</v>
      </c>
      <c r="S12" s="129">
        <f t="shared" si="7"/>
        <v>0</v>
      </c>
      <c r="T12" s="130">
        <f t="shared" si="2"/>
        <v>0</v>
      </c>
      <c r="U12" s="134">
        <f t="shared" si="3"/>
        <v>0</v>
      </c>
      <c r="V12" s="119"/>
      <c r="W12" s="136">
        <f t="shared" si="4"/>
        <v>0</v>
      </c>
      <c r="X12" s="121"/>
      <c r="Y12" s="138">
        <f t="shared" si="5"/>
        <v>0</v>
      </c>
      <c r="Z12" s="123"/>
      <c r="AA12" s="136">
        <v>0</v>
      </c>
      <c r="AB12" s="140">
        <f t="shared" si="6"/>
        <v>0</v>
      </c>
      <c r="AC12" s="141">
        <v>0</v>
      </c>
      <c r="AD12" s="25"/>
      <c r="AE12" s="23"/>
      <c r="AF12" s="24"/>
      <c r="AG12" s="39"/>
    </row>
    <row r="13" spans="1:33" x14ac:dyDescent="0.25">
      <c r="A13" s="180"/>
      <c r="B13" s="35">
        <v>8</v>
      </c>
      <c r="C13" s="108"/>
      <c r="D13" s="36" t="s">
        <v>55</v>
      </c>
      <c r="E13" s="112"/>
      <c r="F13" s="32"/>
      <c r="G13" s="24"/>
      <c r="H13" s="27"/>
      <c r="I13" s="49" t="s">
        <v>40</v>
      </c>
      <c r="J13" s="26"/>
      <c r="K13" s="37"/>
      <c r="L13" s="117">
        <f t="shared" si="0"/>
        <v>15</v>
      </c>
      <c r="M13" s="114"/>
      <c r="N13" s="38" t="s">
        <v>43</v>
      </c>
      <c r="O13" s="86"/>
      <c r="P13" s="126">
        <v>0</v>
      </c>
      <c r="Q13" s="67">
        <v>0.1</v>
      </c>
      <c r="R13" s="151">
        <v>0</v>
      </c>
      <c r="S13" s="129">
        <f t="shared" si="7"/>
        <v>0</v>
      </c>
      <c r="T13" s="130">
        <f t="shared" si="2"/>
        <v>0</v>
      </c>
      <c r="U13" s="134">
        <f t="shared" si="3"/>
        <v>0</v>
      </c>
      <c r="V13" s="119"/>
      <c r="W13" s="136">
        <f t="shared" si="4"/>
        <v>0</v>
      </c>
      <c r="X13" s="121"/>
      <c r="Y13" s="138">
        <f t="shared" si="5"/>
        <v>0</v>
      </c>
      <c r="Z13" s="123"/>
      <c r="AA13" s="136">
        <v>0</v>
      </c>
      <c r="AB13" s="140">
        <f t="shared" si="6"/>
        <v>0</v>
      </c>
      <c r="AC13" s="141">
        <v>0</v>
      </c>
      <c r="AD13" s="25"/>
      <c r="AE13" s="23"/>
      <c r="AF13" s="24"/>
      <c r="AG13" s="39"/>
    </row>
    <row r="14" spans="1:33" x14ac:dyDescent="0.25">
      <c r="A14" s="180"/>
      <c r="B14" s="35">
        <v>9</v>
      </c>
      <c r="C14" s="108"/>
      <c r="D14" s="36" t="s">
        <v>55</v>
      </c>
      <c r="E14" s="112"/>
      <c r="F14" s="32"/>
      <c r="G14" s="24"/>
      <c r="H14" s="27"/>
      <c r="I14" s="49" t="s">
        <v>40</v>
      </c>
      <c r="J14" s="26"/>
      <c r="K14" s="37"/>
      <c r="L14" s="117">
        <f t="shared" si="0"/>
        <v>15</v>
      </c>
      <c r="M14" s="114"/>
      <c r="N14" s="38" t="s">
        <v>43</v>
      </c>
      <c r="O14" s="87"/>
      <c r="P14" s="126">
        <v>0</v>
      </c>
      <c r="Q14" s="67">
        <v>0.1</v>
      </c>
      <c r="R14" s="151">
        <v>0</v>
      </c>
      <c r="S14" s="129">
        <f t="shared" si="7"/>
        <v>0</v>
      </c>
      <c r="T14" s="130">
        <f t="shared" si="2"/>
        <v>0</v>
      </c>
      <c r="U14" s="134">
        <f t="shared" si="3"/>
        <v>0</v>
      </c>
      <c r="V14" s="119"/>
      <c r="W14" s="136">
        <f t="shared" si="4"/>
        <v>0</v>
      </c>
      <c r="X14" s="121"/>
      <c r="Y14" s="138">
        <f t="shared" si="5"/>
        <v>0</v>
      </c>
      <c r="Z14" s="123"/>
      <c r="AA14" s="136">
        <v>0</v>
      </c>
      <c r="AB14" s="140">
        <f t="shared" si="6"/>
        <v>0</v>
      </c>
      <c r="AC14" s="141">
        <v>0</v>
      </c>
      <c r="AD14" s="25"/>
      <c r="AE14" s="23"/>
      <c r="AF14" s="24"/>
      <c r="AG14" s="39"/>
    </row>
    <row r="15" spans="1:33" x14ac:dyDescent="0.25">
      <c r="A15" s="180"/>
      <c r="B15" s="35">
        <v>10</v>
      </c>
      <c r="C15" s="108"/>
      <c r="D15" s="36" t="s">
        <v>55</v>
      </c>
      <c r="E15" s="112"/>
      <c r="F15" s="32"/>
      <c r="G15" s="24"/>
      <c r="H15" s="25"/>
      <c r="I15" s="38" t="s">
        <v>40</v>
      </c>
      <c r="J15" s="26"/>
      <c r="K15" s="37"/>
      <c r="L15" s="117">
        <f t="shared" si="0"/>
        <v>15</v>
      </c>
      <c r="M15" s="114"/>
      <c r="N15" s="38" t="s">
        <v>43</v>
      </c>
      <c r="O15" s="86"/>
      <c r="P15" s="127">
        <v>0</v>
      </c>
      <c r="Q15" s="67">
        <v>0.1</v>
      </c>
      <c r="R15" s="152">
        <v>0</v>
      </c>
      <c r="S15" s="131">
        <f t="shared" si="7"/>
        <v>0</v>
      </c>
      <c r="T15" s="130">
        <f t="shared" si="2"/>
        <v>0</v>
      </c>
      <c r="U15" s="134">
        <f t="shared" si="3"/>
        <v>0</v>
      </c>
      <c r="V15" s="119"/>
      <c r="W15" s="136">
        <f t="shared" si="4"/>
        <v>0</v>
      </c>
      <c r="X15" s="121"/>
      <c r="Y15" s="138">
        <f t="shared" si="5"/>
        <v>0</v>
      </c>
      <c r="Z15" s="123"/>
      <c r="AA15" s="136">
        <v>0</v>
      </c>
      <c r="AB15" s="140">
        <f t="shared" si="6"/>
        <v>0</v>
      </c>
      <c r="AC15" s="141">
        <v>0</v>
      </c>
      <c r="AD15" s="25"/>
      <c r="AE15" s="23"/>
      <c r="AF15" s="24"/>
      <c r="AG15" s="39"/>
    </row>
    <row r="16" spans="1:33" ht="15" customHeight="1" x14ac:dyDescent="0.25">
      <c r="A16" s="180"/>
      <c r="B16" s="35">
        <v>11</v>
      </c>
      <c r="C16" s="108"/>
      <c r="D16" s="36" t="s">
        <v>55</v>
      </c>
      <c r="E16" s="112"/>
      <c r="F16" s="32"/>
      <c r="G16" s="24"/>
      <c r="H16" s="25"/>
      <c r="I16" s="38" t="s">
        <v>40</v>
      </c>
      <c r="J16" s="26"/>
      <c r="K16" s="37"/>
      <c r="L16" s="117">
        <f t="shared" si="0"/>
        <v>15</v>
      </c>
      <c r="M16" s="114"/>
      <c r="N16" s="38" t="s">
        <v>43</v>
      </c>
      <c r="O16" s="86"/>
      <c r="P16" s="127">
        <v>0</v>
      </c>
      <c r="Q16" s="67">
        <v>0.1</v>
      </c>
      <c r="R16" s="152">
        <v>0</v>
      </c>
      <c r="S16" s="131">
        <f t="shared" si="7"/>
        <v>0</v>
      </c>
      <c r="T16" s="130">
        <f t="shared" si="2"/>
        <v>0</v>
      </c>
      <c r="U16" s="134">
        <f t="shared" si="3"/>
        <v>0</v>
      </c>
      <c r="V16" s="119"/>
      <c r="W16" s="136">
        <f t="shared" si="4"/>
        <v>0</v>
      </c>
      <c r="X16" s="121"/>
      <c r="Y16" s="138">
        <f t="shared" si="5"/>
        <v>0</v>
      </c>
      <c r="Z16" s="123"/>
      <c r="AA16" s="136">
        <v>0</v>
      </c>
      <c r="AB16" s="140">
        <f t="shared" si="6"/>
        <v>0</v>
      </c>
      <c r="AC16" s="141">
        <v>0</v>
      </c>
      <c r="AD16" s="25"/>
      <c r="AE16" s="23"/>
      <c r="AF16" s="24"/>
      <c r="AG16" s="39"/>
    </row>
    <row r="17" spans="1:33" ht="15" customHeight="1" x14ac:dyDescent="0.25">
      <c r="A17" s="180"/>
      <c r="B17" s="35">
        <v>12</v>
      </c>
      <c r="C17" s="110"/>
      <c r="D17" s="36" t="s">
        <v>55</v>
      </c>
      <c r="E17" s="112"/>
      <c r="F17" s="70"/>
      <c r="G17" s="71"/>
      <c r="H17" s="27"/>
      <c r="I17" s="38" t="s">
        <v>40</v>
      </c>
      <c r="J17" s="72"/>
      <c r="K17" s="73"/>
      <c r="L17" s="117">
        <f t="shared" si="0"/>
        <v>15</v>
      </c>
      <c r="M17" s="115"/>
      <c r="N17" s="38" t="s">
        <v>43</v>
      </c>
      <c r="O17" s="87"/>
      <c r="P17" s="127">
        <v>0</v>
      </c>
      <c r="Q17" s="67">
        <v>0.1</v>
      </c>
      <c r="R17" s="152">
        <v>0</v>
      </c>
      <c r="S17" s="131">
        <f t="shared" si="7"/>
        <v>0</v>
      </c>
      <c r="T17" s="130">
        <f t="shared" si="2"/>
        <v>0</v>
      </c>
      <c r="U17" s="134">
        <f t="shared" si="3"/>
        <v>0</v>
      </c>
      <c r="V17" s="119"/>
      <c r="W17" s="136">
        <f t="shared" si="4"/>
        <v>0</v>
      </c>
      <c r="X17" s="121"/>
      <c r="Y17" s="138">
        <f t="shared" si="5"/>
        <v>0</v>
      </c>
      <c r="Z17" s="123"/>
      <c r="AA17" s="136">
        <v>0</v>
      </c>
      <c r="AB17" s="140">
        <f t="shared" si="6"/>
        <v>0</v>
      </c>
      <c r="AC17" s="141">
        <v>0</v>
      </c>
      <c r="AD17" s="27"/>
      <c r="AE17" s="69"/>
      <c r="AF17" s="71"/>
      <c r="AG17" s="40"/>
    </row>
    <row r="18" spans="1:33" ht="15" customHeight="1" x14ac:dyDescent="0.25">
      <c r="A18" s="180"/>
      <c r="B18" s="35">
        <v>13</v>
      </c>
      <c r="C18" s="110"/>
      <c r="D18" s="36" t="s">
        <v>55</v>
      </c>
      <c r="E18" s="112"/>
      <c r="F18" s="70"/>
      <c r="G18" s="71"/>
      <c r="H18" s="27"/>
      <c r="I18" s="38" t="s">
        <v>40</v>
      </c>
      <c r="J18" s="72"/>
      <c r="K18" s="73"/>
      <c r="L18" s="117">
        <f t="shared" si="0"/>
        <v>15</v>
      </c>
      <c r="M18" s="115"/>
      <c r="N18" s="38" t="s">
        <v>43</v>
      </c>
      <c r="O18" s="87"/>
      <c r="P18" s="127">
        <v>0</v>
      </c>
      <c r="Q18" s="67">
        <v>0.1</v>
      </c>
      <c r="R18" s="152">
        <v>0</v>
      </c>
      <c r="S18" s="131">
        <f t="shared" si="7"/>
        <v>0</v>
      </c>
      <c r="T18" s="130">
        <f t="shared" si="2"/>
        <v>0</v>
      </c>
      <c r="U18" s="134">
        <f t="shared" si="3"/>
        <v>0</v>
      </c>
      <c r="V18" s="119"/>
      <c r="W18" s="136">
        <f t="shared" si="4"/>
        <v>0</v>
      </c>
      <c r="X18" s="121"/>
      <c r="Y18" s="138">
        <f t="shared" si="5"/>
        <v>0</v>
      </c>
      <c r="Z18" s="123"/>
      <c r="AA18" s="136">
        <v>0</v>
      </c>
      <c r="AB18" s="140">
        <f t="shared" si="6"/>
        <v>0</v>
      </c>
      <c r="AC18" s="141">
        <v>0</v>
      </c>
      <c r="AD18" s="27"/>
      <c r="AE18" s="69"/>
      <c r="AF18" s="71"/>
      <c r="AG18" s="40"/>
    </row>
    <row r="19" spans="1:33" ht="15" customHeight="1" x14ac:dyDescent="0.25">
      <c r="A19" s="180"/>
      <c r="B19" s="35">
        <v>14</v>
      </c>
      <c r="C19" s="110"/>
      <c r="D19" s="36" t="s">
        <v>55</v>
      </c>
      <c r="E19" s="112"/>
      <c r="F19" s="70"/>
      <c r="G19" s="71"/>
      <c r="H19" s="27"/>
      <c r="I19" s="38" t="s">
        <v>40</v>
      </c>
      <c r="J19" s="72"/>
      <c r="K19" s="73"/>
      <c r="L19" s="117">
        <f t="shared" si="0"/>
        <v>15</v>
      </c>
      <c r="M19" s="115"/>
      <c r="N19" s="38" t="s">
        <v>43</v>
      </c>
      <c r="O19" s="87"/>
      <c r="P19" s="127">
        <v>0</v>
      </c>
      <c r="Q19" s="67">
        <v>0.1</v>
      </c>
      <c r="R19" s="152">
        <v>0</v>
      </c>
      <c r="S19" s="131">
        <f t="shared" si="7"/>
        <v>0</v>
      </c>
      <c r="T19" s="130">
        <f t="shared" si="2"/>
        <v>0</v>
      </c>
      <c r="U19" s="134">
        <f t="shared" si="3"/>
        <v>0</v>
      </c>
      <c r="V19" s="119"/>
      <c r="W19" s="136">
        <f t="shared" si="4"/>
        <v>0</v>
      </c>
      <c r="X19" s="121"/>
      <c r="Y19" s="138">
        <f t="shared" si="5"/>
        <v>0</v>
      </c>
      <c r="Z19" s="123"/>
      <c r="AA19" s="136">
        <v>0</v>
      </c>
      <c r="AB19" s="140">
        <f t="shared" si="6"/>
        <v>0</v>
      </c>
      <c r="AC19" s="141">
        <v>0</v>
      </c>
      <c r="AD19" s="27"/>
      <c r="AE19" s="69"/>
      <c r="AF19" s="71"/>
      <c r="AG19" s="40"/>
    </row>
    <row r="20" spans="1:33" ht="15" customHeight="1" x14ac:dyDescent="0.25">
      <c r="A20" s="180"/>
      <c r="B20" s="35">
        <v>15</v>
      </c>
      <c r="C20" s="110"/>
      <c r="D20" s="36" t="s">
        <v>55</v>
      </c>
      <c r="E20" s="112"/>
      <c r="F20" s="70"/>
      <c r="G20" s="71"/>
      <c r="H20" s="27"/>
      <c r="I20" s="38" t="s">
        <v>40</v>
      </c>
      <c r="J20" s="72"/>
      <c r="K20" s="73"/>
      <c r="L20" s="117">
        <f t="shared" si="0"/>
        <v>15</v>
      </c>
      <c r="M20" s="115"/>
      <c r="N20" s="38" t="s">
        <v>43</v>
      </c>
      <c r="O20" s="87"/>
      <c r="P20" s="127">
        <v>0</v>
      </c>
      <c r="Q20" s="67">
        <v>0.1</v>
      </c>
      <c r="R20" s="152">
        <v>0</v>
      </c>
      <c r="S20" s="131">
        <f t="shared" si="7"/>
        <v>0</v>
      </c>
      <c r="T20" s="130">
        <f t="shared" si="2"/>
        <v>0</v>
      </c>
      <c r="U20" s="134">
        <f t="shared" si="3"/>
        <v>0</v>
      </c>
      <c r="V20" s="119"/>
      <c r="W20" s="136">
        <f t="shared" si="4"/>
        <v>0</v>
      </c>
      <c r="X20" s="121"/>
      <c r="Y20" s="138">
        <f t="shared" si="5"/>
        <v>0</v>
      </c>
      <c r="Z20" s="123"/>
      <c r="AA20" s="136">
        <v>0</v>
      </c>
      <c r="AB20" s="140">
        <f t="shared" si="6"/>
        <v>0</v>
      </c>
      <c r="AC20" s="141">
        <v>0</v>
      </c>
      <c r="AD20" s="27"/>
      <c r="AE20" s="69"/>
      <c r="AF20" s="71"/>
      <c r="AG20" s="40"/>
    </row>
    <row r="21" spans="1:33" ht="15" customHeight="1" x14ac:dyDescent="0.25">
      <c r="A21" s="180"/>
      <c r="B21" s="35">
        <v>16</v>
      </c>
      <c r="C21" s="110"/>
      <c r="D21" s="36" t="s">
        <v>55</v>
      </c>
      <c r="E21" s="112"/>
      <c r="F21" s="70"/>
      <c r="G21" s="71"/>
      <c r="H21" s="27"/>
      <c r="I21" s="38" t="s">
        <v>40</v>
      </c>
      <c r="J21" s="72"/>
      <c r="K21" s="73"/>
      <c r="L21" s="117">
        <f t="shared" si="0"/>
        <v>15</v>
      </c>
      <c r="M21" s="115"/>
      <c r="N21" s="38" t="s">
        <v>43</v>
      </c>
      <c r="O21" s="87"/>
      <c r="P21" s="127">
        <v>0</v>
      </c>
      <c r="Q21" s="67">
        <v>0.1</v>
      </c>
      <c r="R21" s="152">
        <v>0</v>
      </c>
      <c r="S21" s="131">
        <f t="shared" si="7"/>
        <v>0</v>
      </c>
      <c r="T21" s="130">
        <f t="shared" si="2"/>
        <v>0</v>
      </c>
      <c r="U21" s="134">
        <f t="shared" si="3"/>
        <v>0</v>
      </c>
      <c r="V21" s="119"/>
      <c r="W21" s="136">
        <f t="shared" si="4"/>
        <v>0</v>
      </c>
      <c r="X21" s="121"/>
      <c r="Y21" s="138">
        <f t="shared" si="5"/>
        <v>0</v>
      </c>
      <c r="Z21" s="123"/>
      <c r="AA21" s="136">
        <v>0</v>
      </c>
      <c r="AB21" s="140">
        <f t="shared" si="6"/>
        <v>0</v>
      </c>
      <c r="AC21" s="141">
        <v>0</v>
      </c>
      <c r="AD21" s="27"/>
      <c r="AE21" s="69"/>
      <c r="AF21" s="71"/>
      <c r="AG21" s="40"/>
    </row>
    <row r="22" spans="1:33" ht="15" customHeight="1" x14ac:dyDescent="0.25">
      <c r="A22" s="180"/>
      <c r="B22" s="35">
        <v>17</v>
      </c>
      <c r="C22" s="110"/>
      <c r="D22" s="36" t="s">
        <v>55</v>
      </c>
      <c r="E22" s="112"/>
      <c r="F22" s="70"/>
      <c r="G22" s="71"/>
      <c r="H22" s="27"/>
      <c r="I22" s="38" t="s">
        <v>40</v>
      </c>
      <c r="J22" s="72"/>
      <c r="K22" s="73"/>
      <c r="L22" s="117">
        <f t="shared" si="0"/>
        <v>15</v>
      </c>
      <c r="M22" s="115"/>
      <c r="N22" s="38" t="s">
        <v>43</v>
      </c>
      <c r="O22" s="87"/>
      <c r="P22" s="127">
        <v>0</v>
      </c>
      <c r="Q22" s="67">
        <v>0.1</v>
      </c>
      <c r="R22" s="152">
        <v>0</v>
      </c>
      <c r="S22" s="131">
        <f t="shared" si="7"/>
        <v>0</v>
      </c>
      <c r="T22" s="130">
        <f t="shared" si="2"/>
        <v>0</v>
      </c>
      <c r="U22" s="134">
        <f t="shared" si="3"/>
        <v>0</v>
      </c>
      <c r="V22" s="119"/>
      <c r="W22" s="136">
        <f t="shared" si="4"/>
        <v>0</v>
      </c>
      <c r="X22" s="121"/>
      <c r="Y22" s="138">
        <f t="shared" si="5"/>
        <v>0</v>
      </c>
      <c r="Z22" s="123"/>
      <c r="AA22" s="136">
        <v>0</v>
      </c>
      <c r="AB22" s="140">
        <f t="shared" si="6"/>
        <v>0</v>
      </c>
      <c r="AC22" s="141">
        <v>0</v>
      </c>
      <c r="AD22" s="27"/>
      <c r="AE22" s="69"/>
      <c r="AF22" s="71"/>
      <c r="AG22" s="40"/>
    </row>
    <row r="23" spans="1:33" ht="15" customHeight="1" x14ac:dyDescent="0.25">
      <c r="A23" s="180"/>
      <c r="B23" s="35">
        <v>18</v>
      </c>
      <c r="C23" s="110"/>
      <c r="D23" s="36" t="s">
        <v>55</v>
      </c>
      <c r="E23" s="112"/>
      <c r="F23" s="70"/>
      <c r="G23" s="71"/>
      <c r="H23" s="27"/>
      <c r="I23" s="38" t="s">
        <v>40</v>
      </c>
      <c r="J23" s="72"/>
      <c r="K23" s="73"/>
      <c r="L23" s="117">
        <f t="shared" si="0"/>
        <v>15</v>
      </c>
      <c r="M23" s="115"/>
      <c r="N23" s="38" t="s">
        <v>43</v>
      </c>
      <c r="O23" s="87"/>
      <c r="P23" s="127">
        <v>0</v>
      </c>
      <c r="Q23" s="67">
        <v>0.1</v>
      </c>
      <c r="R23" s="152">
        <v>0</v>
      </c>
      <c r="S23" s="131">
        <f t="shared" si="7"/>
        <v>0</v>
      </c>
      <c r="T23" s="130">
        <f t="shared" si="2"/>
        <v>0</v>
      </c>
      <c r="U23" s="134">
        <f t="shared" si="3"/>
        <v>0</v>
      </c>
      <c r="V23" s="119"/>
      <c r="W23" s="136">
        <f t="shared" si="4"/>
        <v>0</v>
      </c>
      <c r="X23" s="121"/>
      <c r="Y23" s="138">
        <f t="shared" si="5"/>
        <v>0</v>
      </c>
      <c r="Z23" s="123"/>
      <c r="AA23" s="136">
        <v>0</v>
      </c>
      <c r="AB23" s="140">
        <f t="shared" si="6"/>
        <v>0</v>
      </c>
      <c r="AC23" s="141">
        <v>0</v>
      </c>
      <c r="AD23" s="27"/>
      <c r="AE23" s="69"/>
      <c r="AF23" s="71"/>
      <c r="AG23" s="40"/>
    </row>
    <row r="24" spans="1:33" ht="15" customHeight="1" x14ac:dyDescent="0.25">
      <c r="A24" s="180"/>
      <c r="B24" s="35">
        <v>19</v>
      </c>
      <c r="C24" s="110"/>
      <c r="D24" s="36" t="s">
        <v>55</v>
      </c>
      <c r="E24" s="112"/>
      <c r="F24" s="70"/>
      <c r="G24" s="71"/>
      <c r="H24" s="27"/>
      <c r="I24" s="38" t="s">
        <v>40</v>
      </c>
      <c r="J24" s="72"/>
      <c r="K24" s="73"/>
      <c r="L24" s="117">
        <f t="shared" si="0"/>
        <v>15</v>
      </c>
      <c r="M24" s="115"/>
      <c r="N24" s="38" t="s">
        <v>43</v>
      </c>
      <c r="O24" s="87"/>
      <c r="P24" s="127">
        <v>0</v>
      </c>
      <c r="Q24" s="67">
        <v>0.1</v>
      </c>
      <c r="R24" s="152">
        <v>0</v>
      </c>
      <c r="S24" s="131">
        <f t="shared" si="7"/>
        <v>0</v>
      </c>
      <c r="T24" s="130">
        <f t="shared" si="2"/>
        <v>0</v>
      </c>
      <c r="U24" s="134">
        <f t="shared" si="3"/>
        <v>0</v>
      </c>
      <c r="V24" s="119"/>
      <c r="W24" s="136">
        <f t="shared" si="4"/>
        <v>0</v>
      </c>
      <c r="X24" s="121"/>
      <c r="Y24" s="138">
        <f t="shared" si="5"/>
        <v>0</v>
      </c>
      <c r="Z24" s="123"/>
      <c r="AA24" s="136">
        <v>0</v>
      </c>
      <c r="AB24" s="140">
        <f t="shared" si="6"/>
        <v>0</v>
      </c>
      <c r="AC24" s="141">
        <v>0</v>
      </c>
      <c r="AD24" s="27"/>
      <c r="AE24" s="69"/>
      <c r="AF24" s="71"/>
      <c r="AG24" s="40"/>
    </row>
    <row r="25" spans="1:33" ht="15" customHeight="1" x14ac:dyDescent="0.25">
      <c r="A25" s="180"/>
      <c r="B25" s="35">
        <v>20</v>
      </c>
      <c r="C25" s="110"/>
      <c r="D25" s="36" t="s">
        <v>55</v>
      </c>
      <c r="E25" s="112"/>
      <c r="F25" s="70"/>
      <c r="G25" s="71"/>
      <c r="H25" s="27"/>
      <c r="I25" s="38" t="s">
        <v>40</v>
      </c>
      <c r="J25" s="72"/>
      <c r="K25" s="73"/>
      <c r="L25" s="117">
        <f t="shared" si="0"/>
        <v>15</v>
      </c>
      <c r="M25" s="115"/>
      <c r="N25" s="38" t="s">
        <v>43</v>
      </c>
      <c r="O25" s="87"/>
      <c r="P25" s="127">
        <v>0</v>
      </c>
      <c r="Q25" s="67">
        <v>0.1</v>
      </c>
      <c r="R25" s="152">
        <v>0</v>
      </c>
      <c r="S25" s="131">
        <f t="shared" si="7"/>
        <v>0</v>
      </c>
      <c r="T25" s="130">
        <f t="shared" si="2"/>
        <v>0</v>
      </c>
      <c r="U25" s="134">
        <f t="shared" si="3"/>
        <v>0</v>
      </c>
      <c r="V25" s="119"/>
      <c r="W25" s="136">
        <f t="shared" si="4"/>
        <v>0</v>
      </c>
      <c r="X25" s="121"/>
      <c r="Y25" s="138">
        <f t="shared" si="5"/>
        <v>0</v>
      </c>
      <c r="Z25" s="123"/>
      <c r="AA25" s="136">
        <v>0</v>
      </c>
      <c r="AB25" s="140">
        <f t="shared" si="6"/>
        <v>0</v>
      </c>
      <c r="AC25" s="141">
        <v>0</v>
      </c>
      <c r="AD25" s="27"/>
      <c r="AE25" s="69"/>
      <c r="AF25" s="71"/>
      <c r="AG25" s="40"/>
    </row>
    <row r="26" spans="1:33" ht="15" customHeight="1" x14ac:dyDescent="0.25">
      <c r="A26" s="180"/>
      <c r="B26" s="35">
        <v>21</v>
      </c>
      <c r="C26" s="110"/>
      <c r="D26" s="36" t="s">
        <v>55</v>
      </c>
      <c r="E26" s="112"/>
      <c r="F26" s="70"/>
      <c r="G26" s="71"/>
      <c r="H26" s="27"/>
      <c r="I26" s="38" t="s">
        <v>40</v>
      </c>
      <c r="J26" s="72"/>
      <c r="K26" s="73"/>
      <c r="L26" s="117">
        <f t="shared" si="0"/>
        <v>15</v>
      </c>
      <c r="M26" s="115"/>
      <c r="N26" s="38" t="s">
        <v>43</v>
      </c>
      <c r="O26" s="87"/>
      <c r="P26" s="127">
        <v>0</v>
      </c>
      <c r="Q26" s="67">
        <v>0.1</v>
      </c>
      <c r="R26" s="152">
        <v>0</v>
      </c>
      <c r="S26" s="131">
        <f t="shared" si="7"/>
        <v>0</v>
      </c>
      <c r="T26" s="130">
        <f t="shared" si="2"/>
        <v>0</v>
      </c>
      <c r="U26" s="134">
        <f t="shared" si="3"/>
        <v>0</v>
      </c>
      <c r="V26" s="119"/>
      <c r="W26" s="136">
        <f t="shared" si="4"/>
        <v>0</v>
      </c>
      <c r="X26" s="121"/>
      <c r="Y26" s="138">
        <f t="shared" si="5"/>
        <v>0</v>
      </c>
      <c r="Z26" s="123"/>
      <c r="AA26" s="136">
        <v>0</v>
      </c>
      <c r="AB26" s="140">
        <f t="shared" si="6"/>
        <v>0</v>
      </c>
      <c r="AC26" s="141">
        <v>0</v>
      </c>
      <c r="AD26" s="27"/>
      <c r="AE26" s="69"/>
      <c r="AF26" s="71"/>
      <c r="AG26" s="40"/>
    </row>
    <row r="27" spans="1:33" ht="15" customHeight="1" x14ac:dyDescent="0.25">
      <c r="A27" s="180"/>
      <c r="B27" s="35">
        <v>22</v>
      </c>
      <c r="C27" s="110"/>
      <c r="D27" s="36" t="s">
        <v>55</v>
      </c>
      <c r="E27" s="112"/>
      <c r="F27" s="70"/>
      <c r="G27" s="71"/>
      <c r="H27" s="27"/>
      <c r="I27" s="38" t="s">
        <v>40</v>
      </c>
      <c r="J27" s="72"/>
      <c r="K27" s="73"/>
      <c r="L27" s="117">
        <f t="shared" si="0"/>
        <v>15</v>
      </c>
      <c r="M27" s="115"/>
      <c r="N27" s="38" t="s">
        <v>43</v>
      </c>
      <c r="O27" s="87"/>
      <c r="P27" s="127">
        <v>0</v>
      </c>
      <c r="Q27" s="67">
        <v>0.1</v>
      </c>
      <c r="R27" s="152">
        <v>0</v>
      </c>
      <c r="S27" s="131">
        <f t="shared" si="7"/>
        <v>0</v>
      </c>
      <c r="T27" s="130">
        <f t="shared" si="2"/>
        <v>0</v>
      </c>
      <c r="U27" s="134">
        <f t="shared" si="3"/>
        <v>0</v>
      </c>
      <c r="V27" s="119"/>
      <c r="W27" s="136">
        <f t="shared" si="4"/>
        <v>0</v>
      </c>
      <c r="X27" s="121"/>
      <c r="Y27" s="138">
        <f t="shared" si="5"/>
        <v>0</v>
      </c>
      <c r="Z27" s="123"/>
      <c r="AA27" s="136">
        <v>0</v>
      </c>
      <c r="AB27" s="140">
        <f t="shared" si="6"/>
        <v>0</v>
      </c>
      <c r="AC27" s="141">
        <v>0</v>
      </c>
      <c r="AD27" s="27"/>
      <c r="AE27" s="69"/>
      <c r="AF27" s="71"/>
      <c r="AG27" s="40"/>
    </row>
    <row r="28" spans="1:33" ht="15" customHeight="1" x14ac:dyDescent="0.25">
      <c r="A28" s="180"/>
      <c r="B28" s="35">
        <v>23</v>
      </c>
      <c r="C28" s="110"/>
      <c r="D28" s="36" t="s">
        <v>55</v>
      </c>
      <c r="E28" s="112"/>
      <c r="F28" s="70"/>
      <c r="G28" s="71"/>
      <c r="H28" s="27"/>
      <c r="I28" s="38" t="s">
        <v>40</v>
      </c>
      <c r="J28" s="72"/>
      <c r="K28" s="73"/>
      <c r="L28" s="117">
        <f t="shared" si="0"/>
        <v>15</v>
      </c>
      <c r="M28" s="115"/>
      <c r="N28" s="38" t="s">
        <v>43</v>
      </c>
      <c r="O28" s="87"/>
      <c r="P28" s="127">
        <v>0</v>
      </c>
      <c r="Q28" s="67">
        <v>0.1</v>
      </c>
      <c r="R28" s="152">
        <v>0</v>
      </c>
      <c r="S28" s="131">
        <f t="shared" si="7"/>
        <v>0</v>
      </c>
      <c r="T28" s="130">
        <f t="shared" si="2"/>
        <v>0</v>
      </c>
      <c r="U28" s="134">
        <f t="shared" si="3"/>
        <v>0</v>
      </c>
      <c r="V28" s="119"/>
      <c r="W28" s="136">
        <f t="shared" si="4"/>
        <v>0</v>
      </c>
      <c r="X28" s="121"/>
      <c r="Y28" s="138">
        <f t="shared" si="5"/>
        <v>0</v>
      </c>
      <c r="Z28" s="123"/>
      <c r="AA28" s="136">
        <v>0</v>
      </c>
      <c r="AB28" s="140">
        <f t="shared" si="6"/>
        <v>0</v>
      </c>
      <c r="AC28" s="141">
        <v>0</v>
      </c>
      <c r="AD28" s="27"/>
      <c r="AE28" s="69"/>
      <c r="AF28" s="71"/>
      <c r="AG28" s="40"/>
    </row>
    <row r="29" spans="1:33" ht="15" customHeight="1" x14ac:dyDescent="0.25">
      <c r="A29" s="180"/>
      <c r="B29" s="35">
        <v>24</v>
      </c>
      <c r="C29" s="110"/>
      <c r="D29" s="36" t="s">
        <v>55</v>
      </c>
      <c r="E29" s="112"/>
      <c r="F29" s="70"/>
      <c r="G29" s="71"/>
      <c r="H29" s="27"/>
      <c r="I29" s="38" t="s">
        <v>40</v>
      </c>
      <c r="J29" s="72"/>
      <c r="K29" s="73"/>
      <c r="L29" s="117">
        <f t="shared" si="0"/>
        <v>15</v>
      </c>
      <c r="M29" s="115"/>
      <c r="N29" s="38" t="s">
        <v>43</v>
      </c>
      <c r="O29" s="87"/>
      <c r="P29" s="127">
        <v>0</v>
      </c>
      <c r="Q29" s="67">
        <v>0.1</v>
      </c>
      <c r="R29" s="152">
        <v>0</v>
      </c>
      <c r="S29" s="131">
        <f t="shared" si="7"/>
        <v>0</v>
      </c>
      <c r="T29" s="130">
        <f t="shared" si="2"/>
        <v>0</v>
      </c>
      <c r="U29" s="134">
        <f t="shared" si="3"/>
        <v>0</v>
      </c>
      <c r="V29" s="119"/>
      <c r="W29" s="136">
        <f t="shared" si="4"/>
        <v>0</v>
      </c>
      <c r="X29" s="121"/>
      <c r="Y29" s="138">
        <f t="shared" si="5"/>
        <v>0</v>
      </c>
      <c r="Z29" s="123"/>
      <c r="AA29" s="136">
        <v>0</v>
      </c>
      <c r="AB29" s="140">
        <f t="shared" si="6"/>
        <v>0</v>
      </c>
      <c r="AC29" s="141">
        <v>0</v>
      </c>
      <c r="AD29" s="27"/>
      <c r="AE29" s="69"/>
      <c r="AF29" s="71"/>
      <c r="AG29" s="40"/>
    </row>
    <row r="30" spans="1:33" ht="15" customHeight="1" x14ac:dyDescent="0.25">
      <c r="A30" s="180"/>
      <c r="B30" s="35">
        <v>25</v>
      </c>
      <c r="C30" s="110"/>
      <c r="D30" s="36" t="s">
        <v>55</v>
      </c>
      <c r="E30" s="112"/>
      <c r="F30" s="70"/>
      <c r="G30" s="71"/>
      <c r="H30" s="27"/>
      <c r="I30" s="38" t="s">
        <v>40</v>
      </c>
      <c r="J30" s="72"/>
      <c r="K30" s="73"/>
      <c r="L30" s="117">
        <f t="shared" si="0"/>
        <v>15</v>
      </c>
      <c r="M30" s="115"/>
      <c r="N30" s="38" t="s">
        <v>43</v>
      </c>
      <c r="O30" s="87"/>
      <c r="P30" s="127">
        <v>0</v>
      </c>
      <c r="Q30" s="67">
        <v>0.1</v>
      </c>
      <c r="R30" s="152">
        <v>0</v>
      </c>
      <c r="S30" s="131">
        <f t="shared" si="7"/>
        <v>0</v>
      </c>
      <c r="T30" s="130">
        <f t="shared" si="2"/>
        <v>0</v>
      </c>
      <c r="U30" s="134">
        <f t="shared" si="3"/>
        <v>0</v>
      </c>
      <c r="V30" s="119"/>
      <c r="W30" s="136">
        <f t="shared" si="4"/>
        <v>0</v>
      </c>
      <c r="X30" s="121"/>
      <c r="Y30" s="138">
        <f t="shared" si="5"/>
        <v>0</v>
      </c>
      <c r="Z30" s="123"/>
      <c r="AA30" s="136">
        <v>0</v>
      </c>
      <c r="AB30" s="140">
        <f t="shared" si="6"/>
        <v>0</v>
      </c>
      <c r="AC30" s="141">
        <v>0</v>
      </c>
      <c r="AD30" s="27"/>
      <c r="AE30" s="69"/>
      <c r="AF30" s="71"/>
      <c r="AG30" s="40"/>
    </row>
    <row r="31" spans="1:33" ht="15" customHeight="1" x14ac:dyDescent="0.25">
      <c r="A31" s="180"/>
      <c r="B31" s="35">
        <v>26</v>
      </c>
      <c r="C31" s="110"/>
      <c r="D31" s="36" t="s">
        <v>55</v>
      </c>
      <c r="E31" s="112"/>
      <c r="F31" s="70"/>
      <c r="G31" s="71"/>
      <c r="H31" s="27"/>
      <c r="I31" s="38" t="s">
        <v>40</v>
      </c>
      <c r="J31" s="72"/>
      <c r="K31" s="73"/>
      <c r="L31" s="117">
        <f t="shared" si="0"/>
        <v>15</v>
      </c>
      <c r="M31" s="115"/>
      <c r="N31" s="38" t="s">
        <v>43</v>
      </c>
      <c r="O31" s="87"/>
      <c r="P31" s="127">
        <v>0</v>
      </c>
      <c r="Q31" s="67">
        <v>0.1</v>
      </c>
      <c r="R31" s="152">
        <v>0</v>
      </c>
      <c r="S31" s="131">
        <f t="shared" si="7"/>
        <v>0</v>
      </c>
      <c r="T31" s="130">
        <f t="shared" si="2"/>
        <v>0</v>
      </c>
      <c r="U31" s="134">
        <f t="shared" si="3"/>
        <v>0</v>
      </c>
      <c r="V31" s="119"/>
      <c r="W31" s="136">
        <f t="shared" si="4"/>
        <v>0</v>
      </c>
      <c r="X31" s="121"/>
      <c r="Y31" s="138">
        <f t="shared" si="5"/>
        <v>0</v>
      </c>
      <c r="Z31" s="123"/>
      <c r="AA31" s="136">
        <v>0</v>
      </c>
      <c r="AB31" s="140">
        <f t="shared" si="6"/>
        <v>0</v>
      </c>
      <c r="AC31" s="141">
        <v>0</v>
      </c>
      <c r="AD31" s="27"/>
      <c r="AE31" s="69"/>
      <c r="AF31" s="71"/>
      <c r="AG31" s="40"/>
    </row>
    <row r="32" spans="1:33" ht="15" customHeight="1" x14ac:dyDescent="0.25">
      <c r="A32" s="180"/>
      <c r="B32" s="35">
        <v>27</v>
      </c>
      <c r="C32" s="110"/>
      <c r="D32" s="36" t="s">
        <v>55</v>
      </c>
      <c r="E32" s="112"/>
      <c r="F32" s="70"/>
      <c r="G32" s="71"/>
      <c r="H32" s="27"/>
      <c r="I32" s="38" t="s">
        <v>40</v>
      </c>
      <c r="J32" s="72"/>
      <c r="K32" s="73"/>
      <c r="L32" s="117">
        <f t="shared" si="0"/>
        <v>15</v>
      </c>
      <c r="M32" s="115"/>
      <c r="N32" s="38" t="s">
        <v>43</v>
      </c>
      <c r="O32" s="87"/>
      <c r="P32" s="127">
        <v>0</v>
      </c>
      <c r="Q32" s="67">
        <v>0.1</v>
      </c>
      <c r="R32" s="152">
        <v>0</v>
      </c>
      <c r="S32" s="131">
        <f t="shared" si="7"/>
        <v>0</v>
      </c>
      <c r="T32" s="130">
        <f t="shared" si="2"/>
        <v>0</v>
      </c>
      <c r="U32" s="134">
        <f t="shared" si="3"/>
        <v>0</v>
      </c>
      <c r="V32" s="119"/>
      <c r="W32" s="136">
        <f t="shared" si="4"/>
        <v>0</v>
      </c>
      <c r="X32" s="121"/>
      <c r="Y32" s="138">
        <f t="shared" si="5"/>
        <v>0</v>
      </c>
      <c r="Z32" s="123"/>
      <c r="AA32" s="136">
        <v>0</v>
      </c>
      <c r="AB32" s="140">
        <f t="shared" si="6"/>
        <v>0</v>
      </c>
      <c r="AC32" s="141">
        <v>0</v>
      </c>
      <c r="AD32" s="27"/>
      <c r="AE32" s="69"/>
      <c r="AF32" s="71"/>
      <c r="AG32" s="40"/>
    </row>
    <row r="33" spans="1:33" ht="15" customHeight="1" x14ac:dyDescent="0.25">
      <c r="A33" s="180"/>
      <c r="B33" s="35">
        <v>28</v>
      </c>
      <c r="C33" s="110"/>
      <c r="D33" s="36" t="s">
        <v>55</v>
      </c>
      <c r="E33" s="112"/>
      <c r="F33" s="70"/>
      <c r="G33" s="71"/>
      <c r="H33" s="27"/>
      <c r="I33" s="38" t="s">
        <v>40</v>
      </c>
      <c r="J33" s="72"/>
      <c r="K33" s="73"/>
      <c r="L33" s="117">
        <f t="shared" si="0"/>
        <v>15</v>
      </c>
      <c r="M33" s="115"/>
      <c r="N33" s="38" t="s">
        <v>43</v>
      </c>
      <c r="O33" s="87"/>
      <c r="P33" s="127">
        <v>0</v>
      </c>
      <c r="Q33" s="67">
        <v>0.1</v>
      </c>
      <c r="R33" s="152">
        <v>0</v>
      </c>
      <c r="S33" s="131">
        <f t="shared" si="7"/>
        <v>0</v>
      </c>
      <c r="T33" s="130">
        <f t="shared" si="2"/>
        <v>0</v>
      </c>
      <c r="U33" s="134">
        <f t="shared" si="3"/>
        <v>0</v>
      </c>
      <c r="V33" s="119"/>
      <c r="W33" s="136">
        <f t="shared" si="4"/>
        <v>0</v>
      </c>
      <c r="X33" s="121"/>
      <c r="Y33" s="138">
        <f t="shared" si="5"/>
        <v>0</v>
      </c>
      <c r="Z33" s="123"/>
      <c r="AA33" s="136">
        <v>0</v>
      </c>
      <c r="AB33" s="140">
        <f t="shared" si="6"/>
        <v>0</v>
      </c>
      <c r="AC33" s="141">
        <v>0</v>
      </c>
      <c r="AD33" s="27"/>
      <c r="AE33" s="69"/>
      <c r="AF33" s="71"/>
      <c r="AG33" s="40"/>
    </row>
    <row r="34" spans="1:33" ht="15" customHeight="1" thickBot="1" x14ac:dyDescent="0.3">
      <c r="A34" s="180"/>
      <c r="B34" s="35">
        <v>29</v>
      </c>
      <c r="C34" s="110"/>
      <c r="D34" s="36" t="s">
        <v>55</v>
      </c>
      <c r="E34" s="112"/>
      <c r="F34" s="70"/>
      <c r="G34" s="71"/>
      <c r="H34" s="30"/>
      <c r="I34" s="43" t="s">
        <v>40</v>
      </c>
      <c r="J34" s="72"/>
      <c r="K34" s="73"/>
      <c r="L34" s="117">
        <f t="shared" si="0"/>
        <v>15</v>
      </c>
      <c r="M34" s="115"/>
      <c r="N34" s="38" t="s">
        <v>43</v>
      </c>
      <c r="O34" s="87"/>
      <c r="P34" s="127">
        <v>0</v>
      </c>
      <c r="Q34" s="67">
        <v>0.1</v>
      </c>
      <c r="R34" s="152">
        <v>0</v>
      </c>
      <c r="S34" s="131">
        <f t="shared" si="7"/>
        <v>0</v>
      </c>
      <c r="T34" s="130">
        <f t="shared" si="2"/>
        <v>0</v>
      </c>
      <c r="U34" s="134">
        <f t="shared" si="3"/>
        <v>0</v>
      </c>
      <c r="V34" s="119"/>
      <c r="W34" s="136">
        <f t="shared" si="4"/>
        <v>0</v>
      </c>
      <c r="X34" s="121"/>
      <c r="Y34" s="138">
        <f t="shared" si="5"/>
        <v>0</v>
      </c>
      <c r="Z34" s="123"/>
      <c r="AA34" s="136">
        <v>0</v>
      </c>
      <c r="AB34" s="140">
        <f t="shared" si="6"/>
        <v>0</v>
      </c>
      <c r="AC34" s="141">
        <v>0</v>
      </c>
      <c r="AD34" s="27"/>
      <c r="AE34" s="69"/>
      <c r="AF34" s="71"/>
      <c r="AG34" s="40"/>
    </row>
    <row r="35" spans="1:33" ht="15.75" thickBot="1" x14ac:dyDescent="0.3">
      <c r="A35" s="181"/>
      <c r="B35" s="91">
        <v>30</v>
      </c>
      <c r="C35" s="111"/>
      <c r="D35" s="41" t="s">
        <v>55</v>
      </c>
      <c r="E35" s="113"/>
      <c r="F35" s="33"/>
      <c r="G35" s="29"/>
      <c r="H35" s="79"/>
      <c r="I35" s="80" t="s">
        <v>40</v>
      </c>
      <c r="J35" s="31"/>
      <c r="K35" s="42"/>
      <c r="L35" s="118">
        <f t="shared" si="0"/>
        <v>15</v>
      </c>
      <c r="M35" s="116"/>
      <c r="N35" s="43" t="s">
        <v>43</v>
      </c>
      <c r="O35" s="88"/>
      <c r="P35" s="128">
        <v>0</v>
      </c>
      <c r="Q35" s="68">
        <v>0.1</v>
      </c>
      <c r="R35" s="153">
        <v>0</v>
      </c>
      <c r="S35" s="132">
        <f t="shared" si="7"/>
        <v>0</v>
      </c>
      <c r="T35" s="133">
        <f t="shared" si="2"/>
        <v>0</v>
      </c>
      <c r="U35" s="135">
        <f t="shared" si="3"/>
        <v>0</v>
      </c>
      <c r="V35" s="120"/>
      <c r="W35" s="137">
        <f t="shared" si="4"/>
        <v>0</v>
      </c>
      <c r="X35" s="122"/>
      <c r="Y35" s="139">
        <f t="shared" si="5"/>
        <v>0</v>
      </c>
      <c r="Z35" s="124"/>
      <c r="AA35" s="137">
        <v>0</v>
      </c>
      <c r="AB35" s="142">
        <f t="shared" si="6"/>
        <v>0</v>
      </c>
      <c r="AC35" s="141">
        <v>0</v>
      </c>
      <c r="AD35" s="30"/>
      <c r="AE35" s="28"/>
      <c r="AF35" s="29"/>
      <c r="AG35" s="44"/>
    </row>
    <row r="36" spans="1:33" ht="15.75" thickBot="1" x14ac:dyDescent="0.3">
      <c r="A36" s="2"/>
      <c r="B36" s="198"/>
      <c r="C36" s="198"/>
      <c r="D36" s="198"/>
      <c r="E36" s="198"/>
      <c r="F36" s="7"/>
      <c r="G36" s="7"/>
      <c r="H36" s="45"/>
      <c r="I36" s="45"/>
      <c r="J36" s="45"/>
      <c r="K36" s="46"/>
      <c r="L36" s="45"/>
      <c r="M36" s="45"/>
      <c r="N36" s="45"/>
      <c r="O36" s="45"/>
      <c r="P36" s="78">
        <f>SUM(P6:P35)</f>
        <v>0</v>
      </c>
      <c r="Q36" s="64"/>
      <c r="R36" s="74">
        <f t="shared" ref="R36:AB36" si="8">SUM(R6:R35)</f>
        <v>0</v>
      </c>
      <c r="S36" s="65">
        <f t="shared" si="8"/>
        <v>0</v>
      </c>
      <c r="T36" s="66">
        <f t="shared" si="8"/>
        <v>0</v>
      </c>
      <c r="U36" s="196">
        <f t="shared" si="8"/>
        <v>0</v>
      </c>
      <c r="V36" s="197"/>
      <c r="W36" s="196">
        <f t="shared" si="8"/>
        <v>0</v>
      </c>
      <c r="X36" s="197"/>
      <c r="Y36" s="196">
        <f t="shared" si="8"/>
        <v>0</v>
      </c>
      <c r="Z36" s="197"/>
      <c r="AA36" s="65">
        <f t="shared" si="8"/>
        <v>0</v>
      </c>
      <c r="AB36" s="65">
        <f t="shared" si="8"/>
        <v>0</v>
      </c>
      <c r="AC36" s="77">
        <f>SUM(AC6:AC35)</f>
        <v>0</v>
      </c>
      <c r="AD36" s="7"/>
      <c r="AE36" s="7"/>
      <c r="AF36" s="7"/>
      <c r="AG36" s="47"/>
    </row>
    <row r="37" spans="1:33" ht="15.75" customHeight="1" thickBot="1" x14ac:dyDescent="0.3">
      <c r="A37" s="2"/>
      <c r="B37" s="182" t="s">
        <v>13</v>
      </c>
      <c r="C37" s="183"/>
      <c r="D37" s="89">
        <v>0</v>
      </c>
      <c r="E37" s="55">
        <f>R6+R7</f>
        <v>0</v>
      </c>
      <c r="F37" s="61"/>
      <c r="G37" s="186" t="s">
        <v>42</v>
      </c>
      <c r="H37" s="187"/>
      <c r="I37" s="190">
        <f>E41-E40</f>
        <v>0</v>
      </c>
      <c r="J37" s="191"/>
      <c r="K37" s="6"/>
      <c r="L37" s="6"/>
      <c r="AD37" s="6"/>
      <c r="AE37" s="6"/>
      <c r="AF37" s="6"/>
    </row>
    <row r="38" spans="1:33" ht="15.75" customHeight="1" thickBot="1" x14ac:dyDescent="0.3">
      <c r="A38" s="2"/>
      <c r="B38" s="184" t="s">
        <v>19</v>
      </c>
      <c r="C38" s="185"/>
      <c r="D38" s="90">
        <v>0</v>
      </c>
      <c r="E38" s="56">
        <v>0</v>
      </c>
      <c r="F38" s="62"/>
      <c r="G38" s="188"/>
      <c r="H38" s="189"/>
      <c r="I38" s="192"/>
      <c r="J38" s="193"/>
      <c r="K38" s="6"/>
      <c r="L38" s="6"/>
    </row>
    <row r="39" spans="1:33" ht="15.75" thickBot="1" x14ac:dyDescent="0.3">
      <c r="A39" s="2"/>
      <c r="B39" s="207" t="s">
        <v>15</v>
      </c>
      <c r="C39" s="208"/>
      <c r="D39" s="169">
        <v>0</v>
      </c>
      <c r="E39" s="57">
        <f>AC36</f>
        <v>0</v>
      </c>
      <c r="F39" s="2"/>
      <c r="G39" s="63"/>
      <c r="H39" s="6"/>
      <c r="I39" s="6"/>
      <c r="J39" s="6"/>
      <c r="K39" s="6"/>
      <c r="L39" s="6"/>
    </row>
    <row r="40" spans="1:33" ht="15.75" customHeight="1" thickBot="1" x14ac:dyDescent="0.3">
      <c r="A40" s="2"/>
      <c r="B40" s="209" t="s">
        <v>14</v>
      </c>
      <c r="C40" s="210"/>
      <c r="D40" s="170">
        <v>0</v>
      </c>
      <c r="E40" s="58">
        <f>P36</f>
        <v>0</v>
      </c>
      <c r="K40" s="6"/>
      <c r="L40" s="6"/>
    </row>
    <row r="41" spans="1:33" ht="15.75" thickBot="1" x14ac:dyDescent="0.3">
      <c r="B41" s="211" t="s">
        <v>7</v>
      </c>
      <c r="C41" s="212"/>
      <c r="D41" s="107">
        <f>D37+D38+D39+D40</f>
        <v>0</v>
      </c>
      <c r="E41" s="59">
        <f>R36</f>
        <v>0</v>
      </c>
      <c r="G41" s="81"/>
      <c r="H41" s="81"/>
    </row>
    <row r="42" spans="1:33" ht="15.75" thickBot="1" x14ac:dyDescent="0.3">
      <c r="B42" s="82"/>
      <c r="C42" s="82"/>
      <c r="D42" s="83"/>
      <c r="E42" s="84"/>
      <c r="G42" s="81"/>
      <c r="H42" s="81"/>
    </row>
    <row r="43" spans="1:33" ht="15.75" thickBot="1" x14ac:dyDescent="0.3">
      <c r="B43" s="213" t="s">
        <v>53</v>
      </c>
      <c r="C43" s="214"/>
      <c r="D43" s="201">
        <f>S36</f>
        <v>0</v>
      </c>
      <c r="E43" s="202"/>
      <c r="G43" s="81"/>
      <c r="H43" s="81"/>
    </row>
    <row r="44" spans="1:33" ht="15.75" thickBot="1" x14ac:dyDescent="0.3"/>
    <row r="45" spans="1:33" ht="33" customHeight="1" thickBot="1" x14ac:dyDescent="0.3">
      <c r="B45" s="203" t="s">
        <v>10</v>
      </c>
      <c r="C45" s="204"/>
      <c r="D45" s="8" t="s">
        <v>38</v>
      </c>
    </row>
    <row r="46" spans="1:33" x14ac:dyDescent="0.25">
      <c r="B46" s="205" t="s">
        <v>27</v>
      </c>
      <c r="C46" s="206"/>
      <c r="D46" s="52">
        <f>COUNTIF(M6:M35,"Peinture")</f>
        <v>0</v>
      </c>
      <c r="E46" s="4"/>
      <c r="F46" s="4"/>
    </row>
    <row r="47" spans="1:33" x14ac:dyDescent="0.25">
      <c r="B47" s="199" t="s">
        <v>28</v>
      </c>
      <c r="C47" s="200"/>
      <c r="D47" s="53">
        <f>COUNTIF(M6:M35,"Electricite")</f>
        <v>0</v>
      </c>
      <c r="E47" s="4"/>
      <c r="F47" s="4"/>
    </row>
    <row r="48" spans="1:33" x14ac:dyDescent="0.25">
      <c r="B48" s="199" t="s">
        <v>29</v>
      </c>
      <c r="C48" s="200"/>
      <c r="D48" s="53">
        <f>COUNTIF(M6:M35,"Store")</f>
        <v>0</v>
      </c>
      <c r="E48" s="4"/>
      <c r="F48" s="4"/>
    </row>
    <row r="49" spans="2:6" x14ac:dyDescent="0.25">
      <c r="B49" s="199" t="s">
        <v>30</v>
      </c>
      <c r="C49" s="200"/>
      <c r="D49" s="53">
        <f>COUNTIF(M6:M35,"Menuiserie")</f>
        <v>0</v>
      </c>
      <c r="E49" s="4"/>
      <c r="F49" s="4"/>
    </row>
    <row r="50" spans="2:6" x14ac:dyDescent="0.25">
      <c r="B50" s="199" t="s">
        <v>31</v>
      </c>
      <c r="C50" s="200"/>
      <c r="D50" s="53">
        <f>COUNTIF(M10:M39,"douche")</f>
        <v>0</v>
      </c>
      <c r="E50" s="4"/>
      <c r="F50" s="4"/>
    </row>
    <row r="51" spans="2:6" x14ac:dyDescent="0.25">
      <c r="B51" s="199" t="s">
        <v>32</v>
      </c>
      <c r="C51" s="200"/>
      <c r="D51" s="53">
        <f>COUNTIF(M6:M35,"Plomberie")</f>
        <v>0</v>
      </c>
      <c r="E51" s="4"/>
      <c r="F51" s="4"/>
    </row>
    <row r="52" spans="2:6" x14ac:dyDescent="0.25">
      <c r="B52" s="199" t="s">
        <v>33</v>
      </c>
      <c r="C52" s="200"/>
      <c r="D52" s="53">
        <f>COUNTIF(M6:M35,"Maçonnerie")</f>
        <v>0</v>
      </c>
      <c r="E52" s="4"/>
      <c r="F52" s="4"/>
    </row>
    <row r="53" spans="2:6" x14ac:dyDescent="0.25">
      <c r="B53" s="199" t="s">
        <v>34</v>
      </c>
      <c r="C53" s="200"/>
      <c r="D53" s="53">
        <f>COUNTIF(M6:M35,"fenetre")</f>
        <v>0</v>
      </c>
      <c r="E53" s="4"/>
      <c r="F53" s="4"/>
    </row>
    <row r="54" spans="2:6" x14ac:dyDescent="0.25">
      <c r="B54" s="199" t="s">
        <v>35</v>
      </c>
      <c r="C54" s="200"/>
      <c r="D54" s="53">
        <f>COUNTIF(M6:M35,"Volets")</f>
        <v>0</v>
      </c>
      <c r="E54" s="4"/>
      <c r="F54" s="4"/>
    </row>
    <row r="55" spans="2:6" x14ac:dyDescent="0.25">
      <c r="B55" s="199" t="s">
        <v>36</v>
      </c>
      <c r="C55" s="200"/>
      <c r="D55" s="53">
        <f>COUNTIF(M6:M35,"Alarme")</f>
        <v>0</v>
      </c>
      <c r="E55" s="4"/>
      <c r="F55" s="4"/>
    </row>
    <row r="56" spans="2:6" ht="15.75" thickBot="1" x14ac:dyDescent="0.3">
      <c r="B56" s="50" t="s">
        <v>37</v>
      </c>
      <c r="C56" s="51"/>
      <c r="D56" s="54">
        <f>COUNTIF(M6:M35,"sol")</f>
        <v>0</v>
      </c>
      <c r="E56" s="6"/>
      <c r="F56" s="6"/>
    </row>
  </sheetData>
  <autoFilter ref="A5:AG41"/>
  <mergeCells count="29">
    <mergeCell ref="B36:E36"/>
    <mergeCell ref="U36:V36"/>
    <mergeCell ref="W36:X36"/>
    <mergeCell ref="Y36:Z36"/>
    <mergeCell ref="A2:AG2"/>
    <mergeCell ref="U5:V5"/>
    <mergeCell ref="W5:X5"/>
    <mergeCell ref="Y5:Z5"/>
    <mergeCell ref="A6:A35"/>
    <mergeCell ref="B47:C47"/>
    <mergeCell ref="B37:C37"/>
    <mergeCell ref="G37:H38"/>
    <mergeCell ref="I37:J38"/>
    <mergeCell ref="B38:C38"/>
    <mergeCell ref="B39:C39"/>
    <mergeCell ref="B40:C40"/>
    <mergeCell ref="B41:C41"/>
    <mergeCell ref="B43:C43"/>
    <mergeCell ref="D43:E43"/>
    <mergeCell ref="B45:C45"/>
    <mergeCell ref="B46:C46"/>
    <mergeCell ref="B54:C54"/>
    <mergeCell ref="B55:C55"/>
    <mergeCell ref="B48:C48"/>
    <mergeCell ref="B49:C49"/>
    <mergeCell ref="B50:C50"/>
    <mergeCell ref="B51:C51"/>
    <mergeCell ref="B52:C52"/>
    <mergeCell ref="B53:C53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56"/>
  <sheetViews>
    <sheetView topLeftCell="A6" zoomScaleNormal="100" workbookViewId="0">
      <selection activeCell="A6" sqref="A6:A35"/>
    </sheetView>
  </sheetViews>
  <sheetFormatPr baseColWidth="10" defaultRowHeight="15" x14ac:dyDescent="0.25"/>
  <cols>
    <col min="1" max="1" width="6.140625" style="1" customWidth="1"/>
    <col min="2" max="2" width="9.5703125" style="1" customWidth="1"/>
    <col min="3" max="3" width="12.5703125" style="1" customWidth="1"/>
    <col min="4" max="4" width="10.140625" style="1" customWidth="1"/>
    <col min="5" max="5" width="10.42578125" style="1" customWidth="1"/>
    <col min="6" max="6" width="14.28515625" style="1" customWidth="1"/>
    <col min="7" max="7" width="16" style="1" customWidth="1"/>
    <col min="8" max="8" width="13.7109375" style="1" customWidth="1"/>
    <col min="9" max="9" width="8.28515625" style="1" customWidth="1"/>
    <col min="10" max="10" width="28.85546875" style="1" customWidth="1"/>
    <col min="11" max="12" width="11.42578125" style="1"/>
    <col min="13" max="13" width="20.140625" style="1" customWidth="1"/>
    <col min="14" max="14" width="8.42578125" style="1" customWidth="1"/>
    <col min="15" max="15" width="12.42578125" style="1" customWidth="1"/>
    <col min="16" max="16" width="12.85546875" style="1" customWidth="1"/>
    <col min="17" max="17" width="8.140625" style="1" customWidth="1"/>
    <col min="18" max="18" width="10.85546875" style="1" customWidth="1"/>
    <col min="19" max="19" width="12.7109375" style="1" customWidth="1"/>
    <col min="20" max="20" width="12.140625" style="1" customWidth="1"/>
    <col min="21" max="21" width="10" style="1" customWidth="1"/>
    <col min="22" max="22" width="10.7109375" style="1" customWidth="1"/>
    <col min="23" max="23" width="10.5703125" style="1" customWidth="1"/>
    <col min="24" max="24" width="9.140625" style="1" customWidth="1"/>
    <col min="25" max="27" width="9.5703125" style="1" customWidth="1"/>
    <col min="28" max="28" width="10.5703125" style="1" customWidth="1"/>
    <col min="29" max="30" width="11.85546875" style="1" customWidth="1"/>
    <col min="31" max="31" width="9.140625" style="1" customWidth="1"/>
    <col min="32" max="32" width="8.7109375" style="1" customWidth="1"/>
    <col min="33" max="33" width="18.5703125" style="1" customWidth="1"/>
    <col min="34" max="16384" width="11.42578125" style="1"/>
  </cols>
  <sheetData>
    <row r="1" spans="1:33" ht="15.75" thickBot="1" x14ac:dyDescent="0.3"/>
    <row r="2" spans="1:33" ht="15.75" thickBot="1" x14ac:dyDescent="0.3">
      <c r="A2" s="176" t="s">
        <v>26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8"/>
    </row>
    <row r="3" spans="1:33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5"/>
      <c r="N3" s="5"/>
      <c r="O3" s="5"/>
      <c r="P3" s="5"/>
      <c r="Q3" s="5"/>
    </row>
    <row r="4" spans="1:33" ht="15.75" thickBot="1" x14ac:dyDescent="0.3"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41.25" customHeight="1" thickBot="1" x14ac:dyDescent="0.3">
      <c r="A5" s="22" t="s">
        <v>6</v>
      </c>
      <c r="B5" s="22" t="s">
        <v>25</v>
      </c>
      <c r="C5" s="10" t="s">
        <v>2</v>
      </c>
      <c r="D5" s="10" t="s">
        <v>16</v>
      </c>
      <c r="E5" s="10" t="s">
        <v>44</v>
      </c>
      <c r="F5" s="9" t="s">
        <v>17</v>
      </c>
      <c r="G5" s="10" t="s">
        <v>18</v>
      </c>
      <c r="H5" s="11" t="s">
        <v>0</v>
      </c>
      <c r="I5" s="12" t="s">
        <v>9</v>
      </c>
      <c r="J5" s="13" t="s">
        <v>23</v>
      </c>
      <c r="K5" s="13" t="s">
        <v>24</v>
      </c>
      <c r="L5" s="20" t="s">
        <v>1</v>
      </c>
      <c r="M5" s="14" t="s">
        <v>10</v>
      </c>
      <c r="N5" s="14" t="s">
        <v>22</v>
      </c>
      <c r="O5" s="15" t="s">
        <v>51</v>
      </c>
      <c r="P5" s="60" t="s">
        <v>48</v>
      </c>
      <c r="Q5" s="16" t="s">
        <v>41</v>
      </c>
      <c r="R5" s="16" t="s">
        <v>4</v>
      </c>
      <c r="S5" s="17" t="s">
        <v>11</v>
      </c>
      <c r="T5" s="18" t="s">
        <v>5</v>
      </c>
      <c r="U5" s="194" t="s">
        <v>3</v>
      </c>
      <c r="V5" s="195"/>
      <c r="W5" s="194" t="s">
        <v>21</v>
      </c>
      <c r="X5" s="195"/>
      <c r="Y5" s="194" t="s">
        <v>20</v>
      </c>
      <c r="Z5" s="195"/>
      <c r="AA5" s="19" t="s">
        <v>39</v>
      </c>
      <c r="AB5" s="19" t="s">
        <v>12</v>
      </c>
      <c r="AC5" s="76" t="s">
        <v>49</v>
      </c>
      <c r="AD5" s="20" t="s">
        <v>45</v>
      </c>
      <c r="AE5" s="20" t="s">
        <v>46</v>
      </c>
      <c r="AF5" s="75" t="s">
        <v>47</v>
      </c>
      <c r="AG5" s="21" t="s">
        <v>54</v>
      </c>
    </row>
    <row r="6" spans="1:33" ht="15" customHeight="1" x14ac:dyDescent="0.25">
      <c r="A6" s="179" t="s">
        <v>68</v>
      </c>
      <c r="B6" s="34">
        <v>1</v>
      </c>
      <c r="C6" s="108"/>
      <c r="D6" s="36" t="s">
        <v>55</v>
      </c>
      <c r="E6" s="112"/>
      <c r="F6" s="32"/>
      <c r="G6" s="24"/>
      <c r="H6" s="25"/>
      <c r="I6" s="48" t="s">
        <v>40</v>
      </c>
      <c r="J6" s="26"/>
      <c r="K6" s="37"/>
      <c r="L6" s="117">
        <f t="shared" ref="L6:L35" si="0">C6+15</f>
        <v>15</v>
      </c>
      <c r="M6" s="114"/>
      <c r="N6" s="38" t="s">
        <v>43</v>
      </c>
      <c r="O6" s="86"/>
      <c r="P6" s="125">
        <v>0</v>
      </c>
      <c r="Q6" s="67">
        <v>0.1</v>
      </c>
      <c r="R6" s="151">
        <v>0</v>
      </c>
      <c r="S6" s="129">
        <f t="shared" ref="S6:S8" si="1">R6-T6</f>
        <v>0</v>
      </c>
      <c r="T6" s="130">
        <f t="shared" ref="T6:T35" si="2">R6/1.1</f>
        <v>0</v>
      </c>
      <c r="U6" s="134">
        <f t="shared" ref="U6:U35" si="3">R6*0.4</f>
        <v>0</v>
      </c>
      <c r="V6" s="119"/>
      <c r="W6" s="136">
        <f t="shared" ref="W6:W35" si="4">R6*0.5</f>
        <v>0</v>
      </c>
      <c r="X6" s="121"/>
      <c r="Y6" s="138">
        <f t="shared" ref="Y6:Y35" si="5">R6*0.1</f>
        <v>0</v>
      </c>
      <c r="Z6" s="123"/>
      <c r="AA6" s="136">
        <v>0</v>
      </c>
      <c r="AB6" s="140">
        <f t="shared" ref="AB6:AB35" si="6">R6-AA6</f>
        <v>0</v>
      </c>
      <c r="AC6" s="141">
        <v>0</v>
      </c>
      <c r="AD6" s="25"/>
      <c r="AE6" s="23"/>
      <c r="AF6" s="24"/>
      <c r="AG6" s="39"/>
    </row>
    <row r="7" spans="1:33" ht="15" customHeight="1" x14ac:dyDescent="0.25">
      <c r="A7" s="180"/>
      <c r="B7" s="35">
        <v>2</v>
      </c>
      <c r="C7" s="108"/>
      <c r="D7" s="36" t="s">
        <v>55</v>
      </c>
      <c r="E7" s="112"/>
      <c r="F7" s="32"/>
      <c r="G7" s="24"/>
      <c r="H7" s="25"/>
      <c r="I7" s="48" t="s">
        <v>40</v>
      </c>
      <c r="J7" s="26"/>
      <c r="K7" s="37"/>
      <c r="L7" s="117">
        <f t="shared" si="0"/>
        <v>15</v>
      </c>
      <c r="M7" s="114"/>
      <c r="N7" s="38" t="s">
        <v>43</v>
      </c>
      <c r="O7" s="86"/>
      <c r="P7" s="125">
        <v>0</v>
      </c>
      <c r="Q7" s="67">
        <v>0.1</v>
      </c>
      <c r="R7" s="151">
        <v>0</v>
      </c>
      <c r="S7" s="129">
        <f t="shared" si="1"/>
        <v>0</v>
      </c>
      <c r="T7" s="130">
        <f t="shared" si="2"/>
        <v>0</v>
      </c>
      <c r="U7" s="134">
        <f t="shared" si="3"/>
        <v>0</v>
      </c>
      <c r="V7" s="119"/>
      <c r="W7" s="136">
        <f t="shared" si="4"/>
        <v>0</v>
      </c>
      <c r="X7" s="121"/>
      <c r="Y7" s="138">
        <f t="shared" si="5"/>
        <v>0</v>
      </c>
      <c r="Z7" s="123"/>
      <c r="AA7" s="136">
        <v>0</v>
      </c>
      <c r="AB7" s="140">
        <f t="shared" si="6"/>
        <v>0</v>
      </c>
      <c r="AC7" s="141">
        <v>0</v>
      </c>
      <c r="AD7" s="25"/>
      <c r="AE7" s="23"/>
      <c r="AF7" s="24"/>
      <c r="AG7" s="39"/>
    </row>
    <row r="8" spans="1:33" ht="15" customHeight="1" x14ac:dyDescent="0.25">
      <c r="A8" s="180"/>
      <c r="B8" s="35">
        <v>3</v>
      </c>
      <c r="C8" s="108"/>
      <c r="D8" s="36" t="s">
        <v>55</v>
      </c>
      <c r="E8" s="112"/>
      <c r="F8" s="32"/>
      <c r="G8" s="24"/>
      <c r="H8" s="25"/>
      <c r="I8" s="48" t="s">
        <v>40</v>
      </c>
      <c r="J8" s="26"/>
      <c r="K8" s="37"/>
      <c r="L8" s="117">
        <f t="shared" si="0"/>
        <v>15</v>
      </c>
      <c r="M8" s="114"/>
      <c r="N8" s="38" t="s">
        <v>43</v>
      </c>
      <c r="O8" s="86"/>
      <c r="P8" s="125">
        <v>0</v>
      </c>
      <c r="Q8" s="67">
        <v>0.1</v>
      </c>
      <c r="R8" s="151">
        <v>0</v>
      </c>
      <c r="S8" s="129">
        <f t="shared" si="1"/>
        <v>0</v>
      </c>
      <c r="T8" s="130">
        <f t="shared" si="2"/>
        <v>0</v>
      </c>
      <c r="U8" s="134">
        <f t="shared" si="3"/>
        <v>0</v>
      </c>
      <c r="V8" s="119"/>
      <c r="W8" s="136">
        <f t="shared" si="4"/>
        <v>0</v>
      </c>
      <c r="X8" s="121"/>
      <c r="Y8" s="138">
        <f t="shared" si="5"/>
        <v>0</v>
      </c>
      <c r="Z8" s="123"/>
      <c r="AA8" s="136">
        <v>0</v>
      </c>
      <c r="AB8" s="140">
        <f t="shared" si="6"/>
        <v>0</v>
      </c>
      <c r="AC8" s="141">
        <v>0</v>
      </c>
      <c r="AD8" s="25"/>
      <c r="AE8" s="23"/>
      <c r="AF8" s="24"/>
      <c r="AG8" s="39"/>
    </row>
    <row r="9" spans="1:33" ht="15" customHeight="1" x14ac:dyDescent="0.25">
      <c r="A9" s="180"/>
      <c r="B9" s="35">
        <v>4</v>
      </c>
      <c r="C9" s="108"/>
      <c r="D9" s="36" t="s">
        <v>55</v>
      </c>
      <c r="E9" s="112"/>
      <c r="F9" s="32"/>
      <c r="G9" s="24"/>
      <c r="H9" s="25"/>
      <c r="I9" s="48" t="s">
        <v>40</v>
      </c>
      <c r="J9" s="26"/>
      <c r="K9" s="37"/>
      <c r="L9" s="117">
        <f t="shared" si="0"/>
        <v>15</v>
      </c>
      <c r="M9" s="114"/>
      <c r="N9" s="38" t="s">
        <v>43</v>
      </c>
      <c r="O9" s="86"/>
      <c r="P9" s="125">
        <v>0</v>
      </c>
      <c r="Q9" s="67">
        <v>0.1</v>
      </c>
      <c r="R9" s="151">
        <v>0</v>
      </c>
      <c r="S9" s="129">
        <f>R9-T9</f>
        <v>0</v>
      </c>
      <c r="T9" s="130">
        <f t="shared" si="2"/>
        <v>0</v>
      </c>
      <c r="U9" s="134">
        <f t="shared" si="3"/>
        <v>0</v>
      </c>
      <c r="V9" s="119"/>
      <c r="W9" s="136">
        <f t="shared" si="4"/>
        <v>0</v>
      </c>
      <c r="X9" s="121"/>
      <c r="Y9" s="138">
        <f t="shared" si="5"/>
        <v>0</v>
      </c>
      <c r="Z9" s="123"/>
      <c r="AA9" s="136">
        <v>0</v>
      </c>
      <c r="AB9" s="140">
        <f t="shared" si="6"/>
        <v>0</v>
      </c>
      <c r="AC9" s="141">
        <v>0</v>
      </c>
      <c r="AD9" s="25"/>
      <c r="AE9" s="23"/>
      <c r="AF9" s="24"/>
      <c r="AG9" s="39"/>
    </row>
    <row r="10" spans="1:33" x14ac:dyDescent="0.25">
      <c r="A10" s="180"/>
      <c r="B10" s="35">
        <v>5</v>
      </c>
      <c r="C10" s="109"/>
      <c r="D10" s="36" t="s">
        <v>55</v>
      </c>
      <c r="E10" s="112"/>
      <c r="F10" s="32"/>
      <c r="G10" s="24"/>
      <c r="H10" s="25"/>
      <c r="I10" s="48" t="s">
        <v>40</v>
      </c>
      <c r="J10" s="26"/>
      <c r="K10" s="37"/>
      <c r="L10" s="117">
        <f t="shared" si="0"/>
        <v>15</v>
      </c>
      <c r="M10" s="114"/>
      <c r="N10" s="38" t="s">
        <v>43</v>
      </c>
      <c r="O10" s="86"/>
      <c r="P10" s="125">
        <v>0</v>
      </c>
      <c r="Q10" s="67">
        <v>0.1</v>
      </c>
      <c r="R10" s="151">
        <v>0</v>
      </c>
      <c r="S10" s="129">
        <f t="shared" ref="S10:S35" si="7">R10-T10</f>
        <v>0</v>
      </c>
      <c r="T10" s="130">
        <f t="shared" si="2"/>
        <v>0</v>
      </c>
      <c r="U10" s="134">
        <f t="shared" si="3"/>
        <v>0</v>
      </c>
      <c r="V10" s="119"/>
      <c r="W10" s="136">
        <f t="shared" si="4"/>
        <v>0</v>
      </c>
      <c r="X10" s="121"/>
      <c r="Y10" s="138">
        <f t="shared" si="5"/>
        <v>0</v>
      </c>
      <c r="Z10" s="123"/>
      <c r="AA10" s="136">
        <v>0</v>
      </c>
      <c r="AB10" s="140">
        <f t="shared" si="6"/>
        <v>0</v>
      </c>
      <c r="AC10" s="141">
        <v>0</v>
      </c>
      <c r="AD10" s="25"/>
      <c r="AE10" s="23"/>
      <c r="AF10" s="24"/>
      <c r="AG10" s="39"/>
    </row>
    <row r="11" spans="1:33" x14ac:dyDescent="0.25">
      <c r="A11" s="180"/>
      <c r="B11" s="35">
        <v>6</v>
      </c>
      <c r="C11" s="108"/>
      <c r="D11" s="36" t="s">
        <v>55</v>
      </c>
      <c r="E11" s="112"/>
      <c r="F11" s="32"/>
      <c r="G11" s="24"/>
      <c r="H11" s="27"/>
      <c r="I11" s="49" t="s">
        <v>40</v>
      </c>
      <c r="J11" s="26"/>
      <c r="K11" s="37"/>
      <c r="L11" s="117">
        <f t="shared" si="0"/>
        <v>15</v>
      </c>
      <c r="M11" s="114"/>
      <c r="N11" s="38" t="s">
        <v>43</v>
      </c>
      <c r="O11" s="86"/>
      <c r="P11" s="126">
        <v>0</v>
      </c>
      <c r="Q11" s="67">
        <v>0.1</v>
      </c>
      <c r="R11" s="151">
        <v>0</v>
      </c>
      <c r="S11" s="129">
        <f t="shared" si="7"/>
        <v>0</v>
      </c>
      <c r="T11" s="130">
        <f t="shared" si="2"/>
        <v>0</v>
      </c>
      <c r="U11" s="134">
        <f t="shared" si="3"/>
        <v>0</v>
      </c>
      <c r="V11" s="119"/>
      <c r="W11" s="136">
        <f t="shared" si="4"/>
        <v>0</v>
      </c>
      <c r="X11" s="121"/>
      <c r="Y11" s="138">
        <f t="shared" si="5"/>
        <v>0</v>
      </c>
      <c r="Z11" s="123"/>
      <c r="AA11" s="136">
        <v>0</v>
      </c>
      <c r="AB11" s="140">
        <f t="shared" si="6"/>
        <v>0</v>
      </c>
      <c r="AC11" s="141">
        <v>0</v>
      </c>
      <c r="AD11" s="25"/>
      <c r="AE11" s="23"/>
      <c r="AF11" s="24"/>
      <c r="AG11" s="39"/>
    </row>
    <row r="12" spans="1:33" x14ac:dyDescent="0.25">
      <c r="A12" s="180"/>
      <c r="B12" s="35">
        <v>7</v>
      </c>
      <c r="C12" s="108"/>
      <c r="D12" s="36" t="s">
        <v>55</v>
      </c>
      <c r="E12" s="112"/>
      <c r="F12" s="32"/>
      <c r="G12" s="24"/>
      <c r="H12" s="27"/>
      <c r="I12" s="49" t="s">
        <v>40</v>
      </c>
      <c r="J12" s="26"/>
      <c r="K12" s="37"/>
      <c r="L12" s="117">
        <f t="shared" si="0"/>
        <v>15</v>
      </c>
      <c r="M12" s="114"/>
      <c r="N12" s="38" t="s">
        <v>43</v>
      </c>
      <c r="O12" s="86"/>
      <c r="P12" s="126">
        <v>0</v>
      </c>
      <c r="Q12" s="67">
        <v>0.1</v>
      </c>
      <c r="R12" s="151">
        <v>0</v>
      </c>
      <c r="S12" s="129">
        <f t="shared" si="7"/>
        <v>0</v>
      </c>
      <c r="T12" s="130">
        <f t="shared" si="2"/>
        <v>0</v>
      </c>
      <c r="U12" s="134">
        <f t="shared" si="3"/>
        <v>0</v>
      </c>
      <c r="V12" s="119"/>
      <c r="W12" s="136">
        <f t="shared" si="4"/>
        <v>0</v>
      </c>
      <c r="X12" s="121"/>
      <c r="Y12" s="138">
        <f t="shared" si="5"/>
        <v>0</v>
      </c>
      <c r="Z12" s="123"/>
      <c r="AA12" s="136">
        <v>0</v>
      </c>
      <c r="AB12" s="140">
        <f t="shared" si="6"/>
        <v>0</v>
      </c>
      <c r="AC12" s="141">
        <v>0</v>
      </c>
      <c r="AD12" s="25"/>
      <c r="AE12" s="23"/>
      <c r="AF12" s="24"/>
      <c r="AG12" s="39"/>
    </row>
    <row r="13" spans="1:33" x14ac:dyDescent="0.25">
      <c r="A13" s="180"/>
      <c r="B13" s="35">
        <v>8</v>
      </c>
      <c r="C13" s="108"/>
      <c r="D13" s="36" t="s">
        <v>55</v>
      </c>
      <c r="E13" s="112"/>
      <c r="F13" s="32"/>
      <c r="G13" s="24"/>
      <c r="H13" s="27"/>
      <c r="I13" s="49" t="s">
        <v>40</v>
      </c>
      <c r="J13" s="26"/>
      <c r="K13" s="37"/>
      <c r="L13" s="117">
        <f t="shared" si="0"/>
        <v>15</v>
      </c>
      <c r="M13" s="114"/>
      <c r="N13" s="38" t="s">
        <v>43</v>
      </c>
      <c r="O13" s="86"/>
      <c r="P13" s="126">
        <v>0</v>
      </c>
      <c r="Q13" s="67">
        <v>0.1</v>
      </c>
      <c r="R13" s="151">
        <v>0</v>
      </c>
      <c r="S13" s="129">
        <f t="shared" si="7"/>
        <v>0</v>
      </c>
      <c r="T13" s="130">
        <f t="shared" si="2"/>
        <v>0</v>
      </c>
      <c r="U13" s="134">
        <f t="shared" si="3"/>
        <v>0</v>
      </c>
      <c r="V13" s="119"/>
      <c r="W13" s="136">
        <f t="shared" si="4"/>
        <v>0</v>
      </c>
      <c r="X13" s="121"/>
      <c r="Y13" s="138">
        <f t="shared" si="5"/>
        <v>0</v>
      </c>
      <c r="Z13" s="123"/>
      <c r="AA13" s="136">
        <v>0</v>
      </c>
      <c r="AB13" s="140">
        <f t="shared" si="6"/>
        <v>0</v>
      </c>
      <c r="AC13" s="141">
        <v>0</v>
      </c>
      <c r="AD13" s="25"/>
      <c r="AE13" s="23"/>
      <c r="AF13" s="24"/>
      <c r="AG13" s="39"/>
    </row>
    <row r="14" spans="1:33" x14ac:dyDescent="0.25">
      <c r="A14" s="180"/>
      <c r="B14" s="35">
        <v>9</v>
      </c>
      <c r="C14" s="108"/>
      <c r="D14" s="36" t="s">
        <v>55</v>
      </c>
      <c r="E14" s="112"/>
      <c r="F14" s="32"/>
      <c r="G14" s="24"/>
      <c r="H14" s="27"/>
      <c r="I14" s="49" t="s">
        <v>40</v>
      </c>
      <c r="J14" s="26"/>
      <c r="K14" s="37"/>
      <c r="L14" s="117">
        <f t="shared" si="0"/>
        <v>15</v>
      </c>
      <c r="M14" s="114"/>
      <c r="N14" s="38" t="s">
        <v>43</v>
      </c>
      <c r="O14" s="87"/>
      <c r="P14" s="126">
        <v>0</v>
      </c>
      <c r="Q14" s="67">
        <v>0.1</v>
      </c>
      <c r="R14" s="151">
        <v>0</v>
      </c>
      <c r="S14" s="129">
        <f t="shared" si="7"/>
        <v>0</v>
      </c>
      <c r="T14" s="130">
        <f t="shared" si="2"/>
        <v>0</v>
      </c>
      <c r="U14" s="134">
        <f t="shared" si="3"/>
        <v>0</v>
      </c>
      <c r="V14" s="119"/>
      <c r="W14" s="136">
        <f t="shared" si="4"/>
        <v>0</v>
      </c>
      <c r="X14" s="121"/>
      <c r="Y14" s="138">
        <f t="shared" si="5"/>
        <v>0</v>
      </c>
      <c r="Z14" s="123"/>
      <c r="AA14" s="136">
        <v>0</v>
      </c>
      <c r="AB14" s="140">
        <f t="shared" si="6"/>
        <v>0</v>
      </c>
      <c r="AC14" s="141">
        <v>0</v>
      </c>
      <c r="AD14" s="25"/>
      <c r="AE14" s="23"/>
      <c r="AF14" s="24"/>
      <c r="AG14" s="39"/>
    </row>
    <row r="15" spans="1:33" x14ac:dyDescent="0.25">
      <c r="A15" s="180"/>
      <c r="B15" s="35">
        <v>10</v>
      </c>
      <c r="C15" s="108"/>
      <c r="D15" s="36" t="s">
        <v>55</v>
      </c>
      <c r="E15" s="112"/>
      <c r="F15" s="32"/>
      <c r="G15" s="24"/>
      <c r="H15" s="25"/>
      <c r="I15" s="38" t="s">
        <v>40</v>
      </c>
      <c r="J15" s="26"/>
      <c r="K15" s="37"/>
      <c r="L15" s="117">
        <f t="shared" si="0"/>
        <v>15</v>
      </c>
      <c r="M15" s="114"/>
      <c r="N15" s="38" t="s">
        <v>43</v>
      </c>
      <c r="O15" s="86"/>
      <c r="P15" s="127">
        <v>0</v>
      </c>
      <c r="Q15" s="67">
        <v>0.1</v>
      </c>
      <c r="R15" s="152">
        <v>0</v>
      </c>
      <c r="S15" s="131">
        <f t="shared" si="7"/>
        <v>0</v>
      </c>
      <c r="T15" s="130">
        <f t="shared" si="2"/>
        <v>0</v>
      </c>
      <c r="U15" s="134">
        <f t="shared" si="3"/>
        <v>0</v>
      </c>
      <c r="V15" s="119"/>
      <c r="W15" s="136">
        <f t="shared" si="4"/>
        <v>0</v>
      </c>
      <c r="X15" s="121"/>
      <c r="Y15" s="138">
        <f t="shared" si="5"/>
        <v>0</v>
      </c>
      <c r="Z15" s="123"/>
      <c r="AA15" s="136">
        <v>0</v>
      </c>
      <c r="AB15" s="140">
        <f t="shared" si="6"/>
        <v>0</v>
      </c>
      <c r="AC15" s="141">
        <v>0</v>
      </c>
      <c r="AD15" s="25"/>
      <c r="AE15" s="23"/>
      <c r="AF15" s="24"/>
      <c r="AG15" s="39"/>
    </row>
    <row r="16" spans="1:33" ht="15" customHeight="1" x14ac:dyDescent="0.25">
      <c r="A16" s="180"/>
      <c r="B16" s="35">
        <v>11</v>
      </c>
      <c r="C16" s="108"/>
      <c r="D16" s="36" t="s">
        <v>55</v>
      </c>
      <c r="E16" s="112"/>
      <c r="F16" s="32"/>
      <c r="G16" s="24"/>
      <c r="H16" s="25"/>
      <c r="I16" s="38" t="s">
        <v>40</v>
      </c>
      <c r="J16" s="26"/>
      <c r="K16" s="37"/>
      <c r="L16" s="117">
        <f t="shared" si="0"/>
        <v>15</v>
      </c>
      <c r="M16" s="114"/>
      <c r="N16" s="38" t="s">
        <v>43</v>
      </c>
      <c r="O16" s="86"/>
      <c r="P16" s="127">
        <v>0</v>
      </c>
      <c r="Q16" s="67">
        <v>0.1</v>
      </c>
      <c r="R16" s="152">
        <v>0</v>
      </c>
      <c r="S16" s="131">
        <f t="shared" si="7"/>
        <v>0</v>
      </c>
      <c r="T16" s="130">
        <f t="shared" si="2"/>
        <v>0</v>
      </c>
      <c r="U16" s="134">
        <f t="shared" si="3"/>
        <v>0</v>
      </c>
      <c r="V16" s="119"/>
      <c r="W16" s="136">
        <f t="shared" si="4"/>
        <v>0</v>
      </c>
      <c r="X16" s="121"/>
      <c r="Y16" s="138">
        <f t="shared" si="5"/>
        <v>0</v>
      </c>
      <c r="Z16" s="123"/>
      <c r="AA16" s="136">
        <v>0</v>
      </c>
      <c r="AB16" s="140">
        <f t="shared" si="6"/>
        <v>0</v>
      </c>
      <c r="AC16" s="141">
        <v>0</v>
      </c>
      <c r="AD16" s="25"/>
      <c r="AE16" s="23"/>
      <c r="AF16" s="24"/>
      <c r="AG16" s="39"/>
    </row>
    <row r="17" spans="1:33" ht="15" customHeight="1" x14ac:dyDescent="0.25">
      <c r="A17" s="180"/>
      <c r="B17" s="35">
        <v>12</v>
      </c>
      <c r="C17" s="110"/>
      <c r="D17" s="36" t="s">
        <v>55</v>
      </c>
      <c r="E17" s="112"/>
      <c r="F17" s="70"/>
      <c r="G17" s="71"/>
      <c r="H17" s="27"/>
      <c r="I17" s="38" t="s">
        <v>40</v>
      </c>
      <c r="J17" s="72"/>
      <c r="K17" s="73"/>
      <c r="L17" s="117">
        <f t="shared" si="0"/>
        <v>15</v>
      </c>
      <c r="M17" s="115"/>
      <c r="N17" s="38" t="s">
        <v>43</v>
      </c>
      <c r="O17" s="87"/>
      <c r="P17" s="127">
        <v>0</v>
      </c>
      <c r="Q17" s="67">
        <v>0.1</v>
      </c>
      <c r="R17" s="152">
        <v>0</v>
      </c>
      <c r="S17" s="131">
        <f t="shared" si="7"/>
        <v>0</v>
      </c>
      <c r="T17" s="130">
        <f t="shared" si="2"/>
        <v>0</v>
      </c>
      <c r="U17" s="134">
        <f t="shared" si="3"/>
        <v>0</v>
      </c>
      <c r="V17" s="119"/>
      <c r="W17" s="136">
        <f t="shared" si="4"/>
        <v>0</v>
      </c>
      <c r="X17" s="121"/>
      <c r="Y17" s="138">
        <f t="shared" si="5"/>
        <v>0</v>
      </c>
      <c r="Z17" s="123"/>
      <c r="AA17" s="136">
        <v>0</v>
      </c>
      <c r="AB17" s="140">
        <f t="shared" si="6"/>
        <v>0</v>
      </c>
      <c r="AC17" s="141">
        <v>0</v>
      </c>
      <c r="AD17" s="27"/>
      <c r="AE17" s="69"/>
      <c r="AF17" s="71"/>
      <c r="AG17" s="40"/>
    </row>
    <row r="18" spans="1:33" ht="15" customHeight="1" x14ac:dyDescent="0.25">
      <c r="A18" s="180"/>
      <c r="B18" s="35">
        <v>13</v>
      </c>
      <c r="C18" s="110"/>
      <c r="D18" s="36" t="s">
        <v>55</v>
      </c>
      <c r="E18" s="112"/>
      <c r="F18" s="70"/>
      <c r="G18" s="71"/>
      <c r="H18" s="27"/>
      <c r="I18" s="38" t="s">
        <v>40</v>
      </c>
      <c r="J18" s="72"/>
      <c r="K18" s="73"/>
      <c r="L18" s="117">
        <f t="shared" si="0"/>
        <v>15</v>
      </c>
      <c r="M18" s="115"/>
      <c r="N18" s="38" t="s">
        <v>43</v>
      </c>
      <c r="O18" s="87"/>
      <c r="P18" s="127">
        <v>0</v>
      </c>
      <c r="Q18" s="67">
        <v>0.1</v>
      </c>
      <c r="R18" s="152">
        <v>0</v>
      </c>
      <c r="S18" s="131">
        <f t="shared" si="7"/>
        <v>0</v>
      </c>
      <c r="T18" s="130">
        <f t="shared" si="2"/>
        <v>0</v>
      </c>
      <c r="U18" s="134">
        <f t="shared" si="3"/>
        <v>0</v>
      </c>
      <c r="V18" s="119"/>
      <c r="W18" s="136">
        <f t="shared" si="4"/>
        <v>0</v>
      </c>
      <c r="X18" s="121"/>
      <c r="Y18" s="138">
        <f t="shared" si="5"/>
        <v>0</v>
      </c>
      <c r="Z18" s="123"/>
      <c r="AA18" s="136">
        <v>0</v>
      </c>
      <c r="AB18" s="140">
        <f t="shared" si="6"/>
        <v>0</v>
      </c>
      <c r="AC18" s="141">
        <v>0</v>
      </c>
      <c r="AD18" s="27"/>
      <c r="AE18" s="69"/>
      <c r="AF18" s="71"/>
      <c r="AG18" s="40"/>
    </row>
    <row r="19" spans="1:33" ht="15" customHeight="1" x14ac:dyDescent="0.25">
      <c r="A19" s="180"/>
      <c r="B19" s="35">
        <v>14</v>
      </c>
      <c r="C19" s="110"/>
      <c r="D19" s="36" t="s">
        <v>55</v>
      </c>
      <c r="E19" s="112"/>
      <c r="F19" s="70"/>
      <c r="G19" s="71"/>
      <c r="H19" s="27"/>
      <c r="I19" s="38" t="s">
        <v>40</v>
      </c>
      <c r="J19" s="72"/>
      <c r="K19" s="73"/>
      <c r="L19" s="117">
        <f t="shared" si="0"/>
        <v>15</v>
      </c>
      <c r="M19" s="115"/>
      <c r="N19" s="38" t="s">
        <v>43</v>
      </c>
      <c r="O19" s="87"/>
      <c r="P19" s="127">
        <v>0</v>
      </c>
      <c r="Q19" s="67">
        <v>0.1</v>
      </c>
      <c r="R19" s="152">
        <v>0</v>
      </c>
      <c r="S19" s="131">
        <f t="shared" si="7"/>
        <v>0</v>
      </c>
      <c r="T19" s="130">
        <f t="shared" si="2"/>
        <v>0</v>
      </c>
      <c r="U19" s="134">
        <f t="shared" si="3"/>
        <v>0</v>
      </c>
      <c r="V19" s="119"/>
      <c r="W19" s="136">
        <f t="shared" si="4"/>
        <v>0</v>
      </c>
      <c r="X19" s="121"/>
      <c r="Y19" s="138">
        <f t="shared" si="5"/>
        <v>0</v>
      </c>
      <c r="Z19" s="123"/>
      <c r="AA19" s="136">
        <v>0</v>
      </c>
      <c r="AB19" s="140">
        <f t="shared" si="6"/>
        <v>0</v>
      </c>
      <c r="AC19" s="141">
        <v>0</v>
      </c>
      <c r="AD19" s="27"/>
      <c r="AE19" s="69"/>
      <c r="AF19" s="71"/>
      <c r="AG19" s="40"/>
    </row>
    <row r="20" spans="1:33" ht="15" customHeight="1" x14ac:dyDescent="0.25">
      <c r="A20" s="180"/>
      <c r="B20" s="35">
        <v>15</v>
      </c>
      <c r="C20" s="110"/>
      <c r="D20" s="36" t="s">
        <v>55</v>
      </c>
      <c r="E20" s="112"/>
      <c r="F20" s="70"/>
      <c r="G20" s="71"/>
      <c r="H20" s="27"/>
      <c r="I20" s="38" t="s">
        <v>40</v>
      </c>
      <c r="J20" s="72"/>
      <c r="K20" s="73"/>
      <c r="L20" s="117">
        <f t="shared" si="0"/>
        <v>15</v>
      </c>
      <c r="M20" s="115"/>
      <c r="N20" s="38" t="s">
        <v>43</v>
      </c>
      <c r="O20" s="87"/>
      <c r="P20" s="127">
        <v>0</v>
      </c>
      <c r="Q20" s="67">
        <v>0.1</v>
      </c>
      <c r="R20" s="152">
        <v>0</v>
      </c>
      <c r="S20" s="131">
        <f t="shared" si="7"/>
        <v>0</v>
      </c>
      <c r="T20" s="130">
        <f t="shared" si="2"/>
        <v>0</v>
      </c>
      <c r="U20" s="134">
        <f t="shared" si="3"/>
        <v>0</v>
      </c>
      <c r="V20" s="119"/>
      <c r="W20" s="136">
        <f t="shared" si="4"/>
        <v>0</v>
      </c>
      <c r="X20" s="121"/>
      <c r="Y20" s="138">
        <f t="shared" si="5"/>
        <v>0</v>
      </c>
      <c r="Z20" s="123"/>
      <c r="AA20" s="136">
        <v>0</v>
      </c>
      <c r="AB20" s="140">
        <f t="shared" si="6"/>
        <v>0</v>
      </c>
      <c r="AC20" s="141">
        <v>0</v>
      </c>
      <c r="AD20" s="27"/>
      <c r="AE20" s="69"/>
      <c r="AF20" s="71"/>
      <c r="AG20" s="40"/>
    </row>
    <row r="21" spans="1:33" ht="15" customHeight="1" x14ac:dyDescent="0.25">
      <c r="A21" s="180"/>
      <c r="B21" s="35">
        <v>16</v>
      </c>
      <c r="C21" s="110"/>
      <c r="D21" s="36" t="s">
        <v>55</v>
      </c>
      <c r="E21" s="112"/>
      <c r="F21" s="70"/>
      <c r="G21" s="71"/>
      <c r="H21" s="27"/>
      <c r="I21" s="38" t="s">
        <v>40</v>
      </c>
      <c r="J21" s="72"/>
      <c r="K21" s="73"/>
      <c r="L21" s="117">
        <f t="shared" si="0"/>
        <v>15</v>
      </c>
      <c r="M21" s="115"/>
      <c r="N21" s="38" t="s">
        <v>43</v>
      </c>
      <c r="O21" s="87"/>
      <c r="P21" s="127">
        <v>0</v>
      </c>
      <c r="Q21" s="67">
        <v>0.1</v>
      </c>
      <c r="R21" s="152">
        <v>0</v>
      </c>
      <c r="S21" s="131">
        <f t="shared" si="7"/>
        <v>0</v>
      </c>
      <c r="T21" s="130">
        <f t="shared" si="2"/>
        <v>0</v>
      </c>
      <c r="U21" s="134">
        <f t="shared" si="3"/>
        <v>0</v>
      </c>
      <c r="V21" s="119"/>
      <c r="W21" s="136">
        <f t="shared" si="4"/>
        <v>0</v>
      </c>
      <c r="X21" s="121"/>
      <c r="Y21" s="138">
        <f t="shared" si="5"/>
        <v>0</v>
      </c>
      <c r="Z21" s="123"/>
      <c r="AA21" s="136">
        <v>0</v>
      </c>
      <c r="AB21" s="140">
        <f t="shared" si="6"/>
        <v>0</v>
      </c>
      <c r="AC21" s="141">
        <v>0</v>
      </c>
      <c r="AD21" s="27"/>
      <c r="AE21" s="69"/>
      <c r="AF21" s="71"/>
      <c r="AG21" s="40"/>
    </row>
    <row r="22" spans="1:33" ht="15" customHeight="1" x14ac:dyDescent="0.25">
      <c r="A22" s="180"/>
      <c r="B22" s="35">
        <v>17</v>
      </c>
      <c r="C22" s="110"/>
      <c r="D22" s="36" t="s">
        <v>55</v>
      </c>
      <c r="E22" s="112"/>
      <c r="F22" s="70"/>
      <c r="G22" s="71"/>
      <c r="H22" s="27"/>
      <c r="I22" s="38" t="s">
        <v>40</v>
      </c>
      <c r="J22" s="72"/>
      <c r="K22" s="73"/>
      <c r="L22" s="117">
        <f t="shared" si="0"/>
        <v>15</v>
      </c>
      <c r="M22" s="115"/>
      <c r="N22" s="38" t="s">
        <v>43</v>
      </c>
      <c r="O22" s="87"/>
      <c r="P22" s="127">
        <v>0</v>
      </c>
      <c r="Q22" s="67">
        <v>0.1</v>
      </c>
      <c r="R22" s="152">
        <v>0</v>
      </c>
      <c r="S22" s="131">
        <f t="shared" si="7"/>
        <v>0</v>
      </c>
      <c r="T22" s="130">
        <f t="shared" si="2"/>
        <v>0</v>
      </c>
      <c r="U22" s="134">
        <f t="shared" si="3"/>
        <v>0</v>
      </c>
      <c r="V22" s="119"/>
      <c r="W22" s="136">
        <f t="shared" si="4"/>
        <v>0</v>
      </c>
      <c r="X22" s="121"/>
      <c r="Y22" s="138">
        <f t="shared" si="5"/>
        <v>0</v>
      </c>
      <c r="Z22" s="123"/>
      <c r="AA22" s="136">
        <v>0</v>
      </c>
      <c r="AB22" s="140">
        <f t="shared" si="6"/>
        <v>0</v>
      </c>
      <c r="AC22" s="141">
        <v>0</v>
      </c>
      <c r="AD22" s="27"/>
      <c r="AE22" s="69"/>
      <c r="AF22" s="71"/>
      <c r="AG22" s="40"/>
    </row>
    <row r="23" spans="1:33" ht="15" customHeight="1" x14ac:dyDescent="0.25">
      <c r="A23" s="180"/>
      <c r="B23" s="35">
        <v>18</v>
      </c>
      <c r="C23" s="110"/>
      <c r="D23" s="36" t="s">
        <v>55</v>
      </c>
      <c r="E23" s="112"/>
      <c r="F23" s="70"/>
      <c r="G23" s="71"/>
      <c r="H23" s="27"/>
      <c r="I23" s="38" t="s">
        <v>40</v>
      </c>
      <c r="J23" s="72"/>
      <c r="K23" s="73"/>
      <c r="L23" s="117">
        <f t="shared" si="0"/>
        <v>15</v>
      </c>
      <c r="M23" s="115"/>
      <c r="N23" s="38" t="s">
        <v>43</v>
      </c>
      <c r="O23" s="87"/>
      <c r="P23" s="127">
        <v>0</v>
      </c>
      <c r="Q23" s="67">
        <v>0.1</v>
      </c>
      <c r="R23" s="152">
        <v>0</v>
      </c>
      <c r="S23" s="131">
        <f t="shared" si="7"/>
        <v>0</v>
      </c>
      <c r="T23" s="130">
        <f t="shared" si="2"/>
        <v>0</v>
      </c>
      <c r="U23" s="134">
        <f t="shared" si="3"/>
        <v>0</v>
      </c>
      <c r="V23" s="119"/>
      <c r="W23" s="136">
        <f t="shared" si="4"/>
        <v>0</v>
      </c>
      <c r="X23" s="121"/>
      <c r="Y23" s="138">
        <f t="shared" si="5"/>
        <v>0</v>
      </c>
      <c r="Z23" s="123"/>
      <c r="AA23" s="136">
        <v>0</v>
      </c>
      <c r="AB23" s="140">
        <f t="shared" si="6"/>
        <v>0</v>
      </c>
      <c r="AC23" s="141">
        <v>0</v>
      </c>
      <c r="AD23" s="27"/>
      <c r="AE23" s="69"/>
      <c r="AF23" s="71"/>
      <c r="AG23" s="40"/>
    </row>
    <row r="24" spans="1:33" ht="15" customHeight="1" x14ac:dyDescent="0.25">
      <c r="A24" s="180"/>
      <c r="B24" s="35">
        <v>19</v>
      </c>
      <c r="C24" s="110"/>
      <c r="D24" s="36" t="s">
        <v>55</v>
      </c>
      <c r="E24" s="112"/>
      <c r="F24" s="70"/>
      <c r="G24" s="71"/>
      <c r="H24" s="27"/>
      <c r="I24" s="38" t="s">
        <v>40</v>
      </c>
      <c r="J24" s="72"/>
      <c r="K24" s="73"/>
      <c r="L24" s="117">
        <f t="shared" si="0"/>
        <v>15</v>
      </c>
      <c r="M24" s="115"/>
      <c r="N24" s="38" t="s">
        <v>43</v>
      </c>
      <c r="O24" s="87"/>
      <c r="P24" s="127">
        <v>0</v>
      </c>
      <c r="Q24" s="67">
        <v>0.1</v>
      </c>
      <c r="R24" s="152">
        <v>0</v>
      </c>
      <c r="S24" s="131">
        <f t="shared" si="7"/>
        <v>0</v>
      </c>
      <c r="T24" s="130">
        <f t="shared" si="2"/>
        <v>0</v>
      </c>
      <c r="U24" s="134">
        <f t="shared" si="3"/>
        <v>0</v>
      </c>
      <c r="V24" s="119"/>
      <c r="W24" s="136">
        <f t="shared" si="4"/>
        <v>0</v>
      </c>
      <c r="X24" s="121"/>
      <c r="Y24" s="138">
        <f t="shared" si="5"/>
        <v>0</v>
      </c>
      <c r="Z24" s="123"/>
      <c r="AA24" s="136">
        <v>0</v>
      </c>
      <c r="AB24" s="140">
        <f t="shared" si="6"/>
        <v>0</v>
      </c>
      <c r="AC24" s="141">
        <v>0</v>
      </c>
      <c r="AD24" s="27"/>
      <c r="AE24" s="69"/>
      <c r="AF24" s="71"/>
      <c r="AG24" s="40"/>
    </row>
    <row r="25" spans="1:33" ht="15" customHeight="1" x14ac:dyDescent="0.25">
      <c r="A25" s="180"/>
      <c r="B25" s="35">
        <v>20</v>
      </c>
      <c r="C25" s="110"/>
      <c r="D25" s="36" t="s">
        <v>55</v>
      </c>
      <c r="E25" s="112"/>
      <c r="F25" s="70"/>
      <c r="G25" s="71"/>
      <c r="H25" s="27"/>
      <c r="I25" s="38" t="s">
        <v>40</v>
      </c>
      <c r="J25" s="72"/>
      <c r="K25" s="73"/>
      <c r="L25" s="117">
        <f t="shared" si="0"/>
        <v>15</v>
      </c>
      <c r="M25" s="115"/>
      <c r="N25" s="38" t="s">
        <v>43</v>
      </c>
      <c r="O25" s="87"/>
      <c r="P25" s="127">
        <v>0</v>
      </c>
      <c r="Q25" s="67">
        <v>0.1</v>
      </c>
      <c r="R25" s="152">
        <v>0</v>
      </c>
      <c r="S25" s="131">
        <f t="shared" si="7"/>
        <v>0</v>
      </c>
      <c r="T25" s="130">
        <f t="shared" si="2"/>
        <v>0</v>
      </c>
      <c r="U25" s="134">
        <f t="shared" si="3"/>
        <v>0</v>
      </c>
      <c r="V25" s="119"/>
      <c r="W25" s="136">
        <f t="shared" si="4"/>
        <v>0</v>
      </c>
      <c r="X25" s="121"/>
      <c r="Y25" s="138">
        <f t="shared" si="5"/>
        <v>0</v>
      </c>
      <c r="Z25" s="123"/>
      <c r="AA25" s="136">
        <v>0</v>
      </c>
      <c r="AB25" s="140">
        <f t="shared" si="6"/>
        <v>0</v>
      </c>
      <c r="AC25" s="141">
        <v>0</v>
      </c>
      <c r="AD25" s="27"/>
      <c r="AE25" s="69"/>
      <c r="AF25" s="71"/>
      <c r="AG25" s="40"/>
    </row>
    <row r="26" spans="1:33" ht="15" customHeight="1" x14ac:dyDescent="0.25">
      <c r="A26" s="180"/>
      <c r="B26" s="35">
        <v>21</v>
      </c>
      <c r="C26" s="110"/>
      <c r="D26" s="36" t="s">
        <v>55</v>
      </c>
      <c r="E26" s="112"/>
      <c r="F26" s="70"/>
      <c r="G26" s="71"/>
      <c r="H26" s="27"/>
      <c r="I26" s="38" t="s">
        <v>40</v>
      </c>
      <c r="J26" s="72"/>
      <c r="K26" s="73"/>
      <c r="L26" s="117">
        <f t="shared" si="0"/>
        <v>15</v>
      </c>
      <c r="M26" s="115"/>
      <c r="N26" s="38" t="s">
        <v>43</v>
      </c>
      <c r="O26" s="87"/>
      <c r="P26" s="127">
        <v>0</v>
      </c>
      <c r="Q26" s="67">
        <v>0.1</v>
      </c>
      <c r="R26" s="152">
        <v>0</v>
      </c>
      <c r="S26" s="131">
        <f t="shared" si="7"/>
        <v>0</v>
      </c>
      <c r="T26" s="130">
        <f t="shared" si="2"/>
        <v>0</v>
      </c>
      <c r="U26" s="134">
        <f t="shared" si="3"/>
        <v>0</v>
      </c>
      <c r="V26" s="119"/>
      <c r="W26" s="136">
        <f t="shared" si="4"/>
        <v>0</v>
      </c>
      <c r="X26" s="121"/>
      <c r="Y26" s="138">
        <f t="shared" si="5"/>
        <v>0</v>
      </c>
      <c r="Z26" s="123"/>
      <c r="AA26" s="136">
        <v>0</v>
      </c>
      <c r="AB26" s="140">
        <f t="shared" si="6"/>
        <v>0</v>
      </c>
      <c r="AC26" s="141">
        <v>0</v>
      </c>
      <c r="AD26" s="27"/>
      <c r="AE26" s="69"/>
      <c r="AF26" s="71"/>
      <c r="AG26" s="40"/>
    </row>
    <row r="27" spans="1:33" ht="15" customHeight="1" x14ac:dyDescent="0.25">
      <c r="A27" s="180"/>
      <c r="B27" s="35">
        <v>22</v>
      </c>
      <c r="C27" s="110"/>
      <c r="D27" s="36" t="s">
        <v>55</v>
      </c>
      <c r="E27" s="112"/>
      <c r="F27" s="70"/>
      <c r="G27" s="71"/>
      <c r="H27" s="27"/>
      <c r="I27" s="38" t="s">
        <v>40</v>
      </c>
      <c r="J27" s="72"/>
      <c r="K27" s="73"/>
      <c r="L27" s="117">
        <f t="shared" si="0"/>
        <v>15</v>
      </c>
      <c r="M27" s="115"/>
      <c r="N27" s="38" t="s">
        <v>43</v>
      </c>
      <c r="O27" s="87"/>
      <c r="P27" s="127">
        <v>0</v>
      </c>
      <c r="Q27" s="67">
        <v>0.1</v>
      </c>
      <c r="R27" s="152">
        <v>0</v>
      </c>
      <c r="S27" s="131">
        <f t="shared" si="7"/>
        <v>0</v>
      </c>
      <c r="T27" s="130">
        <f t="shared" si="2"/>
        <v>0</v>
      </c>
      <c r="U27" s="134">
        <f t="shared" si="3"/>
        <v>0</v>
      </c>
      <c r="V27" s="119"/>
      <c r="W27" s="136">
        <f t="shared" si="4"/>
        <v>0</v>
      </c>
      <c r="X27" s="121"/>
      <c r="Y27" s="138">
        <f t="shared" si="5"/>
        <v>0</v>
      </c>
      <c r="Z27" s="123"/>
      <c r="AA27" s="136">
        <v>0</v>
      </c>
      <c r="AB27" s="140">
        <f t="shared" si="6"/>
        <v>0</v>
      </c>
      <c r="AC27" s="141">
        <v>0</v>
      </c>
      <c r="AD27" s="27"/>
      <c r="AE27" s="69"/>
      <c r="AF27" s="71"/>
      <c r="AG27" s="40"/>
    </row>
    <row r="28" spans="1:33" ht="15" customHeight="1" x14ac:dyDescent="0.25">
      <c r="A28" s="180"/>
      <c r="B28" s="35">
        <v>23</v>
      </c>
      <c r="C28" s="110"/>
      <c r="D28" s="36" t="s">
        <v>55</v>
      </c>
      <c r="E28" s="112"/>
      <c r="F28" s="70"/>
      <c r="G28" s="71"/>
      <c r="H28" s="27"/>
      <c r="I28" s="38" t="s">
        <v>40</v>
      </c>
      <c r="J28" s="72"/>
      <c r="K28" s="73"/>
      <c r="L28" s="117">
        <f t="shared" si="0"/>
        <v>15</v>
      </c>
      <c r="M28" s="115"/>
      <c r="N28" s="38" t="s">
        <v>43</v>
      </c>
      <c r="O28" s="87"/>
      <c r="P28" s="127">
        <v>0</v>
      </c>
      <c r="Q28" s="67">
        <v>0.1</v>
      </c>
      <c r="R28" s="152">
        <v>0</v>
      </c>
      <c r="S28" s="131">
        <f t="shared" si="7"/>
        <v>0</v>
      </c>
      <c r="T28" s="130">
        <f t="shared" si="2"/>
        <v>0</v>
      </c>
      <c r="U28" s="134">
        <f t="shared" si="3"/>
        <v>0</v>
      </c>
      <c r="V28" s="119"/>
      <c r="W28" s="136">
        <f t="shared" si="4"/>
        <v>0</v>
      </c>
      <c r="X28" s="121"/>
      <c r="Y28" s="138">
        <f t="shared" si="5"/>
        <v>0</v>
      </c>
      <c r="Z28" s="123"/>
      <c r="AA28" s="136">
        <v>0</v>
      </c>
      <c r="AB28" s="140">
        <f t="shared" si="6"/>
        <v>0</v>
      </c>
      <c r="AC28" s="141">
        <v>0</v>
      </c>
      <c r="AD28" s="27"/>
      <c r="AE28" s="69"/>
      <c r="AF28" s="71"/>
      <c r="AG28" s="40"/>
    </row>
    <row r="29" spans="1:33" ht="15" customHeight="1" x14ac:dyDescent="0.25">
      <c r="A29" s="180"/>
      <c r="B29" s="35">
        <v>24</v>
      </c>
      <c r="C29" s="110"/>
      <c r="D29" s="36" t="s">
        <v>55</v>
      </c>
      <c r="E29" s="112"/>
      <c r="F29" s="70"/>
      <c r="G29" s="71"/>
      <c r="H29" s="27"/>
      <c r="I29" s="38" t="s">
        <v>40</v>
      </c>
      <c r="J29" s="72"/>
      <c r="K29" s="73"/>
      <c r="L29" s="117">
        <f t="shared" si="0"/>
        <v>15</v>
      </c>
      <c r="M29" s="115"/>
      <c r="N29" s="38" t="s">
        <v>43</v>
      </c>
      <c r="O29" s="87"/>
      <c r="P29" s="127">
        <v>0</v>
      </c>
      <c r="Q29" s="67">
        <v>0.1</v>
      </c>
      <c r="R29" s="152">
        <v>0</v>
      </c>
      <c r="S29" s="131">
        <f t="shared" si="7"/>
        <v>0</v>
      </c>
      <c r="T29" s="130">
        <f t="shared" si="2"/>
        <v>0</v>
      </c>
      <c r="U29" s="134">
        <f t="shared" si="3"/>
        <v>0</v>
      </c>
      <c r="V29" s="119"/>
      <c r="W29" s="136">
        <f t="shared" si="4"/>
        <v>0</v>
      </c>
      <c r="X29" s="121"/>
      <c r="Y29" s="138">
        <f t="shared" si="5"/>
        <v>0</v>
      </c>
      <c r="Z29" s="123"/>
      <c r="AA29" s="136">
        <v>0</v>
      </c>
      <c r="AB29" s="140">
        <f t="shared" si="6"/>
        <v>0</v>
      </c>
      <c r="AC29" s="141">
        <v>0</v>
      </c>
      <c r="AD29" s="27"/>
      <c r="AE29" s="69"/>
      <c r="AF29" s="71"/>
      <c r="AG29" s="40"/>
    </row>
    <row r="30" spans="1:33" ht="15" customHeight="1" x14ac:dyDescent="0.25">
      <c r="A30" s="180"/>
      <c r="B30" s="35">
        <v>25</v>
      </c>
      <c r="C30" s="110"/>
      <c r="D30" s="36" t="s">
        <v>55</v>
      </c>
      <c r="E30" s="112"/>
      <c r="F30" s="70"/>
      <c r="G30" s="71"/>
      <c r="H30" s="27"/>
      <c r="I30" s="38" t="s">
        <v>40</v>
      </c>
      <c r="J30" s="72"/>
      <c r="K30" s="73"/>
      <c r="L30" s="117">
        <f t="shared" si="0"/>
        <v>15</v>
      </c>
      <c r="M30" s="115"/>
      <c r="N30" s="38" t="s">
        <v>43</v>
      </c>
      <c r="O30" s="87"/>
      <c r="P30" s="127">
        <v>0</v>
      </c>
      <c r="Q30" s="67">
        <v>0.1</v>
      </c>
      <c r="R30" s="152">
        <v>0</v>
      </c>
      <c r="S30" s="131">
        <f t="shared" si="7"/>
        <v>0</v>
      </c>
      <c r="T30" s="130">
        <f t="shared" si="2"/>
        <v>0</v>
      </c>
      <c r="U30" s="134">
        <f t="shared" si="3"/>
        <v>0</v>
      </c>
      <c r="V30" s="119"/>
      <c r="W30" s="136">
        <f t="shared" si="4"/>
        <v>0</v>
      </c>
      <c r="X30" s="121"/>
      <c r="Y30" s="138">
        <f t="shared" si="5"/>
        <v>0</v>
      </c>
      <c r="Z30" s="123"/>
      <c r="AA30" s="136">
        <v>0</v>
      </c>
      <c r="AB30" s="140">
        <f t="shared" si="6"/>
        <v>0</v>
      </c>
      <c r="AC30" s="141">
        <v>0</v>
      </c>
      <c r="AD30" s="27"/>
      <c r="AE30" s="69"/>
      <c r="AF30" s="71"/>
      <c r="AG30" s="40"/>
    </row>
    <row r="31" spans="1:33" ht="15" customHeight="1" x14ac:dyDescent="0.25">
      <c r="A31" s="180"/>
      <c r="B31" s="35">
        <v>26</v>
      </c>
      <c r="C31" s="110"/>
      <c r="D31" s="36" t="s">
        <v>55</v>
      </c>
      <c r="E31" s="112"/>
      <c r="F31" s="70"/>
      <c r="G31" s="71"/>
      <c r="H31" s="27"/>
      <c r="I31" s="38" t="s">
        <v>40</v>
      </c>
      <c r="J31" s="72"/>
      <c r="K31" s="73"/>
      <c r="L31" s="117">
        <f t="shared" si="0"/>
        <v>15</v>
      </c>
      <c r="M31" s="115"/>
      <c r="N31" s="38" t="s">
        <v>43</v>
      </c>
      <c r="O31" s="87"/>
      <c r="P31" s="127">
        <v>0</v>
      </c>
      <c r="Q31" s="67">
        <v>0.1</v>
      </c>
      <c r="R31" s="152">
        <v>0</v>
      </c>
      <c r="S31" s="131">
        <f t="shared" si="7"/>
        <v>0</v>
      </c>
      <c r="T31" s="130">
        <f t="shared" si="2"/>
        <v>0</v>
      </c>
      <c r="U31" s="134">
        <f t="shared" si="3"/>
        <v>0</v>
      </c>
      <c r="V31" s="119"/>
      <c r="W31" s="136">
        <f t="shared" si="4"/>
        <v>0</v>
      </c>
      <c r="X31" s="121"/>
      <c r="Y31" s="138">
        <f t="shared" si="5"/>
        <v>0</v>
      </c>
      <c r="Z31" s="123"/>
      <c r="AA31" s="136">
        <v>0</v>
      </c>
      <c r="AB31" s="140">
        <f t="shared" si="6"/>
        <v>0</v>
      </c>
      <c r="AC31" s="141">
        <v>0</v>
      </c>
      <c r="AD31" s="27"/>
      <c r="AE31" s="69"/>
      <c r="AF31" s="71"/>
      <c r="AG31" s="40"/>
    </row>
    <row r="32" spans="1:33" ht="15" customHeight="1" x14ac:dyDescent="0.25">
      <c r="A32" s="180"/>
      <c r="B32" s="35">
        <v>27</v>
      </c>
      <c r="C32" s="110"/>
      <c r="D32" s="36" t="s">
        <v>55</v>
      </c>
      <c r="E32" s="112"/>
      <c r="F32" s="70"/>
      <c r="G32" s="71"/>
      <c r="H32" s="27"/>
      <c r="I32" s="38" t="s">
        <v>40</v>
      </c>
      <c r="J32" s="72"/>
      <c r="K32" s="73"/>
      <c r="L32" s="117">
        <f t="shared" si="0"/>
        <v>15</v>
      </c>
      <c r="M32" s="115"/>
      <c r="N32" s="38" t="s">
        <v>43</v>
      </c>
      <c r="O32" s="87"/>
      <c r="P32" s="127">
        <v>0</v>
      </c>
      <c r="Q32" s="67">
        <v>0.1</v>
      </c>
      <c r="R32" s="152">
        <v>0</v>
      </c>
      <c r="S32" s="131">
        <f t="shared" si="7"/>
        <v>0</v>
      </c>
      <c r="T32" s="130">
        <f t="shared" si="2"/>
        <v>0</v>
      </c>
      <c r="U32" s="134">
        <f t="shared" si="3"/>
        <v>0</v>
      </c>
      <c r="V32" s="119"/>
      <c r="W32" s="136">
        <f t="shared" si="4"/>
        <v>0</v>
      </c>
      <c r="X32" s="121"/>
      <c r="Y32" s="138">
        <f t="shared" si="5"/>
        <v>0</v>
      </c>
      <c r="Z32" s="123"/>
      <c r="AA32" s="136">
        <v>0</v>
      </c>
      <c r="AB32" s="140">
        <f t="shared" si="6"/>
        <v>0</v>
      </c>
      <c r="AC32" s="141">
        <v>0</v>
      </c>
      <c r="AD32" s="27"/>
      <c r="AE32" s="69"/>
      <c r="AF32" s="71"/>
      <c r="AG32" s="40"/>
    </row>
    <row r="33" spans="1:33" ht="15" customHeight="1" x14ac:dyDescent="0.25">
      <c r="A33" s="180"/>
      <c r="B33" s="35">
        <v>28</v>
      </c>
      <c r="C33" s="110"/>
      <c r="D33" s="36" t="s">
        <v>55</v>
      </c>
      <c r="E33" s="112"/>
      <c r="F33" s="70"/>
      <c r="G33" s="71"/>
      <c r="H33" s="27"/>
      <c r="I33" s="38" t="s">
        <v>40</v>
      </c>
      <c r="J33" s="72"/>
      <c r="K33" s="73"/>
      <c r="L33" s="117">
        <f t="shared" si="0"/>
        <v>15</v>
      </c>
      <c r="M33" s="115"/>
      <c r="N33" s="38" t="s">
        <v>43</v>
      </c>
      <c r="O33" s="87"/>
      <c r="P33" s="127">
        <v>0</v>
      </c>
      <c r="Q33" s="67">
        <v>0.1</v>
      </c>
      <c r="R33" s="152">
        <v>0</v>
      </c>
      <c r="S33" s="131">
        <f t="shared" si="7"/>
        <v>0</v>
      </c>
      <c r="T33" s="130">
        <f t="shared" si="2"/>
        <v>0</v>
      </c>
      <c r="U33" s="134">
        <f t="shared" si="3"/>
        <v>0</v>
      </c>
      <c r="V33" s="119"/>
      <c r="W33" s="136">
        <f t="shared" si="4"/>
        <v>0</v>
      </c>
      <c r="X33" s="121"/>
      <c r="Y33" s="138">
        <f t="shared" si="5"/>
        <v>0</v>
      </c>
      <c r="Z33" s="123"/>
      <c r="AA33" s="136">
        <v>0</v>
      </c>
      <c r="AB33" s="140">
        <f t="shared" si="6"/>
        <v>0</v>
      </c>
      <c r="AC33" s="141">
        <v>0</v>
      </c>
      <c r="AD33" s="27"/>
      <c r="AE33" s="69"/>
      <c r="AF33" s="71"/>
      <c r="AG33" s="40"/>
    </row>
    <row r="34" spans="1:33" ht="15" customHeight="1" thickBot="1" x14ac:dyDescent="0.3">
      <c r="A34" s="180"/>
      <c r="B34" s="35">
        <v>29</v>
      </c>
      <c r="C34" s="110"/>
      <c r="D34" s="36" t="s">
        <v>55</v>
      </c>
      <c r="E34" s="112"/>
      <c r="F34" s="70"/>
      <c r="G34" s="71"/>
      <c r="H34" s="30"/>
      <c r="I34" s="43" t="s">
        <v>40</v>
      </c>
      <c r="J34" s="72"/>
      <c r="K34" s="73"/>
      <c r="L34" s="117">
        <f t="shared" si="0"/>
        <v>15</v>
      </c>
      <c r="M34" s="115"/>
      <c r="N34" s="38" t="s">
        <v>43</v>
      </c>
      <c r="O34" s="87"/>
      <c r="P34" s="127">
        <v>0</v>
      </c>
      <c r="Q34" s="67">
        <v>0.1</v>
      </c>
      <c r="R34" s="152">
        <v>0</v>
      </c>
      <c r="S34" s="131">
        <f t="shared" si="7"/>
        <v>0</v>
      </c>
      <c r="T34" s="130">
        <f t="shared" si="2"/>
        <v>0</v>
      </c>
      <c r="U34" s="134">
        <f t="shared" si="3"/>
        <v>0</v>
      </c>
      <c r="V34" s="119"/>
      <c r="W34" s="136">
        <f t="shared" si="4"/>
        <v>0</v>
      </c>
      <c r="X34" s="121"/>
      <c r="Y34" s="138">
        <f t="shared" si="5"/>
        <v>0</v>
      </c>
      <c r="Z34" s="123"/>
      <c r="AA34" s="136">
        <v>0</v>
      </c>
      <c r="AB34" s="140">
        <f t="shared" si="6"/>
        <v>0</v>
      </c>
      <c r="AC34" s="141">
        <v>0</v>
      </c>
      <c r="AD34" s="27"/>
      <c r="AE34" s="69"/>
      <c r="AF34" s="71"/>
      <c r="AG34" s="40"/>
    </row>
    <row r="35" spans="1:33" ht="15.75" thickBot="1" x14ac:dyDescent="0.3">
      <c r="A35" s="181"/>
      <c r="B35" s="91">
        <v>30</v>
      </c>
      <c r="C35" s="111"/>
      <c r="D35" s="41" t="s">
        <v>55</v>
      </c>
      <c r="E35" s="113"/>
      <c r="F35" s="33"/>
      <c r="G35" s="29"/>
      <c r="H35" s="79"/>
      <c r="I35" s="80" t="s">
        <v>40</v>
      </c>
      <c r="J35" s="31"/>
      <c r="K35" s="42"/>
      <c r="L35" s="118">
        <f t="shared" si="0"/>
        <v>15</v>
      </c>
      <c r="M35" s="116"/>
      <c r="N35" s="43" t="s">
        <v>43</v>
      </c>
      <c r="O35" s="88"/>
      <c r="P35" s="128">
        <v>0</v>
      </c>
      <c r="Q35" s="68">
        <v>0.1</v>
      </c>
      <c r="R35" s="153">
        <v>0</v>
      </c>
      <c r="S35" s="132">
        <f t="shared" si="7"/>
        <v>0</v>
      </c>
      <c r="T35" s="133">
        <f t="shared" si="2"/>
        <v>0</v>
      </c>
      <c r="U35" s="135">
        <f t="shared" si="3"/>
        <v>0</v>
      </c>
      <c r="V35" s="120"/>
      <c r="W35" s="137">
        <f t="shared" si="4"/>
        <v>0</v>
      </c>
      <c r="X35" s="122"/>
      <c r="Y35" s="139">
        <f t="shared" si="5"/>
        <v>0</v>
      </c>
      <c r="Z35" s="124"/>
      <c r="AA35" s="137">
        <v>0</v>
      </c>
      <c r="AB35" s="142">
        <f t="shared" si="6"/>
        <v>0</v>
      </c>
      <c r="AC35" s="141">
        <v>0</v>
      </c>
      <c r="AD35" s="30"/>
      <c r="AE35" s="28"/>
      <c r="AF35" s="29"/>
      <c r="AG35" s="44"/>
    </row>
    <row r="36" spans="1:33" ht="15.75" thickBot="1" x14ac:dyDescent="0.3">
      <c r="A36" s="2"/>
      <c r="B36" s="198"/>
      <c r="C36" s="198"/>
      <c r="D36" s="198"/>
      <c r="E36" s="198"/>
      <c r="F36" s="7"/>
      <c r="G36" s="7"/>
      <c r="H36" s="45"/>
      <c r="I36" s="45"/>
      <c r="J36" s="45"/>
      <c r="K36" s="46"/>
      <c r="L36" s="45"/>
      <c r="M36" s="45"/>
      <c r="N36" s="45"/>
      <c r="O36" s="45"/>
      <c r="P36" s="78">
        <f>SUM(P6:P35)</f>
        <v>0</v>
      </c>
      <c r="Q36" s="64"/>
      <c r="R36" s="74">
        <f t="shared" ref="R36:AB36" si="8">SUM(R6:R35)</f>
        <v>0</v>
      </c>
      <c r="S36" s="65">
        <f t="shared" si="8"/>
        <v>0</v>
      </c>
      <c r="T36" s="66">
        <f t="shared" si="8"/>
        <v>0</v>
      </c>
      <c r="U36" s="196">
        <f t="shared" si="8"/>
        <v>0</v>
      </c>
      <c r="V36" s="197"/>
      <c r="W36" s="196">
        <f t="shared" si="8"/>
        <v>0</v>
      </c>
      <c r="X36" s="197"/>
      <c r="Y36" s="196">
        <f t="shared" si="8"/>
        <v>0</v>
      </c>
      <c r="Z36" s="197"/>
      <c r="AA36" s="65">
        <f t="shared" si="8"/>
        <v>0</v>
      </c>
      <c r="AB36" s="65">
        <f t="shared" si="8"/>
        <v>0</v>
      </c>
      <c r="AC36" s="77">
        <f>SUM(AC6:AC35)</f>
        <v>0</v>
      </c>
      <c r="AD36" s="7"/>
      <c r="AE36" s="7"/>
      <c r="AF36" s="7"/>
      <c r="AG36" s="47"/>
    </row>
    <row r="37" spans="1:33" ht="15.75" customHeight="1" thickBot="1" x14ac:dyDescent="0.3">
      <c r="A37" s="2"/>
      <c r="B37" s="182" t="s">
        <v>13</v>
      </c>
      <c r="C37" s="183"/>
      <c r="D37" s="89">
        <v>0</v>
      </c>
      <c r="E37" s="55">
        <f>R6+R7</f>
        <v>0</v>
      </c>
      <c r="F37" s="61"/>
      <c r="G37" s="186" t="s">
        <v>42</v>
      </c>
      <c r="H37" s="187"/>
      <c r="I37" s="190">
        <f>E41-E40</f>
        <v>0</v>
      </c>
      <c r="J37" s="191"/>
      <c r="K37" s="6"/>
      <c r="L37" s="6"/>
      <c r="AD37" s="6"/>
      <c r="AE37" s="6"/>
      <c r="AF37" s="6"/>
    </row>
    <row r="38" spans="1:33" ht="15.75" customHeight="1" thickBot="1" x14ac:dyDescent="0.3">
      <c r="A38" s="2"/>
      <c r="B38" s="184" t="s">
        <v>19</v>
      </c>
      <c r="C38" s="185"/>
      <c r="D38" s="90">
        <v>0</v>
      </c>
      <c r="E38" s="56">
        <v>0</v>
      </c>
      <c r="F38" s="62"/>
      <c r="G38" s="188"/>
      <c r="H38" s="189"/>
      <c r="I38" s="192"/>
      <c r="J38" s="193"/>
      <c r="K38" s="6"/>
      <c r="L38" s="6"/>
    </row>
    <row r="39" spans="1:33" ht="15.75" thickBot="1" x14ac:dyDescent="0.3">
      <c r="A39" s="2"/>
      <c r="B39" s="207" t="s">
        <v>15</v>
      </c>
      <c r="C39" s="208"/>
      <c r="D39" s="169">
        <v>0</v>
      </c>
      <c r="E39" s="57">
        <f>AC36</f>
        <v>0</v>
      </c>
      <c r="F39" s="2"/>
      <c r="G39" s="63"/>
      <c r="H39" s="6"/>
      <c r="I39" s="6"/>
      <c r="J39" s="6"/>
      <c r="K39" s="6"/>
      <c r="L39" s="6"/>
    </row>
    <row r="40" spans="1:33" ht="15.75" customHeight="1" thickBot="1" x14ac:dyDescent="0.3">
      <c r="A40" s="2"/>
      <c r="B40" s="209" t="s">
        <v>14</v>
      </c>
      <c r="C40" s="210"/>
      <c r="D40" s="170">
        <v>0</v>
      </c>
      <c r="E40" s="58">
        <f>P36</f>
        <v>0</v>
      </c>
      <c r="K40" s="6"/>
      <c r="L40" s="6"/>
    </row>
    <row r="41" spans="1:33" ht="15.75" thickBot="1" x14ac:dyDescent="0.3">
      <c r="B41" s="211" t="s">
        <v>7</v>
      </c>
      <c r="C41" s="212"/>
      <c r="D41" s="107">
        <f>D37+D38+D39+D40</f>
        <v>0</v>
      </c>
      <c r="E41" s="59">
        <f>R36</f>
        <v>0</v>
      </c>
      <c r="G41" s="81"/>
      <c r="H41" s="81"/>
    </row>
    <row r="42" spans="1:33" ht="15.75" thickBot="1" x14ac:dyDescent="0.3">
      <c r="B42" s="82"/>
      <c r="C42" s="82"/>
      <c r="D42" s="83"/>
      <c r="E42" s="84"/>
      <c r="G42" s="81"/>
      <c r="H42" s="81"/>
    </row>
    <row r="43" spans="1:33" ht="15.75" thickBot="1" x14ac:dyDescent="0.3">
      <c r="B43" s="213" t="s">
        <v>53</v>
      </c>
      <c r="C43" s="214"/>
      <c r="D43" s="201">
        <f>S36</f>
        <v>0</v>
      </c>
      <c r="E43" s="202"/>
      <c r="G43" s="81"/>
      <c r="H43" s="81"/>
    </row>
    <row r="44" spans="1:33" ht="15.75" thickBot="1" x14ac:dyDescent="0.3"/>
    <row r="45" spans="1:33" ht="33" customHeight="1" thickBot="1" x14ac:dyDescent="0.3">
      <c r="B45" s="203" t="s">
        <v>10</v>
      </c>
      <c r="C45" s="204"/>
      <c r="D45" s="8" t="s">
        <v>38</v>
      </c>
    </row>
    <row r="46" spans="1:33" x14ac:dyDescent="0.25">
      <c r="B46" s="205" t="s">
        <v>27</v>
      </c>
      <c r="C46" s="206"/>
      <c r="D46" s="52">
        <f>COUNTIF(M6:M35,"Peinture")</f>
        <v>0</v>
      </c>
      <c r="E46" s="4"/>
      <c r="F46" s="4"/>
    </row>
    <row r="47" spans="1:33" x14ac:dyDescent="0.25">
      <c r="B47" s="199" t="s">
        <v>28</v>
      </c>
      <c r="C47" s="200"/>
      <c r="D47" s="53">
        <f>COUNTIF(M6:M35,"Electricite")</f>
        <v>0</v>
      </c>
      <c r="E47" s="4"/>
      <c r="F47" s="4"/>
    </row>
    <row r="48" spans="1:33" x14ac:dyDescent="0.25">
      <c r="B48" s="199" t="s">
        <v>29</v>
      </c>
      <c r="C48" s="200"/>
      <c r="D48" s="53">
        <f>COUNTIF(M6:M35,"Store")</f>
        <v>0</v>
      </c>
      <c r="E48" s="4"/>
      <c r="F48" s="4"/>
    </row>
    <row r="49" spans="2:6" x14ac:dyDescent="0.25">
      <c r="B49" s="199" t="s">
        <v>30</v>
      </c>
      <c r="C49" s="200"/>
      <c r="D49" s="53">
        <f>COUNTIF(M6:M35,"Menuiserie")</f>
        <v>0</v>
      </c>
      <c r="E49" s="4"/>
      <c r="F49" s="4"/>
    </row>
    <row r="50" spans="2:6" x14ac:dyDescent="0.25">
      <c r="B50" s="199" t="s">
        <v>31</v>
      </c>
      <c r="C50" s="200"/>
      <c r="D50" s="53">
        <f>COUNTIF(M10:M39,"douche")</f>
        <v>0</v>
      </c>
      <c r="E50" s="4"/>
      <c r="F50" s="4"/>
    </row>
    <row r="51" spans="2:6" x14ac:dyDescent="0.25">
      <c r="B51" s="199" t="s">
        <v>32</v>
      </c>
      <c r="C51" s="200"/>
      <c r="D51" s="53">
        <f>COUNTIF(M6:M35,"Plomberie")</f>
        <v>0</v>
      </c>
      <c r="E51" s="4"/>
      <c r="F51" s="4"/>
    </row>
    <row r="52" spans="2:6" x14ac:dyDescent="0.25">
      <c r="B52" s="199" t="s">
        <v>33</v>
      </c>
      <c r="C52" s="200"/>
      <c r="D52" s="53">
        <f>COUNTIF(M6:M35,"Maçonnerie")</f>
        <v>0</v>
      </c>
      <c r="E52" s="4"/>
      <c r="F52" s="4"/>
    </row>
    <row r="53" spans="2:6" x14ac:dyDescent="0.25">
      <c r="B53" s="199" t="s">
        <v>34</v>
      </c>
      <c r="C53" s="200"/>
      <c r="D53" s="53">
        <f>COUNTIF(M6:M35,"fenetre")</f>
        <v>0</v>
      </c>
      <c r="E53" s="4"/>
      <c r="F53" s="4"/>
    </row>
    <row r="54" spans="2:6" x14ac:dyDescent="0.25">
      <c r="B54" s="199" t="s">
        <v>35</v>
      </c>
      <c r="C54" s="200"/>
      <c r="D54" s="53">
        <f>COUNTIF(M6:M35,"Volets")</f>
        <v>0</v>
      </c>
      <c r="E54" s="4"/>
      <c r="F54" s="4"/>
    </row>
    <row r="55" spans="2:6" x14ac:dyDescent="0.25">
      <c r="B55" s="199" t="s">
        <v>36</v>
      </c>
      <c r="C55" s="200"/>
      <c r="D55" s="53">
        <f>COUNTIF(M6:M35,"Alarme")</f>
        <v>0</v>
      </c>
      <c r="E55" s="4"/>
      <c r="F55" s="4"/>
    </row>
    <row r="56" spans="2:6" ht="15.75" thickBot="1" x14ac:dyDescent="0.3">
      <c r="B56" s="50" t="s">
        <v>37</v>
      </c>
      <c r="C56" s="51"/>
      <c r="D56" s="54">
        <f>COUNTIF(M6:M35,"sol")</f>
        <v>0</v>
      </c>
      <c r="E56" s="6"/>
      <c r="F56" s="6"/>
    </row>
  </sheetData>
  <autoFilter ref="A5:AG41"/>
  <mergeCells count="29">
    <mergeCell ref="B36:E36"/>
    <mergeCell ref="U36:V36"/>
    <mergeCell ref="W36:X36"/>
    <mergeCell ref="Y36:Z36"/>
    <mergeCell ref="A2:AG2"/>
    <mergeCell ref="U5:V5"/>
    <mergeCell ref="W5:X5"/>
    <mergeCell ref="Y5:Z5"/>
    <mergeCell ref="A6:A35"/>
    <mergeCell ref="B47:C47"/>
    <mergeCell ref="B37:C37"/>
    <mergeCell ref="G37:H38"/>
    <mergeCell ref="I37:J38"/>
    <mergeCell ref="B38:C38"/>
    <mergeCell ref="B39:C39"/>
    <mergeCell ref="B40:C40"/>
    <mergeCell ref="B41:C41"/>
    <mergeCell ref="B43:C43"/>
    <mergeCell ref="D43:E43"/>
    <mergeCell ref="B45:C45"/>
    <mergeCell ref="B46:C46"/>
    <mergeCell ref="B54:C54"/>
    <mergeCell ref="B55:C55"/>
    <mergeCell ref="B48:C48"/>
    <mergeCell ref="B49:C49"/>
    <mergeCell ref="B50:C50"/>
    <mergeCell ref="B51:C51"/>
    <mergeCell ref="B52:C52"/>
    <mergeCell ref="B53:C53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56"/>
  <sheetViews>
    <sheetView topLeftCell="A6" zoomScaleNormal="100" workbookViewId="0">
      <selection activeCell="G44" sqref="G44"/>
    </sheetView>
  </sheetViews>
  <sheetFormatPr baseColWidth="10" defaultRowHeight="15" x14ac:dyDescent="0.25"/>
  <cols>
    <col min="1" max="1" width="6.140625" style="1" customWidth="1"/>
    <col min="2" max="2" width="9.5703125" style="1" customWidth="1"/>
    <col min="3" max="3" width="12.5703125" style="1" customWidth="1"/>
    <col min="4" max="4" width="10.140625" style="1" customWidth="1"/>
    <col min="5" max="5" width="10.42578125" style="1" customWidth="1"/>
    <col min="6" max="6" width="14.28515625" style="1" customWidth="1"/>
    <col min="7" max="7" width="16" style="1" customWidth="1"/>
    <col min="8" max="8" width="13.7109375" style="1" customWidth="1"/>
    <col min="9" max="9" width="8.28515625" style="1" customWidth="1"/>
    <col min="10" max="10" width="28.85546875" style="1" customWidth="1"/>
    <col min="11" max="12" width="11.42578125" style="1"/>
    <col min="13" max="13" width="20.140625" style="1" customWidth="1"/>
    <col min="14" max="14" width="8.42578125" style="1" customWidth="1"/>
    <col min="15" max="15" width="12.42578125" style="1" customWidth="1"/>
    <col min="16" max="16" width="12.85546875" style="1" customWidth="1"/>
    <col min="17" max="17" width="8.140625" style="1" customWidth="1"/>
    <col min="18" max="18" width="10.85546875" style="1" customWidth="1"/>
    <col min="19" max="19" width="12.7109375" style="1" customWidth="1"/>
    <col min="20" max="20" width="12.140625" style="1" customWidth="1"/>
    <col min="21" max="21" width="10" style="1" customWidth="1"/>
    <col min="22" max="22" width="10.7109375" style="1" customWidth="1"/>
    <col min="23" max="23" width="10.5703125" style="1" customWidth="1"/>
    <col min="24" max="24" width="9.140625" style="1" customWidth="1"/>
    <col min="25" max="27" width="9.5703125" style="1" customWidth="1"/>
    <col min="28" max="28" width="10.5703125" style="1" customWidth="1"/>
    <col min="29" max="30" width="11.85546875" style="1" customWidth="1"/>
    <col min="31" max="31" width="9.140625" style="1" customWidth="1"/>
    <col min="32" max="32" width="8.7109375" style="1" customWidth="1"/>
    <col min="33" max="33" width="18.5703125" style="1" customWidth="1"/>
    <col min="34" max="16384" width="11.42578125" style="1"/>
  </cols>
  <sheetData>
    <row r="1" spans="1:33" ht="15.75" thickBot="1" x14ac:dyDescent="0.3"/>
    <row r="2" spans="1:33" ht="15.75" thickBot="1" x14ac:dyDescent="0.3">
      <c r="A2" s="176" t="s">
        <v>26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8"/>
    </row>
    <row r="3" spans="1:33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5"/>
      <c r="N3" s="5"/>
      <c r="O3" s="5"/>
      <c r="P3" s="5"/>
      <c r="Q3" s="5"/>
    </row>
    <row r="4" spans="1:33" ht="15.75" thickBot="1" x14ac:dyDescent="0.3"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41.25" customHeight="1" thickBot="1" x14ac:dyDescent="0.3">
      <c r="A5" s="22" t="s">
        <v>6</v>
      </c>
      <c r="B5" s="22" t="s">
        <v>25</v>
      </c>
      <c r="C5" s="10" t="s">
        <v>2</v>
      </c>
      <c r="D5" s="10" t="s">
        <v>16</v>
      </c>
      <c r="E5" s="10" t="s">
        <v>44</v>
      </c>
      <c r="F5" s="9" t="s">
        <v>17</v>
      </c>
      <c r="G5" s="10" t="s">
        <v>18</v>
      </c>
      <c r="H5" s="11" t="s">
        <v>0</v>
      </c>
      <c r="I5" s="12" t="s">
        <v>9</v>
      </c>
      <c r="J5" s="13" t="s">
        <v>23</v>
      </c>
      <c r="K5" s="13" t="s">
        <v>24</v>
      </c>
      <c r="L5" s="20" t="s">
        <v>1</v>
      </c>
      <c r="M5" s="14" t="s">
        <v>10</v>
      </c>
      <c r="N5" s="14" t="s">
        <v>22</v>
      </c>
      <c r="O5" s="15" t="s">
        <v>51</v>
      </c>
      <c r="P5" s="60" t="s">
        <v>48</v>
      </c>
      <c r="Q5" s="16" t="s">
        <v>41</v>
      </c>
      <c r="R5" s="16" t="s">
        <v>4</v>
      </c>
      <c r="S5" s="17" t="s">
        <v>11</v>
      </c>
      <c r="T5" s="18" t="s">
        <v>5</v>
      </c>
      <c r="U5" s="194" t="s">
        <v>3</v>
      </c>
      <c r="V5" s="195"/>
      <c r="W5" s="194" t="s">
        <v>21</v>
      </c>
      <c r="X5" s="195"/>
      <c r="Y5" s="194" t="s">
        <v>20</v>
      </c>
      <c r="Z5" s="195"/>
      <c r="AA5" s="19" t="s">
        <v>39</v>
      </c>
      <c r="AB5" s="19" t="s">
        <v>12</v>
      </c>
      <c r="AC5" s="76" t="s">
        <v>49</v>
      </c>
      <c r="AD5" s="20" t="s">
        <v>45</v>
      </c>
      <c r="AE5" s="20" t="s">
        <v>46</v>
      </c>
      <c r="AF5" s="75" t="s">
        <v>47</v>
      </c>
      <c r="AG5" s="21" t="s">
        <v>54</v>
      </c>
    </row>
    <row r="6" spans="1:33" ht="15" customHeight="1" x14ac:dyDescent="0.25">
      <c r="A6" s="179" t="s">
        <v>62</v>
      </c>
      <c r="B6" s="34">
        <v>1</v>
      </c>
      <c r="C6" s="108"/>
      <c r="D6" s="36" t="s">
        <v>55</v>
      </c>
      <c r="E6" s="112"/>
      <c r="F6" s="32"/>
      <c r="G6" s="24"/>
      <c r="H6" s="25"/>
      <c r="I6" s="48" t="s">
        <v>40</v>
      </c>
      <c r="J6" s="26"/>
      <c r="K6" s="37"/>
      <c r="L6" s="117">
        <f t="shared" ref="L6:L35" si="0">C6+15</f>
        <v>15</v>
      </c>
      <c r="M6" s="114"/>
      <c r="N6" s="38" t="s">
        <v>43</v>
      </c>
      <c r="O6" s="86"/>
      <c r="P6" s="125">
        <v>0</v>
      </c>
      <c r="Q6" s="67">
        <v>0.1</v>
      </c>
      <c r="R6" s="151">
        <v>0</v>
      </c>
      <c r="S6" s="129">
        <f t="shared" ref="S6:S8" si="1">R6-T6</f>
        <v>0</v>
      </c>
      <c r="T6" s="130">
        <f t="shared" ref="T6:T35" si="2">R6/1.1</f>
        <v>0</v>
      </c>
      <c r="U6" s="134">
        <f t="shared" ref="U6:U35" si="3">R6*0.4</f>
        <v>0</v>
      </c>
      <c r="V6" s="119"/>
      <c r="W6" s="136">
        <f t="shared" ref="W6:W35" si="4">R6*0.5</f>
        <v>0</v>
      </c>
      <c r="X6" s="121"/>
      <c r="Y6" s="138">
        <f t="shared" ref="Y6:Y35" si="5">R6*0.1</f>
        <v>0</v>
      </c>
      <c r="Z6" s="123"/>
      <c r="AA6" s="136">
        <v>0</v>
      </c>
      <c r="AB6" s="140">
        <f t="shared" ref="AB6:AB35" si="6">R6-AA6</f>
        <v>0</v>
      </c>
      <c r="AC6" s="141">
        <v>0</v>
      </c>
      <c r="AD6" s="25"/>
      <c r="AE6" s="23"/>
      <c r="AF6" s="24"/>
      <c r="AG6" s="39"/>
    </row>
    <row r="7" spans="1:33" ht="15" customHeight="1" x14ac:dyDescent="0.25">
      <c r="A7" s="180"/>
      <c r="B7" s="35">
        <v>2</v>
      </c>
      <c r="C7" s="108"/>
      <c r="D7" s="36" t="s">
        <v>55</v>
      </c>
      <c r="E7" s="112"/>
      <c r="F7" s="32"/>
      <c r="G7" s="24"/>
      <c r="H7" s="25"/>
      <c r="I7" s="48" t="s">
        <v>40</v>
      </c>
      <c r="J7" s="26"/>
      <c r="K7" s="37"/>
      <c r="L7" s="117">
        <f t="shared" si="0"/>
        <v>15</v>
      </c>
      <c r="M7" s="114"/>
      <c r="N7" s="38" t="s">
        <v>43</v>
      </c>
      <c r="O7" s="86"/>
      <c r="P7" s="125">
        <v>0</v>
      </c>
      <c r="Q7" s="67">
        <v>0.1</v>
      </c>
      <c r="R7" s="151">
        <v>0</v>
      </c>
      <c r="S7" s="129">
        <f t="shared" si="1"/>
        <v>0</v>
      </c>
      <c r="T7" s="130">
        <f t="shared" si="2"/>
        <v>0</v>
      </c>
      <c r="U7" s="134">
        <f t="shared" si="3"/>
        <v>0</v>
      </c>
      <c r="V7" s="119"/>
      <c r="W7" s="136">
        <f t="shared" si="4"/>
        <v>0</v>
      </c>
      <c r="X7" s="121"/>
      <c r="Y7" s="138">
        <f t="shared" si="5"/>
        <v>0</v>
      </c>
      <c r="Z7" s="123"/>
      <c r="AA7" s="136">
        <v>0</v>
      </c>
      <c r="AB7" s="140">
        <f t="shared" si="6"/>
        <v>0</v>
      </c>
      <c r="AC7" s="141">
        <v>0</v>
      </c>
      <c r="AD7" s="25"/>
      <c r="AE7" s="23"/>
      <c r="AF7" s="24"/>
      <c r="AG7" s="39"/>
    </row>
    <row r="8" spans="1:33" ht="15" customHeight="1" x14ac:dyDescent="0.25">
      <c r="A8" s="180"/>
      <c r="B8" s="35">
        <v>3</v>
      </c>
      <c r="C8" s="108"/>
      <c r="D8" s="36" t="s">
        <v>55</v>
      </c>
      <c r="E8" s="112"/>
      <c r="F8" s="32"/>
      <c r="G8" s="24"/>
      <c r="H8" s="25"/>
      <c r="I8" s="48" t="s">
        <v>40</v>
      </c>
      <c r="J8" s="26"/>
      <c r="K8" s="37"/>
      <c r="L8" s="117">
        <f t="shared" si="0"/>
        <v>15</v>
      </c>
      <c r="M8" s="114"/>
      <c r="N8" s="38" t="s">
        <v>43</v>
      </c>
      <c r="O8" s="86"/>
      <c r="P8" s="125">
        <v>0</v>
      </c>
      <c r="Q8" s="67">
        <v>0.1</v>
      </c>
      <c r="R8" s="151">
        <v>0</v>
      </c>
      <c r="S8" s="129">
        <f t="shared" si="1"/>
        <v>0</v>
      </c>
      <c r="T8" s="130">
        <f t="shared" si="2"/>
        <v>0</v>
      </c>
      <c r="U8" s="134">
        <f t="shared" si="3"/>
        <v>0</v>
      </c>
      <c r="V8" s="119"/>
      <c r="W8" s="136">
        <f t="shared" si="4"/>
        <v>0</v>
      </c>
      <c r="X8" s="121"/>
      <c r="Y8" s="138">
        <f t="shared" si="5"/>
        <v>0</v>
      </c>
      <c r="Z8" s="123"/>
      <c r="AA8" s="136">
        <v>0</v>
      </c>
      <c r="AB8" s="140">
        <f t="shared" si="6"/>
        <v>0</v>
      </c>
      <c r="AC8" s="141">
        <v>0</v>
      </c>
      <c r="AD8" s="25"/>
      <c r="AE8" s="23"/>
      <c r="AF8" s="24"/>
      <c r="AG8" s="39"/>
    </row>
    <row r="9" spans="1:33" ht="15" customHeight="1" x14ac:dyDescent="0.25">
      <c r="A9" s="180"/>
      <c r="B9" s="35">
        <v>4</v>
      </c>
      <c r="C9" s="108"/>
      <c r="D9" s="36" t="s">
        <v>55</v>
      </c>
      <c r="E9" s="112"/>
      <c r="F9" s="32"/>
      <c r="G9" s="24"/>
      <c r="H9" s="25"/>
      <c r="I9" s="48" t="s">
        <v>40</v>
      </c>
      <c r="J9" s="26"/>
      <c r="K9" s="37"/>
      <c r="L9" s="117">
        <f t="shared" si="0"/>
        <v>15</v>
      </c>
      <c r="M9" s="114"/>
      <c r="N9" s="38" t="s">
        <v>43</v>
      </c>
      <c r="O9" s="86"/>
      <c r="P9" s="125">
        <v>0</v>
      </c>
      <c r="Q9" s="67">
        <v>0.1</v>
      </c>
      <c r="R9" s="151">
        <v>0</v>
      </c>
      <c r="S9" s="129">
        <f>R9-T9</f>
        <v>0</v>
      </c>
      <c r="T9" s="130">
        <f t="shared" si="2"/>
        <v>0</v>
      </c>
      <c r="U9" s="134">
        <f t="shared" si="3"/>
        <v>0</v>
      </c>
      <c r="V9" s="119"/>
      <c r="W9" s="136">
        <f t="shared" si="4"/>
        <v>0</v>
      </c>
      <c r="X9" s="121"/>
      <c r="Y9" s="138">
        <f t="shared" si="5"/>
        <v>0</v>
      </c>
      <c r="Z9" s="123"/>
      <c r="AA9" s="136">
        <v>0</v>
      </c>
      <c r="AB9" s="140">
        <f t="shared" si="6"/>
        <v>0</v>
      </c>
      <c r="AC9" s="141">
        <v>0</v>
      </c>
      <c r="AD9" s="25"/>
      <c r="AE9" s="23"/>
      <c r="AF9" s="24"/>
      <c r="AG9" s="39"/>
    </row>
    <row r="10" spans="1:33" x14ac:dyDescent="0.25">
      <c r="A10" s="180"/>
      <c r="B10" s="35">
        <v>5</v>
      </c>
      <c r="C10" s="109"/>
      <c r="D10" s="36" t="s">
        <v>55</v>
      </c>
      <c r="E10" s="112"/>
      <c r="F10" s="32"/>
      <c r="G10" s="24"/>
      <c r="H10" s="25"/>
      <c r="I10" s="48" t="s">
        <v>40</v>
      </c>
      <c r="J10" s="26"/>
      <c r="K10" s="37"/>
      <c r="L10" s="117">
        <f t="shared" si="0"/>
        <v>15</v>
      </c>
      <c r="M10" s="114"/>
      <c r="N10" s="38" t="s">
        <v>43</v>
      </c>
      <c r="O10" s="86"/>
      <c r="P10" s="125">
        <v>0</v>
      </c>
      <c r="Q10" s="67">
        <v>0.1</v>
      </c>
      <c r="R10" s="151">
        <v>0</v>
      </c>
      <c r="S10" s="129">
        <f t="shared" ref="S10:S35" si="7">R10-T10</f>
        <v>0</v>
      </c>
      <c r="T10" s="130">
        <f t="shared" si="2"/>
        <v>0</v>
      </c>
      <c r="U10" s="134">
        <f t="shared" si="3"/>
        <v>0</v>
      </c>
      <c r="V10" s="119"/>
      <c r="W10" s="136">
        <f t="shared" si="4"/>
        <v>0</v>
      </c>
      <c r="X10" s="121"/>
      <c r="Y10" s="138">
        <f t="shared" si="5"/>
        <v>0</v>
      </c>
      <c r="Z10" s="123"/>
      <c r="AA10" s="136">
        <v>0</v>
      </c>
      <c r="AB10" s="140">
        <f t="shared" si="6"/>
        <v>0</v>
      </c>
      <c r="AC10" s="141">
        <v>0</v>
      </c>
      <c r="AD10" s="25"/>
      <c r="AE10" s="23"/>
      <c r="AF10" s="24"/>
      <c r="AG10" s="39"/>
    </row>
    <row r="11" spans="1:33" x14ac:dyDescent="0.25">
      <c r="A11" s="180"/>
      <c r="B11" s="35">
        <v>6</v>
      </c>
      <c r="C11" s="108"/>
      <c r="D11" s="36" t="s">
        <v>55</v>
      </c>
      <c r="E11" s="112"/>
      <c r="F11" s="32"/>
      <c r="G11" s="24"/>
      <c r="H11" s="27"/>
      <c r="I11" s="49" t="s">
        <v>40</v>
      </c>
      <c r="J11" s="26"/>
      <c r="K11" s="37"/>
      <c r="L11" s="117">
        <f t="shared" si="0"/>
        <v>15</v>
      </c>
      <c r="M11" s="114"/>
      <c r="N11" s="38" t="s">
        <v>43</v>
      </c>
      <c r="O11" s="86"/>
      <c r="P11" s="126">
        <v>0</v>
      </c>
      <c r="Q11" s="67">
        <v>0.1</v>
      </c>
      <c r="R11" s="151">
        <v>0</v>
      </c>
      <c r="S11" s="129">
        <f t="shared" si="7"/>
        <v>0</v>
      </c>
      <c r="T11" s="130">
        <f t="shared" si="2"/>
        <v>0</v>
      </c>
      <c r="U11" s="134">
        <f t="shared" si="3"/>
        <v>0</v>
      </c>
      <c r="V11" s="119"/>
      <c r="W11" s="136">
        <f t="shared" si="4"/>
        <v>0</v>
      </c>
      <c r="X11" s="121"/>
      <c r="Y11" s="138">
        <f t="shared" si="5"/>
        <v>0</v>
      </c>
      <c r="Z11" s="123"/>
      <c r="AA11" s="136">
        <v>0</v>
      </c>
      <c r="AB11" s="140">
        <f t="shared" si="6"/>
        <v>0</v>
      </c>
      <c r="AC11" s="141">
        <v>0</v>
      </c>
      <c r="AD11" s="25"/>
      <c r="AE11" s="23"/>
      <c r="AF11" s="24"/>
      <c r="AG11" s="39"/>
    </row>
    <row r="12" spans="1:33" x14ac:dyDescent="0.25">
      <c r="A12" s="180"/>
      <c r="B12" s="35">
        <v>7</v>
      </c>
      <c r="C12" s="108"/>
      <c r="D12" s="36" t="s">
        <v>55</v>
      </c>
      <c r="E12" s="112"/>
      <c r="F12" s="32"/>
      <c r="G12" s="24"/>
      <c r="H12" s="27"/>
      <c r="I12" s="49" t="s">
        <v>40</v>
      </c>
      <c r="J12" s="26"/>
      <c r="K12" s="37"/>
      <c r="L12" s="117">
        <f t="shared" si="0"/>
        <v>15</v>
      </c>
      <c r="M12" s="114"/>
      <c r="N12" s="38" t="s">
        <v>43</v>
      </c>
      <c r="O12" s="86"/>
      <c r="P12" s="126">
        <v>0</v>
      </c>
      <c r="Q12" s="67">
        <v>0.1</v>
      </c>
      <c r="R12" s="151">
        <v>0</v>
      </c>
      <c r="S12" s="129">
        <f t="shared" si="7"/>
        <v>0</v>
      </c>
      <c r="T12" s="130">
        <f t="shared" si="2"/>
        <v>0</v>
      </c>
      <c r="U12" s="134">
        <f t="shared" si="3"/>
        <v>0</v>
      </c>
      <c r="V12" s="119"/>
      <c r="W12" s="136">
        <f t="shared" si="4"/>
        <v>0</v>
      </c>
      <c r="X12" s="121"/>
      <c r="Y12" s="138">
        <f t="shared" si="5"/>
        <v>0</v>
      </c>
      <c r="Z12" s="123"/>
      <c r="AA12" s="136">
        <v>0</v>
      </c>
      <c r="AB12" s="140">
        <f t="shared" si="6"/>
        <v>0</v>
      </c>
      <c r="AC12" s="141">
        <v>0</v>
      </c>
      <c r="AD12" s="25"/>
      <c r="AE12" s="23"/>
      <c r="AF12" s="24"/>
      <c r="AG12" s="39"/>
    </row>
    <row r="13" spans="1:33" x14ac:dyDescent="0.25">
      <c r="A13" s="180"/>
      <c r="B13" s="35">
        <v>8</v>
      </c>
      <c r="C13" s="108"/>
      <c r="D13" s="36" t="s">
        <v>55</v>
      </c>
      <c r="E13" s="112"/>
      <c r="F13" s="32"/>
      <c r="G13" s="24"/>
      <c r="H13" s="27"/>
      <c r="I13" s="49" t="s">
        <v>40</v>
      </c>
      <c r="J13" s="26"/>
      <c r="K13" s="37"/>
      <c r="L13" s="117">
        <f t="shared" si="0"/>
        <v>15</v>
      </c>
      <c r="M13" s="114"/>
      <c r="N13" s="38" t="s">
        <v>43</v>
      </c>
      <c r="O13" s="86"/>
      <c r="P13" s="126">
        <v>0</v>
      </c>
      <c r="Q13" s="67">
        <v>0.1</v>
      </c>
      <c r="R13" s="151">
        <v>0</v>
      </c>
      <c r="S13" s="129">
        <f t="shared" si="7"/>
        <v>0</v>
      </c>
      <c r="T13" s="130">
        <f t="shared" si="2"/>
        <v>0</v>
      </c>
      <c r="U13" s="134">
        <f t="shared" si="3"/>
        <v>0</v>
      </c>
      <c r="V13" s="119"/>
      <c r="W13" s="136">
        <f t="shared" si="4"/>
        <v>0</v>
      </c>
      <c r="X13" s="121"/>
      <c r="Y13" s="138">
        <f t="shared" si="5"/>
        <v>0</v>
      </c>
      <c r="Z13" s="123"/>
      <c r="AA13" s="136">
        <v>0</v>
      </c>
      <c r="AB13" s="140">
        <f t="shared" si="6"/>
        <v>0</v>
      </c>
      <c r="AC13" s="141">
        <v>0</v>
      </c>
      <c r="AD13" s="25"/>
      <c r="AE13" s="23"/>
      <c r="AF13" s="24"/>
      <c r="AG13" s="39"/>
    </row>
    <row r="14" spans="1:33" x14ac:dyDescent="0.25">
      <c r="A14" s="180"/>
      <c r="B14" s="35">
        <v>9</v>
      </c>
      <c r="C14" s="108"/>
      <c r="D14" s="36" t="s">
        <v>55</v>
      </c>
      <c r="E14" s="112"/>
      <c r="F14" s="32"/>
      <c r="G14" s="24"/>
      <c r="H14" s="27"/>
      <c r="I14" s="49" t="s">
        <v>40</v>
      </c>
      <c r="J14" s="26"/>
      <c r="K14" s="37"/>
      <c r="L14" s="117">
        <f t="shared" si="0"/>
        <v>15</v>
      </c>
      <c r="M14" s="114"/>
      <c r="N14" s="38" t="s">
        <v>43</v>
      </c>
      <c r="O14" s="87"/>
      <c r="P14" s="126">
        <v>0</v>
      </c>
      <c r="Q14" s="67">
        <v>0.1</v>
      </c>
      <c r="R14" s="151">
        <v>0</v>
      </c>
      <c r="S14" s="129">
        <f t="shared" si="7"/>
        <v>0</v>
      </c>
      <c r="T14" s="130">
        <f t="shared" si="2"/>
        <v>0</v>
      </c>
      <c r="U14" s="134">
        <f t="shared" si="3"/>
        <v>0</v>
      </c>
      <c r="V14" s="119"/>
      <c r="W14" s="136">
        <f t="shared" si="4"/>
        <v>0</v>
      </c>
      <c r="X14" s="121"/>
      <c r="Y14" s="138">
        <f t="shared" si="5"/>
        <v>0</v>
      </c>
      <c r="Z14" s="123"/>
      <c r="AA14" s="136">
        <v>0</v>
      </c>
      <c r="AB14" s="140">
        <f t="shared" si="6"/>
        <v>0</v>
      </c>
      <c r="AC14" s="141">
        <v>0</v>
      </c>
      <c r="AD14" s="25"/>
      <c r="AE14" s="23"/>
      <c r="AF14" s="24"/>
      <c r="AG14" s="39"/>
    </row>
    <row r="15" spans="1:33" x14ac:dyDescent="0.25">
      <c r="A15" s="180"/>
      <c r="B15" s="35">
        <v>10</v>
      </c>
      <c r="C15" s="108"/>
      <c r="D15" s="36" t="s">
        <v>55</v>
      </c>
      <c r="E15" s="112"/>
      <c r="F15" s="32"/>
      <c r="G15" s="24"/>
      <c r="H15" s="25"/>
      <c r="I15" s="38" t="s">
        <v>40</v>
      </c>
      <c r="J15" s="26"/>
      <c r="K15" s="37"/>
      <c r="L15" s="117">
        <f t="shared" si="0"/>
        <v>15</v>
      </c>
      <c r="M15" s="114"/>
      <c r="N15" s="38" t="s">
        <v>43</v>
      </c>
      <c r="O15" s="86"/>
      <c r="P15" s="127">
        <v>0</v>
      </c>
      <c r="Q15" s="67">
        <v>0.1</v>
      </c>
      <c r="R15" s="152">
        <v>0</v>
      </c>
      <c r="S15" s="131">
        <f t="shared" si="7"/>
        <v>0</v>
      </c>
      <c r="T15" s="130">
        <f t="shared" si="2"/>
        <v>0</v>
      </c>
      <c r="U15" s="134">
        <f t="shared" si="3"/>
        <v>0</v>
      </c>
      <c r="V15" s="119"/>
      <c r="W15" s="136">
        <f t="shared" si="4"/>
        <v>0</v>
      </c>
      <c r="X15" s="121"/>
      <c r="Y15" s="138">
        <f t="shared" si="5"/>
        <v>0</v>
      </c>
      <c r="Z15" s="123"/>
      <c r="AA15" s="136">
        <v>0</v>
      </c>
      <c r="AB15" s="140">
        <f t="shared" si="6"/>
        <v>0</v>
      </c>
      <c r="AC15" s="141">
        <v>0</v>
      </c>
      <c r="AD15" s="25"/>
      <c r="AE15" s="23"/>
      <c r="AF15" s="24"/>
      <c r="AG15" s="39"/>
    </row>
    <row r="16" spans="1:33" ht="15" customHeight="1" x14ac:dyDescent="0.25">
      <c r="A16" s="180"/>
      <c r="B16" s="35">
        <v>11</v>
      </c>
      <c r="C16" s="108"/>
      <c r="D16" s="36" t="s">
        <v>55</v>
      </c>
      <c r="E16" s="112"/>
      <c r="F16" s="32"/>
      <c r="G16" s="24"/>
      <c r="H16" s="25"/>
      <c r="I16" s="38" t="s">
        <v>40</v>
      </c>
      <c r="J16" s="26"/>
      <c r="K16" s="37"/>
      <c r="L16" s="117">
        <f t="shared" si="0"/>
        <v>15</v>
      </c>
      <c r="M16" s="114"/>
      <c r="N16" s="38" t="s">
        <v>43</v>
      </c>
      <c r="O16" s="86"/>
      <c r="P16" s="127">
        <v>0</v>
      </c>
      <c r="Q16" s="67">
        <v>0.1</v>
      </c>
      <c r="R16" s="152">
        <v>0</v>
      </c>
      <c r="S16" s="131">
        <f t="shared" si="7"/>
        <v>0</v>
      </c>
      <c r="T16" s="130">
        <f t="shared" si="2"/>
        <v>0</v>
      </c>
      <c r="U16" s="134">
        <f t="shared" si="3"/>
        <v>0</v>
      </c>
      <c r="V16" s="119"/>
      <c r="W16" s="136">
        <f t="shared" si="4"/>
        <v>0</v>
      </c>
      <c r="X16" s="121"/>
      <c r="Y16" s="138">
        <f t="shared" si="5"/>
        <v>0</v>
      </c>
      <c r="Z16" s="123"/>
      <c r="AA16" s="136">
        <v>0</v>
      </c>
      <c r="AB16" s="140">
        <f t="shared" si="6"/>
        <v>0</v>
      </c>
      <c r="AC16" s="141">
        <v>0</v>
      </c>
      <c r="AD16" s="25"/>
      <c r="AE16" s="23"/>
      <c r="AF16" s="24"/>
      <c r="AG16" s="39"/>
    </row>
    <row r="17" spans="1:33" ht="15" customHeight="1" x14ac:dyDescent="0.25">
      <c r="A17" s="180"/>
      <c r="B17" s="35">
        <v>12</v>
      </c>
      <c r="C17" s="110"/>
      <c r="D17" s="36" t="s">
        <v>55</v>
      </c>
      <c r="E17" s="112"/>
      <c r="F17" s="70"/>
      <c r="G17" s="71"/>
      <c r="H17" s="27"/>
      <c r="I17" s="38" t="s">
        <v>40</v>
      </c>
      <c r="J17" s="72"/>
      <c r="K17" s="73"/>
      <c r="L17" s="117">
        <f t="shared" si="0"/>
        <v>15</v>
      </c>
      <c r="M17" s="115"/>
      <c r="N17" s="38" t="s">
        <v>43</v>
      </c>
      <c r="O17" s="87"/>
      <c r="P17" s="127">
        <v>0</v>
      </c>
      <c r="Q17" s="67">
        <v>0.1</v>
      </c>
      <c r="R17" s="152">
        <v>0</v>
      </c>
      <c r="S17" s="131">
        <f t="shared" si="7"/>
        <v>0</v>
      </c>
      <c r="T17" s="130">
        <f t="shared" si="2"/>
        <v>0</v>
      </c>
      <c r="U17" s="134">
        <f t="shared" si="3"/>
        <v>0</v>
      </c>
      <c r="V17" s="119"/>
      <c r="W17" s="136">
        <f t="shared" si="4"/>
        <v>0</v>
      </c>
      <c r="X17" s="121"/>
      <c r="Y17" s="138">
        <f t="shared" si="5"/>
        <v>0</v>
      </c>
      <c r="Z17" s="123"/>
      <c r="AA17" s="136">
        <v>0</v>
      </c>
      <c r="AB17" s="140">
        <f t="shared" si="6"/>
        <v>0</v>
      </c>
      <c r="AC17" s="141">
        <v>0</v>
      </c>
      <c r="AD17" s="27"/>
      <c r="AE17" s="69"/>
      <c r="AF17" s="71"/>
      <c r="AG17" s="40"/>
    </row>
    <row r="18" spans="1:33" ht="15" customHeight="1" x14ac:dyDescent="0.25">
      <c r="A18" s="180"/>
      <c r="B18" s="35">
        <v>13</v>
      </c>
      <c r="C18" s="110"/>
      <c r="D18" s="36" t="s">
        <v>55</v>
      </c>
      <c r="E18" s="112"/>
      <c r="F18" s="70"/>
      <c r="G18" s="71"/>
      <c r="H18" s="27"/>
      <c r="I18" s="38" t="s">
        <v>40</v>
      </c>
      <c r="J18" s="72"/>
      <c r="K18" s="73"/>
      <c r="L18" s="117">
        <f t="shared" si="0"/>
        <v>15</v>
      </c>
      <c r="M18" s="115"/>
      <c r="N18" s="38" t="s">
        <v>43</v>
      </c>
      <c r="O18" s="87"/>
      <c r="P18" s="127">
        <v>0</v>
      </c>
      <c r="Q18" s="67">
        <v>0.1</v>
      </c>
      <c r="R18" s="152">
        <v>0</v>
      </c>
      <c r="S18" s="131">
        <f t="shared" si="7"/>
        <v>0</v>
      </c>
      <c r="T18" s="130">
        <f t="shared" si="2"/>
        <v>0</v>
      </c>
      <c r="U18" s="134">
        <f t="shared" si="3"/>
        <v>0</v>
      </c>
      <c r="V18" s="119"/>
      <c r="W18" s="136">
        <f t="shared" si="4"/>
        <v>0</v>
      </c>
      <c r="X18" s="121"/>
      <c r="Y18" s="138">
        <f t="shared" si="5"/>
        <v>0</v>
      </c>
      <c r="Z18" s="123"/>
      <c r="AA18" s="136">
        <v>0</v>
      </c>
      <c r="AB18" s="140">
        <f t="shared" si="6"/>
        <v>0</v>
      </c>
      <c r="AC18" s="141">
        <v>0</v>
      </c>
      <c r="AD18" s="27"/>
      <c r="AE18" s="69"/>
      <c r="AF18" s="71"/>
      <c r="AG18" s="40"/>
    </row>
    <row r="19" spans="1:33" ht="15" customHeight="1" x14ac:dyDescent="0.25">
      <c r="A19" s="180"/>
      <c r="B19" s="35">
        <v>14</v>
      </c>
      <c r="C19" s="110"/>
      <c r="D19" s="36" t="s">
        <v>55</v>
      </c>
      <c r="E19" s="112"/>
      <c r="F19" s="70"/>
      <c r="G19" s="71"/>
      <c r="H19" s="27"/>
      <c r="I19" s="38" t="s">
        <v>40</v>
      </c>
      <c r="J19" s="72"/>
      <c r="K19" s="73"/>
      <c r="L19" s="117">
        <f t="shared" si="0"/>
        <v>15</v>
      </c>
      <c r="M19" s="115"/>
      <c r="N19" s="38" t="s">
        <v>43</v>
      </c>
      <c r="O19" s="87"/>
      <c r="P19" s="127">
        <v>0</v>
      </c>
      <c r="Q19" s="67">
        <v>0.1</v>
      </c>
      <c r="R19" s="152">
        <v>0</v>
      </c>
      <c r="S19" s="131">
        <f t="shared" si="7"/>
        <v>0</v>
      </c>
      <c r="T19" s="130">
        <f t="shared" si="2"/>
        <v>0</v>
      </c>
      <c r="U19" s="134">
        <f t="shared" si="3"/>
        <v>0</v>
      </c>
      <c r="V19" s="119"/>
      <c r="W19" s="136">
        <f t="shared" si="4"/>
        <v>0</v>
      </c>
      <c r="X19" s="121"/>
      <c r="Y19" s="138">
        <f t="shared" si="5"/>
        <v>0</v>
      </c>
      <c r="Z19" s="123"/>
      <c r="AA19" s="136">
        <v>0</v>
      </c>
      <c r="AB19" s="140">
        <f t="shared" si="6"/>
        <v>0</v>
      </c>
      <c r="AC19" s="141">
        <v>0</v>
      </c>
      <c r="AD19" s="27"/>
      <c r="AE19" s="69"/>
      <c r="AF19" s="71"/>
      <c r="AG19" s="40"/>
    </row>
    <row r="20" spans="1:33" ht="15" customHeight="1" x14ac:dyDescent="0.25">
      <c r="A20" s="180"/>
      <c r="B20" s="35">
        <v>15</v>
      </c>
      <c r="C20" s="110"/>
      <c r="D20" s="36" t="s">
        <v>55</v>
      </c>
      <c r="E20" s="112"/>
      <c r="F20" s="70"/>
      <c r="G20" s="71"/>
      <c r="H20" s="27"/>
      <c r="I20" s="38" t="s">
        <v>40</v>
      </c>
      <c r="J20" s="72"/>
      <c r="K20" s="73"/>
      <c r="L20" s="117">
        <f t="shared" si="0"/>
        <v>15</v>
      </c>
      <c r="M20" s="115"/>
      <c r="N20" s="38" t="s">
        <v>43</v>
      </c>
      <c r="O20" s="87"/>
      <c r="P20" s="127">
        <v>0</v>
      </c>
      <c r="Q20" s="67">
        <v>0.1</v>
      </c>
      <c r="R20" s="152">
        <v>0</v>
      </c>
      <c r="S20" s="131">
        <f t="shared" si="7"/>
        <v>0</v>
      </c>
      <c r="T20" s="130">
        <f t="shared" si="2"/>
        <v>0</v>
      </c>
      <c r="U20" s="134">
        <f t="shared" si="3"/>
        <v>0</v>
      </c>
      <c r="V20" s="119"/>
      <c r="W20" s="136">
        <f t="shared" si="4"/>
        <v>0</v>
      </c>
      <c r="X20" s="121"/>
      <c r="Y20" s="138">
        <f t="shared" si="5"/>
        <v>0</v>
      </c>
      <c r="Z20" s="123"/>
      <c r="AA20" s="136">
        <v>0</v>
      </c>
      <c r="AB20" s="140">
        <f t="shared" si="6"/>
        <v>0</v>
      </c>
      <c r="AC20" s="141">
        <v>0</v>
      </c>
      <c r="AD20" s="27"/>
      <c r="AE20" s="69"/>
      <c r="AF20" s="71"/>
      <c r="AG20" s="40"/>
    </row>
    <row r="21" spans="1:33" ht="15" customHeight="1" x14ac:dyDescent="0.25">
      <c r="A21" s="180"/>
      <c r="B21" s="35">
        <v>16</v>
      </c>
      <c r="C21" s="110"/>
      <c r="D21" s="36" t="s">
        <v>55</v>
      </c>
      <c r="E21" s="112"/>
      <c r="F21" s="70"/>
      <c r="G21" s="71"/>
      <c r="H21" s="27"/>
      <c r="I21" s="38" t="s">
        <v>40</v>
      </c>
      <c r="J21" s="72"/>
      <c r="K21" s="73"/>
      <c r="L21" s="117">
        <f t="shared" si="0"/>
        <v>15</v>
      </c>
      <c r="M21" s="115"/>
      <c r="N21" s="38" t="s">
        <v>43</v>
      </c>
      <c r="O21" s="87"/>
      <c r="P21" s="127">
        <v>0</v>
      </c>
      <c r="Q21" s="67">
        <v>0.1</v>
      </c>
      <c r="R21" s="152">
        <v>0</v>
      </c>
      <c r="S21" s="131">
        <f t="shared" si="7"/>
        <v>0</v>
      </c>
      <c r="T21" s="130">
        <f t="shared" si="2"/>
        <v>0</v>
      </c>
      <c r="U21" s="134">
        <f t="shared" si="3"/>
        <v>0</v>
      </c>
      <c r="V21" s="119"/>
      <c r="W21" s="136">
        <f t="shared" si="4"/>
        <v>0</v>
      </c>
      <c r="X21" s="121"/>
      <c r="Y21" s="138">
        <f t="shared" si="5"/>
        <v>0</v>
      </c>
      <c r="Z21" s="123"/>
      <c r="AA21" s="136">
        <v>0</v>
      </c>
      <c r="AB21" s="140">
        <f t="shared" si="6"/>
        <v>0</v>
      </c>
      <c r="AC21" s="141">
        <v>0</v>
      </c>
      <c r="AD21" s="27"/>
      <c r="AE21" s="69"/>
      <c r="AF21" s="71"/>
      <c r="AG21" s="40"/>
    </row>
    <row r="22" spans="1:33" ht="15" customHeight="1" x14ac:dyDescent="0.25">
      <c r="A22" s="180"/>
      <c r="B22" s="35">
        <v>17</v>
      </c>
      <c r="C22" s="110"/>
      <c r="D22" s="36" t="s">
        <v>55</v>
      </c>
      <c r="E22" s="112"/>
      <c r="F22" s="70"/>
      <c r="G22" s="71"/>
      <c r="H22" s="27"/>
      <c r="I22" s="38" t="s">
        <v>40</v>
      </c>
      <c r="J22" s="72"/>
      <c r="K22" s="73"/>
      <c r="L22" s="117">
        <f t="shared" si="0"/>
        <v>15</v>
      </c>
      <c r="M22" s="115"/>
      <c r="N22" s="38" t="s">
        <v>43</v>
      </c>
      <c r="O22" s="87"/>
      <c r="P22" s="127">
        <v>0</v>
      </c>
      <c r="Q22" s="67">
        <v>0.1</v>
      </c>
      <c r="R22" s="152">
        <v>0</v>
      </c>
      <c r="S22" s="131">
        <f t="shared" si="7"/>
        <v>0</v>
      </c>
      <c r="T22" s="130">
        <f t="shared" si="2"/>
        <v>0</v>
      </c>
      <c r="U22" s="134">
        <f t="shared" si="3"/>
        <v>0</v>
      </c>
      <c r="V22" s="119"/>
      <c r="W22" s="136">
        <f t="shared" si="4"/>
        <v>0</v>
      </c>
      <c r="X22" s="121"/>
      <c r="Y22" s="138">
        <f t="shared" si="5"/>
        <v>0</v>
      </c>
      <c r="Z22" s="123"/>
      <c r="AA22" s="136">
        <v>0</v>
      </c>
      <c r="AB22" s="140">
        <f t="shared" si="6"/>
        <v>0</v>
      </c>
      <c r="AC22" s="141">
        <v>0</v>
      </c>
      <c r="AD22" s="27"/>
      <c r="AE22" s="69"/>
      <c r="AF22" s="71"/>
      <c r="AG22" s="40"/>
    </row>
    <row r="23" spans="1:33" ht="15" customHeight="1" x14ac:dyDescent="0.25">
      <c r="A23" s="180"/>
      <c r="B23" s="35">
        <v>18</v>
      </c>
      <c r="C23" s="110"/>
      <c r="D23" s="36" t="s">
        <v>55</v>
      </c>
      <c r="E23" s="112"/>
      <c r="F23" s="70"/>
      <c r="G23" s="71"/>
      <c r="H23" s="27"/>
      <c r="I23" s="38" t="s">
        <v>40</v>
      </c>
      <c r="J23" s="72"/>
      <c r="K23" s="73"/>
      <c r="L23" s="117">
        <f t="shared" si="0"/>
        <v>15</v>
      </c>
      <c r="M23" s="115"/>
      <c r="N23" s="38" t="s">
        <v>43</v>
      </c>
      <c r="O23" s="87"/>
      <c r="P23" s="127">
        <v>0</v>
      </c>
      <c r="Q23" s="67">
        <v>0.1</v>
      </c>
      <c r="R23" s="152">
        <v>0</v>
      </c>
      <c r="S23" s="131">
        <f t="shared" si="7"/>
        <v>0</v>
      </c>
      <c r="T23" s="130">
        <f t="shared" si="2"/>
        <v>0</v>
      </c>
      <c r="U23" s="134">
        <f t="shared" si="3"/>
        <v>0</v>
      </c>
      <c r="V23" s="119"/>
      <c r="W23" s="136">
        <f t="shared" si="4"/>
        <v>0</v>
      </c>
      <c r="X23" s="121"/>
      <c r="Y23" s="138">
        <f t="shared" si="5"/>
        <v>0</v>
      </c>
      <c r="Z23" s="123"/>
      <c r="AA23" s="136">
        <v>0</v>
      </c>
      <c r="AB23" s="140">
        <f t="shared" si="6"/>
        <v>0</v>
      </c>
      <c r="AC23" s="141">
        <v>0</v>
      </c>
      <c r="AD23" s="27"/>
      <c r="AE23" s="69"/>
      <c r="AF23" s="71"/>
      <c r="AG23" s="40"/>
    </row>
    <row r="24" spans="1:33" ht="15" customHeight="1" x14ac:dyDescent="0.25">
      <c r="A24" s="180"/>
      <c r="B24" s="35">
        <v>19</v>
      </c>
      <c r="C24" s="110"/>
      <c r="D24" s="36" t="s">
        <v>55</v>
      </c>
      <c r="E24" s="112"/>
      <c r="F24" s="70"/>
      <c r="G24" s="71"/>
      <c r="H24" s="27"/>
      <c r="I24" s="38" t="s">
        <v>40</v>
      </c>
      <c r="J24" s="72"/>
      <c r="K24" s="73"/>
      <c r="L24" s="117">
        <f t="shared" si="0"/>
        <v>15</v>
      </c>
      <c r="M24" s="115"/>
      <c r="N24" s="38" t="s">
        <v>43</v>
      </c>
      <c r="O24" s="87"/>
      <c r="P24" s="127">
        <v>0</v>
      </c>
      <c r="Q24" s="67">
        <v>0.1</v>
      </c>
      <c r="R24" s="152">
        <v>0</v>
      </c>
      <c r="S24" s="131">
        <f t="shared" si="7"/>
        <v>0</v>
      </c>
      <c r="T24" s="130">
        <f t="shared" si="2"/>
        <v>0</v>
      </c>
      <c r="U24" s="134">
        <f t="shared" si="3"/>
        <v>0</v>
      </c>
      <c r="V24" s="119"/>
      <c r="W24" s="136">
        <f t="shared" si="4"/>
        <v>0</v>
      </c>
      <c r="X24" s="121"/>
      <c r="Y24" s="138">
        <f t="shared" si="5"/>
        <v>0</v>
      </c>
      <c r="Z24" s="123"/>
      <c r="AA24" s="136">
        <v>0</v>
      </c>
      <c r="AB24" s="140">
        <f t="shared" si="6"/>
        <v>0</v>
      </c>
      <c r="AC24" s="141">
        <v>0</v>
      </c>
      <c r="AD24" s="27"/>
      <c r="AE24" s="69"/>
      <c r="AF24" s="71"/>
      <c r="AG24" s="40"/>
    </row>
    <row r="25" spans="1:33" ht="15" customHeight="1" x14ac:dyDescent="0.25">
      <c r="A25" s="180"/>
      <c r="B25" s="35">
        <v>20</v>
      </c>
      <c r="C25" s="110"/>
      <c r="D25" s="36" t="s">
        <v>55</v>
      </c>
      <c r="E25" s="112"/>
      <c r="F25" s="70"/>
      <c r="G25" s="71"/>
      <c r="H25" s="27"/>
      <c r="I25" s="38" t="s">
        <v>40</v>
      </c>
      <c r="J25" s="72"/>
      <c r="K25" s="73"/>
      <c r="L25" s="117">
        <f t="shared" si="0"/>
        <v>15</v>
      </c>
      <c r="M25" s="115"/>
      <c r="N25" s="38" t="s">
        <v>43</v>
      </c>
      <c r="O25" s="87"/>
      <c r="P25" s="127">
        <v>0</v>
      </c>
      <c r="Q25" s="67">
        <v>0.1</v>
      </c>
      <c r="R25" s="152">
        <v>0</v>
      </c>
      <c r="S25" s="131">
        <f t="shared" si="7"/>
        <v>0</v>
      </c>
      <c r="T25" s="130">
        <f t="shared" si="2"/>
        <v>0</v>
      </c>
      <c r="U25" s="134">
        <f t="shared" si="3"/>
        <v>0</v>
      </c>
      <c r="V25" s="119"/>
      <c r="W25" s="136">
        <f t="shared" si="4"/>
        <v>0</v>
      </c>
      <c r="X25" s="121"/>
      <c r="Y25" s="138">
        <f t="shared" si="5"/>
        <v>0</v>
      </c>
      <c r="Z25" s="123"/>
      <c r="AA25" s="136">
        <v>0</v>
      </c>
      <c r="AB25" s="140">
        <f t="shared" si="6"/>
        <v>0</v>
      </c>
      <c r="AC25" s="141">
        <v>0</v>
      </c>
      <c r="AD25" s="27"/>
      <c r="AE25" s="69"/>
      <c r="AF25" s="71"/>
      <c r="AG25" s="40"/>
    </row>
    <row r="26" spans="1:33" ht="15" customHeight="1" x14ac:dyDescent="0.25">
      <c r="A26" s="180"/>
      <c r="B26" s="35">
        <v>21</v>
      </c>
      <c r="C26" s="110"/>
      <c r="D26" s="36" t="s">
        <v>55</v>
      </c>
      <c r="E26" s="112"/>
      <c r="F26" s="70"/>
      <c r="G26" s="71"/>
      <c r="H26" s="27"/>
      <c r="I26" s="38" t="s">
        <v>40</v>
      </c>
      <c r="J26" s="72"/>
      <c r="K26" s="73"/>
      <c r="L26" s="117">
        <f t="shared" si="0"/>
        <v>15</v>
      </c>
      <c r="M26" s="115"/>
      <c r="N26" s="38" t="s">
        <v>43</v>
      </c>
      <c r="O26" s="87"/>
      <c r="P26" s="127">
        <v>0</v>
      </c>
      <c r="Q26" s="67">
        <v>0.1</v>
      </c>
      <c r="R26" s="152">
        <v>0</v>
      </c>
      <c r="S26" s="131">
        <f t="shared" si="7"/>
        <v>0</v>
      </c>
      <c r="T26" s="130">
        <f t="shared" si="2"/>
        <v>0</v>
      </c>
      <c r="U26" s="134">
        <f t="shared" si="3"/>
        <v>0</v>
      </c>
      <c r="V26" s="119"/>
      <c r="W26" s="136">
        <f t="shared" si="4"/>
        <v>0</v>
      </c>
      <c r="X26" s="121"/>
      <c r="Y26" s="138">
        <f t="shared" si="5"/>
        <v>0</v>
      </c>
      <c r="Z26" s="123"/>
      <c r="AA26" s="136">
        <v>0</v>
      </c>
      <c r="AB26" s="140">
        <f t="shared" si="6"/>
        <v>0</v>
      </c>
      <c r="AC26" s="141">
        <v>0</v>
      </c>
      <c r="AD26" s="27"/>
      <c r="AE26" s="69"/>
      <c r="AF26" s="71"/>
      <c r="AG26" s="40"/>
    </row>
    <row r="27" spans="1:33" ht="15" customHeight="1" x14ac:dyDescent="0.25">
      <c r="A27" s="180"/>
      <c r="B27" s="35">
        <v>22</v>
      </c>
      <c r="C27" s="110"/>
      <c r="D27" s="36" t="s">
        <v>55</v>
      </c>
      <c r="E27" s="112"/>
      <c r="F27" s="70"/>
      <c r="G27" s="71"/>
      <c r="H27" s="27"/>
      <c r="I27" s="38" t="s">
        <v>40</v>
      </c>
      <c r="J27" s="72"/>
      <c r="K27" s="73"/>
      <c r="L27" s="117">
        <f t="shared" si="0"/>
        <v>15</v>
      </c>
      <c r="M27" s="115"/>
      <c r="N27" s="38" t="s">
        <v>43</v>
      </c>
      <c r="O27" s="87"/>
      <c r="P27" s="127">
        <v>0</v>
      </c>
      <c r="Q27" s="67">
        <v>0.1</v>
      </c>
      <c r="R27" s="152">
        <v>0</v>
      </c>
      <c r="S27" s="131">
        <f t="shared" si="7"/>
        <v>0</v>
      </c>
      <c r="T27" s="130">
        <f t="shared" si="2"/>
        <v>0</v>
      </c>
      <c r="U27" s="134">
        <f t="shared" si="3"/>
        <v>0</v>
      </c>
      <c r="V27" s="119"/>
      <c r="W27" s="136">
        <f t="shared" si="4"/>
        <v>0</v>
      </c>
      <c r="X27" s="121"/>
      <c r="Y27" s="138">
        <f t="shared" si="5"/>
        <v>0</v>
      </c>
      <c r="Z27" s="123"/>
      <c r="AA27" s="136">
        <v>0</v>
      </c>
      <c r="AB27" s="140">
        <f t="shared" si="6"/>
        <v>0</v>
      </c>
      <c r="AC27" s="141">
        <v>0</v>
      </c>
      <c r="AD27" s="27"/>
      <c r="AE27" s="69"/>
      <c r="AF27" s="71"/>
      <c r="AG27" s="40"/>
    </row>
    <row r="28" spans="1:33" ht="15" customHeight="1" x14ac:dyDescent="0.25">
      <c r="A28" s="180"/>
      <c r="B28" s="35">
        <v>23</v>
      </c>
      <c r="C28" s="110"/>
      <c r="D28" s="36" t="s">
        <v>55</v>
      </c>
      <c r="E28" s="112"/>
      <c r="F28" s="70"/>
      <c r="G28" s="71"/>
      <c r="H28" s="27"/>
      <c r="I28" s="38" t="s">
        <v>40</v>
      </c>
      <c r="J28" s="72"/>
      <c r="K28" s="73"/>
      <c r="L28" s="117">
        <f t="shared" si="0"/>
        <v>15</v>
      </c>
      <c r="M28" s="115"/>
      <c r="N28" s="38" t="s">
        <v>43</v>
      </c>
      <c r="O28" s="87"/>
      <c r="P28" s="127">
        <v>0</v>
      </c>
      <c r="Q28" s="67">
        <v>0.1</v>
      </c>
      <c r="R28" s="152">
        <v>0</v>
      </c>
      <c r="S28" s="131">
        <f t="shared" si="7"/>
        <v>0</v>
      </c>
      <c r="T28" s="130">
        <f t="shared" si="2"/>
        <v>0</v>
      </c>
      <c r="U28" s="134">
        <f t="shared" si="3"/>
        <v>0</v>
      </c>
      <c r="V28" s="119"/>
      <c r="W28" s="136">
        <f t="shared" si="4"/>
        <v>0</v>
      </c>
      <c r="X28" s="121"/>
      <c r="Y28" s="138">
        <f t="shared" si="5"/>
        <v>0</v>
      </c>
      <c r="Z28" s="123"/>
      <c r="AA28" s="136">
        <v>0</v>
      </c>
      <c r="AB28" s="140">
        <f t="shared" si="6"/>
        <v>0</v>
      </c>
      <c r="AC28" s="141">
        <v>0</v>
      </c>
      <c r="AD28" s="27"/>
      <c r="AE28" s="69"/>
      <c r="AF28" s="71"/>
      <c r="AG28" s="40"/>
    </row>
    <row r="29" spans="1:33" ht="15" customHeight="1" x14ac:dyDescent="0.25">
      <c r="A29" s="180"/>
      <c r="B29" s="35">
        <v>24</v>
      </c>
      <c r="C29" s="110"/>
      <c r="D29" s="36" t="s">
        <v>55</v>
      </c>
      <c r="E29" s="112"/>
      <c r="F29" s="70"/>
      <c r="G29" s="71"/>
      <c r="H29" s="27"/>
      <c r="I29" s="38" t="s">
        <v>40</v>
      </c>
      <c r="J29" s="72"/>
      <c r="K29" s="73"/>
      <c r="L29" s="117">
        <f t="shared" si="0"/>
        <v>15</v>
      </c>
      <c r="M29" s="115"/>
      <c r="N29" s="38" t="s">
        <v>43</v>
      </c>
      <c r="O29" s="87"/>
      <c r="P29" s="127">
        <v>0</v>
      </c>
      <c r="Q29" s="67">
        <v>0.1</v>
      </c>
      <c r="R29" s="152">
        <v>0</v>
      </c>
      <c r="S29" s="131">
        <f t="shared" si="7"/>
        <v>0</v>
      </c>
      <c r="T29" s="130">
        <f t="shared" si="2"/>
        <v>0</v>
      </c>
      <c r="U29" s="134">
        <f t="shared" si="3"/>
        <v>0</v>
      </c>
      <c r="V29" s="119"/>
      <c r="W29" s="136">
        <f t="shared" si="4"/>
        <v>0</v>
      </c>
      <c r="X29" s="121"/>
      <c r="Y29" s="138">
        <f t="shared" si="5"/>
        <v>0</v>
      </c>
      <c r="Z29" s="123"/>
      <c r="AA29" s="136">
        <v>0</v>
      </c>
      <c r="AB29" s="140">
        <f t="shared" si="6"/>
        <v>0</v>
      </c>
      <c r="AC29" s="141">
        <v>0</v>
      </c>
      <c r="AD29" s="27"/>
      <c r="AE29" s="69"/>
      <c r="AF29" s="71"/>
      <c r="AG29" s="40"/>
    </row>
    <row r="30" spans="1:33" ht="15" customHeight="1" x14ac:dyDescent="0.25">
      <c r="A30" s="180"/>
      <c r="B30" s="35">
        <v>25</v>
      </c>
      <c r="C30" s="110"/>
      <c r="D30" s="36" t="s">
        <v>55</v>
      </c>
      <c r="E30" s="112"/>
      <c r="F30" s="70"/>
      <c r="G30" s="71"/>
      <c r="H30" s="27"/>
      <c r="I30" s="38" t="s">
        <v>40</v>
      </c>
      <c r="J30" s="72"/>
      <c r="K30" s="73"/>
      <c r="L30" s="117">
        <f t="shared" si="0"/>
        <v>15</v>
      </c>
      <c r="M30" s="115"/>
      <c r="N30" s="38" t="s">
        <v>43</v>
      </c>
      <c r="O30" s="87"/>
      <c r="P30" s="127">
        <v>0</v>
      </c>
      <c r="Q30" s="67">
        <v>0.1</v>
      </c>
      <c r="R30" s="152">
        <v>0</v>
      </c>
      <c r="S30" s="131">
        <f t="shared" si="7"/>
        <v>0</v>
      </c>
      <c r="T30" s="130">
        <f t="shared" si="2"/>
        <v>0</v>
      </c>
      <c r="U30" s="134">
        <f t="shared" si="3"/>
        <v>0</v>
      </c>
      <c r="V30" s="119"/>
      <c r="W30" s="136">
        <f t="shared" si="4"/>
        <v>0</v>
      </c>
      <c r="X30" s="121"/>
      <c r="Y30" s="138">
        <f t="shared" si="5"/>
        <v>0</v>
      </c>
      <c r="Z30" s="123"/>
      <c r="AA30" s="136">
        <v>0</v>
      </c>
      <c r="AB30" s="140">
        <f t="shared" si="6"/>
        <v>0</v>
      </c>
      <c r="AC30" s="141">
        <v>0</v>
      </c>
      <c r="AD30" s="27"/>
      <c r="AE30" s="69"/>
      <c r="AF30" s="71"/>
      <c r="AG30" s="40"/>
    </row>
    <row r="31" spans="1:33" ht="15" customHeight="1" x14ac:dyDescent="0.25">
      <c r="A31" s="180"/>
      <c r="B31" s="35">
        <v>26</v>
      </c>
      <c r="C31" s="110"/>
      <c r="D31" s="36" t="s">
        <v>55</v>
      </c>
      <c r="E31" s="112"/>
      <c r="F31" s="70"/>
      <c r="G31" s="71"/>
      <c r="H31" s="27"/>
      <c r="I31" s="38" t="s">
        <v>40</v>
      </c>
      <c r="J31" s="72"/>
      <c r="K31" s="73"/>
      <c r="L31" s="117">
        <f t="shared" si="0"/>
        <v>15</v>
      </c>
      <c r="M31" s="115"/>
      <c r="N31" s="38" t="s">
        <v>43</v>
      </c>
      <c r="O31" s="87"/>
      <c r="P31" s="127">
        <v>0</v>
      </c>
      <c r="Q31" s="67">
        <v>0.1</v>
      </c>
      <c r="R31" s="152">
        <v>0</v>
      </c>
      <c r="S31" s="131">
        <f t="shared" si="7"/>
        <v>0</v>
      </c>
      <c r="T31" s="130">
        <f t="shared" si="2"/>
        <v>0</v>
      </c>
      <c r="U31" s="134">
        <f t="shared" si="3"/>
        <v>0</v>
      </c>
      <c r="V31" s="119"/>
      <c r="W31" s="136">
        <f t="shared" si="4"/>
        <v>0</v>
      </c>
      <c r="X31" s="121"/>
      <c r="Y31" s="138">
        <f t="shared" si="5"/>
        <v>0</v>
      </c>
      <c r="Z31" s="123"/>
      <c r="AA31" s="136">
        <v>0</v>
      </c>
      <c r="AB31" s="140">
        <f t="shared" si="6"/>
        <v>0</v>
      </c>
      <c r="AC31" s="141">
        <v>0</v>
      </c>
      <c r="AD31" s="27"/>
      <c r="AE31" s="69"/>
      <c r="AF31" s="71"/>
      <c r="AG31" s="40"/>
    </row>
    <row r="32" spans="1:33" ht="15" customHeight="1" x14ac:dyDescent="0.25">
      <c r="A32" s="180"/>
      <c r="B32" s="35">
        <v>27</v>
      </c>
      <c r="C32" s="110"/>
      <c r="D32" s="36" t="s">
        <v>55</v>
      </c>
      <c r="E32" s="112"/>
      <c r="F32" s="70"/>
      <c r="G32" s="71"/>
      <c r="H32" s="27"/>
      <c r="I32" s="38" t="s">
        <v>40</v>
      </c>
      <c r="J32" s="72"/>
      <c r="K32" s="73"/>
      <c r="L32" s="117">
        <f t="shared" si="0"/>
        <v>15</v>
      </c>
      <c r="M32" s="115"/>
      <c r="N32" s="38" t="s">
        <v>43</v>
      </c>
      <c r="O32" s="87"/>
      <c r="P32" s="127">
        <v>0</v>
      </c>
      <c r="Q32" s="67">
        <v>0.1</v>
      </c>
      <c r="R32" s="152">
        <v>0</v>
      </c>
      <c r="S32" s="131">
        <f t="shared" si="7"/>
        <v>0</v>
      </c>
      <c r="T32" s="130">
        <f t="shared" si="2"/>
        <v>0</v>
      </c>
      <c r="U32" s="134">
        <f t="shared" si="3"/>
        <v>0</v>
      </c>
      <c r="V32" s="119"/>
      <c r="W32" s="136">
        <f t="shared" si="4"/>
        <v>0</v>
      </c>
      <c r="X32" s="121"/>
      <c r="Y32" s="138">
        <f t="shared" si="5"/>
        <v>0</v>
      </c>
      <c r="Z32" s="123"/>
      <c r="AA32" s="136">
        <v>0</v>
      </c>
      <c r="AB32" s="140">
        <f t="shared" si="6"/>
        <v>0</v>
      </c>
      <c r="AC32" s="141">
        <v>0</v>
      </c>
      <c r="AD32" s="27"/>
      <c r="AE32" s="69"/>
      <c r="AF32" s="71"/>
      <c r="AG32" s="40"/>
    </row>
    <row r="33" spans="1:33" ht="15" customHeight="1" x14ac:dyDescent="0.25">
      <c r="A33" s="180"/>
      <c r="B33" s="35">
        <v>28</v>
      </c>
      <c r="C33" s="110"/>
      <c r="D33" s="36" t="s">
        <v>55</v>
      </c>
      <c r="E33" s="112"/>
      <c r="F33" s="70"/>
      <c r="G33" s="71"/>
      <c r="H33" s="27"/>
      <c r="I33" s="38" t="s">
        <v>40</v>
      </c>
      <c r="J33" s="72"/>
      <c r="K33" s="73"/>
      <c r="L33" s="117">
        <f t="shared" si="0"/>
        <v>15</v>
      </c>
      <c r="M33" s="115"/>
      <c r="N33" s="38" t="s">
        <v>43</v>
      </c>
      <c r="O33" s="87"/>
      <c r="P33" s="127">
        <v>0</v>
      </c>
      <c r="Q33" s="67">
        <v>0.1</v>
      </c>
      <c r="R33" s="152">
        <v>0</v>
      </c>
      <c r="S33" s="131">
        <f t="shared" si="7"/>
        <v>0</v>
      </c>
      <c r="T33" s="130">
        <f t="shared" si="2"/>
        <v>0</v>
      </c>
      <c r="U33" s="134">
        <f t="shared" si="3"/>
        <v>0</v>
      </c>
      <c r="V33" s="119"/>
      <c r="W33" s="136">
        <f t="shared" si="4"/>
        <v>0</v>
      </c>
      <c r="X33" s="121"/>
      <c r="Y33" s="138">
        <f t="shared" si="5"/>
        <v>0</v>
      </c>
      <c r="Z33" s="123"/>
      <c r="AA33" s="136">
        <v>0</v>
      </c>
      <c r="AB33" s="140">
        <f t="shared" si="6"/>
        <v>0</v>
      </c>
      <c r="AC33" s="141">
        <v>0</v>
      </c>
      <c r="AD33" s="27"/>
      <c r="AE33" s="69"/>
      <c r="AF33" s="71"/>
      <c r="AG33" s="40"/>
    </row>
    <row r="34" spans="1:33" ht="15" customHeight="1" thickBot="1" x14ac:dyDescent="0.3">
      <c r="A34" s="180"/>
      <c r="B34" s="35">
        <v>29</v>
      </c>
      <c r="C34" s="110"/>
      <c r="D34" s="36" t="s">
        <v>55</v>
      </c>
      <c r="E34" s="112"/>
      <c r="F34" s="70"/>
      <c r="G34" s="71"/>
      <c r="H34" s="30"/>
      <c r="I34" s="43" t="s">
        <v>40</v>
      </c>
      <c r="J34" s="72"/>
      <c r="K34" s="73"/>
      <c r="L34" s="117">
        <f t="shared" si="0"/>
        <v>15</v>
      </c>
      <c r="M34" s="115"/>
      <c r="N34" s="38" t="s">
        <v>43</v>
      </c>
      <c r="O34" s="87"/>
      <c r="P34" s="127">
        <v>0</v>
      </c>
      <c r="Q34" s="67">
        <v>0.1</v>
      </c>
      <c r="R34" s="152">
        <v>0</v>
      </c>
      <c r="S34" s="131">
        <f t="shared" si="7"/>
        <v>0</v>
      </c>
      <c r="T34" s="130">
        <f t="shared" si="2"/>
        <v>0</v>
      </c>
      <c r="U34" s="134">
        <f t="shared" si="3"/>
        <v>0</v>
      </c>
      <c r="V34" s="119"/>
      <c r="W34" s="136">
        <f t="shared" si="4"/>
        <v>0</v>
      </c>
      <c r="X34" s="121"/>
      <c r="Y34" s="138">
        <f t="shared" si="5"/>
        <v>0</v>
      </c>
      <c r="Z34" s="123"/>
      <c r="AA34" s="136">
        <v>0</v>
      </c>
      <c r="AB34" s="140">
        <f t="shared" si="6"/>
        <v>0</v>
      </c>
      <c r="AC34" s="141">
        <v>0</v>
      </c>
      <c r="AD34" s="27"/>
      <c r="AE34" s="69"/>
      <c r="AF34" s="71"/>
      <c r="AG34" s="40"/>
    </row>
    <row r="35" spans="1:33" ht="15.75" thickBot="1" x14ac:dyDescent="0.3">
      <c r="A35" s="181"/>
      <c r="B35" s="91">
        <v>30</v>
      </c>
      <c r="C35" s="111"/>
      <c r="D35" s="41" t="s">
        <v>55</v>
      </c>
      <c r="E35" s="113"/>
      <c r="F35" s="33"/>
      <c r="G35" s="29"/>
      <c r="H35" s="79"/>
      <c r="I35" s="80" t="s">
        <v>40</v>
      </c>
      <c r="J35" s="31"/>
      <c r="K35" s="42"/>
      <c r="L35" s="118">
        <f t="shared" si="0"/>
        <v>15</v>
      </c>
      <c r="M35" s="116"/>
      <c r="N35" s="43" t="s">
        <v>43</v>
      </c>
      <c r="O35" s="88"/>
      <c r="P35" s="128">
        <v>0</v>
      </c>
      <c r="Q35" s="68">
        <v>0.1</v>
      </c>
      <c r="R35" s="153">
        <v>0</v>
      </c>
      <c r="S35" s="132">
        <f t="shared" si="7"/>
        <v>0</v>
      </c>
      <c r="T35" s="133">
        <f t="shared" si="2"/>
        <v>0</v>
      </c>
      <c r="U35" s="135">
        <f t="shared" si="3"/>
        <v>0</v>
      </c>
      <c r="V35" s="120"/>
      <c r="W35" s="137">
        <f t="shared" si="4"/>
        <v>0</v>
      </c>
      <c r="X35" s="122"/>
      <c r="Y35" s="139">
        <f t="shared" si="5"/>
        <v>0</v>
      </c>
      <c r="Z35" s="124"/>
      <c r="AA35" s="137">
        <v>0</v>
      </c>
      <c r="AB35" s="142">
        <f t="shared" si="6"/>
        <v>0</v>
      </c>
      <c r="AC35" s="141">
        <v>0</v>
      </c>
      <c r="AD35" s="30"/>
      <c r="AE35" s="28"/>
      <c r="AF35" s="29"/>
      <c r="AG35" s="44"/>
    </row>
    <row r="36" spans="1:33" ht="15.75" thickBot="1" x14ac:dyDescent="0.3">
      <c r="A36" s="2"/>
      <c r="B36" s="198"/>
      <c r="C36" s="198"/>
      <c r="D36" s="198"/>
      <c r="E36" s="198"/>
      <c r="F36" s="7"/>
      <c r="G36" s="7"/>
      <c r="H36" s="45"/>
      <c r="I36" s="45"/>
      <c r="J36" s="45"/>
      <c r="K36" s="46"/>
      <c r="L36" s="45"/>
      <c r="M36" s="45"/>
      <c r="N36" s="45"/>
      <c r="O36" s="45"/>
      <c r="P36" s="78">
        <f>SUM(P6:P35)</f>
        <v>0</v>
      </c>
      <c r="Q36" s="64"/>
      <c r="R36" s="74">
        <f t="shared" ref="R36:AB36" si="8">SUM(R6:R35)</f>
        <v>0</v>
      </c>
      <c r="S36" s="65">
        <f t="shared" si="8"/>
        <v>0</v>
      </c>
      <c r="T36" s="66">
        <f t="shared" si="8"/>
        <v>0</v>
      </c>
      <c r="U36" s="196">
        <f t="shared" si="8"/>
        <v>0</v>
      </c>
      <c r="V36" s="197"/>
      <c r="W36" s="196">
        <f t="shared" si="8"/>
        <v>0</v>
      </c>
      <c r="X36" s="197"/>
      <c r="Y36" s="196">
        <f t="shared" si="8"/>
        <v>0</v>
      </c>
      <c r="Z36" s="197"/>
      <c r="AA36" s="65">
        <f t="shared" si="8"/>
        <v>0</v>
      </c>
      <c r="AB36" s="65">
        <f t="shared" si="8"/>
        <v>0</v>
      </c>
      <c r="AC36" s="77">
        <f>SUM(AC6:AC35)</f>
        <v>0</v>
      </c>
      <c r="AD36" s="7"/>
      <c r="AE36" s="7"/>
      <c r="AF36" s="7"/>
      <c r="AG36" s="47"/>
    </row>
    <row r="37" spans="1:33" ht="15.75" customHeight="1" thickBot="1" x14ac:dyDescent="0.3">
      <c r="A37" s="2"/>
      <c r="B37" s="182" t="s">
        <v>13</v>
      </c>
      <c r="C37" s="183"/>
      <c r="D37" s="89">
        <v>0</v>
      </c>
      <c r="E37" s="55">
        <f>R6+R7</f>
        <v>0</v>
      </c>
      <c r="F37" s="61"/>
      <c r="G37" s="186" t="s">
        <v>42</v>
      </c>
      <c r="H37" s="187"/>
      <c r="I37" s="190">
        <f>E41-E40</f>
        <v>0</v>
      </c>
      <c r="J37" s="191"/>
      <c r="K37" s="6"/>
      <c r="L37" s="6"/>
      <c r="AD37" s="6"/>
      <c r="AE37" s="6"/>
      <c r="AF37" s="6"/>
    </row>
    <row r="38" spans="1:33" ht="15.75" customHeight="1" thickBot="1" x14ac:dyDescent="0.3">
      <c r="A38" s="2"/>
      <c r="B38" s="184" t="s">
        <v>19</v>
      </c>
      <c r="C38" s="185"/>
      <c r="D38" s="90">
        <v>0</v>
      </c>
      <c r="E38" s="56">
        <v>0</v>
      </c>
      <c r="F38" s="62"/>
      <c r="G38" s="188"/>
      <c r="H38" s="189"/>
      <c r="I38" s="192"/>
      <c r="J38" s="193"/>
      <c r="K38" s="6"/>
      <c r="L38" s="6"/>
    </row>
    <row r="39" spans="1:33" ht="15.75" thickBot="1" x14ac:dyDescent="0.3">
      <c r="A39" s="2"/>
      <c r="B39" s="207" t="s">
        <v>15</v>
      </c>
      <c r="C39" s="208"/>
      <c r="D39" s="169">
        <v>0</v>
      </c>
      <c r="E39" s="57">
        <f>AC36</f>
        <v>0</v>
      </c>
      <c r="F39" s="2"/>
      <c r="G39" s="63"/>
      <c r="H39" s="6"/>
      <c r="I39" s="6"/>
      <c r="J39" s="6"/>
      <c r="K39" s="6"/>
      <c r="L39" s="6"/>
    </row>
    <row r="40" spans="1:33" ht="15.75" customHeight="1" thickBot="1" x14ac:dyDescent="0.3">
      <c r="A40" s="2"/>
      <c r="B40" s="209" t="s">
        <v>14</v>
      </c>
      <c r="C40" s="210"/>
      <c r="D40" s="170">
        <v>0</v>
      </c>
      <c r="E40" s="58">
        <f>P36</f>
        <v>0</v>
      </c>
      <c r="K40" s="6"/>
      <c r="L40" s="6"/>
    </row>
    <row r="41" spans="1:33" ht="15.75" thickBot="1" x14ac:dyDescent="0.3">
      <c r="B41" s="211" t="s">
        <v>7</v>
      </c>
      <c r="C41" s="212"/>
      <c r="D41" s="107">
        <f>D37+D38+D39+D40</f>
        <v>0</v>
      </c>
      <c r="E41" s="59">
        <f>R36</f>
        <v>0</v>
      </c>
      <c r="G41" s="81"/>
      <c r="H41" s="81"/>
    </row>
    <row r="42" spans="1:33" ht="15.75" thickBot="1" x14ac:dyDescent="0.3">
      <c r="B42" s="82"/>
      <c r="C42" s="82"/>
      <c r="D42" s="83"/>
      <c r="E42" s="84"/>
      <c r="G42" s="81"/>
      <c r="H42" s="81"/>
    </row>
    <row r="43" spans="1:33" ht="15.75" thickBot="1" x14ac:dyDescent="0.3">
      <c r="B43" s="213" t="s">
        <v>53</v>
      </c>
      <c r="C43" s="214"/>
      <c r="D43" s="201">
        <f>S36</f>
        <v>0</v>
      </c>
      <c r="E43" s="202"/>
      <c r="G43" s="81"/>
      <c r="H43" s="81"/>
    </row>
    <row r="44" spans="1:33" ht="15.75" thickBot="1" x14ac:dyDescent="0.3"/>
    <row r="45" spans="1:33" ht="33" customHeight="1" thickBot="1" x14ac:dyDescent="0.3">
      <c r="B45" s="203" t="s">
        <v>10</v>
      </c>
      <c r="C45" s="204"/>
      <c r="D45" s="8" t="s">
        <v>38</v>
      </c>
    </row>
    <row r="46" spans="1:33" x14ac:dyDescent="0.25">
      <c r="B46" s="205" t="s">
        <v>27</v>
      </c>
      <c r="C46" s="206"/>
      <c r="D46" s="52">
        <f>COUNTIF(M6:M35,"Peinture")</f>
        <v>0</v>
      </c>
      <c r="E46" s="4"/>
      <c r="F46" s="4"/>
    </row>
    <row r="47" spans="1:33" x14ac:dyDescent="0.25">
      <c r="B47" s="199" t="s">
        <v>28</v>
      </c>
      <c r="C47" s="200"/>
      <c r="D47" s="53">
        <f>COUNTIF(M6:M35,"Electricite")</f>
        <v>0</v>
      </c>
      <c r="E47" s="4"/>
      <c r="F47" s="4"/>
    </row>
    <row r="48" spans="1:33" x14ac:dyDescent="0.25">
      <c r="B48" s="199" t="s">
        <v>29</v>
      </c>
      <c r="C48" s="200"/>
      <c r="D48" s="53">
        <f>COUNTIF(M6:M35,"Store")</f>
        <v>0</v>
      </c>
      <c r="E48" s="4"/>
      <c r="F48" s="4"/>
    </row>
    <row r="49" spans="2:8" x14ac:dyDescent="0.25">
      <c r="B49" s="199" t="s">
        <v>30</v>
      </c>
      <c r="C49" s="200"/>
      <c r="D49" s="53">
        <f>COUNTIF(M6:M35,"Menuiserie")</f>
        <v>0</v>
      </c>
      <c r="E49" s="4"/>
      <c r="F49" s="4"/>
    </row>
    <row r="50" spans="2:8" x14ac:dyDescent="0.25">
      <c r="B50" s="199" t="s">
        <v>31</v>
      </c>
      <c r="C50" s="200"/>
      <c r="D50" s="53">
        <f>COUNTIF(M10:M39,"douche")</f>
        <v>0</v>
      </c>
      <c r="E50" s="4"/>
      <c r="F50" s="4"/>
    </row>
    <row r="51" spans="2:8" x14ac:dyDescent="0.25">
      <c r="B51" s="199" t="s">
        <v>32</v>
      </c>
      <c r="C51" s="200"/>
      <c r="D51" s="53">
        <f>COUNTIF(M6:M35,"Plomberie")</f>
        <v>0</v>
      </c>
      <c r="E51" s="4"/>
      <c r="F51" s="4"/>
    </row>
    <row r="52" spans="2:8" x14ac:dyDescent="0.25">
      <c r="B52" s="199" t="s">
        <v>33</v>
      </c>
      <c r="C52" s="200"/>
      <c r="D52" s="53">
        <f>COUNTIF(M6:M35,"Maçonnerie")</f>
        <v>0</v>
      </c>
      <c r="E52" s="4"/>
      <c r="F52" s="4"/>
    </row>
    <row r="53" spans="2:8" x14ac:dyDescent="0.25">
      <c r="B53" s="199" t="s">
        <v>34</v>
      </c>
      <c r="C53" s="200"/>
      <c r="D53" s="53">
        <f>COUNTIF(M6:M35,"fenetre")</f>
        <v>0</v>
      </c>
      <c r="E53" s="4"/>
      <c r="F53" s="4"/>
      <c r="H53" s="1" t="s">
        <v>62</v>
      </c>
    </row>
    <row r="54" spans="2:8" x14ac:dyDescent="0.25">
      <c r="B54" s="199" t="s">
        <v>35</v>
      </c>
      <c r="C54" s="200"/>
      <c r="D54" s="53">
        <f>COUNTIF(M6:M35,"Volets")</f>
        <v>0</v>
      </c>
      <c r="E54" s="4"/>
      <c r="F54" s="4"/>
    </row>
    <row r="55" spans="2:8" x14ac:dyDescent="0.25">
      <c r="B55" s="199" t="s">
        <v>36</v>
      </c>
      <c r="C55" s="200"/>
      <c r="D55" s="53">
        <f>COUNTIF(M6:M35,"Alarme")</f>
        <v>0</v>
      </c>
      <c r="E55" s="4"/>
      <c r="F55" s="4"/>
    </row>
    <row r="56" spans="2:8" ht="15.75" thickBot="1" x14ac:dyDescent="0.3">
      <c r="B56" s="50" t="s">
        <v>37</v>
      </c>
      <c r="C56" s="51"/>
      <c r="D56" s="54">
        <f>COUNTIF(M6:M35,"sol")</f>
        <v>0</v>
      </c>
      <c r="E56" s="6"/>
      <c r="F56" s="6"/>
    </row>
  </sheetData>
  <autoFilter ref="A5:AG41"/>
  <mergeCells count="29">
    <mergeCell ref="B36:E36"/>
    <mergeCell ref="U36:V36"/>
    <mergeCell ref="W36:X36"/>
    <mergeCell ref="Y36:Z36"/>
    <mergeCell ref="A2:AG2"/>
    <mergeCell ref="U5:V5"/>
    <mergeCell ref="W5:X5"/>
    <mergeCell ref="Y5:Z5"/>
    <mergeCell ref="A6:A35"/>
    <mergeCell ref="B47:C47"/>
    <mergeCell ref="B37:C37"/>
    <mergeCell ref="G37:H38"/>
    <mergeCell ref="I37:J38"/>
    <mergeCell ref="B38:C38"/>
    <mergeCell ref="B39:C39"/>
    <mergeCell ref="B40:C40"/>
    <mergeCell ref="B41:C41"/>
    <mergeCell ref="B43:C43"/>
    <mergeCell ref="D43:E43"/>
    <mergeCell ref="B45:C45"/>
    <mergeCell ref="B46:C46"/>
    <mergeCell ref="B54:C54"/>
    <mergeCell ref="B55:C55"/>
    <mergeCell ref="B48:C48"/>
    <mergeCell ref="B49:C49"/>
    <mergeCell ref="B50:C50"/>
    <mergeCell ref="B51:C51"/>
    <mergeCell ref="B52:C52"/>
    <mergeCell ref="B53:C53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56"/>
  <sheetViews>
    <sheetView topLeftCell="A6" zoomScaleNormal="100" workbookViewId="0">
      <selection activeCell="A6" sqref="A6:A35"/>
    </sheetView>
  </sheetViews>
  <sheetFormatPr baseColWidth="10" defaultRowHeight="15" x14ac:dyDescent="0.25"/>
  <cols>
    <col min="1" max="1" width="6.140625" style="1" customWidth="1"/>
    <col min="2" max="2" width="9.5703125" style="1" customWidth="1"/>
    <col min="3" max="3" width="12.5703125" style="1" customWidth="1"/>
    <col min="4" max="4" width="10.140625" style="1" customWidth="1"/>
    <col min="5" max="5" width="10.42578125" style="1" customWidth="1"/>
    <col min="6" max="6" width="14.28515625" style="1" customWidth="1"/>
    <col min="7" max="7" width="16" style="1" customWidth="1"/>
    <col min="8" max="8" width="13.7109375" style="1" customWidth="1"/>
    <col min="9" max="9" width="8.28515625" style="1" customWidth="1"/>
    <col min="10" max="10" width="28.85546875" style="1" customWidth="1"/>
    <col min="11" max="12" width="11.42578125" style="1"/>
    <col min="13" max="13" width="20.140625" style="1" customWidth="1"/>
    <col min="14" max="14" width="8.42578125" style="1" customWidth="1"/>
    <col min="15" max="15" width="12.42578125" style="1" customWidth="1"/>
    <col min="16" max="16" width="12.85546875" style="1" customWidth="1"/>
    <col min="17" max="17" width="8.140625" style="1" customWidth="1"/>
    <col min="18" max="18" width="10.85546875" style="1" customWidth="1"/>
    <col min="19" max="19" width="12.7109375" style="1" customWidth="1"/>
    <col min="20" max="20" width="12.140625" style="1" customWidth="1"/>
    <col min="21" max="21" width="10" style="1" customWidth="1"/>
    <col min="22" max="22" width="10.7109375" style="1" customWidth="1"/>
    <col min="23" max="23" width="10.5703125" style="1" customWidth="1"/>
    <col min="24" max="24" width="9.140625" style="1" customWidth="1"/>
    <col min="25" max="27" width="9.5703125" style="1" customWidth="1"/>
    <col min="28" max="28" width="10.5703125" style="1" customWidth="1"/>
    <col min="29" max="30" width="11.85546875" style="1" customWidth="1"/>
    <col min="31" max="31" width="9.140625" style="1" customWidth="1"/>
    <col min="32" max="32" width="8.7109375" style="1" customWidth="1"/>
    <col min="33" max="33" width="18.5703125" style="1" customWidth="1"/>
    <col min="34" max="16384" width="11.42578125" style="1"/>
  </cols>
  <sheetData>
    <row r="1" spans="1:33" ht="15.75" thickBot="1" x14ac:dyDescent="0.3"/>
    <row r="2" spans="1:33" ht="15.75" thickBot="1" x14ac:dyDescent="0.3">
      <c r="A2" s="176" t="s">
        <v>26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8"/>
    </row>
    <row r="3" spans="1:33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5"/>
      <c r="N3" s="5"/>
      <c r="O3" s="5"/>
      <c r="P3" s="5"/>
      <c r="Q3" s="5"/>
    </row>
    <row r="4" spans="1:33" ht="15.75" thickBot="1" x14ac:dyDescent="0.3"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41.25" customHeight="1" thickBot="1" x14ac:dyDescent="0.3">
      <c r="A5" s="22" t="s">
        <v>6</v>
      </c>
      <c r="B5" s="22" t="s">
        <v>25</v>
      </c>
      <c r="C5" s="10" t="s">
        <v>2</v>
      </c>
      <c r="D5" s="10" t="s">
        <v>16</v>
      </c>
      <c r="E5" s="10" t="s">
        <v>44</v>
      </c>
      <c r="F5" s="9" t="s">
        <v>17</v>
      </c>
      <c r="G5" s="10" t="s">
        <v>18</v>
      </c>
      <c r="H5" s="11" t="s">
        <v>0</v>
      </c>
      <c r="I5" s="12" t="s">
        <v>9</v>
      </c>
      <c r="J5" s="13" t="s">
        <v>23</v>
      </c>
      <c r="K5" s="13" t="s">
        <v>24</v>
      </c>
      <c r="L5" s="20" t="s">
        <v>1</v>
      </c>
      <c r="M5" s="14" t="s">
        <v>10</v>
      </c>
      <c r="N5" s="14" t="s">
        <v>22</v>
      </c>
      <c r="O5" s="15" t="s">
        <v>51</v>
      </c>
      <c r="P5" s="60" t="s">
        <v>48</v>
      </c>
      <c r="Q5" s="16" t="s">
        <v>41</v>
      </c>
      <c r="R5" s="16" t="s">
        <v>4</v>
      </c>
      <c r="S5" s="17" t="s">
        <v>11</v>
      </c>
      <c r="T5" s="18" t="s">
        <v>5</v>
      </c>
      <c r="U5" s="194" t="s">
        <v>3</v>
      </c>
      <c r="V5" s="195"/>
      <c r="W5" s="194" t="s">
        <v>21</v>
      </c>
      <c r="X5" s="195"/>
      <c r="Y5" s="194" t="s">
        <v>20</v>
      </c>
      <c r="Z5" s="195"/>
      <c r="AA5" s="19" t="s">
        <v>39</v>
      </c>
      <c r="AB5" s="19" t="s">
        <v>12</v>
      </c>
      <c r="AC5" s="76" t="s">
        <v>49</v>
      </c>
      <c r="AD5" s="20" t="s">
        <v>45</v>
      </c>
      <c r="AE5" s="20" t="s">
        <v>46</v>
      </c>
      <c r="AF5" s="75" t="s">
        <v>47</v>
      </c>
      <c r="AG5" s="21" t="s">
        <v>54</v>
      </c>
    </row>
    <row r="6" spans="1:33" ht="15" customHeight="1" x14ac:dyDescent="0.25">
      <c r="A6" s="179" t="s">
        <v>63</v>
      </c>
      <c r="B6" s="34">
        <v>1</v>
      </c>
      <c r="C6" s="108"/>
      <c r="D6" s="36" t="s">
        <v>55</v>
      </c>
      <c r="E6" s="112"/>
      <c r="F6" s="32"/>
      <c r="G6" s="24"/>
      <c r="H6" s="25"/>
      <c r="I6" s="48" t="s">
        <v>40</v>
      </c>
      <c r="J6" s="26"/>
      <c r="K6" s="37"/>
      <c r="L6" s="117">
        <f t="shared" ref="L6:L35" si="0">C6+15</f>
        <v>15</v>
      </c>
      <c r="M6" s="114"/>
      <c r="N6" s="38" t="s">
        <v>43</v>
      </c>
      <c r="O6" s="86"/>
      <c r="P6" s="125">
        <v>0</v>
      </c>
      <c r="Q6" s="67">
        <v>0.1</v>
      </c>
      <c r="R6" s="151">
        <v>0</v>
      </c>
      <c r="S6" s="129">
        <f t="shared" ref="S6:S8" si="1">R6-T6</f>
        <v>0</v>
      </c>
      <c r="T6" s="130">
        <f t="shared" ref="T6:T35" si="2">R6/1.1</f>
        <v>0</v>
      </c>
      <c r="U6" s="134">
        <f t="shared" ref="U6:U35" si="3">R6*0.4</f>
        <v>0</v>
      </c>
      <c r="V6" s="119"/>
      <c r="W6" s="136">
        <f t="shared" ref="W6:W35" si="4">R6*0.5</f>
        <v>0</v>
      </c>
      <c r="X6" s="121"/>
      <c r="Y6" s="138">
        <f t="shared" ref="Y6:Y35" si="5">R6*0.1</f>
        <v>0</v>
      </c>
      <c r="Z6" s="123"/>
      <c r="AA6" s="136">
        <v>0</v>
      </c>
      <c r="AB6" s="140">
        <f t="shared" ref="AB6:AB35" si="6">R6-AA6</f>
        <v>0</v>
      </c>
      <c r="AC6" s="141">
        <v>0</v>
      </c>
      <c r="AD6" s="25"/>
      <c r="AE6" s="23"/>
      <c r="AF6" s="24"/>
      <c r="AG6" s="39"/>
    </row>
    <row r="7" spans="1:33" ht="15" customHeight="1" x14ac:dyDescent="0.25">
      <c r="A7" s="180"/>
      <c r="B7" s="35">
        <v>2</v>
      </c>
      <c r="C7" s="108"/>
      <c r="D7" s="36" t="s">
        <v>55</v>
      </c>
      <c r="E7" s="112"/>
      <c r="F7" s="32"/>
      <c r="G7" s="24"/>
      <c r="H7" s="25"/>
      <c r="I7" s="48" t="s">
        <v>40</v>
      </c>
      <c r="J7" s="26"/>
      <c r="K7" s="37"/>
      <c r="L7" s="117">
        <f t="shared" si="0"/>
        <v>15</v>
      </c>
      <c r="M7" s="114"/>
      <c r="N7" s="38" t="s">
        <v>43</v>
      </c>
      <c r="O7" s="86"/>
      <c r="P7" s="125">
        <v>0</v>
      </c>
      <c r="Q7" s="67">
        <v>0.1</v>
      </c>
      <c r="R7" s="151">
        <v>0</v>
      </c>
      <c r="S7" s="129">
        <f t="shared" si="1"/>
        <v>0</v>
      </c>
      <c r="T7" s="130">
        <f t="shared" si="2"/>
        <v>0</v>
      </c>
      <c r="U7" s="134">
        <f t="shared" si="3"/>
        <v>0</v>
      </c>
      <c r="V7" s="119"/>
      <c r="W7" s="136">
        <f t="shared" si="4"/>
        <v>0</v>
      </c>
      <c r="X7" s="121"/>
      <c r="Y7" s="138">
        <f t="shared" si="5"/>
        <v>0</v>
      </c>
      <c r="Z7" s="123"/>
      <c r="AA7" s="136">
        <v>0</v>
      </c>
      <c r="AB7" s="140">
        <f t="shared" si="6"/>
        <v>0</v>
      </c>
      <c r="AC7" s="141">
        <v>0</v>
      </c>
      <c r="AD7" s="25"/>
      <c r="AE7" s="23"/>
      <c r="AF7" s="24"/>
      <c r="AG7" s="39"/>
    </row>
    <row r="8" spans="1:33" ht="15" customHeight="1" x14ac:dyDescent="0.25">
      <c r="A8" s="180"/>
      <c r="B8" s="35">
        <v>3</v>
      </c>
      <c r="C8" s="108"/>
      <c r="D8" s="36" t="s">
        <v>55</v>
      </c>
      <c r="E8" s="112"/>
      <c r="F8" s="32"/>
      <c r="G8" s="24"/>
      <c r="H8" s="25"/>
      <c r="I8" s="48" t="s">
        <v>40</v>
      </c>
      <c r="J8" s="26"/>
      <c r="K8" s="37"/>
      <c r="L8" s="117">
        <f t="shared" si="0"/>
        <v>15</v>
      </c>
      <c r="M8" s="114"/>
      <c r="N8" s="38" t="s">
        <v>43</v>
      </c>
      <c r="O8" s="86"/>
      <c r="P8" s="125">
        <v>0</v>
      </c>
      <c r="Q8" s="67">
        <v>0.1</v>
      </c>
      <c r="R8" s="151">
        <v>0</v>
      </c>
      <c r="S8" s="129">
        <f t="shared" si="1"/>
        <v>0</v>
      </c>
      <c r="T8" s="130">
        <f t="shared" si="2"/>
        <v>0</v>
      </c>
      <c r="U8" s="134">
        <f t="shared" si="3"/>
        <v>0</v>
      </c>
      <c r="V8" s="119"/>
      <c r="W8" s="136">
        <f t="shared" si="4"/>
        <v>0</v>
      </c>
      <c r="X8" s="121"/>
      <c r="Y8" s="138">
        <f t="shared" si="5"/>
        <v>0</v>
      </c>
      <c r="Z8" s="123"/>
      <c r="AA8" s="136">
        <v>0</v>
      </c>
      <c r="AB8" s="140">
        <f t="shared" si="6"/>
        <v>0</v>
      </c>
      <c r="AC8" s="141">
        <v>0</v>
      </c>
      <c r="AD8" s="25"/>
      <c r="AE8" s="23"/>
      <c r="AF8" s="24"/>
      <c r="AG8" s="39"/>
    </row>
    <row r="9" spans="1:33" ht="15" customHeight="1" x14ac:dyDescent="0.25">
      <c r="A9" s="180"/>
      <c r="B9" s="35">
        <v>4</v>
      </c>
      <c r="C9" s="108"/>
      <c r="D9" s="36" t="s">
        <v>55</v>
      </c>
      <c r="E9" s="112"/>
      <c r="F9" s="32"/>
      <c r="G9" s="24"/>
      <c r="H9" s="25"/>
      <c r="I9" s="48" t="s">
        <v>40</v>
      </c>
      <c r="J9" s="26"/>
      <c r="K9" s="37"/>
      <c r="L9" s="117">
        <f t="shared" si="0"/>
        <v>15</v>
      </c>
      <c r="M9" s="114"/>
      <c r="N9" s="38" t="s">
        <v>43</v>
      </c>
      <c r="O9" s="86"/>
      <c r="P9" s="125">
        <v>0</v>
      </c>
      <c r="Q9" s="67">
        <v>0.1</v>
      </c>
      <c r="R9" s="151">
        <v>0</v>
      </c>
      <c r="S9" s="129">
        <f>R9-T9</f>
        <v>0</v>
      </c>
      <c r="T9" s="130">
        <f t="shared" si="2"/>
        <v>0</v>
      </c>
      <c r="U9" s="134">
        <f t="shared" si="3"/>
        <v>0</v>
      </c>
      <c r="V9" s="119"/>
      <c r="W9" s="136">
        <f t="shared" si="4"/>
        <v>0</v>
      </c>
      <c r="X9" s="121"/>
      <c r="Y9" s="138">
        <f t="shared" si="5"/>
        <v>0</v>
      </c>
      <c r="Z9" s="123"/>
      <c r="AA9" s="136">
        <v>0</v>
      </c>
      <c r="AB9" s="140">
        <f t="shared" si="6"/>
        <v>0</v>
      </c>
      <c r="AC9" s="141">
        <v>0</v>
      </c>
      <c r="AD9" s="25"/>
      <c r="AE9" s="23"/>
      <c r="AF9" s="24"/>
      <c r="AG9" s="39"/>
    </row>
    <row r="10" spans="1:33" x14ac:dyDescent="0.25">
      <c r="A10" s="180"/>
      <c r="B10" s="35">
        <v>5</v>
      </c>
      <c r="C10" s="109"/>
      <c r="D10" s="36" t="s">
        <v>55</v>
      </c>
      <c r="E10" s="112"/>
      <c r="F10" s="32"/>
      <c r="G10" s="24"/>
      <c r="H10" s="25"/>
      <c r="I10" s="48" t="s">
        <v>40</v>
      </c>
      <c r="J10" s="26"/>
      <c r="K10" s="37"/>
      <c r="L10" s="117">
        <f t="shared" si="0"/>
        <v>15</v>
      </c>
      <c r="M10" s="114"/>
      <c r="N10" s="38" t="s">
        <v>43</v>
      </c>
      <c r="O10" s="86"/>
      <c r="P10" s="125">
        <v>0</v>
      </c>
      <c r="Q10" s="67">
        <v>0.1</v>
      </c>
      <c r="R10" s="151">
        <v>0</v>
      </c>
      <c r="S10" s="129">
        <f t="shared" ref="S10:S35" si="7">R10-T10</f>
        <v>0</v>
      </c>
      <c r="T10" s="130">
        <f t="shared" si="2"/>
        <v>0</v>
      </c>
      <c r="U10" s="134">
        <f t="shared" si="3"/>
        <v>0</v>
      </c>
      <c r="V10" s="119"/>
      <c r="W10" s="136">
        <f t="shared" si="4"/>
        <v>0</v>
      </c>
      <c r="X10" s="121"/>
      <c r="Y10" s="138">
        <f t="shared" si="5"/>
        <v>0</v>
      </c>
      <c r="Z10" s="123"/>
      <c r="AA10" s="136">
        <v>0</v>
      </c>
      <c r="AB10" s="140">
        <f t="shared" si="6"/>
        <v>0</v>
      </c>
      <c r="AC10" s="141">
        <v>0</v>
      </c>
      <c r="AD10" s="25"/>
      <c r="AE10" s="23"/>
      <c r="AF10" s="24"/>
      <c r="AG10" s="39"/>
    </row>
    <row r="11" spans="1:33" x14ac:dyDescent="0.25">
      <c r="A11" s="180"/>
      <c r="B11" s="35">
        <v>6</v>
      </c>
      <c r="C11" s="108"/>
      <c r="D11" s="36" t="s">
        <v>55</v>
      </c>
      <c r="E11" s="112"/>
      <c r="F11" s="32"/>
      <c r="G11" s="24"/>
      <c r="H11" s="27"/>
      <c r="I11" s="49" t="s">
        <v>40</v>
      </c>
      <c r="J11" s="26"/>
      <c r="K11" s="37"/>
      <c r="L11" s="117">
        <f t="shared" si="0"/>
        <v>15</v>
      </c>
      <c r="M11" s="114"/>
      <c r="N11" s="38" t="s">
        <v>43</v>
      </c>
      <c r="O11" s="86"/>
      <c r="P11" s="126">
        <v>0</v>
      </c>
      <c r="Q11" s="67">
        <v>0.1</v>
      </c>
      <c r="R11" s="151">
        <v>0</v>
      </c>
      <c r="S11" s="129">
        <f t="shared" si="7"/>
        <v>0</v>
      </c>
      <c r="T11" s="130">
        <f t="shared" si="2"/>
        <v>0</v>
      </c>
      <c r="U11" s="134">
        <f t="shared" si="3"/>
        <v>0</v>
      </c>
      <c r="V11" s="119"/>
      <c r="W11" s="136">
        <f t="shared" si="4"/>
        <v>0</v>
      </c>
      <c r="X11" s="121"/>
      <c r="Y11" s="138">
        <f t="shared" si="5"/>
        <v>0</v>
      </c>
      <c r="Z11" s="123"/>
      <c r="AA11" s="136">
        <v>0</v>
      </c>
      <c r="AB11" s="140">
        <f t="shared" si="6"/>
        <v>0</v>
      </c>
      <c r="AC11" s="141">
        <v>0</v>
      </c>
      <c r="AD11" s="25"/>
      <c r="AE11" s="23"/>
      <c r="AF11" s="24"/>
      <c r="AG11" s="39"/>
    </row>
    <row r="12" spans="1:33" x14ac:dyDescent="0.25">
      <c r="A12" s="180"/>
      <c r="B12" s="35">
        <v>7</v>
      </c>
      <c r="C12" s="108"/>
      <c r="D12" s="36" t="s">
        <v>55</v>
      </c>
      <c r="E12" s="112"/>
      <c r="F12" s="32"/>
      <c r="G12" s="24"/>
      <c r="H12" s="27"/>
      <c r="I12" s="49" t="s">
        <v>40</v>
      </c>
      <c r="J12" s="26"/>
      <c r="K12" s="37"/>
      <c r="L12" s="117">
        <f t="shared" si="0"/>
        <v>15</v>
      </c>
      <c r="M12" s="114"/>
      <c r="N12" s="38" t="s">
        <v>43</v>
      </c>
      <c r="O12" s="86"/>
      <c r="P12" s="126">
        <v>0</v>
      </c>
      <c r="Q12" s="67">
        <v>0.1</v>
      </c>
      <c r="R12" s="151">
        <v>0</v>
      </c>
      <c r="S12" s="129">
        <f t="shared" si="7"/>
        <v>0</v>
      </c>
      <c r="T12" s="130">
        <f t="shared" si="2"/>
        <v>0</v>
      </c>
      <c r="U12" s="134">
        <f t="shared" si="3"/>
        <v>0</v>
      </c>
      <c r="V12" s="119"/>
      <c r="W12" s="136">
        <f t="shared" si="4"/>
        <v>0</v>
      </c>
      <c r="X12" s="121"/>
      <c r="Y12" s="138">
        <f t="shared" si="5"/>
        <v>0</v>
      </c>
      <c r="Z12" s="123"/>
      <c r="AA12" s="136">
        <v>0</v>
      </c>
      <c r="AB12" s="140">
        <f t="shared" si="6"/>
        <v>0</v>
      </c>
      <c r="AC12" s="141">
        <v>0</v>
      </c>
      <c r="AD12" s="25"/>
      <c r="AE12" s="23"/>
      <c r="AF12" s="24"/>
      <c r="AG12" s="39"/>
    </row>
    <row r="13" spans="1:33" x14ac:dyDescent="0.25">
      <c r="A13" s="180"/>
      <c r="B13" s="35">
        <v>8</v>
      </c>
      <c r="C13" s="108"/>
      <c r="D13" s="36" t="s">
        <v>55</v>
      </c>
      <c r="E13" s="112"/>
      <c r="F13" s="32"/>
      <c r="G13" s="24"/>
      <c r="H13" s="27"/>
      <c r="I13" s="49" t="s">
        <v>40</v>
      </c>
      <c r="J13" s="26"/>
      <c r="K13" s="37"/>
      <c r="L13" s="117">
        <f t="shared" si="0"/>
        <v>15</v>
      </c>
      <c r="M13" s="114"/>
      <c r="N13" s="38" t="s">
        <v>43</v>
      </c>
      <c r="O13" s="86"/>
      <c r="P13" s="126">
        <v>0</v>
      </c>
      <c r="Q13" s="67">
        <v>0.1</v>
      </c>
      <c r="R13" s="151">
        <v>0</v>
      </c>
      <c r="S13" s="129">
        <f t="shared" si="7"/>
        <v>0</v>
      </c>
      <c r="T13" s="130">
        <f t="shared" si="2"/>
        <v>0</v>
      </c>
      <c r="U13" s="134">
        <f t="shared" si="3"/>
        <v>0</v>
      </c>
      <c r="V13" s="119"/>
      <c r="W13" s="136">
        <f t="shared" si="4"/>
        <v>0</v>
      </c>
      <c r="X13" s="121"/>
      <c r="Y13" s="138">
        <f t="shared" si="5"/>
        <v>0</v>
      </c>
      <c r="Z13" s="123"/>
      <c r="AA13" s="136">
        <v>0</v>
      </c>
      <c r="AB13" s="140">
        <f t="shared" si="6"/>
        <v>0</v>
      </c>
      <c r="AC13" s="141">
        <v>0</v>
      </c>
      <c r="AD13" s="25"/>
      <c r="AE13" s="23"/>
      <c r="AF13" s="24"/>
      <c r="AG13" s="39"/>
    </row>
    <row r="14" spans="1:33" x14ac:dyDescent="0.25">
      <c r="A14" s="180"/>
      <c r="B14" s="35">
        <v>9</v>
      </c>
      <c r="C14" s="108"/>
      <c r="D14" s="36" t="s">
        <v>55</v>
      </c>
      <c r="E14" s="112"/>
      <c r="F14" s="32"/>
      <c r="G14" s="24"/>
      <c r="H14" s="27"/>
      <c r="I14" s="49" t="s">
        <v>40</v>
      </c>
      <c r="J14" s="26"/>
      <c r="K14" s="37"/>
      <c r="L14" s="117">
        <f t="shared" si="0"/>
        <v>15</v>
      </c>
      <c r="M14" s="114"/>
      <c r="N14" s="38" t="s">
        <v>43</v>
      </c>
      <c r="O14" s="87"/>
      <c r="P14" s="126">
        <v>0</v>
      </c>
      <c r="Q14" s="67">
        <v>0.1</v>
      </c>
      <c r="R14" s="151">
        <v>0</v>
      </c>
      <c r="S14" s="129">
        <f t="shared" si="7"/>
        <v>0</v>
      </c>
      <c r="T14" s="130">
        <f t="shared" si="2"/>
        <v>0</v>
      </c>
      <c r="U14" s="134">
        <f t="shared" si="3"/>
        <v>0</v>
      </c>
      <c r="V14" s="119"/>
      <c r="W14" s="136">
        <f t="shared" si="4"/>
        <v>0</v>
      </c>
      <c r="X14" s="121"/>
      <c r="Y14" s="138">
        <f t="shared" si="5"/>
        <v>0</v>
      </c>
      <c r="Z14" s="123"/>
      <c r="AA14" s="136">
        <v>0</v>
      </c>
      <c r="AB14" s="140">
        <f t="shared" si="6"/>
        <v>0</v>
      </c>
      <c r="AC14" s="141">
        <v>0</v>
      </c>
      <c r="AD14" s="25"/>
      <c r="AE14" s="23"/>
      <c r="AF14" s="24"/>
      <c r="AG14" s="39"/>
    </row>
    <row r="15" spans="1:33" x14ac:dyDescent="0.25">
      <c r="A15" s="180"/>
      <c r="B15" s="35">
        <v>10</v>
      </c>
      <c r="C15" s="108"/>
      <c r="D15" s="36" t="s">
        <v>55</v>
      </c>
      <c r="E15" s="112"/>
      <c r="F15" s="32"/>
      <c r="G15" s="24"/>
      <c r="H15" s="25"/>
      <c r="I15" s="38" t="s">
        <v>40</v>
      </c>
      <c r="J15" s="26"/>
      <c r="K15" s="37"/>
      <c r="L15" s="117">
        <f t="shared" si="0"/>
        <v>15</v>
      </c>
      <c r="M15" s="114"/>
      <c r="N15" s="38" t="s">
        <v>43</v>
      </c>
      <c r="O15" s="86"/>
      <c r="P15" s="127">
        <v>0</v>
      </c>
      <c r="Q15" s="67">
        <v>0.1</v>
      </c>
      <c r="R15" s="152">
        <v>0</v>
      </c>
      <c r="S15" s="131">
        <f t="shared" si="7"/>
        <v>0</v>
      </c>
      <c r="T15" s="130">
        <f t="shared" si="2"/>
        <v>0</v>
      </c>
      <c r="U15" s="134">
        <f t="shared" si="3"/>
        <v>0</v>
      </c>
      <c r="V15" s="119"/>
      <c r="W15" s="136">
        <f t="shared" si="4"/>
        <v>0</v>
      </c>
      <c r="X15" s="121"/>
      <c r="Y15" s="138">
        <f t="shared" si="5"/>
        <v>0</v>
      </c>
      <c r="Z15" s="123"/>
      <c r="AA15" s="136">
        <v>0</v>
      </c>
      <c r="AB15" s="140">
        <f t="shared" si="6"/>
        <v>0</v>
      </c>
      <c r="AC15" s="141">
        <v>0</v>
      </c>
      <c r="AD15" s="25"/>
      <c r="AE15" s="23"/>
      <c r="AF15" s="24"/>
      <c r="AG15" s="39"/>
    </row>
    <row r="16" spans="1:33" ht="15" customHeight="1" x14ac:dyDescent="0.25">
      <c r="A16" s="180"/>
      <c r="B16" s="35">
        <v>11</v>
      </c>
      <c r="C16" s="108"/>
      <c r="D16" s="36" t="s">
        <v>55</v>
      </c>
      <c r="E16" s="112"/>
      <c r="F16" s="32"/>
      <c r="G16" s="24"/>
      <c r="H16" s="25"/>
      <c r="I16" s="38" t="s">
        <v>40</v>
      </c>
      <c r="J16" s="26"/>
      <c r="K16" s="37"/>
      <c r="L16" s="117">
        <f t="shared" si="0"/>
        <v>15</v>
      </c>
      <c r="M16" s="114"/>
      <c r="N16" s="38" t="s">
        <v>43</v>
      </c>
      <c r="O16" s="86"/>
      <c r="P16" s="127">
        <v>0</v>
      </c>
      <c r="Q16" s="67">
        <v>0.1</v>
      </c>
      <c r="R16" s="152">
        <v>0</v>
      </c>
      <c r="S16" s="131">
        <f t="shared" si="7"/>
        <v>0</v>
      </c>
      <c r="T16" s="130">
        <f t="shared" si="2"/>
        <v>0</v>
      </c>
      <c r="U16" s="134">
        <f t="shared" si="3"/>
        <v>0</v>
      </c>
      <c r="V16" s="119"/>
      <c r="W16" s="136">
        <f t="shared" si="4"/>
        <v>0</v>
      </c>
      <c r="X16" s="121"/>
      <c r="Y16" s="138">
        <f t="shared" si="5"/>
        <v>0</v>
      </c>
      <c r="Z16" s="123"/>
      <c r="AA16" s="136">
        <v>0</v>
      </c>
      <c r="AB16" s="140">
        <f t="shared" si="6"/>
        <v>0</v>
      </c>
      <c r="AC16" s="141">
        <v>0</v>
      </c>
      <c r="AD16" s="25"/>
      <c r="AE16" s="23"/>
      <c r="AF16" s="24"/>
      <c r="AG16" s="39"/>
    </row>
    <row r="17" spans="1:33" ht="15" customHeight="1" x14ac:dyDescent="0.25">
      <c r="A17" s="180"/>
      <c r="B17" s="35">
        <v>12</v>
      </c>
      <c r="C17" s="110"/>
      <c r="D17" s="36" t="s">
        <v>55</v>
      </c>
      <c r="E17" s="112"/>
      <c r="F17" s="70"/>
      <c r="G17" s="71"/>
      <c r="H17" s="27"/>
      <c r="I17" s="38" t="s">
        <v>40</v>
      </c>
      <c r="J17" s="72"/>
      <c r="K17" s="73"/>
      <c r="L17" s="117">
        <f t="shared" si="0"/>
        <v>15</v>
      </c>
      <c r="M17" s="115"/>
      <c r="N17" s="38" t="s">
        <v>43</v>
      </c>
      <c r="O17" s="87"/>
      <c r="P17" s="127">
        <v>0</v>
      </c>
      <c r="Q17" s="67">
        <v>0.1</v>
      </c>
      <c r="R17" s="152">
        <v>0</v>
      </c>
      <c r="S17" s="131">
        <f t="shared" si="7"/>
        <v>0</v>
      </c>
      <c r="T17" s="130">
        <f t="shared" si="2"/>
        <v>0</v>
      </c>
      <c r="U17" s="134">
        <f t="shared" si="3"/>
        <v>0</v>
      </c>
      <c r="V17" s="119"/>
      <c r="W17" s="136">
        <f t="shared" si="4"/>
        <v>0</v>
      </c>
      <c r="X17" s="121"/>
      <c r="Y17" s="138">
        <f t="shared" si="5"/>
        <v>0</v>
      </c>
      <c r="Z17" s="123"/>
      <c r="AA17" s="136">
        <v>0</v>
      </c>
      <c r="AB17" s="140">
        <f t="shared" si="6"/>
        <v>0</v>
      </c>
      <c r="AC17" s="141">
        <v>0</v>
      </c>
      <c r="AD17" s="27"/>
      <c r="AE17" s="69"/>
      <c r="AF17" s="71"/>
      <c r="AG17" s="40"/>
    </row>
    <row r="18" spans="1:33" ht="15" customHeight="1" x14ac:dyDescent="0.25">
      <c r="A18" s="180"/>
      <c r="B18" s="35">
        <v>13</v>
      </c>
      <c r="C18" s="110"/>
      <c r="D18" s="36" t="s">
        <v>55</v>
      </c>
      <c r="E18" s="112"/>
      <c r="F18" s="70"/>
      <c r="G18" s="71"/>
      <c r="H18" s="27"/>
      <c r="I18" s="38" t="s">
        <v>40</v>
      </c>
      <c r="J18" s="72"/>
      <c r="K18" s="73"/>
      <c r="L18" s="117">
        <f t="shared" si="0"/>
        <v>15</v>
      </c>
      <c r="M18" s="115"/>
      <c r="N18" s="38" t="s">
        <v>43</v>
      </c>
      <c r="O18" s="87"/>
      <c r="P18" s="127">
        <v>0</v>
      </c>
      <c r="Q18" s="67">
        <v>0.1</v>
      </c>
      <c r="R18" s="152">
        <v>0</v>
      </c>
      <c r="S18" s="131">
        <f t="shared" si="7"/>
        <v>0</v>
      </c>
      <c r="T18" s="130">
        <f t="shared" si="2"/>
        <v>0</v>
      </c>
      <c r="U18" s="134">
        <f t="shared" si="3"/>
        <v>0</v>
      </c>
      <c r="V18" s="119"/>
      <c r="W18" s="136">
        <f t="shared" si="4"/>
        <v>0</v>
      </c>
      <c r="X18" s="121"/>
      <c r="Y18" s="138">
        <f t="shared" si="5"/>
        <v>0</v>
      </c>
      <c r="Z18" s="123"/>
      <c r="AA18" s="136">
        <v>0</v>
      </c>
      <c r="AB18" s="140">
        <f t="shared" si="6"/>
        <v>0</v>
      </c>
      <c r="AC18" s="141">
        <v>0</v>
      </c>
      <c r="AD18" s="27"/>
      <c r="AE18" s="69"/>
      <c r="AF18" s="71"/>
      <c r="AG18" s="40"/>
    </row>
    <row r="19" spans="1:33" ht="15" customHeight="1" x14ac:dyDescent="0.25">
      <c r="A19" s="180"/>
      <c r="B19" s="35">
        <v>14</v>
      </c>
      <c r="C19" s="110"/>
      <c r="D19" s="36" t="s">
        <v>55</v>
      </c>
      <c r="E19" s="112"/>
      <c r="F19" s="70"/>
      <c r="G19" s="71"/>
      <c r="H19" s="27"/>
      <c r="I19" s="38" t="s">
        <v>40</v>
      </c>
      <c r="J19" s="72"/>
      <c r="K19" s="73"/>
      <c r="L19" s="117">
        <f t="shared" si="0"/>
        <v>15</v>
      </c>
      <c r="M19" s="115"/>
      <c r="N19" s="38" t="s">
        <v>43</v>
      </c>
      <c r="O19" s="87"/>
      <c r="P19" s="127">
        <v>0</v>
      </c>
      <c r="Q19" s="67">
        <v>0.1</v>
      </c>
      <c r="R19" s="152">
        <v>0</v>
      </c>
      <c r="S19" s="131">
        <f t="shared" si="7"/>
        <v>0</v>
      </c>
      <c r="T19" s="130">
        <f t="shared" si="2"/>
        <v>0</v>
      </c>
      <c r="U19" s="134">
        <f t="shared" si="3"/>
        <v>0</v>
      </c>
      <c r="V19" s="119"/>
      <c r="W19" s="136">
        <f t="shared" si="4"/>
        <v>0</v>
      </c>
      <c r="X19" s="121"/>
      <c r="Y19" s="138">
        <f t="shared" si="5"/>
        <v>0</v>
      </c>
      <c r="Z19" s="123"/>
      <c r="AA19" s="136">
        <v>0</v>
      </c>
      <c r="AB19" s="140">
        <f t="shared" si="6"/>
        <v>0</v>
      </c>
      <c r="AC19" s="141">
        <v>0</v>
      </c>
      <c r="AD19" s="27"/>
      <c r="AE19" s="69"/>
      <c r="AF19" s="71"/>
      <c r="AG19" s="40"/>
    </row>
    <row r="20" spans="1:33" ht="15" customHeight="1" x14ac:dyDescent="0.25">
      <c r="A20" s="180"/>
      <c r="B20" s="35">
        <v>15</v>
      </c>
      <c r="C20" s="110"/>
      <c r="D20" s="36" t="s">
        <v>55</v>
      </c>
      <c r="E20" s="112"/>
      <c r="F20" s="70"/>
      <c r="G20" s="71"/>
      <c r="H20" s="27"/>
      <c r="I20" s="38" t="s">
        <v>40</v>
      </c>
      <c r="J20" s="72"/>
      <c r="K20" s="73"/>
      <c r="L20" s="117">
        <f t="shared" si="0"/>
        <v>15</v>
      </c>
      <c r="M20" s="115"/>
      <c r="N20" s="38" t="s">
        <v>43</v>
      </c>
      <c r="O20" s="87"/>
      <c r="P20" s="127">
        <v>0</v>
      </c>
      <c r="Q20" s="67">
        <v>0.1</v>
      </c>
      <c r="R20" s="152">
        <v>0</v>
      </c>
      <c r="S20" s="131">
        <f t="shared" si="7"/>
        <v>0</v>
      </c>
      <c r="T20" s="130">
        <f t="shared" si="2"/>
        <v>0</v>
      </c>
      <c r="U20" s="134">
        <f t="shared" si="3"/>
        <v>0</v>
      </c>
      <c r="V20" s="119"/>
      <c r="W20" s="136">
        <f t="shared" si="4"/>
        <v>0</v>
      </c>
      <c r="X20" s="121"/>
      <c r="Y20" s="138">
        <f t="shared" si="5"/>
        <v>0</v>
      </c>
      <c r="Z20" s="123"/>
      <c r="AA20" s="136">
        <v>0</v>
      </c>
      <c r="AB20" s="140">
        <f t="shared" si="6"/>
        <v>0</v>
      </c>
      <c r="AC20" s="141">
        <v>0</v>
      </c>
      <c r="AD20" s="27"/>
      <c r="AE20" s="69"/>
      <c r="AF20" s="71"/>
      <c r="AG20" s="40"/>
    </row>
    <row r="21" spans="1:33" ht="15" customHeight="1" x14ac:dyDescent="0.25">
      <c r="A21" s="180"/>
      <c r="B21" s="35">
        <v>16</v>
      </c>
      <c r="C21" s="110"/>
      <c r="D21" s="36" t="s">
        <v>55</v>
      </c>
      <c r="E21" s="112"/>
      <c r="F21" s="70"/>
      <c r="G21" s="71"/>
      <c r="H21" s="27"/>
      <c r="I21" s="38" t="s">
        <v>40</v>
      </c>
      <c r="J21" s="72"/>
      <c r="K21" s="73"/>
      <c r="L21" s="117">
        <f t="shared" si="0"/>
        <v>15</v>
      </c>
      <c r="M21" s="115"/>
      <c r="N21" s="38" t="s">
        <v>43</v>
      </c>
      <c r="O21" s="87"/>
      <c r="P21" s="127">
        <v>0</v>
      </c>
      <c r="Q21" s="67">
        <v>0.1</v>
      </c>
      <c r="R21" s="152">
        <v>0</v>
      </c>
      <c r="S21" s="131">
        <f t="shared" si="7"/>
        <v>0</v>
      </c>
      <c r="T21" s="130">
        <f t="shared" si="2"/>
        <v>0</v>
      </c>
      <c r="U21" s="134">
        <f t="shared" si="3"/>
        <v>0</v>
      </c>
      <c r="V21" s="119"/>
      <c r="W21" s="136">
        <f t="shared" si="4"/>
        <v>0</v>
      </c>
      <c r="X21" s="121"/>
      <c r="Y21" s="138">
        <f t="shared" si="5"/>
        <v>0</v>
      </c>
      <c r="Z21" s="123"/>
      <c r="AA21" s="136">
        <v>0</v>
      </c>
      <c r="AB21" s="140">
        <f t="shared" si="6"/>
        <v>0</v>
      </c>
      <c r="AC21" s="141">
        <v>0</v>
      </c>
      <c r="AD21" s="27"/>
      <c r="AE21" s="69"/>
      <c r="AF21" s="71"/>
      <c r="AG21" s="40"/>
    </row>
    <row r="22" spans="1:33" ht="15" customHeight="1" x14ac:dyDescent="0.25">
      <c r="A22" s="180"/>
      <c r="B22" s="35">
        <v>17</v>
      </c>
      <c r="C22" s="110"/>
      <c r="D22" s="36" t="s">
        <v>55</v>
      </c>
      <c r="E22" s="112"/>
      <c r="F22" s="70"/>
      <c r="G22" s="71"/>
      <c r="H22" s="27"/>
      <c r="I22" s="38" t="s">
        <v>40</v>
      </c>
      <c r="J22" s="72"/>
      <c r="K22" s="73"/>
      <c r="L22" s="117">
        <f t="shared" si="0"/>
        <v>15</v>
      </c>
      <c r="M22" s="115"/>
      <c r="N22" s="38" t="s">
        <v>43</v>
      </c>
      <c r="O22" s="87"/>
      <c r="P22" s="127">
        <v>0</v>
      </c>
      <c r="Q22" s="67">
        <v>0.1</v>
      </c>
      <c r="R22" s="152">
        <v>0</v>
      </c>
      <c r="S22" s="131">
        <f t="shared" si="7"/>
        <v>0</v>
      </c>
      <c r="T22" s="130">
        <f t="shared" si="2"/>
        <v>0</v>
      </c>
      <c r="U22" s="134">
        <f t="shared" si="3"/>
        <v>0</v>
      </c>
      <c r="V22" s="119"/>
      <c r="W22" s="136">
        <f t="shared" si="4"/>
        <v>0</v>
      </c>
      <c r="X22" s="121"/>
      <c r="Y22" s="138">
        <f t="shared" si="5"/>
        <v>0</v>
      </c>
      <c r="Z22" s="123"/>
      <c r="AA22" s="136">
        <v>0</v>
      </c>
      <c r="AB22" s="140">
        <f t="shared" si="6"/>
        <v>0</v>
      </c>
      <c r="AC22" s="141">
        <v>0</v>
      </c>
      <c r="AD22" s="27"/>
      <c r="AE22" s="69"/>
      <c r="AF22" s="71"/>
      <c r="AG22" s="40"/>
    </row>
    <row r="23" spans="1:33" ht="15" customHeight="1" x14ac:dyDescent="0.25">
      <c r="A23" s="180"/>
      <c r="B23" s="35">
        <v>18</v>
      </c>
      <c r="C23" s="110"/>
      <c r="D23" s="36" t="s">
        <v>55</v>
      </c>
      <c r="E23" s="112"/>
      <c r="F23" s="70"/>
      <c r="G23" s="71"/>
      <c r="H23" s="27"/>
      <c r="I23" s="38" t="s">
        <v>40</v>
      </c>
      <c r="J23" s="72"/>
      <c r="K23" s="73"/>
      <c r="L23" s="117">
        <f t="shared" si="0"/>
        <v>15</v>
      </c>
      <c r="M23" s="115"/>
      <c r="N23" s="38" t="s">
        <v>43</v>
      </c>
      <c r="O23" s="87"/>
      <c r="P23" s="127">
        <v>0</v>
      </c>
      <c r="Q23" s="67">
        <v>0.1</v>
      </c>
      <c r="R23" s="152">
        <v>0</v>
      </c>
      <c r="S23" s="131">
        <f t="shared" si="7"/>
        <v>0</v>
      </c>
      <c r="T23" s="130">
        <f t="shared" si="2"/>
        <v>0</v>
      </c>
      <c r="U23" s="134">
        <f t="shared" si="3"/>
        <v>0</v>
      </c>
      <c r="V23" s="119"/>
      <c r="W23" s="136">
        <f t="shared" si="4"/>
        <v>0</v>
      </c>
      <c r="X23" s="121"/>
      <c r="Y23" s="138">
        <f t="shared" si="5"/>
        <v>0</v>
      </c>
      <c r="Z23" s="123"/>
      <c r="AA23" s="136">
        <v>0</v>
      </c>
      <c r="AB23" s="140">
        <f t="shared" si="6"/>
        <v>0</v>
      </c>
      <c r="AC23" s="141">
        <v>0</v>
      </c>
      <c r="AD23" s="27"/>
      <c r="AE23" s="69"/>
      <c r="AF23" s="71"/>
      <c r="AG23" s="40"/>
    </row>
    <row r="24" spans="1:33" ht="15" customHeight="1" x14ac:dyDescent="0.25">
      <c r="A24" s="180"/>
      <c r="B24" s="35">
        <v>19</v>
      </c>
      <c r="C24" s="110"/>
      <c r="D24" s="36" t="s">
        <v>55</v>
      </c>
      <c r="E24" s="112"/>
      <c r="F24" s="70"/>
      <c r="G24" s="71"/>
      <c r="H24" s="27"/>
      <c r="I24" s="38" t="s">
        <v>40</v>
      </c>
      <c r="J24" s="72"/>
      <c r="K24" s="73"/>
      <c r="L24" s="117">
        <f t="shared" si="0"/>
        <v>15</v>
      </c>
      <c r="M24" s="115"/>
      <c r="N24" s="38" t="s">
        <v>43</v>
      </c>
      <c r="O24" s="87"/>
      <c r="P24" s="127">
        <v>0</v>
      </c>
      <c r="Q24" s="67">
        <v>0.1</v>
      </c>
      <c r="R24" s="152">
        <v>0</v>
      </c>
      <c r="S24" s="131">
        <f t="shared" si="7"/>
        <v>0</v>
      </c>
      <c r="T24" s="130">
        <f t="shared" si="2"/>
        <v>0</v>
      </c>
      <c r="U24" s="134">
        <f t="shared" si="3"/>
        <v>0</v>
      </c>
      <c r="V24" s="119"/>
      <c r="W24" s="136">
        <f t="shared" si="4"/>
        <v>0</v>
      </c>
      <c r="X24" s="121"/>
      <c r="Y24" s="138">
        <f t="shared" si="5"/>
        <v>0</v>
      </c>
      <c r="Z24" s="123"/>
      <c r="AA24" s="136">
        <v>0</v>
      </c>
      <c r="AB24" s="140">
        <f t="shared" si="6"/>
        <v>0</v>
      </c>
      <c r="AC24" s="141">
        <v>0</v>
      </c>
      <c r="AD24" s="27"/>
      <c r="AE24" s="69"/>
      <c r="AF24" s="71"/>
      <c r="AG24" s="40"/>
    </row>
    <row r="25" spans="1:33" ht="15" customHeight="1" x14ac:dyDescent="0.25">
      <c r="A25" s="180"/>
      <c r="B25" s="35">
        <v>20</v>
      </c>
      <c r="C25" s="110"/>
      <c r="D25" s="36" t="s">
        <v>55</v>
      </c>
      <c r="E25" s="112"/>
      <c r="F25" s="70"/>
      <c r="G25" s="71"/>
      <c r="H25" s="27"/>
      <c r="I25" s="38" t="s">
        <v>40</v>
      </c>
      <c r="J25" s="72"/>
      <c r="K25" s="73"/>
      <c r="L25" s="117">
        <f t="shared" si="0"/>
        <v>15</v>
      </c>
      <c r="M25" s="115"/>
      <c r="N25" s="38" t="s">
        <v>43</v>
      </c>
      <c r="O25" s="87"/>
      <c r="P25" s="127">
        <v>0</v>
      </c>
      <c r="Q25" s="67">
        <v>0.1</v>
      </c>
      <c r="R25" s="152">
        <v>0</v>
      </c>
      <c r="S25" s="131">
        <f t="shared" si="7"/>
        <v>0</v>
      </c>
      <c r="T25" s="130">
        <f t="shared" si="2"/>
        <v>0</v>
      </c>
      <c r="U25" s="134">
        <f t="shared" si="3"/>
        <v>0</v>
      </c>
      <c r="V25" s="119"/>
      <c r="W25" s="136">
        <f t="shared" si="4"/>
        <v>0</v>
      </c>
      <c r="X25" s="121"/>
      <c r="Y25" s="138">
        <f t="shared" si="5"/>
        <v>0</v>
      </c>
      <c r="Z25" s="123"/>
      <c r="AA25" s="136">
        <v>0</v>
      </c>
      <c r="AB25" s="140">
        <f t="shared" si="6"/>
        <v>0</v>
      </c>
      <c r="AC25" s="141">
        <v>0</v>
      </c>
      <c r="AD25" s="27"/>
      <c r="AE25" s="69"/>
      <c r="AF25" s="71"/>
      <c r="AG25" s="40"/>
    </row>
    <row r="26" spans="1:33" ht="15" customHeight="1" x14ac:dyDescent="0.25">
      <c r="A26" s="180"/>
      <c r="B26" s="35">
        <v>21</v>
      </c>
      <c r="C26" s="110"/>
      <c r="D26" s="36" t="s">
        <v>55</v>
      </c>
      <c r="E26" s="112"/>
      <c r="F26" s="70"/>
      <c r="G26" s="71"/>
      <c r="H26" s="27"/>
      <c r="I26" s="38" t="s">
        <v>40</v>
      </c>
      <c r="J26" s="72"/>
      <c r="K26" s="73"/>
      <c r="L26" s="117">
        <f t="shared" si="0"/>
        <v>15</v>
      </c>
      <c r="M26" s="115"/>
      <c r="N26" s="38" t="s">
        <v>43</v>
      </c>
      <c r="O26" s="87"/>
      <c r="P26" s="127">
        <v>0</v>
      </c>
      <c r="Q26" s="67">
        <v>0.1</v>
      </c>
      <c r="R26" s="152">
        <v>0</v>
      </c>
      <c r="S26" s="131">
        <f t="shared" si="7"/>
        <v>0</v>
      </c>
      <c r="T26" s="130">
        <f t="shared" si="2"/>
        <v>0</v>
      </c>
      <c r="U26" s="134">
        <f t="shared" si="3"/>
        <v>0</v>
      </c>
      <c r="V26" s="119"/>
      <c r="W26" s="136">
        <f t="shared" si="4"/>
        <v>0</v>
      </c>
      <c r="X26" s="121"/>
      <c r="Y26" s="138">
        <f t="shared" si="5"/>
        <v>0</v>
      </c>
      <c r="Z26" s="123"/>
      <c r="AA26" s="136">
        <v>0</v>
      </c>
      <c r="AB26" s="140">
        <f t="shared" si="6"/>
        <v>0</v>
      </c>
      <c r="AC26" s="141">
        <v>0</v>
      </c>
      <c r="AD26" s="27"/>
      <c r="AE26" s="69"/>
      <c r="AF26" s="71"/>
      <c r="AG26" s="40"/>
    </row>
    <row r="27" spans="1:33" ht="15" customHeight="1" x14ac:dyDescent="0.25">
      <c r="A27" s="180"/>
      <c r="B27" s="35">
        <v>22</v>
      </c>
      <c r="C27" s="110"/>
      <c r="D27" s="36" t="s">
        <v>55</v>
      </c>
      <c r="E27" s="112"/>
      <c r="F27" s="70"/>
      <c r="G27" s="71"/>
      <c r="H27" s="27"/>
      <c r="I27" s="38" t="s">
        <v>40</v>
      </c>
      <c r="J27" s="72"/>
      <c r="K27" s="73"/>
      <c r="L27" s="117">
        <f t="shared" si="0"/>
        <v>15</v>
      </c>
      <c r="M27" s="115"/>
      <c r="N27" s="38" t="s">
        <v>43</v>
      </c>
      <c r="O27" s="87"/>
      <c r="P27" s="127">
        <v>0</v>
      </c>
      <c r="Q27" s="67">
        <v>0.1</v>
      </c>
      <c r="R27" s="152">
        <v>0</v>
      </c>
      <c r="S27" s="131">
        <f t="shared" si="7"/>
        <v>0</v>
      </c>
      <c r="T27" s="130">
        <f t="shared" si="2"/>
        <v>0</v>
      </c>
      <c r="U27" s="134">
        <f t="shared" si="3"/>
        <v>0</v>
      </c>
      <c r="V27" s="119"/>
      <c r="W27" s="136">
        <f t="shared" si="4"/>
        <v>0</v>
      </c>
      <c r="X27" s="121"/>
      <c r="Y27" s="138">
        <f t="shared" si="5"/>
        <v>0</v>
      </c>
      <c r="Z27" s="123"/>
      <c r="AA27" s="136">
        <v>0</v>
      </c>
      <c r="AB27" s="140">
        <f t="shared" si="6"/>
        <v>0</v>
      </c>
      <c r="AC27" s="141">
        <v>0</v>
      </c>
      <c r="AD27" s="27"/>
      <c r="AE27" s="69"/>
      <c r="AF27" s="71"/>
      <c r="AG27" s="40"/>
    </row>
    <row r="28" spans="1:33" ht="15" customHeight="1" x14ac:dyDescent="0.25">
      <c r="A28" s="180"/>
      <c r="B28" s="35">
        <v>23</v>
      </c>
      <c r="C28" s="110"/>
      <c r="D28" s="36" t="s">
        <v>55</v>
      </c>
      <c r="E28" s="112"/>
      <c r="F28" s="70"/>
      <c r="G28" s="71"/>
      <c r="H28" s="27"/>
      <c r="I28" s="38" t="s">
        <v>40</v>
      </c>
      <c r="J28" s="72"/>
      <c r="K28" s="73"/>
      <c r="L28" s="117">
        <f t="shared" si="0"/>
        <v>15</v>
      </c>
      <c r="M28" s="115"/>
      <c r="N28" s="38" t="s">
        <v>43</v>
      </c>
      <c r="O28" s="87"/>
      <c r="P28" s="127">
        <v>0</v>
      </c>
      <c r="Q28" s="67">
        <v>0.1</v>
      </c>
      <c r="R28" s="152">
        <v>0</v>
      </c>
      <c r="S28" s="131">
        <f t="shared" si="7"/>
        <v>0</v>
      </c>
      <c r="T28" s="130">
        <f t="shared" si="2"/>
        <v>0</v>
      </c>
      <c r="U28" s="134">
        <f t="shared" si="3"/>
        <v>0</v>
      </c>
      <c r="V28" s="119"/>
      <c r="W28" s="136">
        <f t="shared" si="4"/>
        <v>0</v>
      </c>
      <c r="X28" s="121"/>
      <c r="Y28" s="138">
        <f t="shared" si="5"/>
        <v>0</v>
      </c>
      <c r="Z28" s="123"/>
      <c r="AA28" s="136">
        <v>0</v>
      </c>
      <c r="AB28" s="140">
        <f t="shared" si="6"/>
        <v>0</v>
      </c>
      <c r="AC28" s="141">
        <v>0</v>
      </c>
      <c r="AD28" s="27"/>
      <c r="AE28" s="69"/>
      <c r="AF28" s="71"/>
      <c r="AG28" s="40"/>
    </row>
    <row r="29" spans="1:33" ht="15" customHeight="1" x14ac:dyDescent="0.25">
      <c r="A29" s="180"/>
      <c r="B29" s="35">
        <v>24</v>
      </c>
      <c r="C29" s="110"/>
      <c r="D29" s="36" t="s">
        <v>55</v>
      </c>
      <c r="E29" s="112"/>
      <c r="F29" s="70"/>
      <c r="G29" s="71"/>
      <c r="H29" s="27"/>
      <c r="I29" s="38" t="s">
        <v>40</v>
      </c>
      <c r="J29" s="72"/>
      <c r="K29" s="73"/>
      <c r="L29" s="117">
        <f t="shared" si="0"/>
        <v>15</v>
      </c>
      <c r="M29" s="115"/>
      <c r="N29" s="38" t="s">
        <v>43</v>
      </c>
      <c r="O29" s="87"/>
      <c r="P29" s="127">
        <v>0</v>
      </c>
      <c r="Q29" s="67">
        <v>0.1</v>
      </c>
      <c r="R29" s="152">
        <v>0</v>
      </c>
      <c r="S29" s="131">
        <f t="shared" si="7"/>
        <v>0</v>
      </c>
      <c r="T29" s="130">
        <f t="shared" si="2"/>
        <v>0</v>
      </c>
      <c r="U29" s="134">
        <f t="shared" si="3"/>
        <v>0</v>
      </c>
      <c r="V29" s="119"/>
      <c r="W29" s="136">
        <f t="shared" si="4"/>
        <v>0</v>
      </c>
      <c r="X29" s="121"/>
      <c r="Y29" s="138">
        <f t="shared" si="5"/>
        <v>0</v>
      </c>
      <c r="Z29" s="123"/>
      <c r="AA29" s="136">
        <v>0</v>
      </c>
      <c r="AB29" s="140">
        <f t="shared" si="6"/>
        <v>0</v>
      </c>
      <c r="AC29" s="141">
        <v>0</v>
      </c>
      <c r="AD29" s="27"/>
      <c r="AE29" s="69"/>
      <c r="AF29" s="71"/>
      <c r="AG29" s="40"/>
    </row>
    <row r="30" spans="1:33" ht="15" customHeight="1" x14ac:dyDescent="0.25">
      <c r="A30" s="180"/>
      <c r="B30" s="35">
        <v>25</v>
      </c>
      <c r="C30" s="110"/>
      <c r="D30" s="36" t="s">
        <v>55</v>
      </c>
      <c r="E30" s="112"/>
      <c r="F30" s="70"/>
      <c r="G30" s="71"/>
      <c r="H30" s="27"/>
      <c r="I30" s="38" t="s">
        <v>40</v>
      </c>
      <c r="J30" s="72"/>
      <c r="K30" s="73"/>
      <c r="L30" s="117">
        <f t="shared" si="0"/>
        <v>15</v>
      </c>
      <c r="M30" s="115"/>
      <c r="N30" s="38" t="s">
        <v>43</v>
      </c>
      <c r="O30" s="87"/>
      <c r="P30" s="127">
        <v>0</v>
      </c>
      <c r="Q30" s="67">
        <v>0.1</v>
      </c>
      <c r="R30" s="152">
        <v>0</v>
      </c>
      <c r="S30" s="131">
        <f t="shared" si="7"/>
        <v>0</v>
      </c>
      <c r="T30" s="130">
        <f t="shared" si="2"/>
        <v>0</v>
      </c>
      <c r="U30" s="134">
        <f t="shared" si="3"/>
        <v>0</v>
      </c>
      <c r="V30" s="119"/>
      <c r="W30" s="136">
        <f t="shared" si="4"/>
        <v>0</v>
      </c>
      <c r="X30" s="121"/>
      <c r="Y30" s="138">
        <f t="shared" si="5"/>
        <v>0</v>
      </c>
      <c r="Z30" s="123"/>
      <c r="AA30" s="136">
        <v>0</v>
      </c>
      <c r="AB30" s="140">
        <f t="shared" si="6"/>
        <v>0</v>
      </c>
      <c r="AC30" s="141">
        <v>0</v>
      </c>
      <c r="AD30" s="27"/>
      <c r="AE30" s="69"/>
      <c r="AF30" s="71"/>
      <c r="AG30" s="40"/>
    </row>
    <row r="31" spans="1:33" ht="15" customHeight="1" x14ac:dyDescent="0.25">
      <c r="A31" s="180"/>
      <c r="B31" s="35">
        <v>26</v>
      </c>
      <c r="C31" s="110"/>
      <c r="D31" s="36" t="s">
        <v>55</v>
      </c>
      <c r="E31" s="112"/>
      <c r="F31" s="70"/>
      <c r="G31" s="71"/>
      <c r="H31" s="27"/>
      <c r="I31" s="38" t="s">
        <v>40</v>
      </c>
      <c r="J31" s="72"/>
      <c r="K31" s="73"/>
      <c r="L31" s="117">
        <f t="shared" si="0"/>
        <v>15</v>
      </c>
      <c r="M31" s="115"/>
      <c r="N31" s="38" t="s">
        <v>43</v>
      </c>
      <c r="O31" s="87"/>
      <c r="P31" s="127">
        <v>0</v>
      </c>
      <c r="Q31" s="67">
        <v>0.1</v>
      </c>
      <c r="R31" s="152">
        <v>0</v>
      </c>
      <c r="S31" s="131">
        <f t="shared" si="7"/>
        <v>0</v>
      </c>
      <c r="T31" s="130">
        <f t="shared" si="2"/>
        <v>0</v>
      </c>
      <c r="U31" s="134">
        <f t="shared" si="3"/>
        <v>0</v>
      </c>
      <c r="V31" s="119"/>
      <c r="W31" s="136">
        <f t="shared" si="4"/>
        <v>0</v>
      </c>
      <c r="X31" s="121"/>
      <c r="Y31" s="138">
        <f t="shared" si="5"/>
        <v>0</v>
      </c>
      <c r="Z31" s="123"/>
      <c r="AA31" s="136">
        <v>0</v>
      </c>
      <c r="AB31" s="140">
        <f t="shared" si="6"/>
        <v>0</v>
      </c>
      <c r="AC31" s="141">
        <v>0</v>
      </c>
      <c r="AD31" s="27"/>
      <c r="AE31" s="69"/>
      <c r="AF31" s="71"/>
      <c r="AG31" s="40"/>
    </row>
    <row r="32" spans="1:33" ht="15" customHeight="1" x14ac:dyDescent="0.25">
      <c r="A32" s="180"/>
      <c r="B32" s="35">
        <v>27</v>
      </c>
      <c r="C32" s="110"/>
      <c r="D32" s="36" t="s">
        <v>55</v>
      </c>
      <c r="E32" s="112"/>
      <c r="F32" s="70"/>
      <c r="G32" s="71"/>
      <c r="H32" s="27"/>
      <c r="I32" s="38" t="s">
        <v>40</v>
      </c>
      <c r="J32" s="72"/>
      <c r="K32" s="73"/>
      <c r="L32" s="117">
        <f t="shared" si="0"/>
        <v>15</v>
      </c>
      <c r="M32" s="115"/>
      <c r="N32" s="38" t="s">
        <v>43</v>
      </c>
      <c r="O32" s="87"/>
      <c r="P32" s="127">
        <v>0</v>
      </c>
      <c r="Q32" s="67">
        <v>0.1</v>
      </c>
      <c r="R32" s="152">
        <v>0</v>
      </c>
      <c r="S32" s="131">
        <f t="shared" si="7"/>
        <v>0</v>
      </c>
      <c r="T32" s="130">
        <f t="shared" si="2"/>
        <v>0</v>
      </c>
      <c r="U32" s="134">
        <f t="shared" si="3"/>
        <v>0</v>
      </c>
      <c r="V32" s="119"/>
      <c r="W32" s="136">
        <f t="shared" si="4"/>
        <v>0</v>
      </c>
      <c r="X32" s="121"/>
      <c r="Y32" s="138">
        <f t="shared" si="5"/>
        <v>0</v>
      </c>
      <c r="Z32" s="123"/>
      <c r="AA32" s="136">
        <v>0</v>
      </c>
      <c r="AB32" s="140">
        <f t="shared" si="6"/>
        <v>0</v>
      </c>
      <c r="AC32" s="141">
        <v>0</v>
      </c>
      <c r="AD32" s="27"/>
      <c r="AE32" s="69"/>
      <c r="AF32" s="71"/>
      <c r="AG32" s="40"/>
    </row>
    <row r="33" spans="1:33" ht="15" customHeight="1" x14ac:dyDescent="0.25">
      <c r="A33" s="180"/>
      <c r="B33" s="35">
        <v>28</v>
      </c>
      <c r="C33" s="110"/>
      <c r="D33" s="36" t="s">
        <v>55</v>
      </c>
      <c r="E33" s="112"/>
      <c r="F33" s="70"/>
      <c r="G33" s="71"/>
      <c r="H33" s="27"/>
      <c r="I33" s="38" t="s">
        <v>40</v>
      </c>
      <c r="J33" s="72"/>
      <c r="K33" s="73"/>
      <c r="L33" s="117">
        <f t="shared" si="0"/>
        <v>15</v>
      </c>
      <c r="M33" s="115"/>
      <c r="N33" s="38" t="s">
        <v>43</v>
      </c>
      <c r="O33" s="87"/>
      <c r="P33" s="127">
        <v>0</v>
      </c>
      <c r="Q33" s="67">
        <v>0.1</v>
      </c>
      <c r="R33" s="152">
        <v>0</v>
      </c>
      <c r="S33" s="131">
        <f t="shared" si="7"/>
        <v>0</v>
      </c>
      <c r="T33" s="130">
        <f t="shared" si="2"/>
        <v>0</v>
      </c>
      <c r="U33" s="134">
        <f t="shared" si="3"/>
        <v>0</v>
      </c>
      <c r="V33" s="119"/>
      <c r="W33" s="136">
        <f t="shared" si="4"/>
        <v>0</v>
      </c>
      <c r="X33" s="121"/>
      <c r="Y33" s="138">
        <f t="shared" si="5"/>
        <v>0</v>
      </c>
      <c r="Z33" s="123"/>
      <c r="AA33" s="136">
        <v>0</v>
      </c>
      <c r="AB33" s="140">
        <f t="shared" si="6"/>
        <v>0</v>
      </c>
      <c r="AC33" s="141">
        <v>0</v>
      </c>
      <c r="AD33" s="27"/>
      <c r="AE33" s="69"/>
      <c r="AF33" s="71"/>
      <c r="AG33" s="40"/>
    </row>
    <row r="34" spans="1:33" ht="15" customHeight="1" thickBot="1" x14ac:dyDescent="0.3">
      <c r="A34" s="180"/>
      <c r="B34" s="35">
        <v>29</v>
      </c>
      <c r="C34" s="110"/>
      <c r="D34" s="36" t="s">
        <v>55</v>
      </c>
      <c r="E34" s="112"/>
      <c r="F34" s="70"/>
      <c r="G34" s="71"/>
      <c r="H34" s="30"/>
      <c r="I34" s="43" t="s">
        <v>40</v>
      </c>
      <c r="J34" s="72"/>
      <c r="K34" s="73"/>
      <c r="L34" s="117">
        <f t="shared" si="0"/>
        <v>15</v>
      </c>
      <c r="M34" s="115"/>
      <c r="N34" s="38" t="s">
        <v>43</v>
      </c>
      <c r="O34" s="87"/>
      <c r="P34" s="127">
        <v>0</v>
      </c>
      <c r="Q34" s="67">
        <v>0.1</v>
      </c>
      <c r="R34" s="152">
        <v>0</v>
      </c>
      <c r="S34" s="131">
        <f t="shared" si="7"/>
        <v>0</v>
      </c>
      <c r="T34" s="130">
        <f t="shared" si="2"/>
        <v>0</v>
      </c>
      <c r="U34" s="134">
        <f t="shared" si="3"/>
        <v>0</v>
      </c>
      <c r="V34" s="119"/>
      <c r="W34" s="136">
        <f t="shared" si="4"/>
        <v>0</v>
      </c>
      <c r="X34" s="121"/>
      <c r="Y34" s="138">
        <f t="shared" si="5"/>
        <v>0</v>
      </c>
      <c r="Z34" s="123"/>
      <c r="AA34" s="136">
        <v>0</v>
      </c>
      <c r="AB34" s="140">
        <f t="shared" si="6"/>
        <v>0</v>
      </c>
      <c r="AC34" s="141">
        <v>0</v>
      </c>
      <c r="AD34" s="27"/>
      <c r="AE34" s="69"/>
      <c r="AF34" s="71"/>
      <c r="AG34" s="40"/>
    </row>
    <row r="35" spans="1:33" ht="15.75" thickBot="1" x14ac:dyDescent="0.3">
      <c r="A35" s="181"/>
      <c r="B35" s="91">
        <v>30</v>
      </c>
      <c r="C35" s="111"/>
      <c r="D35" s="41" t="s">
        <v>55</v>
      </c>
      <c r="E35" s="113"/>
      <c r="F35" s="33"/>
      <c r="G35" s="29"/>
      <c r="H35" s="79"/>
      <c r="I35" s="80" t="s">
        <v>40</v>
      </c>
      <c r="J35" s="31"/>
      <c r="K35" s="42"/>
      <c r="L35" s="118">
        <f t="shared" si="0"/>
        <v>15</v>
      </c>
      <c r="M35" s="116"/>
      <c r="N35" s="43" t="s">
        <v>43</v>
      </c>
      <c r="O35" s="88"/>
      <c r="P35" s="128">
        <v>0</v>
      </c>
      <c r="Q35" s="68">
        <v>0.1</v>
      </c>
      <c r="R35" s="153">
        <v>0</v>
      </c>
      <c r="S35" s="132">
        <f t="shared" si="7"/>
        <v>0</v>
      </c>
      <c r="T35" s="133">
        <f t="shared" si="2"/>
        <v>0</v>
      </c>
      <c r="U35" s="135">
        <f t="shared" si="3"/>
        <v>0</v>
      </c>
      <c r="V35" s="120"/>
      <c r="W35" s="137">
        <f t="shared" si="4"/>
        <v>0</v>
      </c>
      <c r="X35" s="122"/>
      <c r="Y35" s="139">
        <f t="shared" si="5"/>
        <v>0</v>
      </c>
      <c r="Z35" s="124"/>
      <c r="AA35" s="137">
        <v>0</v>
      </c>
      <c r="AB35" s="142">
        <f t="shared" si="6"/>
        <v>0</v>
      </c>
      <c r="AC35" s="141">
        <v>0</v>
      </c>
      <c r="AD35" s="30"/>
      <c r="AE35" s="28"/>
      <c r="AF35" s="29"/>
      <c r="AG35" s="44"/>
    </row>
    <row r="36" spans="1:33" ht="15.75" thickBot="1" x14ac:dyDescent="0.3">
      <c r="A36" s="2"/>
      <c r="B36" s="198"/>
      <c r="C36" s="198"/>
      <c r="D36" s="198"/>
      <c r="E36" s="198"/>
      <c r="F36" s="7"/>
      <c r="G36" s="7"/>
      <c r="H36" s="45"/>
      <c r="I36" s="45"/>
      <c r="J36" s="45"/>
      <c r="K36" s="46"/>
      <c r="L36" s="45"/>
      <c r="M36" s="45"/>
      <c r="N36" s="45"/>
      <c r="O36" s="45"/>
      <c r="P36" s="78">
        <f>SUM(P6:P35)</f>
        <v>0</v>
      </c>
      <c r="Q36" s="64"/>
      <c r="R36" s="74">
        <f t="shared" ref="R36:AB36" si="8">SUM(R6:R35)</f>
        <v>0</v>
      </c>
      <c r="S36" s="65">
        <f t="shared" si="8"/>
        <v>0</v>
      </c>
      <c r="T36" s="66">
        <f t="shared" si="8"/>
        <v>0</v>
      </c>
      <c r="U36" s="196">
        <f t="shared" si="8"/>
        <v>0</v>
      </c>
      <c r="V36" s="197"/>
      <c r="W36" s="196">
        <f t="shared" si="8"/>
        <v>0</v>
      </c>
      <c r="X36" s="197"/>
      <c r="Y36" s="196">
        <f t="shared" si="8"/>
        <v>0</v>
      </c>
      <c r="Z36" s="197"/>
      <c r="AA36" s="65">
        <f t="shared" si="8"/>
        <v>0</v>
      </c>
      <c r="AB36" s="65">
        <f t="shared" si="8"/>
        <v>0</v>
      </c>
      <c r="AC36" s="77">
        <f>SUM(AC6:AC35)</f>
        <v>0</v>
      </c>
      <c r="AD36" s="7"/>
      <c r="AE36" s="7"/>
      <c r="AF36" s="7"/>
      <c r="AG36" s="47"/>
    </row>
    <row r="37" spans="1:33" ht="15.75" customHeight="1" thickBot="1" x14ac:dyDescent="0.3">
      <c r="A37" s="2"/>
      <c r="B37" s="182" t="s">
        <v>13</v>
      </c>
      <c r="C37" s="183"/>
      <c r="D37" s="89">
        <v>0</v>
      </c>
      <c r="E37" s="55">
        <f>R6+R7</f>
        <v>0</v>
      </c>
      <c r="F37" s="61"/>
      <c r="G37" s="186" t="s">
        <v>42</v>
      </c>
      <c r="H37" s="187"/>
      <c r="I37" s="190">
        <f>E41-E40</f>
        <v>0</v>
      </c>
      <c r="J37" s="191"/>
      <c r="K37" s="6"/>
      <c r="L37" s="6"/>
      <c r="AD37" s="6"/>
      <c r="AE37" s="6"/>
      <c r="AF37" s="6"/>
    </row>
    <row r="38" spans="1:33" ht="15.75" customHeight="1" thickBot="1" x14ac:dyDescent="0.3">
      <c r="A38" s="2"/>
      <c r="B38" s="184" t="s">
        <v>19</v>
      </c>
      <c r="C38" s="185"/>
      <c r="D38" s="90">
        <v>0</v>
      </c>
      <c r="E38" s="56">
        <v>0</v>
      </c>
      <c r="F38" s="62"/>
      <c r="G38" s="188"/>
      <c r="H38" s="189"/>
      <c r="I38" s="192"/>
      <c r="J38" s="193"/>
      <c r="K38" s="6"/>
      <c r="L38" s="6"/>
    </row>
    <row r="39" spans="1:33" ht="15.75" thickBot="1" x14ac:dyDescent="0.3">
      <c r="A39" s="2"/>
      <c r="B39" s="207" t="s">
        <v>15</v>
      </c>
      <c r="C39" s="208"/>
      <c r="D39" s="169">
        <v>0</v>
      </c>
      <c r="E39" s="57">
        <f>AC36</f>
        <v>0</v>
      </c>
      <c r="F39" s="2"/>
      <c r="G39" s="63"/>
      <c r="H39" s="6"/>
      <c r="I39" s="6"/>
      <c r="J39" s="6"/>
      <c r="K39" s="6"/>
      <c r="L39" s="6"/>
    </row>
    <row r="40" spans="1:33" ht="15.75" customHeight="1" thickBot="1" x14ac:dyDescent="0.3">
      <c r="A40" s="2"/>
      <c r="B40" s="209" t="s">
        <v>14</v>
      </c>
      <c r="C40" s="210"/>
      <c r="D40" s="170">
        <v>0</v>
      </c>
      <c r="E40" s="58">
        <f>P36</f>
        <v>0</v>
      </c>
      <c r="K40" s="6"/>
      <c r="L40" s="6"/>
    </row>
    <row r="41" spans="1:33" ht="15.75" thickBot="1" x14ac:dyDescent="0.3">
      <c r="B41" s="211" t="s">
        <v>7</v>
      </c>
      <c r="C41" s="212"/>
      <c r="D41" s="107">
        <f>D37+D38+D39+D40</f>
        <v>0</v>
      </c>
      <c r="E41" s="59">
        <f>R36</f>
        <v>0</v>
      </c>
      <c r="G41" s="81"/>
      <c r="H41" s="81"/>
    </row>
    <row r="42" spans="1:33" ht="15.75" thickBot="1" x14ac:dyDescent="0.3">
      <c r="B42" s="82"/>
      <c r="C42" s="82"/>
      <c r="D42" s="83"/>
      <c r="E42" s="84"/>
      <c r="G42" s="81"/>
      <c r="H42" s="81"/>
    </row>
    <row r="43" spans="1:33" ht="15.75" thickBot="1" x14ac:dyDescent="0.3">
      <c r="B43" s="213" t="s">
        <v>53</v>
      </c>
      <c r="C43" s="214"/>
      <c r="D43" s="201">
        <f>S36</f>
        <v>0</v>
      </c>
      <c r="E43" s="202"/>
      <c r="G43" s="81"/>
      <c r="H43" s="81"/>
    </row>
    <row r="44" spans="1:33" ht="15.75" thickBot="1" x14ac:dyDescent="0.3"/>
    <row r="45" spans="1:33" ht="33" customHeight="1" thickBot="1" x14ac:dyDescent="0.3">
      <c r="B45" s="203" t="s">
        <v>10</v>
      </c>
      <c r="C45" s="204"/>
      <c r="D45" s="8" t="s">
        <v>38</v>
      </c>
    </row>
    <row r="46" spans="1:33" x14ac:dyDescent="0.25">
      <c r="B46" s="205" t="s">
        <v>27</v>
      </c>
      <c r="C46" s="206"/>
      <c r="D46" s="52">
        <f>COUNTIF(M6:M35,"Peinture")</f>
        <v>0</v>
      </c>
      <c r="E46" s="4"/>
      <c r="F46" s="4"/>
    </row>
    <row r="47" spans="1:33" x14ac:dyDescent="0.25">
      <c r="B47" s="199" t="s">
        <v>28</v>
      </c>
      <c r="C47" s="200"/>
      <c r="D47" s="53">
        <f>COUNTIF(M6:M35,"Electricite")</f>
        <v>0</v>
      </c>
      <c r="E47" s="4"/>
      <c r="F47" s="4"/>
    </row>
    <row r="48" spans="1:33" x14ac:dyDescent="0.25">
      <c r="B48" s="199" t="s">
        <v>29</v>
      </c>
      <c r="C48" s="200"/>
      <c r="D48" s="53">
        <f>COUNTIF(M6:M35,"Store")</f>
        <v>0</v>
      </c>
      <c r="E48" s="4"/>
      <c r="F48" s="4"/>
    </row>
    <row r="49" spans="2:6" x14ac:dyDescent="0.25">
      <c r="B49" s="199" t="s">
        <v>30</v>
      </c>
      <c r="C49" s="200"/>
      <c r="D49" s="53">
        <f>COUNTIF(M6:M35,"Menuiserie")</f>
        <v>0</v>
      </c>
      <c r="E49" s="4"/>
      <c r="F49" s="4"/>
    </row>
    <row r="50" spans="2:6" x14ac:dyDescent="0.25">
      <c r="B50" s="199" t="s">
        <v>31</v>
      </c>
      <c r="C50" s="200"/>
      <c r="D50" s="53">
        <f>COUNTIF(M10:M39,"douche")</f>
        <v>0</v>
      </c>
      <c r="E50" s="4"/>
      <c r="F50" s="4"/>
    </row>
    <row r="51" spans="2:6" x14ac:dyDescent="0.25">
      <c r="B51" s="199" t="s">
        <v>32</v>
      </c>
      <c r="C51" s="200"/>
      <c r="D51" s="53">
        <f>COUNTIF(M6:M35,"Plomberie")</f>
        <v>0</v>
      </c>
      <c r="E51" s="4"/>
      <c r="F51" s="4"/>
    </row>
    <row r="52" spans="2:6" x14ac:dyDescent="0.25">
      <c r="B52" s="199" t="s">
        <v>33</v>
      </c>
      <c r="C52" s="200"/>
      <c r="D52" s="53">
        <f>COUNTIF(M6:M35,"Maçonnerie")</f>
        <v>0</v>
      </c>
      <c r="E52" s="4"/>
      <c r="F52" s="4"/>
    </row>
    <row r="53" spans="2:6" x14ac:dyDescent="0.25">
      <c r="B53" s="199" t="s">
        <v>34</v>
      </c>
      <c r="C53" s="200"/>
      <c r="D53" s="53">
        <f>COUNTIF(M6:M35,"fenetre")</f>
        <v>0</v>
      </c>
      <c r="E53" s="4"/>
      <c r="F53" s="4"/>
    </row>
    <row r="54" spans="2:6" x14ac:dyDescent="0.25">
      <c r="B54" s="199" t="s">
        <v>35</v>
      </c>
      <c r="C54" s="200"/>
      <c r="D54" s="53">
        <f>COUNTIF(M6:M35,"Volets")</f>
        <v>0</v>
      </c>
      <c r="E54" s="4"/>
      <c r="F54" s="4"/>
    </row>
    <row r="55" spans="2:6" x14ac:dyDescent="0.25">
      <c r="B55" s="199" t="s">
        <v>36</v>
      </c>
      <c r="C55" s="200"/>
      <c r="D55" s="53">
        <f>COUNTIF(M6:M35,"Alarme")</f>
        <v>0</v>
      </c>
      <c r="E55" s="4"/>
      <c r="F55" s="4"/>
    </row>
    <row r="56" spans="2:6" ht="15.75" thickBot="1" x14ac:dyDescent="0.3">
      <c r="B56" s="50" t="s">
        <v>37</v>
      </c>
      <c r="C56" s="51"/>
      <c r="D56" s="54">
        <f>COUNTIF(M6:M35,"sol")</f>
        <v>0</v>
      </c>
      <c r="E56" s="6"/>
      <c r="F56" s="6"/>
    </row>
  </sheetData>
  <autoFilter ref="A5:AG41"/>
  <mergeCells count="29">
    <mergeCell ref="B36:E36"/>
    <mergeCell ref="U36:V36"/>
    <mergeCell ref="W36:X36"/>
    <mergeCell ref="Y36:Z36"/>
    <mergeCell ref="A2:AG2"/>
    <mergeCell ref="U5:V5"/>
    <mergeCell ref="W5:X5"/>
    <mergeCell ref="Y5:Z5"/>
    <mergeCell ref="A6:A35"/>
    <mergeCell ref="B47:C47"/>
    <mergeCell ref="B37:C37"/>
    <mergeCell ref="G37:H38"/>
    <mergeCell ref="I37:J38"/>
    <mergeCell ref="B38:C38"/>
    <mergeCell ref="B39:C39"/>
    <mergeCell ref="B40:C40"/>
    <mergeCell ref="B41:C41"/>
    <mergeCell ref="B43:C43"/>
    <mergeCell ref="D43:E43"/>
    <mergeCell ref="B45:C45"/>
    <mergeCell ref="B46:C46"/>
    <mergeCell ref="B54:C54"/>
    <mergeCell ref="B55:C55"/>
    <mergeCell ref="B48:C48"/>
    <mergeCell ref="B49:C49"/>
    <mergeCell ref="B50:C50"/>
    <mergeCell ref="B51:C51"/>
    <mergeCell ref="B52:C52"/>
    <mergeCell ref="B53:C53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56"/>
  <sheetViews>
    <sheetView topLeftCell="A19" zoomScaleNormal="100" workbookViewId="0">
      <selection activeCell="G55" sqref="G55"/>
    </sheetView>
  </sheetViews>
  <sheetFormatPr baseColWidth="10" defaultRowHeight="15" x14ac:dyDescent="0.25"/>
  <cols>
    <col min="1" max="1" width="6.140625" style="1" customWidth="1"/>
    <col min="2" max="2" width="9.5703125" style="1" customWidth="1"/>
    <col min="3" max="3" width="12.5703125" style="1" customWidth="1"/>
    <col min="4" max="4" width="10.140625" style="1" customWidth="1"/>
    <col min="5" max="5" width="10.42578125" style="1" customWidth="1"/>
    <col min="6" max="6" width="14.28515625" style="1" customWidth="1"/>
    <col min="7" max="7" width="16" style="1" customWidth="1"/>
    <col min="8" max="8" width="13.7109375" style="1" customWidth="1"/>
    <col min="9" max="9" width="8.28515625" style="1" customWidth="1"/>
    <col min="10" max="10" width="28.85546875" style="1" customWidth="1"/>
    <col min="11" max="12" width="11.42578125" style="1"/>
    <col min="13" max="13" width="20.140625" style="1" customWidth="1"/>
    <col min="14" max="14" width="8.42578125" style="1" customWidth="1"/>
    <col min="15" max="15" width="12.42578125" style="1" customWidth="1"/>
    <col min="16" max="16" width="12.85546875" style="1" customWidth="1"/>
    <col min="17" max="17" width="8.140625" style="1" customWidth="1"/>
    <col min="18" max="18" width="10.85546875" style="1" customWidth="1"/>
    <col min="19" max="19" width="12.7109375" style="1" customWidth="1"/>
    <col min="20" max="20" width="12.140625" style="1" customWidth="1"/>
    <col min="21" max="21" width="10" style="1" customWidth="1"/>
    <col min="22" max="22" width="10.7109375" style="1" customWidth="1"/>
    <col min="23" max="23" width="10.5703125" style="1" customWidth="1"/>
    <col min="24" max="24" width="9.140625" style="1" customWidth="1"/>
    <col min="25" max="27" width="9.5703125" style="1" customWidth="1"/>
    <col min="28" max="28" width="10.5703125" style="1" customWidth="1"/>
    <col min="29" max="30" width="11.85546875" style="1" customWidth="1"/>
    <col min="31" max="31" width="9.140625" style="1" customWidth="1"/>
    <col min="32" max="32" width="8.7109375" style="1" customWidth="1"/>
    <col min="33" max="33" width="18.5703125" style="1" customWidth="1"/>
    <col min="34" max="16384" width="11.42578125" style="1"/>
  </cols>
  <sheetData>
    <row r="1" spans="1:33" ht="15.75" thickBot="1" x14ac:dyDescent="0.3"/>
    <row r="2" spans="1:33" ht="15.75" thickBot="1" x14ac:dyDescent="0.3">
      <c r="A2" s="176" t="s">
        <v>26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8"/>
    </row>
    <row r="3" spans="1:33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5"/>
      <c r="N3" s="5"/>
      <c r="O3" s="5"/>
      <c r="P3" s="5"/>
      <c r="Q3" s="5"/>
    </row>
    <row r="4" spans="1:33" ht="15.75" thickBot="1" x14ac:dyDescent="0.3"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41.25" customHeight="1" thickBot="1" x14ac:dyDescent="0.3">
      <c r="A5" s="22" t="s">
        <v>6</v>
      </c>
      <c r="B5" s="22" t="s">
        <v>25</v>
      </c>
      <c r="C5" s="10" t="s">
        <v>2</v>
      </c>
      <c r="D5" s="10" t="s">
        <v>16</v>
      </c>
      <c r="E5" s="10" t="s">
        <v>44</v>
      </c>
      <c r="F5" s="9" t="s">
        <v>17</v>
      </c>
      <c r="G5" s="10" t="s">
        <v>18</v>
      </c>
      <c r="H5" s="11" t="s">
        <v>0</v>
      </c>
      <c r="I5" s="12" t="s">
        <v>9</v>
      </c>
      <c r="J5" s="13" t="s">
        <v>23</v>
      </c>
      <c r="K5" s="13" t="s">
        <v>24</v>
      </c>
      <c r="L5" s="20" t="s">
        <v>1</v>
      </c>
      <c r="M5" s="14" t="s">
        <v>10</v>
      </c>
      <c r="N5" s="14" t="s">
        <v>22</v>
      </c>
      <c r="O5" s="15" t="s">
        <v>51</v>
      </c>
      <c r="P5" s="60" t="s">
        <v>48</v>
      </c>
      <c r="Q5" s="16" t="s">
        <v>41</v>
      </c>
      <c r="R5" s="16" t="s">
        <v>4</v>
      </c>
      <c r="S5" s="17" t="s">
        <v>11</v>
      </c>
      <c r="T5" s="18" t="s">
        <v>5</v>
      </c>
      <c r="U5" s="194" t="s">
        <v>3</v>
      </c>
      <c r="V5" s="195"/>
      <c r="W5" s="194" t="s">
        <v>21</v>
      </c>
      <c r="X5" s="195"/>
      <c r="Y5" s="194" t="s">
        <v>20</v>
      </c>
      <c r="Z5" s="195"/>
      <c r="AA5" s="19" t="s">
        <v>39</v>
      </c>
      <c r="AB5" s="19" t="s">
        <v>12</v>
      </c>
      <c r="AC5" s="76" t="s">
        <v>49</v>
      </c>
      <c r="AD5" s="20" t="s">
        <v>45</v>
      </c>
      <c r="AE5" s="20" t="s">
        <v>46</v>
      </c>
      <c r="AF5" s="75" t="s">
        <v>47</v>
      </c>
      <c r="AG5" s="21" t="s">
        <v>54</v>
      </c>
    </row>
    <row r="6" spans="1:33" ht="15" customHeight="1" x14ac:dyDescent="0.25">
      <c r="A6" s="179" t="s">
        <v>59</v>
      </c>
      <c r="B6" s="34">
        <v>1</v>
      </c>
      <c r="C6" s="108"/>
      <c r="D6" s="36" t="s">
        <v>55</v>
      </c>
      <c r="E6" s="112"/>
      <c r="F6" s="32"/>
      <c r="G6" s="24"/>
      <c r="H6" s="25"/>
      <c r="I6" s="48" t="s">
        <v>40</v>
      </c>
      <c r="J6" s="26"/>
      <c r="K6" s="37"/>
      <c r="L6" s="117">
        <f t="shared" ref="L6:L35" si="0">C6+15</f>
        <v>15</v>
      </c>
      <c r="M6" s="114"/>
      <c r="N6" s="38" t="s">
        <v>43</v>
      </c>
      <c r="O6" s="86"/>
      <c r="P6" s="125">
        <v>0</v>
      </c>
      <c r="Q6" s="67">
        <v>0.1</v>
      </c>
      <c r="R6" s="151">
        <v>0</v>
      </c>
      <c r="S6" s="129">
        <f t="shared" ref="S6:S8" si="1">R6-T6</f>
        <v>0</v>
      </c>
      <c r="T6" s="130">
        <f t="shared" ref="T6:T35" si="2">R6/1.1</f>
        <v>0</v>
      </c>
      <c r="U6" s="134">
        <f t="shared" ref="U6:U35" si="3">R6*0.4</f>
        <v>0</v>
      </c>
      <c r="V6" s="119"/>
      <c r="W6" s="136">
        <f t="shared" ref="W6:W35" si="4">R6*0.5</f>
        <v>0</v>
      </c>
      <c r="X6" s="121"/>
      <c r="Y6" s="138">
        <f t="shared" ref="Y6:Y35" si="5">R6*0.1</f>
        <v>0</v>
      </c>
      <c r="Z6" s="123"/>
      <c r="AA6" s="136">
        <v>0</v>
      </c>
      <c r="AB6" s="140">
        <f t="shared" ref="AB6:AB35" si="6">R6-AA6</f>
        <v>0</v>
      </c>
      <c r="AC6" s="141">
        <v>0</v>
      </c>
      <c r="AD6" s="25"/>
      <c r="AE6" s="23"/>
      <c r="AF6" s="24"/>
      <c r="AG6" s="39"/>
    </row>
    <row r="7" spans="1:33" ht="15" customHeight="1" x14ac:dyDescent="0.25">
      <c r="A7" s="180"/>
      <c r="B7" s="35">
        <v>2</v>
      </c>
      <c r="C7" s="108"/>
      <c r="D7" s="36" t="s">
        <v>55</v>
      </c>
      <c r="E7" s="112"/>
      <c r="F7" s="32"/>
      <c r="G7" s="24"/>
      <c r="H7" s="25"/>
      <c r="I7" s="48" t="s">
        <v>40</v>
      </c>
      <c r="J7" s="26"/>
      <c r="K7" s="37"/>
      <c r="L7" s="117">
        <f t="shared" si="0"/>
        <v>15</v>
      </c>
      <c r="M7" s="114"/>
      <c r="N7" s="38" t="s">
        <v>43</v>
      </c>
      <c r="O7" s="86"/>
      <c r="P7" s="125">
        <v>0</v>
      </c>
      <c r="Q7" s="67">
        <v>0.1</v>
      </c>
      <c r="R7" s="151">
        <v>0</v>
      </c>
      <c r="S7" s="129">
        <f t="shared" si="1"/>
        <v>0</v>
      </c>
      <c r="T7" s="130">
        <f t="shared" si="2"/>
        <v>0</v>
      </c>
      <c r="U7" s="134">
        <f t="shared" si="3"/>
        <v>0</v>
      </c>
      <c r="V7" s="119"/>
      <c r="W7" s="136">
        <f t="shared" si="4"/>
        <v>0</v>
      </c>
      <c r="X7" s="121"/>
      <c r="Y7" s="138">
        <f t="shared" si="5"/>
        <v>0</v>
      </c>
      <c r="Z7" s="123"/>
      <c r="AA7" s="136">
        <v>0</v>
      </c>
      <c r="AB7" s="140">
        <f t="shared" si="6"/>
        <v>0</v>
      </c>
      <c r="AC7" s="141">
        <v>0</v>
      </c>
      <c r="AD7" s="25"/>
      <c r="AE7" s="23"/>
      <c r="AF7" s="24"/>
      <c r="AG7" s="39"/>
    </row>
    <row r="8" spans="1:33" ht="15" customHeight="1" x14ac:dyDescent="0.25">
      <c r="A8" s="180"/>
      <c r="B8" s="35">
        <v>3</v>
      </c>
      <c r="C8" s="108"/>
      <c r="D8" s="36" t="s">
        <v>55</v>
      </c>
      <c r="E8" s="112"/>
      <c r="F8" s="32"/>
      <c r="G8" s="24"/>
      <c r="H8" s="25"/>
      <c r="I8" s="48" t="s">
        <v>40</v>
      </c>
      <c r="J8" s="26"/>
      <c r="K8" s="37"/>
      <c r="L8" s="117">
        <f t="shared" si="0"/>
        <v>15</v>
      </c>
      <c r="M8" s="114"/>
      <c r="N8" s="38" t="s">
        <v>43</v>
      </c>
      <c r="O8" s="86"/>
      <c r="P8" s="125">
        <v>0</v>
      </c>
      <c r="Q8" s="67">
        <v>0.1</v>
      </c>
      <c r="R8" s="151">
        <v>0</v>
      </c>
      <c r="S8" s="129">
        <f t="shared" si="1"/>
        <v>0</v>
      </c>
      <c r="T8" s="130">
        <f t="shared" si="2"/>
        <v>0</v>
      </c>
      <c r="U8" s="134">
        <f t="shared" si="3"/>
        <v>0</v>
      </c>
      <c r="V8" s="119"/>
      <c r="W8" s="136">
        <f t="shared" si="4"/>
        <v>0</v>
      </c>
      <c r="X8" s="121"/>
      <c r="Y8" s="138">
        <f t="shared" si="5"/>
        <v>0</v>
      </c>
      <c r="Z8" s="123"/>
      <c r="AA8" s="136">
        <v>0</v>
      </c>
      <c r="AB8" s="140">
        <f t="shared" si="6"/>
        <v>0</v>
      </c>
      <c r="AC8" s="141">
        <v>0</v>
      </c>
      <c r="AD8" s="25"/>
      <c r="AE8" s="23"/>
      <c r="AF8" s="24"/>
      <c r="AG8" s="39"/>
    </row>
    <row r="9" spans="1:33" ht="15" customHeight="1" x14ac:dyDescent="0.25">
      <c r="A9" s="180"/>
      <c r="B9" s="35">
        <v>4</v>
      </c>
      <c r="C9" s="108"/>
      <c r="D9" s="36" t="s">
        <v>55</v>
      </c>
      <c r="E9" s="112"/>
      <c r="F9" s="32"/>
      <c r="G9" s="24"/>
      <c r="H9" s="25"/>
      <c r="I9" s="48" t="s">
        <v>40</v>
      </c>
      <c r="J9" s="26"/>
      <c r="K9" s="37"/>
      <c r="L9" s="117">
        <f t="shared" si="0"/>
        <v>15</v>
      </c>
      <c r="M9" s="114"/>
      <c r="N9" s="38" t="s">
        <v>43</v>
      </c>
      <c r="O9" s="86"/>
      <c r="P9" s="125">
        <v>0</v>
      </c>
      <c r="Q9" s="67">
        <v>0.1</v>
      </c>
      <c r="R9" s="151">
        <v>0</v>
      </c>
      <c r="S9" s="129">
        <f>R9-T9</f>
        <v>0</v>
      </c>
      <c r="T9" s="130">
        <f t="shared" si="2"/>
        <v>0</v>
      </c>
      <c r="U9" s="134">
        <f t="shared" si="3"/>
        <v>0</v>
      </c>
      <c r="V9" s="119"/>
      <c r="W9" s="136">
        <f t="shared" si="4"/>
        <v>0</v>
      </c>
      <c r="X9" s="121"/>
      <c r="Y9" s="138">
        <f t="shared" si="5"/>
        <v>0</v>
      </c>
      <c r="Z9" s="123"/>
      <c r="AA9" s="136">
        <v>0</v>
      </c>
      <c r="AB9" s="140">
        <f t="shared" si="6"/>
        <v>0</v>
      </c>
      <c r="AC9" s="141">
        <v>0</v>
      </c>
      <c r="AD9" s="25"/>
      <c r="AE9" s="23"/>
      <c r="AF9" s="24"/>
      <c r="AG9" s="39"/>
    </row>
    <row r="10" spans="1:33" x14ac:dyDescent="0.25">
      <c r="A10" s="180"/>
      <c r="B10" s="35">
        <v>5</v>
      </c>
      <c r="C10" s="109"/>
      <c r="D10" s="36" t="s">
        <v>55</v>
      </c>
      <c r="E10" s="112"/>
      <c r="F10" s="32"/>
      <c r="G10" s="24"/>
      <c r="H10" s="25"/>
      <c r="I10" s="48" t="s">
        <v>40</v>
      </c>
      <c r="J10" s="26"/>
      <c r="K10" s="37"/>
      <c r="L10" s="117">
        <f t="shared" si="0"/>
        <v>15</v>
      </c>
      <c r="M10" s="114"/>
      <c r="N10" s="38" t="s">
        <v>43</v>
      </c>
      <c r="O10" s="86"/>
      <c r="P10" s="125">
        <v>0</v>
      </c>
      <c r="Q10" s="67">
        <v>0.1</v>
      </c>
      <c r="R10" s="151">
        <v>0</v>
      </c>
      <c r="S10" s="129">
        <f t="shared" ref="S10:S35" si="7">R10-T10</f>
        <v>0</v>
      </c>
      <c r="T10" s="130">
        <f t="shared" si="2"/>
        <v>0</v>
      </c>
      <c r="U10" s="134">
        <f t="shared" si="3"/>
        <v>0</v>
      </c>
      <c r="V10" s="119"/>
      <c r="W10" s="136">
        <f t="shared" si="4"/>
        <v>0</v>
      </c>
      <c r="X10" s="121"/>
      <c r="Y10" s="138">
        <f t="shared" si="5"/>
        <v>0</v>
      </c>
      <c r="Z10" s="123"/>
      <c r="AA10" s="136">
        <v>0</v>
      </c>
      <c r="AB10" s="140">
        <f t="shared" si="6"/>
        <v>0</v>
      </c>
      <c r="AC10" s="141">
        <v>0</v>
      </c>
      <c r="AD10" s="25"/>
      <c r="AE10" s="23"/>
      <c r="AF10" s="24"/>
      <c r="AG10" s="39"/>
    </row>
    <row r="11" spans="1:33" x14ac:dyDescent="0.25">
      <c r="A11" s="180"/>
      <c r="B11" s="35">
        <v>6</v>
      </c>
      <c r="C11" s="108"/>
      <c r="D11" s="36" t="s">
        <v>55</v>
      </c>
      <c r="E11" s="112"/>
      <c r="F11" s="32"/>
      <c r="G11" s="24"/>
      <c r="H11" s="27"/>
      <c r="I11" s="49" t="s">
        <v>40</v>
      </c>
      <c r="J11" s="26"/>
      <c r="K11" s="37"/>
      <c r="L11" s="117">
        <f t="shared" si="0"/>
        <v>15</v>
      </c>
      <c r="M11" s="114"/>
      <c r="N11" s="38" t="s">
        <v>43</v>
      </c>
      <c r="O11" s="86"/>
      <c r="P11" s="126">
        <v>0</v>
      </c>
      <c r="Q11" s="67">
        <v>0.1</v>
      </c>
      <c r="R11" s="151">
        <v>0</v>
      </c>
      <c r="S11" s="129">
        <f t="shared" si="7"/>
        <v>0</v>
      </c>
      <c r="T11" s="130">
        <f t="shared" si="2"/>
        <v>0</v>
      </c>
      <c r="U11" s="134">
        <f t="shared" si="3"/>
        <v>0</v>
      </c>
      <c r="V11" s="119"/>
      <c r="W11" s="136">
        <f t="shared" si="4"/>
        <v>0</v>
      </c>
      <c r="X11" s="121"/>
      <c r="Y11" s="138">
        <f t="shared" si="5"/>
        <v>0</v>
      </c>
      <c r="Z11" s="123"/>
      <c r="AA11" s="136">
        <v>0</v>
      </c>
      <c r="AB11" s="140">
        <f t="shared" si="6"/>
        <v>0</v>
      </c>
      <c r="AC11" s="141">
        <v>0</v>
      </c>
      <c r="AD11" s="25"/>
      <c r="AE11" s="23"/>
      <c r="AF11" s="24"/>
      <c r="AG11" s="39"/>
    </row>
    <row r="12" spans="1:33" x14ac:dyDescent="0.25">
      <c r="A12" s="180"/>
      <c r="B12" s="35">
        <v>7</v>
      </c>
      <c r="C12" s="108"/>
      <c r="D12" s="36" t="s">
        <v>55</v>
      </c>
      <c r="E12" s="112"/>
      <c r="F12" s="32"/>
      <c r="G12" s="24"/>
      <c r="H12" s="27"/>
      <c r="I12" s="49" t="s">
        <v>40</v>
      </c>
      <c r="J12" s="26"/>
      <c r="K12" s="37"/>
      <c r="L12" s="117">
        <f t="shared" si="0"/>
        <v>15</v>
      </c>
      <c r="M12" s="114"/>
      <c r="N12" s="38" t="s">
        <v>43</v>
      </c>
      <c r="O12" s="86"/>
      <c r="P12" s="126">
        <v>0</v>
      </c>
      <c r="Q12" s="67">
        <v>0.1</v>
      </c>
      <c r="R12" s="151">
        <v>0</v>
      </c>
      <c r="S12" s="129">
        <f t="shared" si="7"/>
        <v>0</v>
      </c>
      <c r="T12" s="130">
        <f t="shared" si="2"/>
        <v>0</v>
      </c>
      <c r="U12" s="134">
        <f t="shared" si="3"/>
        <v>0</v>
      </c>
      <c r="V12" s="119"/>
      <c r="W12" s="136">
        <f t="shared" si="4"/>
        <v>0</v>
      </c>
      <c r="X12" s="121"/>
      <c r="Y12" s="138">
        <f t="shared" si="5"/>
        <v>0</v>
      </c>
      <c r="Z12" s="123"/>
      <c r="AA12" s="136">
        <v>0</v>
      </c>
      <c r="AB12" s="140">
        <f t="shared" si="6"/>
        <v>0</v>
      </c>
      <c r="AC12" s="141">
        <v>0</v>
      </c>
      <c r="AD12" s="25"/>
      <c r="AE12" s="23"/>
      <c r="AF12" s="24"/>
      <c r="AG12" s="39"/>
    </row>
    <row r="13" spans="1:33" x14ac:dyDescent="0.25">
      <c r="A13" s="180"/>
      <c r="B13" s="35">
        <v>8</v>
      </c>
      <c r="C13" s="108"/>
      <c r="D13" s="36" t="s">
        <v>55</v>
      </c>
      <c r="E13" s="112"/>
      <c r="F13" s="32"/>
      <c r="G13" s="24"/>
      <c r="H13" s="27"/>
      <c r="I13" s="49" t="s">
        <v>40</v>
      </c>
      <c r="J13" s="26"/>
      <c r="K13" s="37"/>
      <c r="L13" s="117">
        <f t="shared" si="0"/>
        <v>15</v>
      </c>
      <c r="M13" s="114"/>
      <c r="N13" s="38" t="s">
        <v>43</v>
      </c>
      <c r="O13" s="86"/>
      <c r="P13" s="126">
        <v>0</v>
      </c>
      <c r="Q13" s="67">
        <v>0.1</v>
      </c>
      <c r="R13" s="151">
        <v>0</v>
      </c>
      <c r="S13" s="129">
        <f t="shared" si="7"/>
        <v>0</v>
      </c>
      <c r="T13" s="130">
        <f t="shared" si="2"/>
        <v>0</v>
      </c>
      <c r="U13" s="134">
        <f t="shared" si="3"/>
        <v>0</v>
      </c>
      <c r="V13" s="119"/>
      <c r="W13" s="136">
        <f t="shared" si="4"/>
        <v>0</v>
      </c>
      <c r="X13" s="121"/>
      <c r="Y13" s="138">
        <f t="shared" si="5"/>
        <v>0</v>
      </c>
      <c r="Z13" s="123"/>
      <c r="AA13" s="136">
        <v>0</v>
      </c>
      <c r="AB13" s="140">
        <f t="shared" si="6"/>
        <v>0</v>
      </c>
      <c r="AC13" s="141">
        <v>0</v>
      </c>
      <c r="AD13" s="25"/>
      <c r="AE13" s="23"/>
      <c r="AF13" s="24"/>
      <c r="AG13" s="39"/>
    </row>
    <row r="14" spans="1:33" x14ac:dyDescent="0.25">
      <c r="A14" s="180"/>
      <c r="B14" s="35">
        <v>9</v>
      </c>
      <c r="C14" s="108"/>
      <c r="D14" s="36" t="s">
        <v>55</v>
      </c>
      <c r="E14" s="112"/>
      <c r="F14" s="32"/>
      <c r="G14" s="24"/>
      <c r="H14" s="27"/>
      <c r="I14" s="49" t="s">
        <v>40</v>
      </c>
      <c r="J14" s="26"/>
      <c r="K14" s="37"/>
      <c r="L14" s="117">
        <f t="shared" si="0"/>
        <v>15</v>
      </c>
      <c r="M14" s="114"/>
      <c r="N14" s="38" t="s">
        <v>43</v>
      </c>
      <c r="O14" s="87"/>
      <c r="P14" s="126">
        <v>0</v>
      </c>
      <c r="Q14" s="67">
        <v>0.1</v>
      </c>
      <c r="R14" s="151">
        <v>0</v>
      </c>
      <c r="S14" s="129">
        <f t="shared" si="7"/>
        <v>0</v>
      </c>
      <c r="T14" s="130">
        <f t="shared" si="2"/>
        <v>0</v>
      </c>
      <c r="U14" s="134">
        <f t="shared" si="3"/>
        <v>0</v>
      </c>
      <c r="V14" s="119"/>
      <c r="W14" s="136">
        <f t="shared" si="4"/>
        <v>0</v>
      </c>
      <c r="X14" s="121"/>
      <c r="Y14" s="138">
        <f t="shared" si="5"/>
        <v>0</v>
      </c>
      <c r="Z14" s="123"/>
      <c r="AA14" s="136">
        <v>0</v>
      </c>
      <c r="AB14" s="140">
        <f t="shared" si="6"/>
        <v>0</v>
      </c>
      <c r="AC14" s="141">
        <v>0</v>
      </c>
      <c r="AD14" s="25"/>
      <c r="AE14" s="23"/>
      <c r="AF14" s="24"/>
      <c r="AG14" s="39"/>
    </row>
    <row r="15" spans="1:33" x14ac:dyDescent="0.25">
      <c r="A15" s="180"/>
      <c r="B15" s="35">
        <v>10</v>
      </c>
      <c r="C15" s="108"/>
      <c r="D15" s="36" t="s">
        <v>55</v>
      </c>
      <c r="E15" s="112"/>
      <c r="F15" s="32"/>
      <c r="G15" s="24"/>
      <c r="H15" s="25"/>
      <c r="I15" s="38" t="s">
        <v>40</v>
      </c>
      <c r="J15" s="26"/>
      <c r="K15" s="37"/>
      <c r="L15" s="117">
        <f t="shared" si="0"/>
        <v>15</v>
      </c>
      <c r="M15" s="114"/>
      <c r="N15" s="38" t="s">
        <v>43</v>
      </c>
      <c r="O15" s="86"/>
      <c r="P15" s="127">
        <v>0</v>
      </c>
      <c r="Q15" s="67">
        <v>0.1</v>
      </c>
      <c r="R15" s="152">
        <v>0</v>
      </c>
      <c r="S15" s="131">
        <f t="shared" si="7"/>
        <v>0</v>
      </c>
      <c r="T15" s="130">
        <f t="shared" si="2"/>
        <v>0</v>
      </c>
      <c r="U15" s="134">
        <f t="shared" si="3"/>
        <v>0</v>
      </c>
      <c r="V15" s="119"/>
      <c r="W15" s="136">
        <f t="shared" si="4"/>
        <v>0</v>
      </c>
      <c r="X15" s="121"/>
      <c r="Y15" s="138">
        <f t="shared" si="5"/>
        <v>0</v>
      </c>
      <c r="Z15" s="123"/>
      <c r="AA15" s="136">
        <v>0</v>
      </c>
      <c r="AB15" s="140">
        <f t="shared" si="6"/>
        <v>0</v>
      </c>
      <c r="AC15" s="141">
        <v>0</v>
      </c>
      <c r="AD15" s="25"/>
      <c r="AE15" s="23"/>
      <c r="AF15" s="24"/>
      <c r="AG15" s="39"/>
    </row>
    <row r="16" spans="1:33" ht="15" customHeight="1" x14ac:dyDescent="0.25">
      <c r="A16" s="180"/>
      <c r="B16" s="35">
        <v>11</v>
      </c>
      <c r="C16" s="108"/>
      <c r="D16" s="36" t="s">
        <v>55</v>
      </c>
      <c r="E16" s="112"/>
      <c r="F16" s="32"/>
      <c r="G16" s="24"/>
      <c r="H16" s="25"/>
      <c r="I16" s="38" t="s">
        <v>40</v>
      </c>
      <c r="J16" s="26"/>
      <c r="K16" s="37"/>
      <c r="L16" s="117">
        <f t="shared" si="0"/>
        <v>15</v>
      </c>
      <c r="M16" s="114"/>
      <c r="N16" s="38" t="s">
        <v>43</v>
      </c>
      <c r="O16" s="86"/>
      <c r="P16" s="127">
        <v>0</v>
      </c>
      <c r="Q16" s="67">
        <v>0.1</v>
      </c>
      <c r="R16" s="152">
        <v>0</v>
      </c>
      <c r="S16" s="131">
        <f t="shared" si="7"/>
        <v>0</v>
      </c>
      <c r="T16" s="130">
        <f t="shared" si="2"/>
        <v>0</v>
      </c>
      <c r="U16" s="134">
        <f t="shared" si="3"/>
        <v>0</v>
      </c>
      <c r="V16" s="119"/>
      <c r="W16" s="136">
        <f t="shared" si="4"/>
        <v>0</v>
      </c>
      <c r="X16" s="121"/>
      <c r="Y16" s="138">
        <f t="shared" si="5"/>
        <v>0</v>
      </c>
      <c r="Z16" s="123"/>
      <c r="AA16" s="136">
        <v>0</v>
      </c>
      <c r="AB16" s="140">
        <f t="shared" si="6"/>
        <v>0</v>
      </c>
      <c r="AC16" s="141">
        <v>0</v>
      </c>
      <c r="AD16" s="25"/>
      <c r="AE16" s="23"/>
      <c r="AF16" s="24"/>
      <c r="AG16" s="39"/>
    </row>
    <row r="17" spans="1:33" ht="15" customHeight="1" x14ac:dyDescent="0.25">
      <c r="A17" s="180"/>
      <c r="B17" s="35">
        <v>12</v>
      </c>
      <c r="C17" s="110"/>
      <c r="D17" s="36" t="s">
        <v>55</v>
      </c>
      <c r="E17" s="112"/>
      <c r="F17" s="70"/>
      <c r="G17" s="71"/>
      <c r="H17" s="27"/>
      <c r="I17" s="38" t="s">
        <v>40</v>
      </c>
      <c r="J17" s="72"/>
      <c r="K17" s="73"/>
      <c r="L17" s="117">
        <f t="shared" si="0"/>
        <v>15</v>
      </c>
      <c r="M17" s="115"/>
      <c r="N17" s="38" t="s">
        <v>43</v>
      </c>
      <c r="O17" s="87"/>
      <c r="P17" s="127">
        <v>0</v>
      </c>
      <c r="Q17" s="67">
        <v>0.1</v>
      </c>
      <c r="R17" s="152">
        <v>0</v>
      </c>
      <c r="S17" s="131">
        <f t="shared" si="7"/>
        <v>0</v>
      </c>
      <c r="T17" s="130">
        <f t="shared" si="2"/>
        <v>0</v>
      </c>
      <c r="U17" s="134">
        <f t="shared" si="3"/>
        <v>0</v>
      </c>
      <c r="V17" s="119"/>
      <c r="W17" s="136">
        <f t="shared" si="4"/>
        <v>0</v>
      </c>
      <c r="X17" s="121"/>
      <c r="Y17" s="138">
        <f t="shared" si="5"/>
        <v>0</v>
      </c>
      <c r="Z17" s="123"/>
      <c r="AA17" s="136">
        <v>0</v>
      </c>
      <c r="AB17" s="140">
        <f t="shared" si="6"/>
        <v>0</v>
      </c>
      <c r="AC17" s="141">
        <v>0</v>
      </c>
      <c r="AD17" s="27"/>
      <c r="AE17" s="69"/>
      <c r="AF17" s="71"/>
      <c r="AG17" s="40"/>
    </row>
    <row r="18" spans="1:33" ht="15" customHeight="1" x14ac:dyDescent="0.25">
      <c r="A18" s="180"/>
      <c r="B18" s="35">
        <v>13</v>
      </c>
      <c r="C18" s="110"/>
      <c r="D18" s="36" t="s">
        <v>55</v>
      </c>
      <c r="E18" s="112"/>
      <c r="F18" s="70"/>
      <c r="G18" s="71"/>
      <c r="H18" s="27"/>
      <c r="I18" s="38" t="s">
        <v>40</v>
      </c>
      <c r="J18" s="72"/>
      <c r="K18" s="73"/>
      <c r="L18" s="117">
        <f t="shared" si="0"/>
        <v>15</v>
      </c>
      <c r="M18" s="115"/>
      <c r="N18" s="38" t="s">
        <v>43</v>
      </c>
      <c r="O18" s="87"/>
      <c r="P18" s="127">
        <v>0</v>
      </c>
      <c r="Q18" s="67">
        <v>0.1</v>
      </c>
      <c r="R18" s="152">
        <v>0</v>
      </c>
      <c r="S18" s="131">
        <f t="shared" si="7"/>
        <v>0</v>
      </c>
      <c r="T18" s="130">
        <f t="shared" si="2"/>
        <v>0</v>
      </c>
      <c r="U18" s="134">
        <f t="shared" si="3"/>
        <v>0</v>
      </c>
      <c r="V18" s="119"/>
      <c r="W18" s="136">
        <f t="shared" si="4"/>
        <v>0</v>
      </c>
      <c r="X18" s="121"/>
      <c r="Y18" s="138">
        <f t="shared" si="5"/>
        <v>0</v>
      </c>
      <c r="Z18" s="123"/>
      <c r="AA18" s="136">
        <v>0</v>
      </c>
      <c r="AB18" s="140">
        <f t="shared" si="6"/>
        <v>0</v>
      </c>
      <c r="AC18" s="141">
        <v>0</v>
      </c>
      <c r="AD18" s="27"/>
      <c r="AE18" s="69"/>
      <c r="AF18" s="71"/>
      <c r="AG18" s="40"/>
    </row>
    <row r="19" spans="1:33" ht="15" customHeight="1" x14ac:dyDescent="0.25">
      <c r="A19" s="180"/>
      <c r="B19" s="35">
        <v>14</v>
      </c>
      <c r="C19" s="110"/>
      <c r="D19" s="36" t="s">
        <v>55</v>
      </c>
      <c r="E19" s="112"/>
      <c r="F19" s="70"/>
      <c r="G19" s="71"/>
      <c r="H19" s="27"/>
      <c r="I19" s="38" t="s">
        <v>40</v>
      </c>
      <c r="J19" s="72"/>
      <c r="K19" s="73"/>
      <c r="L19" s="117">
        <f t="shared" si="0"/>
        <v>15</v>
      </c>
      <c r="M19" s="115"/>
      <c r="N19" s="38" t="s">
        <v>43</v>
      </c>
      <c r="O19" s="87"/>
      <c r="P19" s="127">
        <v>0</v>
      </c>
      <c r="Q19" s="67">
        <v>0.1</v>
      </c>
      <c r="R19" s="152">
        <v>0</v>
      </c>
      <c r="S19" s="131">
        <f t="shared" si="7"/>
        <v>0</v>
      </c>
      <c r="T19" s="130">
        <f t="shared" si="2"/>
        <v>0</v>
      </c>
      <c r="U19" s="134">
        <f t="shared" si="3"/>
        <v>0</v>
      </c>
      <c r="V19" s="119"/>
      <c r="W19" s="136">
        <f t="shared" si="4"/>
        <v>0</v>
      </c>
      <c r="X19" s="121"/>
      <c r="Y19" s="138">
        <f t="shared" si="5"/>
        <v>0</v>
      </c>
      <c r="Z19" s="123"/>
      <c r="AA19" s="136">
        <v>0</v>
      </c>
      <c r="AB19" s="140">
        <f t="shared" si="6"/>
        <v>0</v>
      </c>
      <c r="AC19" s="141">
        <v>0</v>
      </c>
      <c r="AD19" s="27"/>
      <c r="AE19" s="69"/>
      <c r="AF19" s="71"/>
      <c r="AG19" s="40"/>
    </row>
    <row r="20" spans="1:33" ht="15" customHeight="1" x14ac:dyDescent="0.25">
      <c r="A20" s="180"/>
      <c r="B20" s="35">
        <v>15</v>
      </c>
      <c r="C20" s="110"/>
      <c r="D20" s="36" t="s">
        <v>55</v>
      </c>
      <c r="E20" s="112"/>
      <c r="F20" s="70"/>
      <c r="G20" s="71"/>
      <c r="H20" s="27"/>
      <c r="I20" s="38" t="s">
        <v>40</v>
      </c>
      <c r="J20" s="72"/>
      <c r="K20" s="73"/>
      <c r="L20" s="117">
        <f t="shared" si="0"/>
        <v>15</v>
      </c>
      <c r="M20" s="115"/>
      <c r="N20" s="38" t="s">
        <v>43</v>
      </c>
      <c r="O20" s="87"/>
      <c r="P20" s="127">
        <v>0</v>
      </c>
      <c r="Q20" s="67">
        <v>0.1</v>
      </c>
      <c r="R20" s="152">
        <v>0</v>
      </c>
      <c r="S20" s="131">
        <f t="shared" si="7"/>
        <v>0</v>
      </c>
      <c r="T20" s="130">
        <f t="shared" si="2"/>
        <v>0</v>
      </c>
      <c r="U20" s="134">
        <f t="shared" si="3"/>
        <v>0</v>
      </c>
      <c r="V20" s="119"/>
      <c r="W20" s="136">
        <f t="shared" si="4"/>
        <v>0</v>
      </c>
      <c r="X20" s="121"/>
      <c r="Y20" s="138">
        <f t="shared" si="5"/>
        <v>0</v>
      </c>
      <c r="Z20" s="123"/>
      <c r="AA20" s="136">
        <v>0</v>
      </c>
      <c r="AB20" s="140">
        <f t="shared" si="6"/>
        <v>0</v>
      </c>
      <c r="AC20" s="141">
        <v>0</v>
      </c>
      <c r="AD20" s="27"/>
      <c r="AE20" s="69"/>
      <c r="AF20" s="71"/>
      <c r="AG20" s="40"/>
    </row>
    <row r="21" spans="1:33" ht="15" customHeight="1" x14ac:dyDescent="0.25">
      <c r="A21" s="180"/>
      <c r="B21" s="35">
        <v>16</v>
      </c>
      <c r="C21" s="110"/>
      <c r="D21" s="36" t="s">
        <v>55</v>
      </c>
      <c r="E21" s="112"/>
      <c r="F21" s="70"/>
      <c r="G21" s="71"/>
      <c r="H21" s="27"/>
      <c r="I21" s="38" t="s">
        <v>40</v>
      </c>
      <c r="J21" s="72"/>
      <c r="K21" s="73"/>
      <c r="L21" s="117">
        <f t="shared" si="0"/>
        <v>15</v>
      </c>
      <c r="M21" s="115"/>
      <c r="N21" s="38" t="s">
        <v>43</v>
      </c>
      <c r="O21" s="87"/>
      <c r="P21" s="127">
        <v>0</v>
      </c>
      <c r="Q21" s="67">
        <v>0.1</v>
      </c>
      <c r="R21" s="152">
        <v>0</v>
      </c>
      <c r="S21" s="131">
        <f t="shared" si="7"/>
        <v>0</v>
      </c>
      <c r="T21" s="130">
        <f t="shared" si="2"/>
        <v>0</v>
      </c>
      <c r="U21" s="134">
        <f t="shared" si="3"/>
        <v>0</v>
      </c>
      <c r="V21" s="119"/>
      <c r="W21" s="136">
        <f t="shared" si="4"/>
        <v>0</v>
      </c>
      <c r="X21" s="121"/>
      <c r="Y21" s="138">
        <f t="shared" si="5"/>
        <v>0</v>
      </c>
      <c r="Z21" s="123"/>
      <c r="AA21" s="136">
        <v>0</v>
      </c>
      <c r="AB21" s="140">
        <f t="shared" si="6"/>
        <v>0</v>
      </c>
      <c r="AC21" s="141">
        <v>0</v>
      </c>
      <c r="AD21" s="27"/>
      <c r="AE21" s="69"/>
      <c r="AF21" s="71"/>
      <c r="AG21" s="40"/>
    </row>
    <row r="22" spans="1:33" ht="15" customHeight="1" x14ac:dyDescent="0.25">
      <c r="A22" s="180"/>
      <c r="B22" s="35">
        <v>17</v>
      </c>
      <c r="C22" s="110"/>
      <c r="D22" s="36" t="s">
        <v>55</v>
      </c>
      <c r="E22" s="112"/>
      <c r="F22" s="70"/>
      <c r="G22" s="71"/>
      <c r="H22" s="27"/>
      <c r="I22" s="38" t="s">
        <v>40</v>
      </c>
      <c r="J22" s="72"/>
      <c r="K22" s="73"/>
      <c r="L22" s="117">
        <f t="shared" si="0"/>
        <v>15</v>
      </c>
      <c r="M22" s="115"/>
      <c r="N22" s="38" t="s">
        <v>43</v>
      </c>
      <c r="O22" s="87"/>
      <c r="P22" s="127">
        <v>0</v>
      </c>
      <c r="Q22" s="67">
        <v>0.1</v>
      </c>
      <c r="R22" s="152">
        <v>0</v>
      </c>
      <c r="S22" s="131">
        <f t="shared" si="7"/>
        <v>0</v>
      </c>
      <c r="T22" s="130">
        <f t="shared" si="2"/>
        <v>0</v>
      </c>
      <c r="U22" s="134">
        <f t="shared" si="3"/>
        <v>0</v>
      </c>
      <c r="V22" s="119"/>
      <c r="W22" s="136">
        <f t="shared" si="4"/>
        <v>0</v>
      </c>
      <c r="X22" s="121"/>
      <c r="Y22" s="138">
        <f t="shared" si="5"/>
        <v>0</v>
      </c>
      <c r="Z22" s="123"/>
      <c r="AA22" s="136">
        <v>0</v>
      </c>
      <c r="AB22" s="140">
        <f t="shared" si="6"/>
        <v>0</v>
      </c>
      <c r="AC22" s="141">
        <v>0</v>
      </c>
      <c r="AD22" s="27"/>
      <c r="AE22" s="69"/>
      <c r="AF22" s="71"/>
      <c r="AG22" s="40"/>
    </row>
    <row r="23" spans="1:33" ht="15" customHeight="1" x14ac:dyDescent="0.25">
      <c r="A23" s="180"/>
      <c r="B23" s="35">
        <v>18</v>
      </c>
      <c r="C23" s="110"/>
      <c r="D23" s="36" t="s">
        <v>55</v>
      </c>
      <c r="E23" s="112"/>
      <c r="F23" s="70"/>
      <c r="G23" s="71"/>
      <c r="H23" s="27"/>
      <c r="I23" s="38" t="s">
        <v>40</v>
      </c>
      <c r="J23" s="72"/>
      <c r="K23" s="73"/>
      <c r="L23" s="117">
        <f t="shared" si="0"/>
        <v>15</v>
      </c>
      <c r="M23" s="115"/>
      <c r="N23" s="38" t="s">
        <v>43</v>
      </c>
      <c r="O23" s="87"/>
      <c r="P23" s="127">
        <v>0</v>
      </c>
      <c r="Q23" s="67">
        <v>0.1</v>
      </c>
      <c r="R23" s="152">
        <v>0</v>
      </c>
      <c r="S23" s="131">
        <f t="shared" si="7"/>
        <v>0</v>
      </c>
      <c r="T23" s="130">
        <f t="shared" si="2"/>
        <v>0</v>
      </c>
      <c r="U23" s="134">
        <f t="shared" si="3"/>
        <v>0</v>
      </c>
      <c r="V23" s="119"/>
      <c r="W23" s="136">
        <f t="shared" si="4"/>
        <v>0</v>
      </c>
      <c r="X23" s="121"/>
      <c r="Y23" s="138">
        <f t="shared" si="5"/>
        <v>0</v>
      </c>
      <c r="Z23" s="123"/>
      <c r="AA23" s="136">
        <v>0</v>
      </c>
      <c r="AB23" s="140">
        <f t="shared" si="6"/>
        <v>0</v>
      </c>
      <c r="AC23" s="141">
        <v>0</v>
      </c>
      <c r="AD23" s="27"/>
      <c r="AE23" s="69"/>
      <c r="AF23" s="71"/>
      <c r="AG23" s="40"/>
    </row>
    <row r="24" spans="1:33" ht="15" customHeight="1" x14ac:dyDescent="0.25">
      <c r="A24" s="180"/>
      <c r="B24" s="35">
        <v>19</v>
      </c>
      <c r="C24" s="110"/>
      <c r="D24" s="36" t="s">
        <v>55</v>
      </c>
      <c r="E24" s="112"/>
      <c r="F24" s="70"/>
      <c r="G24" s="71"/>
      <c r="H24" s="27"/>
      <c r="I24" s="38" t="s">
        <v>40</v>
      </c>
      <c r="J24" s="72"/>
      <c r="K24" s="73"/>
      <c r="L24" s="117">
        <f t="shared" si="0"/>
        <v>15</v>
      </c>
      <c r="M24" s="115"/>
      <c r="N24" s="38" t="s">
        <v>43</v>
      </c>
      <c r="O24" s="87"/>
      <c r="P24" s="127">
        <v>0</v>
      </c>
      <c r="Q24" s="67">
        <v>0.1</v>
      </c>
      <c r="R24" s="152">
        <v>0</v>
      </c>
      <c r="S24" s="131">
        <f t="shared" si="7"/>
        <v>0</v>
      </c>
      <c r="T24" s="130">
        <f t="shared" si="2"/>
        <v>0</v>
      </c>
      <c r="U24" s="134">
        <f t="shared" si="3"/>
        <v>0</v>
      </c>
      <c r="V24" s="119"/>
      <c r="W24" s="136">
        <f t="shared" si="4"/>
        <v>0</v>
      </c>
      <c r="X24" s="121"/>
      <c r="Y24" s="138">
        <f t="shared" si="5"/>
        <v>0</v>
      </c>
      <c r="Z24" s="123"/>
      <c r="AA24" s="136">
        <v>0</v>
      </c>
      <c r="AB24" s="140">
        <f t="shared" si="6"/>
        <v>0</v>
      </c>
      <c r="AC24" s="141">
        <v>0</v>
      </c>
      <c r="AD24" s="27"/>
      <c r="AE24" s="69"/>
      <c r="AF24" s="71"/>
      <c r="AG24" s="40"/>
    </row>
    <row r="25" spans="1:33" ht="15" customHeight="1" x14ac:dyDescent="0.25">
      <c r="A25" s="180"/>
      <c r="B25" s="35">
        <v>20</v>
      </c>
      <c r="C25" s="110"/>
      <c r="D25" s="36" t="s">
        <v>55</v>
      </c>
      <c r="E25" s="112"/>
      <c r="F25" s="70"/>
      <c r="G25" s="71"/>
      <c r="H25" s="27"/>
      <c r="I25" s="38" t="s">
        <v>40</v>
      </c>
      <c r="J25" s="72"/>
      <c r="K25" s="73"/>
      <c r="L25" s="117">
        <f t="shared" si="0"/>
        <v>15</v>
      </c>
      <c r="M25" s="115"/>
      <c r="N25" s="38" t="s">
        <v>43</v>
      </c>
      <c r="O25" s="87"/>
      <c r="P25" s="127">
        <v>0</v>
      </c>
      <c r="Q25" s="67">
        <v>0.1</v>
      </c>
      <c r="R25" s="152">
        <v>0</v>
      </c>
      <c r="S25" s="131">
        <f t="shared" si="7"/>
        <v>0</v>
      </c>
      <c r="T25" s="130">
        <f t="shared" si="2"/>
        <v>0</v>
      </c>
      <c r="U25" s="134">
        <f t="shared" si="3"/>
        <v>0</v>
      </c>
      <c r="V25" s="119"/>
      <c r="W25" s="136">
        <f t="shared" si="4"/>
        <v>0</v>
      </c>
      <c r="X25" s="121"/>
      <c r="Y25" s="138">
        <f t="shared" si="5"/>
        <v>0</v>
      </c>
      <c r="Z25" s="123"/>
      <c r="AA25" s="136">
        <v>0</v>
      </c>
      <c r="AB25" s="140">
        <f t="shared" si="6"/>
        <v>0</v>
      </c>
      <c r="AC25" s="141">
        <v>0</v>
      </c>
      <c r="AD25" s="27"/>
      <c r="AE25" s="69"/>
      <c r="AF25" s="71"/>
      <c r="AG25" s="40"/>
    </row>
    <row r="26" spans="1:33" ht="15" customHeight="1" x14ac:dyDescent="0.25">
      <c r="A26" s="180"/>
      <c r="B26" s="35">
        <v>21</v>
      </c>
      <c r="C26" s="110"/>
      <c r="D26" s="36" t="s">
        <v>55</v>
      </c>
      <c r="E26" s="112"/>
      <c r="F26" s="70"/>
      <c r="G26" s="71"/>
      <c r="H26" s="27"/>
      <c r="I26" s="38" t="s">
        <v>40</v>
      </c>
      <c r="J26" s="72"/>
      <c r="K26" s="73"/>
      <c r="L26" s="117">
        <f t="shared" si="0"/>
        <v>15</v>
      </c>
      <c r="M26" s="115"/>
      <c r="N26" s="38" t="s">
        <v>43</v>
      </c>
      <c r="O26" s="87"/>
      <c r="P26" s="127">
        <v>0</v>
      </c>
      <c r="Q26" s="67">
        <v>0.1</v>
      </c>
      <c r="R26" s="152">
        <v>0</v>
      </c>
      <c r="S26" s="131">
        <f t="shared" si="7"/>
        <v>0</v>
      </c>
      <c r="T26" s="130">
        <f t="shared" si="2"/>
        <v>0</v>
      </c>
      <c r="U26" s="134">
        <f t="shared" si="3"/>
        <v>0</v>
      </c>
      <c r="V26" s="119"/>
      <c r="W26" s="136">
        <f t="shared" si="4"/>
        <v>0</v>
      </c>
      <c r="X26" s="121"/>
      <c r="Y26" s="138">
        <f t="shared" si="5"/>
        <v>0</v>
      </c>
      <c r="Z26" s="123"/>
      <c r="AA26" s="136">
        <v>0</v>
      </c>
      <c r="AB26" s="140">
        <f t="shared" si="6"/>
        <v>0</v>
      </c>
      <c r="AC26" s="141">
        <v>0</v>
      </c>
      <c r="AD26" s="27"/>
      <c r="AE26" s="69"/>
      <c r="AF26" s="71"/>
      <c r="AG26" s="40"/>
    </row>
    <row r="27" spans="1:33" ht="15" customHeight="1" x14ac:dyDescent="0.25">
      <c r="A27" s="180"/>
      <c r="B27" s="35">
        <v>22</v>
      </c>
      <c r="C27" s="110"/>
      <c r="D27" s="36" t="s">
        <v>55</v>
      </c>
      <c r="E27" s="112"/>
      <c r="F27" s="70"/>
      <c r="G27" s="71"/>
      <c r="H27" s="27"/>
      <c r="I27" s="38" t="s">
        <v>40</v>
      </c>
      <c r="J27" s="72"/>
      <c r="K27" s="73"/>
      <c r="L27" s="117">
        <f t="shared" si="0"/>
        <v>15</v>
      </c>
      <c r="M27" s="115"/>
      <c r="N27" s="38" t="s">
        <v>43</v>
      </c>
      <c r="O27" s="87"/>
      <c r="P27" s="127">
        <v>0</v>
      </c>
      <c r="Q27" s="67">
        <v>0.1</v>
      </c>
      <c r="R27" s="152">
        <v>0</v>
      </c>
      <c r="S27" s="131">
        <f t="shared" si="7"/>
        <v>0</v>
      </c>
      <c r="T27" s="130">
        <f t="shared" si="2"/>
        <v>0</v>
      </c>
      <c r="U27" s="134">
        <f t="shared" si="3"/>
        <v>0</v>
      </c>
      <c r="V27" s="119"/>
      <c r="W27" s="136">
        <f t="shared" si="4"/>
        <v>0</v>
      </c>
      <c r="X27" s="121"/>
      <c r="Y27" s="138">
        <f t="shared" si="5"/>
        <v>0</v>
      </c>
      <c r="Z27" s="123"/>
      <c r="AA27" s="136">
        <v>0</v>
      </c>
      <c r="AB27" s="140">
        <f t="shared" si="6"/>
        <v>0</v>
      </c>
      <c r="AC27" s="141">
        <v>0</v>
      </c>
      <c r="AD27" s="27"/>
      <c r="AE27" s="69"/>
      <c r="AF27" s="71"/>
      <c r="AG27" s="40"/>
    </row>
    <row r="28" spans="1:33" ht="15" customHeight="1" x14ac:dyDescent="0.25">
      <c r="A28" s="180"/>
      <c r="B28" s="35">
        <v>23</v>
      </c>
      <c r="C28" s="110"/>
      <c r="D28" s="36" t="s">
        <v>55</v>
      </c>
      <c r="E28" s="112"/>
      <c r="F28" s="70"/>
      <c r="G28" s="71"/>
      <c r="H28" s="27"/>
      <c r="I28" s="38" t="s">
        <v>40</v>
      </c>
      <c r="J28" s="72"/>
      <c r="K28" s="73"/>
      <c r="L28" s="117">
        <f t="shared" si="0"/>
        <v>15</v>
      </c>
      <c r="M28" s="115"/>
      <c r="N28" s="38" t="s">
        <v>43</v>
      </c>
      <c r="O28" s="87"/>
      <c r="P28" s="127">
        <v>0</v>
      </c>
      <c r="Q28" s="67">
        <v>0.1</v>
      </c>
      <c r="R28" s="152">
        <v>0</v>
      </c>
      <c r="S28" s="131">
        <f t="shared" si="7"/>
        <v>0</v>
      </c>
      <c r="T28" s="130">
        <f t="shared" si="2"/>
        <v>0</v>
      </c>
      <c r="U28" s="134">
        <f t="shared" si="3"/>
        <v>0</v>
      </c>
      <c r="V28" s="119"/>
      <c r="W28" s="136">
        <f t="shared" si="4"/>
        <v>0</v>
      </c>
      <c r="X28" s="121"/>
      <c r="Y28" s="138">
        <f t="shared" si="5"/>
        <v>0</v>
      </c>
      <c r="Z28" s="123"/>
      <c r="AA28" s="136">
        <v>0</v>
      </c>
      <c r="AB28" s="140">
        <f t="shared" si="6"/>
        <v>0</v>
      </c>
      <c r="AC28" s="141">
        <v>0</v>
      </c>
      <c r="AD28" s="27"/>
      <c r="AE28" s="69"/>
      <c r="AF28" s="71"/>
      <c r="AG28" s="40"/>
    </row>
    <row r="29" spans="1:33" ht="15" customHeight="1" x14ac:dyDescent="0.25">
      <c r="A29" s="180"/>
      <c r="B29" s="35">
        <v>24</v>
      </c>
      <c r="C29" s="110"/>
      <c r="D29" s="36" t="s">
        <v>55</v>
      </c>
      <c r="E29" s="112"/>
      <c r="F29" s="70"/>
      <c r="G29" s="71"/>
      <c r="H29" s="27"/>
      <c r="I29" s="38" t="s">
        <v>40</v>
      </c>
      <c r="J29" s="72"/>
      <c r="K29" s="73"/>
      <c r="L29" s="117">
        <f t="shared" si="0"/>
        <v>15</v>
      </c>
      <c r="M29" s="115"/>
      <c r="N29" s="38" t="s">
        <v>43</v>
      </c>
      <c r="O29" s="87"/>
      <c r="P29" s="127">
        <v>0</v>
      </c>
      <c r="Q29" s="67">
        <v>0.1</v>
      </c>
      <c r="R29" s="152">
        <v>0</v>
      </c>
      <c r="S29" s="131">
        <f t="shared" si="7"/>
        <v>0</v>
      </c>
      <c r="T29" s="130">
        <f t="shared" si="2"/>
        <v>0</v>
      </c>
      <c r="U29" s="134">
        <f t="shared" si="3"/>
        <v>0</v>
      </c>
      <c r="V29" s="119"/>
      <c r="W29" s="136">
        <f t="shared" si="4"/>
        <v>0</v>
      </c>
      <c r="X29" s="121"/>
      <c r="Y29" s="138">
        <f t="shared" si="5"/>
        <v>0</v>
      </c>
      <c r="Z29" s="123"/>
      <c r="AA29" s="136">
        <v>0</v>
      </c>
      <c r="AB29" s="140">
        <f t="shared" si="6"/>
        <v>0</v>
      </c>
      <c r="AC29" s="141">
        <v>0</v>
      </c>
      <c r="AD29" s="27"/>
      <c r="AE29" s="69"/>
      <c r="AF29" s="71"/>
      <c r="AG29" s="40"/>
    </row>
    <row r="30" spans="1:33" ht="15" customHeight="1" x14ac:dyDescent="0.25">
      <c r="A30" s="180"/>
      <c r="B30" s="35">
        <v>25</v>
      </c>
      <c r="C30" s="110"/>
      <c r="D30" s="36" t="s">
        <v>55</v>
      </c>
      <c r="E30" s="112"/>
      <c r="F30" s="70"/>
      <c r="G30" s="71"/>
      <c r="H30" s="27"/>
      <c r="I30" s="38" t="s">
        <v>40</v>
      </c>
      <c r="J30" s="72"/>
      <c r="K30" s="73"/>
      <c r="L30" s="117">
        <f t="shared" si="0"/>
        <v>15</v>
      </c>
      <c r="M30" s="115"/>
      <c r="N30" s="38" t="s">
        <v>43</v>
      </c>
      <c r="O30" s="87"/>
      <c r="P30" s="127">
        <v>0</v>
      </c>
      <c r="Q30" s="67">
        <v>0.1</v>
      </c>
      <c r="R30" s="152">
        <v>0</v>
      </c>
      <c r="S30" s="131">
        <f t="shared" si="7"/>
        <v>0</v>
      </c>
      <c r="T30" s="130">
        <f t="shared" si="2"/>
        <v>0</v>
      </c>
      <c r="U30" s="134">
        <f t="shared" si="3"/>
        <v>0</v>
      </c>
      <c r="V30" s="119"/>
      <c r="W30" s="136">
        <f t="shared" si="4"/>
        <v>0</v>
      </c>
      <c r="X30" s="121"/>
      <c r="Y30" s="138">
        <f t="shared" si="5"/>
        <v>0</v>
      </c>
      <c r="Z30" s="123"/>
      <c r="AA30" s="136">
        <v>0</v>
      </c>
      <c r="AB30" s="140">
        <f t="shared" si="6"/>
        <v>0</v>
      </c>
      <c r="AC30" s="141">
        <v>0</v>
      </c>
      <c r="AD30" s="27"/>
      <c r="AE30" s="69"/>
      <c r="AF30" s="71"/>
      <c r="AG30" s="40"/>
    </row>
    <row r="31" spans="1:33" ht="15" customHeight="1" x14ac:dyDescent="0.25">
      <c r="A31" s="180"/>
      <c r="B31" s="35">
        <v>26</v>
      </c>
      <c r="C31" s="110"/>
      <c r="D31" s="36" t="s">
        <v>55</v>
      </c>
      <c r="E31" s="112"/>
      <c r="F31" s="70"/>
      <c r="G31" s="71"/>
      <c r="H31" s="27"/>
      <c r="I31" s="38" t="s">
        <v>40</v>
      </c>
      <c r="J31" s="72"/>
      <c r="K31" s="73"/>
      <c r="L31" s="117">
        <f t="shared" si="0"/>
        <v>15</v>
      </c>
      <c r="M31" s="115"/>
      <c r="N31" s="38" t="s">
        <v>43</v>
      </c>
      <c r="O31" s="87"/>
      <c r="P31" s="127">
        <v>0</v>
      </c>
      <c r="Q31" s="67">
        <v>0.1</v>
      </c>
      <c r="R31" s="152">
        <v>0</v>
      </c>
      <c r="S31" s="131">
        <f t="shared" si="7"/>
        <v>0</v>
      </c>
      <c r="T31" s="130">
        <f t="shared" si="2"/>
        <v>0</v>
      </c>
      <c r="U31" s="134">
        <f t="shared" si="3"/>
        <v>0</v>
      </c>
      <c r="V31" s="119"/>
      <c r="W31" s="136">
        <f t="shared" si="4"/>
        <v>0</v>
      </c>
      <c r="X31" s="121"/>
      <c r="Y31" s="138">
        <f t="shared" si="5"/>
        <v>0</v>
      </c>
      <c r="Z31" s="123"/>
      <c r="AA31" s="136">
        <v>0</v>
      </c>
      <c r="AB31" s="140">
        <f t="shared" si="6"/>
        <v>0</v>
      </c>
      <c r="AC31" s="141">
        <v>0</v>
      </c>
      <c r="AD31" s="27"/>
      <c r="AE31" s="69"/>
      <c r="AF31" s="71"/>
      <c r="AG31" s="40"/>
    </row>
    <row r="32" spans="1:33" ht="15" customHeight="1" x14ac:dyDescent="0.25">
      <c r="A32" s="180"/>
      <c r="B32" s="35">
        <v>27</v>
      </c>
      <c r="C32" s="110"/>
      <c r="D32" s="36" t="s">
        <v>55</v>
      </c>
      <c r="E32" s="112"/>
      <c r="F32" s="70"/>
      <c r="G32" s="71"/>
      <c r="H32" s="27"/>
      <c r="I32" s="38" t="s">
        <v>40</v>
      </c>
      <c r="J32" s="72"/>
      <c r="K32" s="73"/>
      <c r="L32" s="117">
        <f t="shared" si="0"/>
        <v>15</v>
      </c>
      <c r="M32" s="115"/>
      <c r="N32" s="38" t="s">
        <v>43</v>
      </c>
      <c r="O32" s="87"/>
      <c r="P32" s="127">
        <v>0</v>
      </c>
      <c r="Q32" s="67">
        <v>0.1</v>
      </c>
      <c r="R32" s="152">
        <v>0</v>
      </c>
      <c r="S32" s="131">
        <f t="shared" si="7"/>
        <v>0</v>
      </c>
      <c r="T32" s="130">
        <f t="shared" si="2"/>
        <v>0</v>
      </c>
      <c r="U32" s="134">
        <f t="shared" si="3"/>
        <v>0</v>
      </c>
      <c r="V32" s="119"/>
      <c r="W32" s="136">
        <f t="shared" si="4"/>
        <v>0</v>
      </c>
      <c r="X32" s="121"/>
      <c r="Y32" s="138">
        <f t="shared" si="5"/>
        <v>0</v>
      </c>
      <c r="Z32" s="123"/>
      <c r="AA32" s="136">
        <v>0</v>
      </c>
      <c r="AB32" s="140">
        <f t="shared" si="6"/>
        <v>0</v>
      </c>
      <c r="AC32" s="141">
        <v>0</v>
      </c>
      <c r="AD32" s="27"/>
      <c r="AE32" s="69"/>
      <c r="AF32" s="71"/>
      <c r="AG32" s="40"/>
    </row>
    <row r="33" spans="1:33" ht="15" customHeight="1" x14ac:dyDescent="0.25">
      <c r="A33" s="180"/>
      <c r="B33" s="35">
        <v>28</v>
      </c>
      <c r="C33" s="110"/>
      <c r="D33" s="36" t="s">
        <v>55</v>
      </c>
      <c r="E33" s="112"/>
      <c r="F33" s="70"/>
      <c r="G33" s="71"/>
      <c r="H33" s="27"/>
      <c r="I33" s="38" t="s">
        <v>40</v>
      </c>
      <c r="J33" s="72"/>
      <c r="K33" s="73"/>
      <c r="L33" s="117">
        <f t="shared" si="0"/>
        <v>15</v>
      </c>
      <c r="M33" s="115"/>
      <c r="N33" s="38" t="s">
        <v>43</v>
      </c>
      <c r="O33" s="87"/>
      <c r="P33" s="127">
        <v>0</v>
      </c>
      <c r="Q33" s="67">
        <v>0.1</v>
      </c>
      <c r="R33" s="152">
        <v>0</v>
      </c>
      <c r="S33" s="131">
        <f t="shared" si="7"/>
        <v>0</v>
      </c>
      <c r="T33" s="130">
        <f t="shared" si="2"/>
        <v>0</v>
      </c>
      <c r="U33" s="134">
        <f t="shared" si="3"/>
        <v>0</v>
      </c>
      <c r="V33" s="119"/>
      <c r="W33" s="136">
        <f t="shared" si="4"/>
        <v>0</v>
      </c>
      <c r="X33" s="121"/>
      <c r="Y33" s="138">
        <f t="shared" si="5"/>
        <v>0</v>
      </c>
      <c r="Z33" s="123"/>
      <c r="AA33" s="136">
        <v>0</v>
      </c>
      <c r="AB33" s="140">
        <f t="shared" si="6"/>
        <v>0</v>
      </c>
      <c r="AC33" s="141">
        <v>0</v>
      </c>
      <c r="AD33" s="27"/>
      <c r="AE33" s="69"/>
      <c r="AF33" s="71"/>
      <c r="AG33" s="40"/>
    </row>
    <row r="34" spans="1:33" ht="15" customHeight="1" thickBot="1" x14ac:dyDescent="0.3">
      <c r="A34" s="180"/>
      <c r="B34" s="35">
        <v>29</v>
      </c>
      <c r="C34" s="110"/>
      <c r="D34" s="36" t="s">
        <v>55</v>
      </c>
      <c r="E34" s="112"/>
      <c r="F34" s="70"/>
      <c r="G34" s="71"/>
      <c r="H34" s="30"/>
      <c r="I34" s="43" t="s">
        <v>40</v>
      </c>
      <c r="J34" s="72"/>
      <c r="K34" s="73"/>
      <c r="L34" s="117">
        <f t="shared" si="0"/>
        <v>15</v>
      </c>
      <c r="M34" s="115"/>
      <c r="N34" s="38" t="s">
        <v>43</v>
      </c>
      <c r="O34" s="87"/>
      <c r="P34" s="127">
        <v>0</v>
      </c>
      <c r="Q34" s="67">
        <v>0.1</v>
      </c>
      <c r="R34" s="152">
        <v>0</v>
      </c>
      <c r="S34" s="131">
        <f t="shared" si="7"/>
        <v>0</v>
      </c>
      <c r="T34" s="130">
        <f t="shared" si="2"/>
        <v>0</v>
      </c>
      <c r="U34" s="134">
        <f t="shared" si="3"/>
        <v>0</v>
      </c>
      <c r="V34" s="119"/>
      <c r="W34" s="136">
        <f t="shared" si="4"/>
        <v>0</v>
      </c>
      <c r="X34" s="121"/>
      <c r="Y34" s="138">
        <f t="shared" si="5"/>
        <v>0</v>
      </c>
      <c r="Z34" s="123"/>
      <c r="AA34" s="136">
        <v>0</v>
      </c>
      <c r="AB34" s="140">
        <f t="shared" si="6"/>
        <v>0</v>
      </c>
      <c r="AC34" s="141">
        <v>0</v>
      </c>
      <c r="AD34" s="27"/>
      <c r="AE34" s="69"/>
      <c r="AF34" s="71"/>
      <c r="AG34" s="40"/>
    </row>
    <row r="35" spans="1:33" ht="15.75" thickBot="1" x14ac:dyDescent="0.3">
      <c r="A35" s="181"/>
      <c r="B35" s="91">
        <v>30</v>
      </c>
      <c r="C35" s="111"/>
      <c r="D35" s="41" t="s">
        <v>55</v>
      </c>
      <c r="E35" s="113"/>
      <c r="F35" s="33"/>
      <c r="G35" s="29"/>
      <c r="H35" s="79"/>
      <c r="I35" s="80" t="s">
        <v>40</v>
      </c>
      <c r="J35" s="31"/>
      <c r="K35" s="42"/>
      <c r="L35" s="118">
        <f t="shared" si="0"/>
        <v>15</v>
      </c>
      <c r="M35" s="116"/>
      <c r="N35" s="43" t="s">
        <v>43</v>
      </c>
      <c r="O35" s="88"/>
      <c r="P35" s="128">
        <v>0</v>
      </c>
      <c r="Q35" s="68">
        <v>0.1</v>
      </c>
      <c r="R35" s="153">
        <v>0</v>
      </c>
      <c r="S35" s="132">
        <f t="shared" si="7"/>
        <v>0</v>
      </c>
      <c r="T35" s="133">
        <f t="shared" si="2"/>
        <v>0</v>
      </c>
      <c r="U35" s="135">
        <f t="shared" si="3"/>
        <v>0</v>
      </c>
      <c r="V35" s="120"/>
      <c r="W35" s="137">
        <f t="shared" si="4"/>
        <v>0</v>
      </c>
      <c r="X35" s="122"/>
      <c r="Y35" s="139">
        <f t="shared" si="5"/>
        <v>0</v>
      </c>
      <c r="Z35" s="124"/>
      <c r="AA35" s="137">
        <v>0</v>
      </c>
      <c r="AB35" s="142">
        <f t="shared" si="6"/>
        <v>0</v>
      </c>
      <c r="AC35" s="141">
        <v>0</v>
      </c>
      <c r="AD35" s="30"/>
      <c r="AE35" s="28"/>
      <c r="AF35" s="29"/>
      <c r="AG35" s="44"/>
    </row>
    <row r="36" spans="1:33" ht="15.75" thickBot="1" x14ac:dyDescent="0.3">
      <c r="A36" s="2"/>
      <c r="B36" s="198"/>
      <c r="C36" s="198"/>
      <c r="D36" s="198"/>
      <c r="E36" s="198"/>
      <c r="F36" s="7"/>
      <c r="G36" s="7"/>
      <c r="H36" s="45"/>
      <c r="I36" s="45"/>
      <c r="J36" s="45"/>
      <c r="K36" s="46"/>
      <c r="L36" s="45"/>
      <c r="M36" s="45"/>
      <c r="N36" s="45"/>
      <c r="O36" s="45"/>
      <c r="P36" s="78">
        <f>SUM(P6:P35)</f>
        <v>0</v>
      </c>
      <c r="Q36" s="64"/>
      <c r="R36" s="74">
        <f t="shared" ref="R36:AB36" si="8">SUM(R6:R35)</f>
        <v>0</v>
      </c>
      <c r="S36" s="65">
        <f t="shared" si="8"/>
        <v>0</v>
      </c>
      <c r="T36" s="66">
        <f t="shared" si="8"/>
        <v>0</v>
      </c>
      <c r="U36" s="196">
        <f t="shared" si="8"/>
        <v>0</v>
      </c>
      <c r="V36" s="197"/>
      <c r="W36" s="196">
        <f t="shared" si="8"/>
        <v>0</v>
      </c>
      <c r="X36" s="197"/>
      <c r="Y36" s="196">
        <f t="shared" si="8"/>
        <v>0</v>
      </c>
      <c r="Z36" s="197"/>
      <c r="AA36" s="65">
        <f t="shared" si="8"/>
        <v>0</v>
      </c>
      <c r="AB36" s="65">
        <f t="shared" si="8"/>
        <v>0</v>
      </c>
      <c r="AC36" s="77">
        <f>SUM(AC6:AC35)</f>
        <v>0</v>
      </c>
      <c r="AD36" s="7"/>
      <c r="AE36" s="7"/>
      <c r="AF36" s="7"/>
      <c r="AG36" s="47"/>
    </row>
    <row r="37" spans="1:33" ht="15.75" customHeight="1" thickBot="1" x14ac:dyDescent="0.3">
      <c r="A37" s="2"/>
      <c r="B37" s="182" t="s">
        <v>13</v>
      </c>
      <c r="C37" s="183"/>
      <c r="D37" s="89">
        <v>0</v>
      </c>
      <c r="E37" s="55">
        <f>R6+R7</f>
        <v>0</v>
      </c>
      <c r="F37" s="61"/>
      <c r="G37" s="186" t="s">
        <v>42</v>
      </c>
      <c r="H37" s="187"/>
      <c r="I37" s="190">
        <f>E41-E40</f>
        <v>0</v>
      </c>
      <c r="J37" s="191"/>
      <c r="K37" s="6"/>
      <c r="L37" s="6"/>
      <c r="AD37" s="6"/>
      <c r="AE37" s="6"/>
      <c r="AF37" s="6"/>
    </row>
    <row r="38" spans="1:33" ht="15.75" customHeight="1" thickBot="1" x14ac:dyDescent="0.3">
      <c r="A38" s="2"/>
      <c r="B38" s="184" t="s">
        <v>19</v>
      </c>
      <c r="C38" s="185"/>
      <c r="D38" s="90">
        <v>0</v>
      </c>
      <c r="E38" s="56">
        <v>0</v>
      </c>
      <c r="F38" s="62"/>
      <c r="G38" s="188"/>
      <c r="H38" s="189"/>
      <c r="I38" s="192"/>
      <c r="J38" s="193"/>
      <c r="K38" s="6"/>
      <c r="L38" s="6"/>
    </row>
    <row r="39" spans="1:33" ht="15.75" thickBot="1" x14ac:dyDescent="0.3">
      <c r="A39" s="2"/>
      <c r="B39" s="207" t="s">
        <v>15</v>
      </c>
      <c r="C39" s="208"/>
      <c r="D39" s="169">
        <v>0</v>
      </c>
      <c r="E39" s="57">
        <f>AC36</f>
        <v>0</v>
      </c>
      <c r="F39" s="2"/>
      <c r="G39" s="63"/>
      <c r="H39" s="6"/>
      <c r="I39" s="6"/>
      <c r="J39" s="6"/>
      <c r="K39" s="6"/>
      <c r="L39" s="6"/>
    </row>
    <row r="40" spans="1:33" ht="15.75" customHeight="1" thickBot="1" x14ac:dyDescent="0.3">
      <c r="A40" s="2"/>
      <c r="B40" s="209" t="s">
        <v>14</v>
      </c>
      <c r="C40" s="210"/>
      <c r="D40" s="170">
        <v>0</v>
      </c>
      <c r="E40" s="58">
        <f>P36</f>
        <v>0</v>
      </c>
      <c r="K40" s="6"/>
      <c r="L40" s="6"/>
    </row>
    <row r="41" spans="1:33" ht="15.75" thickBot="1" x14ac:dyDescent="0.3">
      <c r="B41" s="211" t="s">
        <v>7</v>
      </c>
      <c r="C41" s="212"/>
      <c r="D41" s="107">
        <f>D37+D38+D39+D40</f>
        <v>0</v>
      </c>
      <c r="E41" s="59">
        <f>R36</f>
        <v>0</v>
      </c>
      <c r="G41" s="81"/>
      <c r="H41" s="81"/>
    </row>
    <row r="42" spans="1:33" ht="15.75" thickBot="1" x14ac:dyDescent="0.3">
      <c r="B42" s="82"/>
      <c r="C42" s="82"/>
      <c r="D42" s="83"/>
      <c r="E42" s="84"/>
      <c r="G42" s="81"/>
      <c r="H42" s="81"/>
    </row>
    <row r="43" spans="1:33" ht="15.75" thickBot="1" x14ac:dyDescent="0.3">
      <c r="B43" s="213" t="s">
        <v>53</v>
      </c>
      <c r="C43" s="214"/>
      <c r="D43" s="201">
        <f>S36</f>
        <v>0</v>
      </c>
      <c r="E43" s="202"/>
      <c r="G43" s="81"/>
      <c r="H43" s="81"/>
    </row>
    <row r="44" spans="1:33" ht="15.75" thickBot="1" x14ac:dyDescent="0.3"/>
    <row r="45" spans="1:33" ht="33" customHeight="1" thickBot="1" x14ac:dyDescent="0.3">
      <c r="B45" s="203" t="s">
        <v>10</v>
      </c>
      <c r="C45" s="204"/>
      <c r="D45" s="8" t="s">
        <v>38</v>
      </c>
    </row>
    <row r="46" spans="1:33" x14ac:dyDescent="0.25">
      <c r="B46" s="205" t="s">
        <v>27</v>
      </c>
      <c r="C46" s="206"/>
      <c r="D46" s="52">
        <f>COUNTIF(M6:M35,"Peinture")</f>
        <v>0</v>
      </c>
      <c r="E46" s="4"/>
      <c r="F46" s="4"/>
    </row>
    <row r="47" spans="1:33" x14ac:dyDescent="0.25">
      <c r="B47" s="199" t="s">
        <v>28</v>
      </c>
      <c r="C47" s="200"/>
      <c r="D47" s="53">
        <f>COUNTIF(M6:M35,"Electricite")</f>
        <v>0</v>
      </c>
      <c r="E47" s="4"/>
      <c r="F47" s="4"/>
    </row>
    <row r="48" spans="1:33" x14ac:dyDescent="0.25">
      <c r="B48" s="199" t="s">
        <v>29</v>
      </c>
      <c r="C48" s="200"/>
      <c r="D48" s="53">
        <f>COUNTIF(M6:M35,"Store")</f>
        <v>0</v>
      </c>
      <c r="E48" s="4"/>
      <c r="F48" s="4"/>
    </row>
    <row r="49" spans="2:7" x14ac:dyDescent="0.25">
      <c r="B49" s="199" t="s">
        <v>30</v>
      </c>
      <c r="C49" s="200"/>
      <c r="D49" s="53">
        <f>COUNTIF(M6:M35,"Menuiserie")</f>
        <v>0</v>
      </c>
      <c r="E49" s="4"/>
      <c r="F49" s="4"/>
    </row>
    <row r="50" spans="2:7" x14ac:dyDescent="0.25">
      <c r="B50" s="199" t="s">
        <v>31</v>
      </c>
      <c r="C50" s="200"/>
      <c r="D50" s="53">
        <f>COUNTIF(M10:M39,"douche")</f>
        <v>0</v>
      </c>
      <c r="E50" s="4"/>
      <c r="F50" s="4"/>
    </row>
    <row r="51" spans="2:7" x14ac:dyDescent="0.25">
      <c r="B51" s="199" t="s">
        <v>32</v>
      </c>
      <c r="C51" s="200"/>
      <c r="D51" s="53">
        <f>COUNTIF(M6:M35,"Plomberie")</f>
        <v>0</v>
      </c>
      <c r="E51" s="4"/>
      <c r="F51" s="4"/>
    </row>
    <row r="52" spans="2:7" x14ac:dyDescent="0.25">
      <c r="B52" s="199" t="s">
        <v>33</v>
      </c>
      <c r="C52" s="200"/>
      <c r="D52" s="53">
        <f>COUNTIF(M6:M35,"Maçonnerie")</f>
        <v>0</v>
      </c>
      <c r="E52" s="4"/>
      <c r="F52" s="4"/>
    </row>
    <row r="53" spans="2:7" x14ac:dyDescent="0.25">
      <c r="B53" s="199" t="s">
        <v>34</v>
      </c>
      <c r="C53" s="200"/>
      <c r="D53" s="53">
        <f>COUNTIF(M6:M35,"fenetre")</f>
        <v>0</v>
      </c>
      <c r="E53" s="4"/>
      <c r="F53" s="4"/>
    </row>
    <row r="54" spans="2:7" x14ac:dyDescent="0.25">
      <c r="B54" s="199" t="s">
        <v>35</v>
      </c>
      <c r="C54" s="200"/>
      <c r="D54" s="53">
        <f>COUNTIF(M6:M35,"Volets")</f>
        <v>0</v>
      </c>
      <c r="E54" s="4"/>
      <c r="F54" s="4"/>
    </row>
    <row r="55" spans="2:7" x14ac:dyDescent="0.25">
      <c r="B55" s="199" t="s">
        <v>36</v>
      </c>
      <c r="C55" s="200"/>
      <c r="D55" s="53">
        <f>COUNTIF(M6:M35,"Alarme")</f>
        <v>0</v>
      </c>
      <c r="E55" s="4"/>
      <c r="F55" s="4"/>
      <c r="G55" s="1" t="s">
        <v>64</v>
      </c>
    </row>
    <row r="56" spans="2:7" ht="15.75" thickBot="1" x14ac:dyDescent="0.3">
      <c r="B56" s="50" t="s">
        <v>37</v>
      </c>
      <c r="C56" s="51"/>
      <c r="D56" s="54">
        <f>COUNTIF(M6:M35,"sol")</f>
        <v>0</v>
      </c>
      <c r="E56" s="6"/>
      <c r="F56" s="6"/>
    </row>
  </sheetData>
  <autoFilter ref="A5:AG41"/>
  <mergeCells count="29">
    <mergeCell ref="B36:E36"/>
    <mergeCell ref="U36:V36"/>
    <mergeCell ref="W36:X36"/>
    <mergeCell ref="Y36:Z36"/>
    <mergeCell ref="A2:AG2"/>
    <mergeCell ref="U5:V5"/>
    <mergeCell ref="W5:X5"/>
    <mergeCell ref="Y5:Z5"/>
    <mergeCell ref="A6:A35"/>
    <mergeCell ref="B47:C47"/>
    <mergeCell ref="B37:C37"/>
    <mergeCell ref="G37:H38"/>
    <mergeCell ref="I37:J38"/>
    <mergeCell ref="B38:C38"/>
    <mergeCell ref="B39:C39"/>
    <mergeCell ref="B40:C40"/>
    <mergeCell ref="B41:C41"/>
    <mergeCell ref="B43:C43"/>
    <mergeCell ref="D43:E43"/>
    <mergeCell ref="B45:C45"/>
    <mergeCell ref="B46:C46"/>
    <mergeCell ref="B54:C54"/>
    <mergeCell ref="B55:C55"/>
    <mergeCell ref="B48:C48"/>
    <mergeCell ref="B49:C49"/>
    <mergeCell ref="B50:C50"/>
    <mergeCell ref="B51:C51"/>
    <mergeCell ref="B52:C52"/>
    <mergeCell ref="B53:C53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56"/>
  <sheetViews>
    <sheetView zoomScaleNormal="100" workbookViewId="0">
      <selection activeCell="F7" sqref="F7"/>
    </sheetView>
  </sheetViews>
  <sheetFormatPr baseColWidth="10" defaultRowHeight="15" x14ac:dyDescent="0.25"/>
  <cols>
    <col min="1" max="1" width="6.140625" style="1" customWidth="1"/>
    <col min="2" max="2" width="9.5703125" style="1" customWidth="1"/>
    <col min="3" max="3" width="12.5703125" style="1" customWidth="1"/>
    <col min="4" max="4" width="10.140625" style="1" customWidth="1"/>
    <col min="5" max="5" width="10.42578125" style="1" customWidth="1"/>
    <col min="6" max="6" width="14.28515625" style="1" customWidth="1"/>
    <col min="7" max="7" width="16" style="1" customWidth="1"/>
    <col min="8" max="8" width="13.7109375" style="1" customWidth="1"/>
    <col min="9" max="9" width="8.28515625" style="1" customWidth="1"/>
    <col min="10" max="10" width="28.85546875" style="1" customWidth="1"/>
    <col min="11" max="12" width="11.42578125" style="1"/>
    <col min="13" max="13" width="20.140625" style="1" customWidth="1"/>
    <col min="14" max="14" width="8.42578125" style="1" customWidth="1"/>
    <col min="15" max="15" width="12.42578125" style="1" customWidth="1"/>
    <col min="16" max="16" width="12.85546875" style="1" customWidth="1"/>
    <col min="17" max="17" width="8.140625" style="1" customWidth="1"/>
    <col min="18" max="18" width="10.85546875" style="1" customWidth="1"/>
    <col min="19" max="19" width="12.7109375" style="1" customWidth="1"/>
    <col min="20" max="20" width="12.140625" style="1" customWidth="1"/>
    <col min="21" max="21" width="10" style="1" customWidth="1"/>
    <col min="22" max="22" width="10.7109375" style="1" customWidth="1"/>
    <col min="23" max="23" width="10.5703125" style="1" customWidth="1"/>
    <col min="24" max="24" width="9.140625" style="1" customWidth="1"/>
    <col min="25" max="27" width="9.5703125" style="1" customWidth="1"/>
    <col min="28" max="28" width="10.5703125" style="1" customWidth="1"/>
    <col min="29" max="30" width="11.85546875" style="1" customWidth="1"/>
    <col min="31" max="31" width="9.140625" style="1" customWidth="1"/>
    <col min="32" max="32" width="8.7109375" style="1" customWidth="1"/>
    <col min="33" max="33" width="18.5703125" style="1" customWidth="1"/>
    <col min="34" max="16384" width="11.42578125" style="1"/>
  </cols>
  <sheetData>
    <row r="1" spans="1:33" ht="15.75" thickBot="1" x14ac:dyDescent="0.3"/>
    <row r="2" spans="1:33" ht="15.75" thickBot="1" x14ac:dyDescent="0.3">
      <c r="A2" s="176" t="s">
        <v>26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8"/>
    </row>
    <row r="3" spans="1:33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5"/>
      <c r="N3" s="5"/>
      <c r="O3" s="5"/>
      <c r="P3" s="5"/>
      <c r="Q3" s="5"/>
    </row>
    <row r="4" spans="1:33" ht="15.75" thickBot="1" x14ac:dyDescent="0.3"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41.25" customHeight="1" thickBot="1" x14ac:dyDescent="0.3">
      <c r="A5" s="22" t="s">
        <v>6</v>
      </c>
      <c r="B5" s="22" t="s">
        <v>25</v>
      </c>
      <c r="C5" s="10" t="s">
        <v>2</v>
      </c>
      <c r="D5" s="10" t="s">
        <v>16</v>
      </c>
      <c r="E5" s="10" t="s">
        <v>44</v>
      </c>
      <c r="F5" s="9" t="s">
        <v>17</v>
      </c>
      <c r="G5" s="10" t="s">
        <v>18</v>
      </c>
      <c r="H5" s="11" t="s">
        <v>0</v>
      </c>
      <c r="I5" s="12" t="s">
        <v>9</v>
      </c>
      <c r="J5" s="13" t="s">
        <v>23</v>
      </c>
      <c r="K5" s="13" t="s">
        <v>24</v>
      </c>
      <c r="L5" s="20" t="s">
        <v>1</v>
      </c>
      <c r="M5" s="14" t="s">
        <v>10</v>
      </c>
      <c r="N5" s="14" t="s">
        <v>22</v>
      </c>
      <c r="O5" s="15" t="s">
        <v>51</v>
      </c>
      <c r="P5" s="60" t="s">
        <v>48</v>
      </c>
      <c r="Q5" s="16" t="s">
        <v>41</v>
      </c>
      <c r="R5" s="16" t="s">
        <v>4</v>
      </c>
      <c r="S5" s="17" t="s">
        <v>11</v>
      </c>
      <c r="T5" s="18" t="s">
        <v>5</v>
      </c>
      <c r="U5" s="194" t="s">
        <v>3</v>
      </c>
      <c r="V5" s="195"/>
      <c r="W5" s="194" t="s">
        <v>21</v>
      </c>
      <c r="X5" s="195"/>
      <c r="Y5" s="194" t="s">
        <v>20</v>
      </c>
      <c r="Z5" s="195"/>
      <c r="AA5" s="19" t="s">
        <v>39</v>
      </c>
      <c r="AB5" s="19" t="s">
        <v>12</v>
      </c>
      <c r="AC5" s="76" t="s">
        <v>49</v>
      </c>
      <c r="AD5" s="20" t="s">
        <v>45</v>
      </c>
      <c r="AE5" s="20" t="s">
        <v>46</v>
      </c>
      <c r="AF5" s="75" t="s">
        <v>47</v>
      </c>
      <c r="AG5" s="21" t="s">
        <v>54</v>
      </c>
    </row>
    <row r="6" spans="1:33" ht="15" customHeight="1" x14ac:dyDescent="0.25">
      <c r="A6" s="179" t="s">
        <v>59</v>
      </c>
      <c r="B6" s="34">
        <v>1</v>
      </c>
      <c r="C6" s="108"/>
      <c r="D6" s="36" t="s">
        <v>55</v>
      </c>
      <c r="E6" s="112"/>
      <c r="F6" s="32"/>
      <c r="G6" s="24"/>
      <c r="H6" s="25"/>
      <c r="I6" s="48" t="s">
        <v>40</v>
      </c>
      <c r="J6" s="26"/>
      <c r="K6" s="37"/>
      <c r="L6" s="117">
        <f t="shared" ref="L6:L35" si="0">C6+15</f>
        <v>15</v>
      </c>
      <c r="M6" s="114"/>
      <c r="N6" s="38" t="s">
        <v>43</v>
      </c>
      <c r="O6" s="86"/>
      <c r="P6" s="125">
        <v>0</v>
      </c>
      <c r="Q6" s="67">
        <v>0.1</v>
      </c>
      <c r="R6" s="151">
        <v>0</v>
      </c>
      <c r="S6" s="129">
        <f t="shared" ref="S6:S8" si="1">R6-T6</f>
        <v>0</v>
      </c>
      <c r="T6" s="130">
        <f t="shared" ref="T6:T35" si="2">R6/1.1</f>
        <v>0</v>
      </c>
      <c r="U6" s="134">
        <f t="shared" ref="U6:U35" si="3">R6*0.4</f>
        <v>0</v>
      </c>
      <c r="V6" s="119"/>
      <c r="W6" s="136">
        <f t="shared" ref="W6:W35" si="4">R6*0.5</f>
        <v>0</v>
      </c>
      <c r="X6" s="121"/>
      <c r="Y6" s="138">
        <f t="shared" ref="Y6:Y35" si="5">R6*0.1</f>
        <v>0</v>
      </c>
      <c r="Z6" s="123"/>
      <c r="AA6" s="136">
        <v>0</v>
      </c>
      <c r="AB6" s="140">
        <f t="shared" ref="AB6:AB35" si="6">R6-AA6</f>
        <v>0</v>
      </c>
      <c r="AC6" s="141">
        <v>0</v>
      </c>
      <c r="AD6" s="25"/>
      <c r="AE6" s="23"/>
      <c r="AF6" s="24"/>
      <c r="AG6" s="39"/>
    </row>
    <row r="7" spans="1:33" ht="15" customHeight="1" x14ac:dyDescent="0.25">
      <c r="A7" s="180"/>
      <c r="B7" s="35">
        <v>2</v>
      </c>
      <c r="C7" s="108"/>
      <c r="D7" s="36" t="s">
        <v>55</v>
      </c>
      <c r="E7" s="112"/>
      <c r="F7" s="32"/>
      <c r="G7" s="24"/>
      <c r="H7" s="25"/>
      <c r="I7" s="48" t="s">
        <v>40</v>
      </c>
      <c r="J7" s="26"/>
      <c r="K7" s="37"/>
      <c r="L7" s="117">
        <f t="shared" si="0"/>
        <v>15</v>
      </c>
      <c r="M7" s="114"/>
      <c r="N7" s="38" t="s">
        <v>43</v>
      </c>
      <c r="O7" s="86"/>
      <c r="P7" s="125">
        <v>0</v>
      </c>
      <c r="Q7" s="67">
        <v>0.1</v>
      </c>
      <c r="R7" s="151">
        <v>0</v>
      </c>
      <c r="S7" s="129">
        <f t="shared" si="1"/>
        <v>0</v>
      </c>
      <c r="T7" s="130">
        <f t="shared" si="2"/>
        <v>0</v>
      </c>
      <c r="U7" s="134">
        <f t="shared" si="3"/>
        <v>0</v>
      </c>
      <c r="V7" s="119"/>
      <c r="W7" s="136">
        <f t="shared" si="4"/>
        <v>0</v>
      </c>
      <c r="X7" s="121"/>
      <c r="Y7" s="138">
        <f t="shared" si="5"/>
        <v>0</v>
      </c>
      <c r="Z7" s="123"/>
      <c r="AA7" s="136">
        <v>0</v>
      </c>
      <c r="AB7" s="140">
        <f t="shared" si="6"/>
        <v>0</v>
      </c>
      <c r="AC7" s="141">
        <v>0</v>
      </c>
      <c r="AD7" s="25"/>
      <c r="AE7" s="23"/>
      <c r="AF7" s="24"/>
      <c r="AG7" s="39"/>
    </row>
    <row r="8" spans="1:33" ht="15" customHeight="1" x14ac:dyDescent="0.25">
      <c r="A8" s="180"/>
      <c r="B8" s="35">
        <v>3</v>
      </c>
      <c r="C8" s="108"/>
      <c r="D8" s="36" t="s">
        <v>55</v>
      </c>
      <c r="E8" s="112"/>
      <c r="F8" s="32"/>
      <c r="G8" s="24"/>
      <c r="H8" s="25"/>
      <c r="I8" s="48" t="s">
        <v>40</v>
      </c>
      <c r="J8" s="26"/>
      <c r="K8" s="37"/>
      <c r="L8" s="117">
        <f t="shared" si="0"/>
        <v>15</v>
      </c>
      <c r="M8" s="114"/>
      <c r="N8" s="38" t="s">
        <v>43</v>
      </c>
      <c r="O8" s="86"/>
      <c r="P8" s="125">
        <v>0</v>
      </c>
      <c r="Q8" s="67">
        <v>0.1</v>
      </c>
      <c r="R8" s="151">
        <v>0</v>
      </c>
      <c r="S8" s="129">
        <f t="shared" si="1"/>
        <v>0</v>
      </c>
      <c r="T8" s="130">
        <f t="shared" si="2"/>
        <v>0</v>
      </c>
      <c r="U8" s="134">
        <f t="shared" si="3"/>
        <v>0</v>
      </c>
      <c r="V8" s="119"/>
      <c r="W8" s="136">
        <f t="shared" si="4"/>
        <v>0</v>
      </c>
      <c r="X8" s="121"/>
      <c r="Y8" s="138">
        <f t="shared" si="5"/>
        <v>0</v>
      </c>
      <c r="Z8" s="123"/>
      <c r="AA8" s="136">
        <v>0</v>
      </c>
      <c r="AB8" s="140">
        <f t="shared" si="6"/>
        <v>0</v>
      </c>
      <c r="AC8" s="141">
        <v>0</v>
      </c>
      <c r="AD8" s="25"/>
      <c r="AE8" s="23"/>
      <c r="AF8" s="24"/>
      <c r="AG8" s="39"/>
    </row>
    <row r="9" spans="1:33" ht="15" customHeight="1" x14ac:dyDescent="0.25">
      <c r="A9" s="180"/>
      <c r="B9" s="35">
        <v>4</v>
      </c>
      <c r="C9" s="108"/>
      <c r="D9" s="36" t="s">
        <v>55</v>
      </c>
      <c r="E9" s="112"/>
      <c r="F9" s="32"/>
      <c r="G9" s="24"/>
      <c r="H9" s="25"/>
      <c r="I9" s="48" t="s">
        <v>40</v>
      </c>
      <c r="J9" s="26"/>
      <c r="K9" s="37"/>
      <c r="L9" s="117">
        <f t="shared" si="0"/>
        <v>15</v>
      </c>
      <c r="M9" s="114"/>
      <c r="N9" s="38" t="s">
        <v>43</v>
      </c>
      <c r="O9" s="86"/>
      <c r="P9" s="125">
        <v>0</v>
      </c>
      <c r="Q9" s="67">
        <v>0.1</v>
      </c>
      <c r="R9" s="151">
        <v>0</v>
      </c>
      <c r="S9" s="129">
        <f>R9-T9</f>
        <v>0</v>
      </c>
      <c r="T9" s="130">
        <f t="shared" si="2"/>
        <v>0</v>
      </c>
      <c r="U9" s="134">
        <f t="shared" si="3"/>
        <v>0</v>
      </c>
      <c r="V9" s="119"/>
      <c r="W9" s="136">
        <f t="shared" si="4"/>
        <v>0</v>
      </c>
      <c r="X9" s="121"/>
      <c r="Y9" s="138">
        <f t="shared" si="5"/>
        <v>0</v>
      </c>
      <c r="Z9" s="123"/>
      <c r="AA9" s="136">
        <v>0</v>
      </c>
      <c r="AB9" s="140">
        <f t="shared" si="6"/>
        <v>0</v>
      </c>
      <c r="AC9" s="141">
        <v>0</v>
      </c>
      <c r="AD9" s="25"/>
      <c r="AE9" s="23"/>
      <c r="AF9" s="24"/>
      <c r="AG9" s="39"/>
    </row>
    <row r="10" spans="1:33" x14ac:dyDescent="0.25">
      <c r="A10" s="180"/>
      <c r="B10" s="35">
        <v>5</v>
      </c>
      <c r="C10" s="109"/>
      <c r="D10" s="36" t="s">
        <v>55</v>
      </c>
      <c r="E10" s="112"/>
      <c r="F10" s="32"/>
      <c r="G10" s="24"/>
      <c r="H10" s="25"/>
      <c r="I10" s="48" t="s">
        <v>40</v>
      </c>
      <c r="J10" s="26"/>
      <c r="K10" s="37"/>
      <c r="L10" s="117">
        <f t="shared" si="0"/>
        <v>15</v>
      </c>
      <c r="M10" s="114"/>
      <c r="N10" s="38" t="s">
        <v>43</v>
      </c>
      <c r="O10" s="86"/>
      <c r="P10" s="125">
        <v>0</v>
      </c>
      <c r="Q10" s="67">
        <v>0.1</v>
      </c>
      <c r="R10" s="151">
        <v>0</v>
      </c>
      <c r="S10" s="129">
        <f t="shared" ref="S10:S35" si="7">R10-T10</f>
        <v>0</v>
      </c>
      <c r="T10" s="130">
        <f t="shared" si="2"/>
        <v>0</v>
      </c>
      <c r="U10" s="134">
        <f t="shared" si="3"/>
        <v>0</v>
      </c>
      <c r="V10" s="119"/>
      <c r="W10" s="136">
        <f t="shared" si="4"/>
        <v>0</v>
      </c>
      <c r="X10" s="121"/>
      <c r="Y10" s="138">
        <f t="shared" si="5"/>
        <v>0</v>
      </c>
      <c r="Z10" s="123"/>
      <c r="AA10" s="136">
        <v>0</v>
      </c>
      <c r="AB10" s="140">
        <f t="shared" si="6"/>
        <v>0</v>
      </c>
      <c r="AC10" s="141">
        <v>0</v>
      </c>
      <c r="AD10" s="25"/>
      <c r="AE10" s="23"/>
      <c r="AF10" s="24"/>
      <c r="AG10" s="39"/>
    </row>
    <row r="11" spans="1:33" x14ac:dyDescent="0.25">
      <c r="A11" s="180"/>
      <c r="B11" s="35">
        <v>6</v>
      </c>
      <c r="C11" s="108"/>
      <c r="D11" s="36" t="s">
        <v>55</v>
      </c>
      <c r="E11" s="112"/>
      <c r="F11" s="32"/>
      <c r="G11" s="24"/>
      <c r="H11" s="27"/>
      <c r="I11" s="49" t="s">
        <v>40</v>
      </c>
      <c r="J11" s="26"/>
      <c r="K11" s="37"/>
      <c r="L11" s="117">
        <f t="shared" si="0"/>
        <v>15</v>
      </c>
      <c r="M11" s="114"/>
      <c r="N11" s="38" t="s">
        <v>43</v>
      </c>
      <c r="O11" s="86"/>
      <c r="P11" s="126">
        <v>0</v>
      </c>
      <c r="Q11" s="67">
        <v>0.1</v>
      </c>
      <c r="R11" s="151">
        <v>0</v>
      </c>
      <c r="S11" s="129">
        <f t="shared" si="7"/>
        <v>0</v>
      </c>
      <c r="T11" s="130">
        <f t="shared" si="2"/>
        <v>0</v>
      </c>
      <c r="U11" s="134">
        <f t="shared" si="3"/>
        <v>0</v>
      </c>
      <c r="V11" s="119"/>
      <c r="W11" s="136">
        <f t="shared" si="4"/>
        <v>0</v>
      </c>
      <c r="X11" s="121"/>
      <c r="Y11" s="138">
        <f t="shared" si="5"/>
        <v>0</v>
      </c>
      <c r="Z11" s="123"/>
      <c r="AA11" s="136">
        <v>0</v>
      </c>
      <c r="AB11" s="140">
        <f t="shared" si="6"/>
        <v>0</v>
      </c>
      <c r="AC11" s="141">
        <v>0</v>
      </c>
      <c r="AD11" s="25"/>
      <c r="AE11" s="23"/>
      <c r="AF11" s="24"/>
      <c r="AG11" s="39"/>
    </row>
    <row r="12" spans="1:33" x14ac:dyDescent="0.25">
      <c r="A12" s="180"/>
      <c r="B12" s="35">
        <v>7</v>
      </c>
      <c r="C12" s="108"/>
      <c r="D12" s="36" t="s">
        <v>55</v>
      </c>
      <c r="E12" s="112"/>
      <c r="F12" s="32"/>
      <c r="G12" s="24"/>
      <c r="H12" s="27"/>
      <c r="I12" s="49" t="s">
        <v>40</v>
      </c>
      <c r="J12" s="26"/>
      <c r="K12" s="37"/>
      <c r="L12" s="117">
        <f t="shared" si="0"/>
        <v>15</v>
      </c>
      <c r="M12" s="114"/>
      <c r="N12" s="38" t="s">
        <v>43</v>
      </c>
      <c r="O12" s="86"/>
      <c r="P12" s="126">
        <v>0</v>
      </c>
      <c r="Q12" s="67">
        <v>0.1</v>
      </c>
      <c r="R12" s="151">
        <v>0</v>
      </c>
      <c r="S12" s="129">
        <f t="shared" si="7"/>
        <v>0</v>
      </c>
      <c r="T12" s="130">
        <f t="shared" si="2"/>
        <v>0</v>
      </c>
      <c r="U12" s="134">
        <f t="shared" si="3"/>
        <v>0</v>
      </c>
      <c r="V12" s="119"/>
      <c r="W12" s="136">
        <f t="shared" si="4"/>
        <v>0</v>
      </c>
      <c r="X12" s="121"/>
      <c r="Y12" s="138">
        <f t="shared" si="5"/>
        <v>0</v>
      </c>
      <c r="Z12" s="123"/>
      <c r="AA12" s="136">
        <v>0</v>
      </c>
      <c r="AB12" s="140">
        <f t="shared" si="6"/>
        <v>0</v>
      </c>
      <c r="AC12" s="141">
        <v>0</v>
      </c>
      <c r="AD12" s="25"/>
      <c r="AE12" s="23"/>
      <c r="AF12" s="24"/>
      <c r="AG12" s="39"/>
    </row>
    <row r="13" spans="1:33" x14ac:dyDescent="0.25">
      <c r="A13" s="180"/>
      <c r="B13" s="35">
        <v>8</v>
      </c>
      <c r="C13" s="108"/>
      <c r="D13" s="36" t="s">
        <v>55</v>
      </c>
      <c r="E13" s="112"/>
      <c r="F13" s="32"/>
      <c r="G13" s="24"/>
      <c r="H13" s="27"/>
      <c r="I13" s="49" t="s">
        <v>40</v>
      </c>
      <c r="J13" s="26"/>
      <c r="K13" s="37"/>
      <c r="L13" s="117">
        <f t="shared" si="0"/>
        <v>15</v>
      </c>
      <c r="M13" s="114"/>
      <c r="N13" s="38" t="s">
        <v>43</v>
      </c>
      <c r="O13" s="86"/>
      <c r="P13" s="126">
        <v>0</v>
      </c>
      <c r="Q13" s="67">
        <v>0.1</v>
      </c>
      <c r="R13" s="151">
        <v>0</v>
      </c>
      <c r="S13" s="129">
        <f t="shared" si="7"/>
        <v>0</v>
      </c>
      <c r="T13" s="130">
        <f t="shared" si="2"/>
        <v>0</v>
      </c>
      <c r="U13" s="134">
        <f t="shared" si="3"/>
        <v>0</v>
      </c>
      <c r="V13" s="119"/>
      <c r="W13" s="136">
        <f t="shared" si="4"/>
        <v>0</v>
      </c>
      <c r="X13" s="121"/>
      <c r="Y13" s="138">
        <f t="shared" si="5"/>
        <v>0</v>
      </c>
      <c r="Z13" s="123"/>
      <c r="AA13" s="136">
        <v>0</v>
      </c>
      <c r="AB13" s="140">
        <f t="shared" si="6"/>
        <v>0</v>
      </c>
      <c r="AC13" s="141">
        <v>0</v>
      </c>
      <c r="AD13" s="25"/>
      <c r="AE13" s="23"/>
      <c r="AF13" s="24"/>
      <c r="AG13" s="39"/>
    </row>
    <row r="14" spans="1:33" x14ac:dyDescent="0.25">
      <c r="A14" s="180"/>
      <c r="B14" s="35">
        <v>9</v>
      </c>
      <c r="C14" s="108"/>
      <c r="D14" s="36" t="s">
        <v>55</v>
      </c>
      <c r="E14" s="112"/>
      <c r="F14" s="32"/>
      <c r="G14" s="24"/>
      <c r="H14" s="27"/>
      <c r="I14" s="49" t="s">
        <v>40</v>
      </c>
      <c r="J14" s="26"/>
      <c r="K14" s="37"/>
      <c r="L14" s="117">
        <f t="shared" si="0"/>
        <v>15</v>
      </c>
      <c r="M14" s="114"/>
      <c r="N14" s="38" t="s">
        <v>43</v>
      </c>
      <c r="O14" s="87"/>
      <c r="P14" s="126">
        <v>0</v>
      </c>
      <c r="Q14" s="67">
        <v>0.1</v>
      </c>
      <c r="R14" s="151">
        <v>0</v>
      </c>
      <c r="S14" s="129">
        <f t="shared" si="7"/>
        <v>0</v>
      </c>
      <c r="T14" s="130">
        <f t="shared" si="2"/>
        <v>0</v>
      </c>
      <c r="U14" s="134">
        <f t="shared" si="3"/>
        <v>0</v>
      </c>
      <c r="V14" s="119"/>
      <c r="W14" s="136">
        <f t="shared" si="4"/>
        <v>0</v>
      </c>
      <c r="X14" s="121"/>
      <c r="Y14" s="138">
        <f t="shared" si="5"/>
        <v>0</v>
      </c>
      <c r="Z14" s="123"/>
      <c r="AA14" s="136">
        <v>0</v>
      </c>
      <c r="AB14" s="140">
        <f t="shared" si="6"/>
        <v>0</v>
      </c>
      <c r="AC14" s="141">
        <v>0</v>
      </c>
      <c r="AD14" s="25"/>
      <c r="AE14" s="23"/>
      <c r="AF14" s="24"/>
      <c r="AG14" s="39"/>
    </row>
    <row r="15" spans="1:33" x14ac:dyDescent="0.25">
      <c r="A15" s="180"/>
      <c r="B15" s="35">
        <v>10</v>
      </c>
      <c r="C15" s="108"/>
      <c r="D15" s="36" t="s">
        <v>55</v>
      </c>
      <c r="E15" s="112"/>
      <c r="F15" s="32"/>
      <c r="G15" s="24"/>
      <c r="H15" s="25"/>
      <c r="I15" s="38" t="s">
        <v>40</v>
      </c>
      <c r="J15" s="26"/>
      <c r="K15" s="37"/>
      <c r="L15" s="117">
        <f t="shared" si="0"/>
        <v>15</v>
      </c>
      <c r="M15" s="114"/>
      <c r="N15" s="38" t="s">
        <v>43</v>
      </c>
      <c r="O15" s="86"/>
      <c r="P15" s="127">
        <v>0</v>
      </c>
      <c r="Q15" s="67">
        <v>0.1</v>
      </c>
      <c r="R15" s="152">
        <v>0</v>
      </c>
      <c r="S15" s="131">
        <f t="shared" si="7"/>
        <v>0</v>
      </c>
      <c r="T15" s="130">
        <f t="shared" si="2"/>
        <v>0</v>
      </c>
      <c r="U15" s="134">
        <f t="shared" si="3"/>
        <v>0</v>
      </c>
      <c r="V15" s="119"/>
      <c r="W15" s="136">
        <f t="shared" si="4"/>
        <v>0</v>
      </c>
      <c r="X15" s="121"/>
      <c r="Y15" s="138">
        <f t="shared" si="5"/>
        <v>0</v>
      </c>
      <c r="Z15" s="123"/>
      <c r="AA15" s="136">
        <v>0</v>
      </c>
      <c r="AB15" s="140">
        <f t="shared" si="6"/>
        <v>0</v>
      </c>
      <c r="AC15" s="141">
        <v>0</v>
      </c>
      <c r="AD15" s="25"/>
      <c r="AE15" s="23"/>
      <c r="AF15" s="24"/>
      <c r="AG15" s="39"/>
    </row>
    <row r="16" spans="1:33" ht="15" customHeight="1" x14ac:dyDescent="0.25">
      <c r="A16" s="180"/>
      <c r="B16" s="35">
        <v>11</v>
      </c>
      <c r="C16" s="108"/>
      <c r="D16" s="36" t="s">
        <v>55</v>
      </c>
      <c r="E16" s="112"/>
      <c r="F16" s="32"/>
      <c r="G16" s="24"/>
      <c r="H16" s="25"/>
      <c r="I16" s="38" t="s">
        <v>40</v>
      </c>
      <c r="J16" s="26"/>
      <c r="K16" s="37"/>
      <c r="L16" s="117">
        <f t="shared" si="0"/>
        <v>15</v>
      </c>
      <c r="M16" s="114"/>
      <c r="N16" s="38" t="s">
        <v>43</v>
      </c>
      <c r="O16" s="86"/>
      <c r="P16" s="127">
        <v>0</v>
      </c>
      <c r="Q16" s="67">
        <v>0.1</v>
      </c>
      <c r="R16" s="152">
        <v>0</v>
      </c>
      <c r="S16" s="131">
        <f t="shared" si="7"/>
        <v>0</v>
      </c>
      <c r="T16" s="130">
        <f t="shared" si="2"/>
        <v>0</v>
      </c>
      <c r="U16" s="134">
        <f t="shared" si="3"/>
        <v>0</v>
      </c>
      <c r="V16" s="119"/>
      <c r="W16" s="136">
        <f t="shared" si="4"/>
        <v>0</v>
      </c>
      <c r="X16" s="121"/>
      <c r="Y16" s="138">
        <f t="shared" si="5"/>
        <v>0</v>
      </c>
      <c r="Z16" s="123"/>
      <c r="AA16" s="136">
        <v>0</v>
      </c>
      <c r="AB16" s="140">
        <f t="shared" si="6"/>
        <v>0</v>
      </c>
      <c r="AC16" s="141">
        <v>0</v>
      </c>
      <c r="AD16" s="25"/>
      <c r="AE16" s="23"/>
      <c r="AF16" s="24"/>
      <c r="AG16" s="39"/>
    </row>
    <row r="17" spans="1:33" ht="15" customHeight="1" x14ac:dyDescent="0.25">
      <c r="A17" s="180"/>
      <c r="B17" s="35">
        <v>12</v>
      </c>
      <c r="C17" s="110"/>
      <c r="D17" s="36" t="s">
        <v>55</v>
      </c>
      <c r="E17" s="112"/>
      <c r="F17" s="70"/>
      <c r="G17" s="71"/>
      <c r="H17" s="27"/>
      <c r="I17" s="38" t="s">
        <v>40</v>
      </c>
      <c r="J17" s="72"/>
      <c r="K17" s="73"/>
      <c r="L17" s="117">
        <f t="shared" si="0"/>
        <v>15</v>
      </c>
      <c r="M17" s="115"/>
      <c r="N17" s="38" t="s">
        <v>43</v>
      </c>
      <c r="O17" s="87"/>
      <c r="P17" s="127">
        <v>0</v>
      </c>
      <c r="Q17" s="67">
        <v>0.1</v>
      </c>
      <c r="R17" s="152">
        <v>0</v>
      </c>
      <c r="S17" s="131">
        <f t="shared" si="7"/>
        <v>0</v>
      </c>
      <c r="T17" s="130">
        <f t="shared" si="2"/>
        <v>0</v>
      </c>
      <c r="U17" s="134">
        <f t="shared" si="3"/>
        <v>0</v>
      </c>
      <c r="V17" s="119"/>
      <c r="W17" s="136">
        <f t="shared" si="4"/>
        <v>0</v>
      </c>
      <c r="X17" s="121"/>
      <c r="Y17" s="138">
        <f t="shared" si="5"/>
        <v>0</v>
      </c>
      <c r="Z17" s="123"/>
      <c r="AA17" s="136">
        <v>0</v>
      </c>
      <c r="AB17" s="140">
        <f t="shared" si="6"/>
        <v>0</v>
      </c>
      <c r="AC17" s="141">
        <v>0</v>
      </c>
      <c r="AD17" s="27"/>
      <c r="AE17" s="69"/>
      <c r="AF17" s="71"/>
      <c r="AG17" s="40"/>
    </row>
    <row r="18" spans="1:33" ht="15" customHeight="1" x14ac:dyDescent="0.25">
      <c r="A18" s="180"/>
      <c r="B18" s="35">
        <v>13</v>
      </c>
      <c r="C18" s="110"/>
      <c r="D18" s="36" t="s">
        <v>55</v>
      </c>
      <c r="E18" s="112"/>
      <c r="F18" s="70"/>
      <c r="G18" s="71"/>
      <c r="H18" s="27"/>
      <c r="I18" s="38" t="s">
        <v>40</v>
      </c>
      <c r="J18" s="72"/>
      <c r="K18" s="73"/>
      <c r="L18" s="117">
        <f t="shared" si="0"/>
        <v>15</v>
      </c>
      <c r="M18" s="115"/>
      <c r="N18" s="38" t="s">
        <v>43</v>
      </c>
      <c r="O18" s="87"/>
      <c r="P18" s="127">
        <v>0</v>
      </c>
      <c r="Q18" s="67">
        <v>0.1</v>
      </c>
      <c r="R18" s="152">
        <v>0</v>
      </c>
      <c r="S18" s="131">
        <f t="shared" si="7"/>
        <v>0</v>
      </c>
      <c r="T18" s="130">
        <f t="shared" si="2"/>
        <v>0</v>
      </c>
      <c r="U18" s="134">
        <f t="shared" si="3"/>
        <v>0</v>
      </c>
      <c r="V18" s="119"/>
      <c r="W18" s="136">
        <f t="shared" si="4"/>
        <v>0</v>
      </c>
      <c r="X18" s="121"/>
      <c r="Y18" s="138">
        <f t="shared" si="5"/>
        <v>0</v>
      </c>
      <c r="Z18" s="123"/>
      <c r="AA18" s="136">
        <v>0</v>
      </c>
      <c r="AB18" s="140">
        <f t="shared" si="6"/>
        <v>0</v>
      </c>
      <c r="AC18" s="141">
        <v>0</v>
      </c>
      <c r="AD18" s="27"/>
      <c r="AE18" s="69"/>
      <c r="AF18" s="71"/>
      <c r="AG18" s="40"/>
    </row>
    <row r="19" spans="1:33" ht="15" customHeight="1" x14ac:dyDescent="0.25">
      <c r="A19" s="180"/>
      <c r="B19" s="35">
        <v>14</v>
      </c>
      <c r="C19" s="110"/>
      <c r="D19" s="36" t="s">
        <v>55</v>
      </c>
      <c r="E19" s="112"/>
      <c r="F19" s="70"/>
      <c r="G19" s="71"/>
      <c r="H19" s="27"/>
      <c r="I19" s="38" t="s">
        <v>40</v>
      </c>
      <c r="J19" s="72"/>
      <c r="K19" s="73"/>
      <c r="L19" s="117">
        <f t="shared" si="0"/>
        <v>15</v>
      </c>
      <c r="M19" s="115"/>
      <c r="N19" s="38" t="s">
        <v>43</v>
      </c>
      <c r="O19" s="87"/>
      <c r="P19" s="127">
        <v>0</v>
      </c>
      <c r="Q19" s="67">
        <v>0.1</v>
      </c>
      <c r="R19" s="152">
        <v>0</v>
      </c>
      <c r="S19" s="131">
        <f t="shared" si="7"/>
        <v>0</v>
      </c>
      <c r="T19" s="130">
        <f t="shared" si="2"/>
        <v>0</v>
      </c>
      <c r="U19" s="134">
        <f t="shared" si="3"/>
        <v>0</v>
      </c>
      <c r="V19" s="119"/>
      <c r="W19" s="136">
        <f t="shared" si="4"/>
        <v>0</v>
      </c>
      <c r="X19" s="121"/>
      <c r="Y19" s="138">
        <f t="shared" si="5"/>
        <v>0</v>
      </c>
      <c r="Z19" s="123"/>
      <c r="AA19" s="136">
        <v>0</v>
      </c>
      <c r="AB19" s="140">
        <f t="shared" si="6"/>
        <v>0</v>
      </c>
      <c r="AC19" s="141">
        <v>0</v>
      </c>
      <c r="AD19" s="27"/>
      <c r="AE19" s="69"/>
      <c r="AF19" s="71"/>
      <c r="AG19" s="40"/>
    </row>
    <row r="20" spans="1:33" ht="15" customHeight="1" x14ac:dyDescent="0.25">
      <c r="A20" s="180"/>
      <c r="B20" s="35">
        <v>15</v>
      </c>
      <c r="C20" s="110"/>
      <c r="D20" s="36" t="s">
        <v>55</v>
      </c>
      <c r="E20" s="112"/>
      <c r="F20" s="70"/>
      <c r="G20" s="71"/>
      <c r="H20" s="27"/>
      <c r="I20" s="38" t="s">
        <v>40</v>
      </c>
      <c r="J20" s="72"/>
      <c r="K20" s="73"/>
      <c r="L20" s="117">
        <f t="shared" si="0"/>
        <v>15</v>
      </c>
      <c r="M20" s="115"/>
      <c r="N20" s="38" t="s">
        <v>43</v>
      </c>
      <c r="O20" s="87"/>
      <c r="P20" s="127">
        <v>0</v>
      </c>
      <c r="Q20" s="67">
        <v>0.1</v>
      </c>
      <c r="R20" s="152">
        <v>0</v>
      </c>
      <c r="S20" s="131">
        <f t="shared" si="7"/>
        <v>0</v>
      </c>
      <c r="T20" s="130">
        <f t="shared" si="2"/>
        <v>0</v>
      </c>
      <c r="U20" s="134">
        <f t="shared" si="3"/>
        <v>0</v>
      </c>
      <c r="V20" s="119"/>
      <c r="W20" s="136">
        <f t="shared" si="4"/>
        <v>0</v>
      </c>
      <c r="X20" s="121"/>
      <c r="Y20" s="138">
        <f t="shared" si="5"/>
        <v>0</v>
      </c>
      <c r="Z20" s="123"/>
      <c r="AA20" s="136">
        <v>0</v>
      </c>
      <c r="AB20" s="140">
        <f t="shared" si="6"/>
        <v>0</v>
      </c>
      <c r="AC20" s="141">
        <v>0</v>
      </c>
      <c r="AD20" s="27"/>
      <c r="AE20" s="69"/>
      <c r="AF20" s="71"/>
      <c r="AG20" s="40"/>
    </row>
    <row r="21" spans="1:33" ht="15" customHeight="1" x14ac:dyDescent="0.25">
      <c r="A21" s="180"/>
      <c r="B21" s="35">
        <v>16</v>
      </c>
      <c r="C21" s="110"/>
      <c r="D21" s="36" t="s">
        <v>55</v>
      </c>
      <c r="E21" s="112"/>
      <c r="F21" s="70"/>
      <c r="G21" s="71"/>
      <c r="H21" s="27"/>
      <c r="I21" s="38" t="s">
        <v>40</v>
      </c>
      <c r="J21" s="72"/>
      <c r="K21" s="73"/>
      <c r="L21" s="117">
        <f t="shared" si="0"/>
        <v>15</v>
      </c>
      <c r="M21" s="115"/>
      <c r="N21" s="38" t="s">
        <v>43</v>
      </c>
      <c r="O21" s="87"/>
      <c r="P21" s="127">
        <v>0</v>
      </c>
      <c r="Q21" s="67">
        <v>0.1</v>
      </c>
      <c r="R21" s="152">
        <v>0</v>
      </c>
      <c r="S21" s="131">
        <f t="shared" si="7"/>
        <v>0</v>
      </c>
      <c r="T21" s="130">
        <f t="shared" si="2"/>
        <v>0</v>
      </c>
      <c r="U21" s="134">
        <f t="shared" si="3"/>
        <v>0</v>
      </c>
      <c r="V21" s="119"/>
      <c r="W21" s="136">
        <f t="shared" si="4"/>
        <v>0</v>
      </c>
      <c r="X21" s="121"/>
      <c r="Y21" s="138">
        <f t="shared" si="5"/>
        <v>0</v>
      </c>
      <c r="Z21" s="123"/>
      <c r="AA21" s="136">
        <v>0</v>
      </c>
      <c r="AB21" s="140">
        <f t="shared" si="6"/>
        <v>0</v>
      </c>
      <c r="AC21" s="141">
        <v>0</v>
      </c>
      <c r="AD21" s="27"/>
      <c r="AE21" s="69"/>
      <c r="AF21" s="71"/>
      <c r="AG21" s="40"/>
    </row>
    <row r="22" spans="1:33" ht="15" customHeight="1" x14ac:dyDescent="0.25">
      <c r="A22" s="180"/>
      <c r="B22" s="35">
        <v>17</v>
      </c>
      <c r="C22" s="110"/>
      <c r="D22" s="36" t="s">
        <v>55</v>
      </c>
      <c r="E22" s="112"/>
      <c r="F22" s="70"/>
      <c r="G22" s="71"/>
      <c r="H22" s="27"/>
      <c r="I22" s="38" t="s">
        <v>40</v>
      </c>
      <c r="J22" s="72"/>
      <c r="K22" s="73"/>
      <c r="L22" s="117">
        <f t="shared" si="0"/>
        <v>15</v>
      </c>
      <c r="M22" s="115"/>
      <c r="N22" s="38" t="s">
        <v>43</v>
      </c>
      <c r="O22" s="87"/>
      <c r="P22" s="127">
        <v>0</v>
      </c>
      <c r="Q22" s="67">
        <v>0.1</v>
      </c>
      <c r="R22" s="152">
        <v>0</v>
      </c>
      <c r="S22" s="131">
        <f t="shared" si="7"/>
        <v>0</v>
      </c>
      <c r="T22" s="130">
        <f t="shared" si="2"/>
        <v>0</v>
      </c>
      <c r="U22" s="134">
        <f t="shared" si="3"/>
        <v>0</v>
      </c>
      <c r="V22" s="119"/>
      <c r="W22" s="136">
        <f t="shared" si="4"/>
        <v>0</v>
      </c>
      <c r="X22" s="121"/>
      <c r="Y22" s="138">
        <f t="shared" si="5"/>
        <v>0</v>
      </c>
      <c r="Z22" s="123"/>
      <c r="AA22" s="136">
        <v>0</v>
      </c>
      <c r="AB22" s="140">
        <f t="shared" si="6"/>
        <v>0</v>
      </c>
      <c r="AC22" s="141">
        <v>0</v>
      </c>
      <c r="AD22" s="27"/>
      <c r="AE22" s="69"/>
      <c r="AF22" s="71"/>
      <c r="AG22" s="40"/>
    </row>
    <row r="23" spans="1:33" ht="15" customHeight="1" x14ac:dyDescent="0.25">
      <c r="A23" s="180"/>
      <c r="B23" s="35">
        <v>18</v>
      </c>
      <c r="C23" s="110"/>
      <c r="D23" s="36" t="s">
        <v>55</v>
      </c>
      <c r="E23" s="112"/>
      <c r="F23" s="70"/>
      <c r="G23" s="71"/>
      <c r="H23" s="27"/>
      <c r="I23" s="38" t="s">
        <v>40</v>
      </c>
      <c r="J23" s="72"/>
      <c r="K23" s="73"/>
      <c r="L23" s="117">
        <f t="shared" si="0"/>
        <v>15</v>
      </c>
      <c r="M23" s="115"/>
      <c r="N23" s="38" t="s">
        <v>43</v>
      </c>
      <c r="O23" s="87"/>
      <c r="P23" s="127">
        <v>0</v>
      </c>
      <c r="Q23" s="67">
        <v>0.1</v>
      </c>
      <c r="R23" s="152">
        <v>0</v>
      </c>
      <c r="S23" s="131">
        <f t="shared" si="7"/>
        <v>0</v>
      </c>
      <c r="T23" s="130">
        <f t="shared" si="2"/>
        <v>0</v>
      </c>
      <c r="U23" s="134">
        <f t="shared" si="3"/>
        <v>0</v>
      </c>
      <c r="V23" s="119"/>
      <c r="W23" s="136">
        <f t="shared" si="4"/>
        <v>0</v>
      </c>
      <c r="X23" s="121"/>
      <c r="Y23" s="138">
        <f t="shared" si="5"/>
        <v>0</v>
      </c>
      <c r="Z23" s="123"/>
      <c r="AA23" s="136">
        <v>0</v>
      </c>
      <c r="AB23" s="140">
        <f t="shared" si="6"/>
        <v>0</v>
      </c>
      <c r="AC23" s="141">
        <v>0</v>
      </c>
      <c r="AD23" s="27"/>
      <c r="AE23" s="69"/>
      <c r="AF23" s="71"/>
      <c r="AG23" s="40"/>
    </row>
    <row r="24" spans="1:33" ht="15" customHeight="1" x14ac:dyDescent="0.25">
      <c r="A24" s="180"/>
      <c r="B24" s="35">
        <v>19</v>
      </c>
      <c r="C24" s="110"/>
      <c r="D24" s="36" t="s">
        <v>55</v>
      </c>
      <c r="E24" s="112"/>
      <c r="F24" s="70"/>
      <c r="G24" s="71"/>
      <c r="H24" s="27"/>
      <c r="I24" s="38" t="s">
        <v>40</v>
      </c>
      <c r="J24" s="72"/>
      <c r="K24" s="73"/>
      <c r="L24" s="117">
        <f t="shared" si="0"/>
        <v>15</v>
      </c>
      <c r="M24" s="115"/>
      <c r="N24" s="38" t="s">
        <v>43</v>
      </c>
      <c r="O24" s="87"/>
      <c r="P24" s="127">
        <v>0</v>
      </c>
      <c r="Q24" s="67">
        <v>0.1</v>
      </c>
      <c r="R24" s="152">
        <v>0</v>
      </c>
      <c r="S24" s="131">
        <f t="shared" si="7"/>
        <v>0</v>
      </c>
      <c r="T24" s="130">
        <f t="shared" si="2"/>
        <v>0</v>
      </c>
      <c r="U24" s="134">
        <f t="shared" si="3"/>
        <v>0</v>
      </c>
      <c r="V24" s="119"/>
      <c r="W24" s="136">
        <f t="shared" si="4"/>
        <v>0</v>
      </c>
      <c r="X24" s="121"/>
      <c r="Y24" s="138">
        <f t="shared" si="5"/>
        <v>0</v>
      </c>
      <c r="Z24" s="123"/>
      <c r="AA24" s="136">
        <v>0</v>
      </c>
      <c r="AB24" s="140">
        <f t="shared" si="6"/>
        <v>0</v>
      </c>
      <c r="AC24" s="141">
        <v>0</v>
      </c>
      <c r="AD24" s="27"/>
      <c r="AE24" s="69"/>
      <c r="AF24" s="71"/>
      <c r="AG24" s="40"/>
    </row>
    <row r="25" spans="1:33" ht="15" customHeight="1" x14ac:dyDescent="0.25">
      <c r="A25" s="180"/>
      <c r="B25" s="35">
        <v>20</v>
      </c>
      <c r="C25" s="110"/>
      <c r="D25" s="36" t="s">
        <v>55</v>
      </c>
      <c r="E25" s="112"/>
      <c r="F25" s="70"/>
      <c r="G25" s="71"/>
      <c r="H25" s="27"/>
      <c r="I25" s="38" t="s">
        <v>40</v>
      </c>
      <c r="J25" s="72"/>
      <c r="K25" s="73"/>
      <c r="L25" s="117">
        <f t="shared" si="0"/>
        <v>15</v>
      </c>
      <c r="M25" s="115"/>
      <c r="N25" s="38" t="s">
        <v>43</v>
      </c>
      <c r="O25" s="87"/>
      <c r="P25" s="127">
        <v>0</v>
      </c>
      <c r="Q25" s="67">
        <v>0.1</v>
      </c>
      <c r="R25" s="152">
        <v>0</v>
      </c>
      <c r="S25" s="131">
        <f t="shared" si="7"/>
        <v>0</v>
      </c>
      <c r="T25" s="130">
        <f t="shared" si="2"/>
        <v>0</v>
      </c>
      <c r="U25" s="134">
        <f t="shared" si="3"/>
        <v>0</v>
      </c>
      <c r="V25" s="119"/>
      <c r="W25" s="136">
        <f t="shared" si="4"/>
        <v>0</v>
      </c>
      <c r="X25" s="121"/>
      <c r="Y25" s="138">
        <f t="shared" si="5"/>
        <v>0</v>
      </c>
      <c r="Z25" s="123"/>
      <c r="AA25" s="136">
        <v>0</v>
      </c>
      <c r="AB25" s="140">
        <f t="shared" si="6"/>
        <v>0</v>
      </c>
      <c r="AC25" s="141">
        <v>0</v>
      </c>
      <c r="AD25" s="27"/>
      <c r="AE25" s="69"/>
      <c r="AF25" s="71"/>
      <c r="AG25" s="40"/>
    </row>
    <row r="26" spans="1:33" ht="15" customHeight="1" x14ac:dyDescent="0.25">
      <c r="A26" s="180"/>
      <c r="B26" s="35">
        <v>21</v>
      </c>
      <c r="C26" s="110"/>
      <c r="D26" s="36" t="s">
        <v>55</v>
      </c>
      <c r="E26" s="112"/>
      <c r="F26" s="70"/>
      <c r="G26" s="71"/>
      <c r="H26" s="27"/>
      <c r="I26" s="38" t="s">
        <v>40</v>
      </c>
      <c r="J26" s="72"/>
      <c r="K26" s="73"/>
      <c r="L26" s="117">
        <f t="shared" si="0"/>
        <v>15</v>
      </c>
      <c r="M26" s="115"/>
      <c r="N26" s="38" t="s">
        <v>43</v>
      </c>
      <c r="O26" s="87"/>
      <c r="P26" s="127">
        <v>0</v>
      </c>
      <c r="Q26" s="67">
        <v>0.1</v>
      </c>
      <c r="R26" s="152">
        <v>0</v>
      </c>
      <c r="S26" s="131">
        <f t="shared" si="7"/>
        <v>0</v>
      </c>
      <c r="T26" s="130">
        <f t="shared" si="2"/>
        <v>0</v>
      </c>
      <c r="U26" s="134">
        <f t="shared" si="3"/>
        <v>0</v>
      </c>
      <c r="V26" s="119"/>
      <c r="W26" s="136">
        <f t="shared" si="4"/>
        <v>0</v>
      </c>
      <c r="X26" s="121"/>
      <c r="Y26" s="138">
        <f t="shared" si="5"/>
        <v>0</v>
      </c>
      <c r="Z26" s="123"/>
      <c r="AA26" s="136">
        <v>0</v>
      </c>
      <c r="AB26" s="140">
        <f t="shared" si="6"/>
        <v>0</v>
      </c>
      <c r="AC26" s="141">
        <v>0</v>
      </c>
      <c r="AD26" s="27"/>
      <c r="AE26" s="69"/>
      <c r="AF26" s="71"/>
      <c r="AG26" s="40"/>
    </row>
    <row r="27" spans="1:33" ht="15" customHeight="1" x14ac:dyDescent="0.25">
      <c r="A27" s="180"/>
      <c r="B27" s="35">
        <v>22</v>
      </c>
      <c r="C27" s="110"/>
      <c r="D27" s="36" t="s">
        <v>55</v>
      </c>
      <c r="E27" s="112"/>
      <c r="F27" s="70"/>
      <c r="G27" s="71"/>
      <c r="H27" s="27"/>
      <c r="I27" s="38" t="s">
        <v>40</v>
      </c>
      <c r="J27" s="72"/>
      <c r="K27" s="73"/>
      <c r="L27" s="117">
        <f t="shared" si="0"/>
        <v>15</v>
      </c>
      <c r="M27" s="115"/>
      <c r="N27" s="38" t="s">
        <v>43</v>
      </c>
      <c r="O27" s="87"/>
      <c r="P27" s="127">
        <v>0</v>
      </c>
      <c r="Q27" s="67">
        <v>0.1</v>
      </c>
      <c r="R27" s="152">
        <v>0</v>
      </c>
      <c r="S27" s="131">
        <f t="shared" si="7"/>
        <v>0</v>
      </c>
      <c r="T27" s="130">
        <f t="shared" si="2"/>
        <v>0</v>
      </c>
      <c r="U27" s="134">
        <f t="shared" si="3"/>
        <v>0</v>
      </c>
      <c r="V27" s="119"/>
      <c r="W27" s="136">
        <f t="shared" si="4"/>
        <v>0</v>
      </c>
      <c r="X27" s="121"/>
      <c r="Y27" s="138">
        <f t="shared" si="5"/>
        <v>0</v>
      </c>
      <c r="Z27" s="123"/>
      <c r="AA27" s="136">
        <v>0</v>
      </c>
      <c r="AB27" s="140">
        <f t="shared" si="6"/>
        <v>0</v>
      </c>
      <c r="AC27" s="141">
        <v>0</v>
      </c>
      <c r="AD27" s="27"/>
      <c r="AE27" s="69"/>
      <c r="AF27" s="71"/>
      <c r="AG27" s="40"/>
    </row>
    <row r="28" spans="1:33" ht="15" customHeight="1" x14ac:dyDescent="0.25">
      <c r="A28" s="180"/>
      <c r="B28" s="35">
        <v>23</v>
      </c>
      <c r="C28" s="110"/>
      <c r="D28" s="36" t="s">
        <v>55</v>
      </c>
      <c r="E28" s="112"/>
      <c r="F28" s="70"/>
      <c r="G28" s="71"/>
      <c r="H28" s="27"/>
      <c r="I28" s="38" t="s">
        <v>40</v>
      </c>
      <c r="J28" s="72"/>
      <c r="K28" s="73"/>
      <c r="L28" s="117">
        <f t="shared" si="0"/>
        <v>15</v>
      </c>
      <c r="M28" s="115"/>
      <c r="N28" s="38" t="s">
        <v>43</v>
      </c>
      <c r="O28" s="87"/>
      <c r="P28" s="127">
        <v>0</v>
      </c>
      <c r="Q28" s="67">
        <v>0.1</v>
      </c>
      <c r="R28" s="152">
        <v>0</v>
      </c>
      <c r="S28" s="131">
        <f t="shared" si="7"/>
        <v>0</v>
      </c>
      <c r="T28" s="130">
        <f t="shared" si="2"/>
        <v>0</v>
      </c>
      <c r="U28" s="134">
        <f t="shared" si="3"/>
        <v>0</v>
      </c>
      <c r="V28" s="119"/>
      <c r="W28" s="136">
        <f t="shared" si="4"/>
        <v>0</v>
      </c>
      <c r="X28" s="121"/>
      <c r="Y28" s="138">
        <f t="shared" si="5"/>
        <v>0</v>
      </c>
      <c r="Z28" s="123"/>
      <c r="AA28" s="136">
        <v>0</v>
      </c>
      <c r="AB28" s="140">
        <f t="shared" si="6"/>
        <v>0</v>
      </c>
      <c r="AC28" s="141">
        <v>0</v>
      </c>
      <c r="AD28" s="27"/>
      <c r="AE28" s="69"/>
      <c r="AF28" s="71"/>
      <c r="AG28" s="40"/>
    </row>
    <row r="29" spans="1:33" ht="15" customHeight="1" x14ac:dyDescent="0.25">
      <c r="A29" s="180"/>
      <c r="B29" s="35">
        <v>24</v>
      </c>
      <c r="C29" s="110"/>
      <c r="D29" s="36" t="s">
        <v>55</v>
      </c>
      <c r="E29" s="112"/>
      <c r="F29" s="70"/>
      <c r="G29" s="71"/>
      <c r="H29" s="27"/>
      <c r="I29" s="38" t="s">
        <v>40</v>
      </c>
      <c r="J29" s="72"/>
      <c r="K29" s="73"/>
      <c r="L29" s="117">
        <f t="shared" si="0"/>
        <v>15</v>
      </c>
      <c r="M29" s="115"/>
      <c r="N29" s="38" t="s">
        <v>43</v>
      </c>
      <c r="O29" s="87"/>
      <c r="P29" s="127">
        <v>0</v>
      </c>
      <c r="Q29" s="67">
        <v>0.1</v>
      </c>
      <c r="R29" s="152">
        <v>0</v>
      </c>
      <c r="S29" s="131">
        <f t="shared" si="7"/>
        <v>0</v>
      </c>
      <c r="T29" s="130">
        <f t="shared" si="2"/>
        <v>0</v>
      </c>
      <c r="U29" s="134">
        <f t="shared" si="3"/>
        <v>0</v>
      </c>
      <c r="V29" s="119"/>
      <c r="W29" s="136">
        <f t="shared" si="4"/>
        <v>0</v>
      </c>
      <c r="X29" s="121"/>
      <c r="Y29" s="138">
        <f t="shared" si="5"/>
        <v>0</v>
      </c>
      <c r="Z29" s="123"/>
      <c r="AA29" s="136">
        <v>0</v>
      </c>
      <c r="AB29" s="140">
        <f t="shared" si="6"/>
        <v>0</v>
      </c>
      <c r="AC29" s="141">
        <v>0</v>
      </c>
      <c r="AD29" s="27"/>
      <c r="AE29" s="69"/>
      <c r="AF29" s="71"/>
      <c r="AG29" s="40"/>
    </row>
    <row r="30" spans="1:33" ht="15" customHeight="1" x14ac:dyDescent="0.25">
      <c r="A30" s="180"/>
      <c r="B30" s="35">
        <v>25</v>
      </c>
      <c r="C30" s="110"/>
      <c r="D30" s="36" t="s">
        <v>55</v>
      </c>
      <c r="E30" s="112"/>
      <c r="F30" s="70"/>
      <c r="G30" s="71"/>
      <c r="H30" s="27"/>
      <c r="I30" s="38" t="s">
        <v>40</v>
      </c>
      <c r="J30" s="72"/>
      <c r="K30" s="73"/>
      <c r="L30" s="117">
        <f t="shared" si="0"/>
        <v>15</v>
      </c>
      <c r="M30" s="115"/>
      <c r="N30" s="38" t="s">
        <v>43</v>
      </c>
      <c r="O30" s="87"/>
      <c r="P30" s="127">
        <v>0</v>
      </c>
      <c r="Q30" s="67">
        <v>0.1</v>
      </c>
      <c r="R30" s="152">
        <v>0</v>
      </c>
      <c r="S30" s="131">
        <f t="shared" si="7"/>
        <v>0</v>
      </c>
      <c r="T30" s="130">
        <f t="shared" si="2"/>
        <v>0</v>
      </c>
      <c r="U30" s="134">
        <f t="shared" si="3"/>
        <v>0</v>
      </c>
      <c r="V30" s="119"/>
      <c r="W30" s="136">
        <f t="shared" si="4"/>
        <v>0</v>
      </c>
      <c r="X30" s="121"/>
      <c r="Y30" s="138">
        <f t="shared" si="5"/>
        <v>0</v>
      </c>
      <c r="Z30" s="123"/>
      <c r="AA30" s="136">
        <v>0</v>
      </c>
      <c r="AB30" s="140">
        <f t="shared" si="6"/>
        <v>0</v>
      </c>
      <c r="AC30" s="141">
        <v>0</v>
      </c>
      <c r="AD30" s="27"/>
      <c r="AE30" s="69"/>
      <c r="AF30" s="71"/>
      <c r="AG30" s="40"/>
    </row>
    <row r="31" spans="1:33" ht="15" customHeight="1" x14ac:dyDescent="0.25">
      <c r="A31" s="180"/>
      <c r="B31" s="35">
        <v>26</v>
      </c>
      <c r="C31" s="110"/>
      <c r="D31" s="36" t="s">
        <v>55</v>
      </c>
      <c r="E31" s="112"/>
      <c r="F31" s="70"/>
      <c r="G31" s="71"/>
      <c r="H31" s="27"/>
      <c r="I31" s="38" t="s">
        <v>40</v>
      </c>
      <c r="J31" s="72"/>
      <c r="K31" s="73"/>
      <c r="L31" s="117">
        <f t="shared" si="0"/>
        <v>15</v>
      </c>
      <c r="M31" s="115"/>
      <c r="N31" s="38" t="s">
        <v>43</v>
      </c>
      <c r="O31" s="87"/>
      <c r="P31" s="127">
        <v>0</v>
      </c>
      <c r="Q31" s="67">
        <v>0.1</v>
      </c>
      <c r="R31" s="152">
        <v>0</v>
      </c>
      <c r="S31" s="131">
        <f t="shared" si="7"/>
        <v>0</v>
      </c>
      <c r="T31" s="130">
        <f t="shared" si="2"/>
        <v>0</v>
      </c>
      <c r="U31" s="134">
        <f t="shared" si="3"/>
        <v>0</v>
      </c>
      <c r="V31" s="119"/>
      <c r="W31" s="136">
        <f t="shared" si="4"/>
        <v>0</v>
      </c>
      <c r="X31" s="121"/>
      <c r="Y31" s="138">
        <f t="shared" si="5"/>
        <v>0</v>
      </c>
      <c r="Z31" s="123"/>
      <c r="AA31" s="136">
        <v>0</v>
      </c>
      <c r="AB31" s="140">
        <f t="shared" si="6"/>
        <v>0</v>
      </c>
      <c r="AC31" s="141">
        <v>0</v>
      </c>
      <c r="AD31" s="27"/>
      <c r="AE31" s="69"/>
      <c r="AF31" s="71"/>
      <c r="AG31" s="40"/>
    </row>
    <row r="32" spans="1:33" ht="15" customHeight="1" x14ac:dyDescent="0.25">
      <c r="A32" s="180"/>
      <c r="B32" s="35">
        <v>27</v>
      </c>
      <c r="C32" s="110"/>
      <c r="D32" s="36" t="s">
        <v>55</v>
      </c>
      <c r="E32" s="112"/>
      <c r="F32" s="70"/>
      <c r="G32" s="71"/>
      <c r="H32" s="27"/>
      <c r="I32" s="38" t="s">
        <v>40</v>
      </c>
      <c r="J32" s="72"/>
      <c r="K32" s="73"/>
      <c r="L32" s="117">
        <f t="shared" si="0"/>
        <v>15</v>
      </c>
      <c r="M32" s="115"/>
      <c r="N32" s="38" t="s">
        <v>43</v>
      </c>
      <c r="O32" s="87"/>
      <c r="P32" s="127">
        <v>0</v>
      </c>
      <c r="Q32" s="67">
        <v>0.1</v>
      </c>
      <c r="R32" s="152">
        <v>0</v>
      </c>
      <c r="S32" s="131">
        <f t="shared" si="7"/>
        <v>0</v>
      </c>
      <c r="T32" s="130">
        <f t="shared" si="2"/>
        <v>0</v>
      </c>
      <c r="U32" s="134">
        <f t="shared" si="3"/>
        <v>0</v>
      </c>
      <c r="V32" s="119"/>
      <c r="W32" s="136">
        <f t="shared" si="4"/>
        <v>0</v>
      </c>
      <c r="X32" s="121"/>
      <c r="Y32" s="138">
        <f t="shared" si="5"/>
        <v>0</v>
      </c>
      <c r="Z32" s="123"/>
      <c r="AA32" s="136">
        <v>0</v>
      </c>
      <c r="AB32" s="140">
        <f t="shared" si="6"/>
        <v>0</v>
      </c>
      <c r="AC32" s="141">
        <v>0</v>
      </c>
      <c r="AD32" s="27"/>
      <c r="AE32" s="69"/>
      <c r="AF32" s="71"/>
      <c r="AG32" s="40"/>
    </row>
    <row r="33" spans="1:33" ht="15" customHeight="1" x14ac:dyDescent="0.25">
      <c r="A33" s="180"/>
      <c r="B33" s="35">
        <v>28</v>
      </c>
      <c r="C33" s="110"/>
      <c r="D33" s="36" t="s">
        <v>55</v>
      </c>
      <c r="E33" s="112"/>
      <c r="F33" s="70"/>
      <c r="G33" s="71"/>
      <c r="H33" s="27"/>
      <c r="I33" s="38" t="s">
        <v>40</v>
      </c>
      <c r="J33" s="72"/>
      <c r="K33" s="73"/>
      <c r="L33" s="117">
        <f t="shared" si="0"/>
        <v>15</v>
      </c>
      <c r="M33" s="115"/>
      <c r="N33" s="38" t="s">
        <v>43</v>
      </c>
      <c r="O33" s="87"/>
      <c r="P33" s="127">
        <v>0</v>
      </c>
      <c r="Q33" s="67">
        <v>0.1</v>
      </c>
      <c r="R33" s="152">
        <v>0</v>
      </c>
      <c r="S33" s="131">
        <f t="shared" si="7"/>
        <v>0</v>
      </c>
      <c r="T33" s="130">
        <f t="shared" si="2"/>
        <v>0</v>
      </c>
      <c r="U33" s="134">
        <f t="shared" si="3"/>
        <v>0</v>
      </c>
      <c r="V33" s="119"/>
      <c r="W33" s="136">
        <f t="shared" si="4"/>
        <v>0</v>
      </c>
      <c r="X33" s="121"/>
      <c r="Y33" s="138">
        <f t="shared" si="5"/>
        <v>0</v>
      </c>
      <c r="Z33" s="123"/>
      <c r="AA33" s="136">
        <v>0</v>
      </c>
      <c r="AB33" s="140">
        <f t="shared" si="6"/>
        <v>0</v>
      </c>
      <c r="AC33" s="141">
        <v>0</v>
      </c>
      <c r="AD33" s="27"/>
      <c r="AE33" s="69"/>
      <c r="AF33" s="71"/>
      <c r="AG33" s="40"/>
    </row>
    <row r="34" spans="1:33" ht="15" customHeight="1" thickBot="1" x14ac:dyDescent="0.3">
      <c r="A34" s="180"/>
      <c r="B34" s="35">
        <v>29</v>
      </c>
      <c r="C34" s="110"/>
      <c r="D34" s="36" t="s">
        <v>55</v>
      </c>
      <c r="E34" s="112"/>
      <c r="F34" s="70"/>
      <c r="G34" s="71"/>
      <c r="H34" s="30"/>
      <c r="I34" s="43" t="s">
        <v>40</v>
      </c>
      <c r="J34" s="72"/>
      <c r="K34" s="73"/>
      <c r="L34" s="117">
        <f t="shared" si="0"/>
        <v>15</v>
      </c>
      <c r="M34" s="115"/>
      <c r="N34" s="38" t="s">
        <v>43</v>
      </c>
      <c r="O34" s="87"/>
      <c r="P34" s="127">
        <v>0</v>
      </c>
      <c r="Q34" s="67">
        <v>0.1</v>
      </c>
      <c r="R34" s="152">
        <v>0</v>
      </c>
      <c r="S34" s="131">
        <f t="shared" si="7"/>
        <v>0</v>
      </c>
      <c r="T34" s="130">
        <f t="shared" si="2"/>
        <v>0</v>
      </c>
      <c r="U34" s="134">
        <f t="shared" si="3"/>
        <v>0</v>
      </c>
      <c r="V34" s="119"/>
      <c r="W34" s="136">
        <f t="shared" si="4"/>
        <v>0</v>
      </c>
      <c r="X34" s="121"/>
      <c r="Y34" s="138">
        <f t="shared" si="5"/>
        <v>0</v>
      </c>
      <c r="Z34" s="123"/>
      <c r="AA34" s="136">
        <v>0</v>
      </c>
      <c r="AB34" s="140">
        <f t="shared" si="6"/>
        <v>0</v>
      </c>
      <c r="AC34" s="141">
        <v>0</v>
      </c>
      <c r="AD34" s="27"/>
      <c r="AE34" s="69"/>
      <c r="AF34" s="71"/>
      <c r="AG34" s="40"/>
    </row>
    <row r="35" spans="1:33" ht="15.75" thickBot="1" x14ac:dyDescent="0.3">
      <c r="A35" s="181"/>
      <c r="B35" s="91">
        <v>30</v>
      </c>
      <c r="C35" s="111"/>
      <c r="D35" s="41" t="s">
        <v>55</v>
      </c>
      <c r="E35" s="113"/>
      <c r="F35" s="33"/>
      <c r="G35" s="29"/>
      <c r="H35" s="79"/>
      <c r="I35" s="80" t="s">
        <v>40</v>
      </c>
      <c r="J35" s="31"/>
      <c r="K35" s="42"/>
      <c r="L35" s="118">
        <f t="shared" si="0"/>
        <v>15</v>
      </c>
      <c r="M35" s="116"/>
      <c r="N35" s="43" t="s">
        <v>43</v>
      </c>
      <c r="O35" s="88"/>
      <c r="P35" s="128">
        <v>0</v>
      </c>
      <c r="Q35" s="68">
        <v>0.1</v>
      </c>
      <c r="R35" s="153">
        <v>0</v>
      </c>
      <c r="S35" s="132">
        <f t="shared" si="7"/>
        <v>0</v>
      </c>
      <c r="T35" s="133">
        <f t="shared" si="2"/>
        <v>0</v>
      </c>
      <c r="U35" s="135">
        <f t="shared" si="3"/>
        <v>0</v>
      </c>
      <c r="V35" s="120"/>
      <c r="W35" s="137">
        <f t="shared" si="4"/>
        <v>0</v>
      </c>
      <c r="X35" s="122"/>
      <c r="Y35" s="139">
        <f t="shared" si="5"/>
        <v>0</v>
      </c>
      <c r="Z35" s="124"/>
      <c r="AA35" s="137">
        <v>0</v>
      </c>
      <c r="AB35" s="142">
        <f t="shared" si="6"/>
        <v>0</v>
      </c>
      <c r="AC35" s="141">
        <v>0</v>
      </c>
      <c r="AD35" s="30"/>
      <c r="AE35" s="28"/>
      <c r="AF35" s="29"/>
      <c r="AG35" s="44"/>
    </row>
    <row r="36" spans="1:33" ht="15.75" thickBot="1" x14ac:dyDescent="0.3">
      <c r="A36" s="2"/>
      <c r="B36" s="198"/>
      <c r="C36" s="198"/>
      <c r="D36" s="198"/>
      <c r="E36" s="198"/>
      <c r="F36" s="7"/>
      <c r="G36" s="7"/>
      <c r="H36" s="45"/>
      <c r="I36" s="45"/>
      <c r="J36" s="45"/>
      <c r="K36" s="46"/>
      <c r="L36" s="45"/>
      <c r="M36" s="45"/>
      <c r="N36" s="45"/>
      <c r="O36" s="45"/>
      <c r="P36" s="78">
        <f>SUM(P6:P35)</f>
        <v>0</v>
      </c>
      <c r="Q36" s="64"/>
      <c r="R36" s="74">
        <f t="shared" ref="R36:AB36" si="8">SUM(R6:R35)</f>
        <v>0</v>
      </c>
      <c r="S36" s="65">
        <f t="shared" si="8"/>
        <v>0</v>
      </c>
      <c r="T36" s="66">
        <f t="shared" si="8"/>
        <v>0</v>
      </c>
      <c r="U36" s="196">
        <f t="shared" si="8"/>
        <v>0</v>
      </c>
      <c r="V36" s="197"/>
      <c r="W36" s="196">
        <f t="shared" si="8"/>
        <v>0</v>
      </c>
      <c r="X36" s="197"/>
      <c r="Y36" s="196">
        <f t="shared" si="8"/>
        <v>0</v>
      </c>
      <c r="Z36" s="197"/>
      <c r="AA36" s="65">
        <f t="shared" si="8"/>
        <v>0</v>
      </c>
      <c r="AB36" s="65">
        <f t="shared" si="8"/>
        <v>0</v>
      </c>
      <c r="AC36" s="77">
        <f>SUM(AC6:AC35)</f>
        <v>0</v>
      </c>
      <c r="AD36" s="7"/>
      <c r="AE36" s="7"/>
      <c r="AF36" s="7"/>
      <c r="AG36" s="47"/>
    </row>
    <row r="37" spans="1:33" ht="15.75" customHeight="1" thickBot="1" x14ac:dyDescent="0.3">
      <c r="A37" s="2"/>
      <c r="B37" s="182" t="s">
        <v>13</v>
      </c>
      <c r="C37" s="183"/>
      <c r="D37" s="89">
        <v>0</v>
      </c>
      <c r="E37" s="55">
        <f>R6+R7</f>
        <v>0</v>
      </c>
      <c r="F37" s="61"/>
      <c r="G37" s="186" t="s">
        <v>42</v>
      </c>
      <c r="H37" s="187"/>
      <c r="I37" s="190">
        <f>E41-E40</f>
        <v>0</v>
      </c>
      <c r="J37" s="191"/>
      <c r="K37" s="6"/>
      <c r="L37" s="6"/>
      <c r="AD37" s="6"/>
      <c r="AE37" s="6"/>
      <c r="AF37" s="6"/>
    </row>
    <row r="38" spans="1:33" ht="15.75" customHeight="1" thickBot="1" x14ac:dyDescent="0.3">
      <c r="A38" s="2"/>
      <c r="B38" s="184" t="s">
        <v>19</v>
      </c>
      <c r="C38" s="185"/>
      <c r="D38" s="90">
        <v>0</v>
      </c>
      <c r="E38" s="56">
        <v>0</v>
      </c>
      <c r="F38" s="62"/>
      <c r="G38" s="188"/>
      <c r="H38" s="189"/>
      <c r="I38" s="192"/>
      <c r="J38" s="193"/>
      <c r="K38" s="6"/>
      <c r="L38" s="6"/>
    </row>
    <row r="39" spans="1:33" ht="15.75" thickBot="1" x14ac:dyDescent="0.3">
      <c r="A39" s="2"/>
      <c r="B39" s="207" t="s">
        <v>15</v>
      </c>
      <c r="C39" s="208"/>
      <c r="D39" s="169">
        <v>0</v>
      </c>
      <c r="E39" s="57">
        <f>AC36</f>
        <v>0</v>
      </c>
      <c r="F39" s="2"/>
      <c r="G39" s="63"/>
      <c r="H39" s="6"/>
      <c r="I39" s="6"/>
      <c r="J39" s="6"/>
      <c r="K39" s="6"/>
      <c r="L39" s="6"/>
    </row>
    <row r="40" spans="1:33" ht="15.75" customHeight="1" thickBot="1" x14ac:dyDescent="0.3">
      <c r="A40" s="2"/>
      <c r="B40" s="209" t="s">
        <v>14</v>
      </c>
      <c r="C40" s="210"/>
      <c r="D40" s="170">
        <v>0</v>
      </c>
      <c r="E40" s="58">
        <f>P36</f>
        <v>0</v>
      </c>
      <c r="K40" s="6"/>
      <c r="L40" s="6"/>
    </row>
    <row r="41" spans="1:33" ht="15.75" thickBot="1" x14ac:dyDescent="0.3">
      <c r="B41" s="211" t="s">
        <v>7</v>
      </c>
      <c r="C41" s="212"/>
      <c r="D41" s="107">
        <f>D37+D38+D39+D40</f>
        <v>0</v>
      </c>
      <c r="E41" s="59">
        <f>R36</f>
        <v>0</v>
      </c>
      <c r="G41" s="81"/>
      <c r="H41" s="81"/>
    </row>
    <row r="42" spans="1:33" ht="15.75" thickBot="1" x14ac:dyDescent="0.3">
      <c r="B42" s="82"/>
      <c r="C42" s="82"/>
      <c r="D42" s="83"/>
      <c r="E42" s="84"/>
      <c r="G42" s="81"/>
      <c r="H42" s="81"/>
    </row>
    <row r="43" spans="1:33" ht="15.75" thickBot="1" x14ac:dyDescent="0.3">
      <c r="B43" s="213" t="s">
        <v>53</v>
      </c>
      <c r="C43" s="214"/>
      <c r="D43" s="201">
        <f>S36</f>
        <v>0</v>
      </c>
      <c r="E43" s="202"/>
      <c r="G43" s="81"/>
      <c r="H43" s="81"/>
    </row>
    <row r="44" spans="1:33" ht="15.75" thickBot="1" x14ac:dyDescent="0.3"/>
    <row r="45" spans="1:33" ht="33" customHeight="1" thickBot="1" x14ac:dyDescent="0.3">
      <c r="B45" s="203" t="s">
        <v>10</v>
      </c>
      <c r="C45" s="204"/>
      <c r="D45" s="8" t="s">
        <v>38</v>
      </c>
    </row>
    <row r="46" spans="1:33" x14ac:dyDescent="0.25">
      <c r="B46" s="205" t="s">
        <v>27</v>
      </c>
      <c r="C46" s="206"/>
      <c r="D46" s="52">
        <f>COUNTIF(M6:M35,"Peinture")</f>
        <v>0</v>
      </c>
      <c r="E46" s="4"/>
      <c r="F46" s="4"/>
    </row>
    <row r="47" spans="1:33" x14ac:dyDescent="0.25">
      <c r="B47" s="199" t="s">
        <v>28</v>
      </c>
      <c r="C47" s="200"/>
      <c r="D47" s="53">
        <f>COUNTIF(M6:M35,"Electricite")</f>
        <v>0</v>
      </c>
      <c r="E47" s="4"/>
      <c r="F47" s="4"/>
    </row>
    <row r="48" spans="1:33" x14ac:dyDescent="0.25">
      <c r="B48" s="199" t="s">
        <v>29</v>
      </c>
      <c r="C48" s="200"/>
      <c r="D48" s="53">
        <f>COUNTIF(M6:M35,"Store")</f>
        <v>0</v>
      </c>
      <c r="E48" s="4"/>
      <c r="F48" s="4"/>
    </row>
    <row r="49" spans="2:10" x14ac:dyDescent="0.25">
      <c r="B49" s="199" t="s">
        <v>30</v>
      </c>
      <c r="C49" s="200"/>
      <c r="D49" s="53">
        <f>COUNTIF(M6:M35,"Menuiserie")</f>
        <v>0</v>
      </c>
      <c r="E49" s="4"/>
      <c r="F49" s="4"/>
    </row>
    <row r="50" spans="2:10" x14ac:dyDescent="0.25">
      <c r="B50" s="199" t="s">
        <v>31</v>
      </c>
      <c r="C50" s="200"/>
      <c r="D50" s="53">
        <f>COUNTIF(M10:M39,"douche")</f>
        <v>0</v>
      </c>
      <c r="E50" s="4"/>
      <c r="F50" s="4"/>
    </row>
    <row r="51" spans="2:10" x14ac:dyDescent="0.25">
      <c r="B51" s="199" t="s">
        <v>32</v>
      </c>
      <c r="C51" s="200"/>
      <c r="D51" s="53">
        <f>COUNTIF(M6:M35,"Plomberie")</f>
        <v>0</v>
      </c>
      <c r="E51" s="4"/>
      <c r="F51" s="4"/>
    </row>
    <row r="52" spans="2:10" x14ac:dyDescent="0.25">
      <c r="B52" s="199" t="s">
        <v>33</v>
      </c>
      <c r="C52" s="200"/>
      <c r="D52" s="53">
        <f>COUNTIF(M6:M35,"Maçonnerie")</f>
        <v>0</v>
      </c>
      <c r="E52" s="4"/>
      <c r="F52" s="4"/>
    </row>
    <row r="53" spans="2:10" x14ac:dyDescent="0.25">
      <c r="B53" s="199" t="s">
        <v>34</v>
      </c>
      <c r="C53" s="200"/>
      <c r="D53" s="53">
        <f>COUNTIF(M6:M35,"fenetre")</f>
        <v>0</v>
      </c>
      <c r="E53" s="4"/>
      <c r="F53" s="4"/>
    </row>
    <row r="54" spans="2:10" x14ac:dyDescent="0.25">
      <c r="B54" s="199" t="s">
        <v>35</v>
      </c>
      <c r="C54" s="200"/>
      <c r="D54" s="53">
        <f>COUNTIF(M6:M35,"Volets")</f>
        <v>0</v>
      </c>
      <c r="E54" s="4"/>
      <c r="F54" s="4"/>
    </row>
    <row r="55" spans="2:10" x14ac:dyDescent="0.25">
      <c r="B55" s="199" t="s">
        <v>36</v>
      </c>
      <c r="C55" s="200"/>
      <c r="D55" s="53">
        <f>COUNTIF(M6:M35,"Alarme")</f>
        <v>0</v>
      </c>
      <c r="E55" s="4"/>
      <c r="F55" s="4"/>
      <c r="J55" s="1" t="s">
        <v>69</v>
      </c>
    </row>
    <row r="56" spans="2:10" ht="15.75" thickBot="1" x14ac:dyDescent="0.3">
      <c r="B56" s="50" t="s">
        <v>37</v>
      </c>
      <c r="C56" s="51"/>
      <c r="D56" s="54">
        <f>COUNTIF(M6:M35,"sol")</f>
        <v>0</v>
      </c>
      <c r="E56" s="6"/>
      <c r="F56" s="6"/>
    </row>
  </sheetData>
  <autoFilter ref="A5:AG41"/>
  <mergeCells count="29">
    <mergeCell ref="B36:E36"/>
    <mergeCell ref="U36:V36"/>
    <mergeCell ref="W36:X36"/>
    <mergeCell ref="Y36:Z36"/>
    <mergeCell ref="A2:AG2"/>
    <mergeCell ref="U5:V5"/>
    <mergeCell ref="W5:X5"/>
    <mergeCell ref="Y5:Z5"/>
    <mergeCell ref="A6:A35"/>
    <mergeCell ref="B47:C47"/>
    <mergeCell ref="B37:C37"/>
    <mergeCell ref="G37:H38"/>
    <mergeCell ref="I37:J38"/>
    <mergeCell ref="B38:C38"/>
    <mergeCell ref="B39:C39"/>
    <mergeCell ref="B40:C40"/>
    <mergeCell ref="B41:C41"/>
    <mergeCell ref="B43:C43"/>
    <mergeCell ref="D43:E43"/>
    <mergeCell ref="B45:C45"/>
    <mergeCell ref="B46:C46"/>
    <mergeCell ref="B54:C54"/>
    <mergeCell ref="B55:C55"/>
    <mergeCell ref="B48:C48"/>
    <mergeCell ref="B49:C49"/>
    <mergeCell ref="B50:C50"/>
    <mergeCell ref="B51:C51"/>
    <mergeCell ref="B52:C52"/>
    <mergeCell ref="B53:C53"/>
  </mergeCells>
  <pageMargins left="0" right="0" top="0.19685039370078741" bottom="0.19685039370078741" header="0.31496062992125984" footer="0.31496062992125984"/>
  <pageSetup paperSize="9" scale="33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6"/>
  <sheetViews>
    <sheetView zoomScaleNormal="100" workbookViewId="0">
      <selection activeCell="C6" sqref="C6"/>
    </sheetView>
  </sheetViews>
  <sheetFormatPr baseColWidth="10" defaultRowHeight="15" x14ac:dyDescent="0.25"/>
  <cols>
    <col min="1" max="1" width="11.42578125" style="1"/>
    <col min="2" max="2" width="13" customWidth="1"/>
    <col min="4" max="4" width="12.5703125" customWidth="1"/>
  </cols>
  <sheetData>
    <row r="1" spans="2:10" s="1" customFormat="1" ht="15.75" customHeight="1" thickBot="1" x14ac:dyDescent="0.3">
      <c r="B1" s="221" t="s">
        <v>66</v>
      </c>
      <c r="C1" s="222"/>
      <c r="D1" s="222"/>
      <c r="E1" s="222"/>
      <c r="F1" s="222"/>
      <c r="G1" s="222"/>
      <c r="H1" s="222"/>
      <c r="I1" s="222"/>
      <c r="J1" s="223"/>
    </row>
    <row r="2" spans="2:10" s="1" customFormat="1" ht="15.75" customHeight="1" x14ac:dyDescent="0.25">
      <c r="B2" s="106"/>
      <c r="C2" s="106"/>
      <c r="D2" s="106"/>
      <c r="E2" s="106"/>
      <c r="F2" s="106"/>
      <c r="G2" s="106"/>
      <c r="H2" s="106"/>
      <c r="I2" s="106"/>
      <c r="J2" s="106"/>
    </row>
    <row r="3" spans="2:10" s="1" customFormat="1" ht="15.75" thickBot="1" x14ac:dyDescent="0.3"/>
    <row r="4" spans="2:10" s="1" customFormat="1" ht="15.75" thickBot="1" x14ac:dyDescent="0.3">
      <c r="B4" s="94"/>
      <c r="C4" s="224" t="s">
        <v>13</v>
      </c>
      <c r="D4" s="225"/>
      <c r="E4" s="226" t="s">
        <v>19</v>
      </c>
      <c r="F4" s="227"/>
      <c r="G4" s="228" t="s">
        <v>15</v>
      </c>
      <c r="H4" s="229"/>
      <c r="I4" s="230" t="s">
        <v>14</v>
      </c>
      <c r="J4" s="231"/>
    </row>
    <row r="5" spans="2:10" s="1" customFormat="1" x14ac:dyDescent="0.25">
      <c r="B5" s="95" t="s">
        <v>8</v>
      </c>
      <c r="C5" s="154">
        <f>Janvier!D37</f>
        <v>0</v>
      </c>
      <c r="D5" s="143">
        <f>Janvier!E37</f>
        <v>0</v>
      </c>
      <c r="E5" s="163">
        <f>Janvier!D38</f>
        <v>0</v>
      </c>
      <c r="F5" s="164">
        <f>Janvier!E38</f>
        <v>0</v>
      </c>
      <c r="G5" s="161">
        <f>'Année 2016'!D39</f>
        <v>0</v>
      </c>
      <c r="H5" s="144">
        <f>Janvier!E39</f>
        <v>0</v>
      </c>
      <c r="I5" s="158">
        <f>Janvier!D40</f>
        <v>0</v>
      </c>
      <c r="J5" s="145">
        <f>'Année 2016'!E40</f>
        <v>0</v>
      </c>
    </row>
    <row r="6" spans="2:10" s="1" customFormat="1" x14ac:dyDescent="0.25">
      <c r="B6" s="96" t="s">
        <v>57</v>
      </c>
      <c r="C6" s="155"/>
      <c r="D6" s="146">
        <v>0</v>
      </c>
      <c r="E6" s="165"/>
      <c r="F6" s="166">
        <v>0</v>
      </c>
      <c r="G6" s="162"/>
      <c r="H6" s="147">
        <f t="shared" ref="H6:H16" si="0">AB3</f>
        <v>0</v>
      </c>
      <c r="I6" s="159"/>
      <c r="J6" s="145">
        <f>T1</f>
        <v>0</v>
      </c>
    </row>
    <row r="7" spans="2:10" s="1" customFormat="1" x14ac:dyDescent="0.25">
      <c r="B7" s="96" t="s">
        <v>58</v>
      </c>
      <c r="C7" s="155"/>
      <c r="D7" s="146">
        <v>0</v>
      </c>
      <c r="E7" s="165"/>
      <c r="F7" s="166">
        <v>0</v>
      </c>
      <c r="G7" s="162"/>
      <c r="H7" s="147">
        <f t="shared" si="0"/>
        <v>0</v>
      </c>
      <c r="I7" s="159"/>
      <c r="J7" s="145">
        <f t="shared" ref="J7:J16" si="1">T3</f>
        <v>0</v>
      </c>
    </row>
    <row r="8" spans="2:10" s="1" customFormat="1" ht="15" customHeight="1" x14ac:dyDescent="0.25">
      <c r="B8" s="96" t="s">
        <v>50</v>
      </c>
      <c r="C8" s="155"/>
      <c r="D8" s="146">
        <v>0</v>
      </c>
      <c r="E8" s="165"/>
      <c r="F8" s="166">
        <v>0</v>
      </c>
      <c r="G8" s="162"/>
      <c r="H8" s="147">
        <f t="shared" si="0"/>
        <v>0</v>
      </c>
      <c r="I8" s="159"/>
      <c r="J8" s="145">
        <f t="shared" si="1"/>
        <v>0</v>
      </c>
    </row>
    <row r="9" spans="2:10" s="1" customFormat="1" x14ac:dyDescent="0.25">
      <c r="B9" s="96" t="s">
        <v>56</v>
      </c>
      <c r="C9" s="155"/>
      <c r="D9" s="146">
        <v>0</v>
      </c>
      <c r="E9" s="165"/>
      <c r="F9" s="166">
        <v>0</v>
      </c>
      <c r="G9" s="162"/>
      <c r="H9" s="147">
        <f t="shared" si="0"/>
        <v>0</v>
      </c>
      <c r="I9" s="159"/>
      <c r="J9" s="145">
        <f t="shared" si="1"/>
        <v>0</v>
      </c>
    </row>
    <row r="10" spans="2:10" s="1" customFormat="1" x14ac:dyDescent="0.25">
      <c r="B10" s="96" t="s">
        <v>59</v>
      </c>
      <c r="C10" s="155"/>
      <c r="D10" s="146">
        <v>0</v>
      </c>
      <c r="E10" s="165"/>
      <c r="F10" s="166">
        <v>0</v>
      </c>
      <c r="G10" s="162"/>
      <c r="H10" s="147">
        <f t="shared" si="0"/>
        <v>0</v>
      </c>
      <c r="I10" s="159"/>
      <c r="J10" s="145">
        <f t="shared" si="1"/>
        <v>0</v>
      </c>
    </row>
    <row r="11" spans="2:10" s="1" customFormat="1" x14ac:dyDescent="0.25">
      <c r="B11" s="96" t="s">
        <v>60</v>
      </c>
      <c r="C11" s="155"/>
      <c r="D11" s="146">
        <v>0</v>
      </c>
      <c r="E11" s="165"/>
      <c r="F11" s="166">
        <v>0</v>
      </c>
      <c r="G11" s="162"/>
      <c r="H11" s="147">
        <f t="shared" si="0"/>
        <v>0</v>
      </c>
      <c r="I11" s="159"/>
      <c r="J11" s="145">
        <f t="shared" si="1"/>
        <v>0</v>
      </c>
    </row>
    <row r="12" spans="2:10" s="1" customFormat="1" x14ac:dyDescent="0.25">
      <c r="B12" s="96" t="s">
        <v>61</v>
      </c>
      <c r="C12" s="155"/>
      <c r="D12" s="146">
        <v>0</v>
      </c>
      <c r="E12" s="165"/>
      <c r="F12" s="166">
        <v>0</v>
      </c>
      <c r="G12" s="162"/>
      <c r="H12" s="147">
        <f t="shared" si="0"/>
        <v>0</v>
      </c>
      <c r="I12" s="159"/>
      <c r="J12" s="145">
        <f t="shared" si="1"/>
        <v>0</v>
      </c>
    </row>
    <row r="13" spans="2:10" s="1" customFormat="1" x14ac:dyDescent="0.25">
      <c r="B13" s="96" t="s">
        <v>62</v>
      </c>
      <c r="C13" s="155"/>
      <c r="D13" s="146">
        <v>0</v>
      </c>
      <c r="E13" s="165"/>
      <c r="F13" s="166">
        <v>0</v>
      </c>
      <c r="G13" s="162"/>
      <c r="H13" s="147">
        <f t="shared" si="0"/>
        <v>0</v>
      </c>
      <c r="I13" s="159"/>
      <c r="J13" s="145">
        <f t="shared" si="1"/>
        <v>0</v>
      </c>
    </row>
    <row r="14" spans="2:10" s="1" customFormat="1" x14ac:dyDescent="0.25">
      <c r="B14" s="96" t="s">
        <v>63</v>
      </c>
      <c r="C14" s="155"/>
      <c r="D14" s="146">
        <v>0</v>
      </c>
      <c r="E14" s="165"/>
      <c r="F14" s="166">
        <v>0</v>
      </c>
      <c r="G14" s="157"/>
      <c r="H14" s="147">
        <f t="shared" si="0"/>
        <v>0</v>
      </c>
      <c r="I14" s="159"/>
      <c r="J14" s="145">
        <f t="shared" si="1"/>
        <v>0</v>
      </c>
    </row>
    <row r="15" spans="2:10" s="1" customFormat="1" x14ac:dyDescent="0.25">
      <c r="B15" s="96" t="s">
        <v>64</v>
      </c>
      <c r="C15" s="155"/>
      <c r="D15" s="146">
        <v>0</v>
      </c>
      <c r="E15" s="165"/>
      <c r="F15" s="166">
        <v>0</v>
      </c>
      <c r="G15" s="162"/>
      <c r="H15" s="147">
        <f t="shared" si="0"/>
        <v>0</v>
      </c>
      <c r="I15" s="159"/>
      <c r="J15" s="145">
        <f t="shared" si="1"/>
        <v>0</v>
      </c>
    </row>
    <row r="16" spans="2:10" s="1" customFormat="1" ht="15.75" thickBot="1" x14ac:dyDescent="0.3">
      <c r="B16" s="97" t="s">
        <v>65</v>
      </c>
      <c r="C16" s="156"/>
      <c r="D16" s="148">
        <v>0</v>
      </c>
      <c r="E16" s="167"/>
      <c r="F16" s="168">
        <v>0</v>
      </c>
      <c r="G16" s="162"/>
      <c r="H16" s="149">
        <f t="shared" si="0"/>
        <v>0</v>
      </c>
      <c r="I16" s="160"/>
      <c r="J16" s="150">
        <f t="shared" si="1"/>
        <v>0</v>
      </c>
    </row>
    <row r="17" spans="2:25" s="1" customFormat="1" ht="16.5" thickBot="1" x14ac:dyDescent="0.3">
      <c r="B17" s="93" t="s">
        <v>7</v>
      </c>
      <c r="C17" s="98">
        <f t="shared" ref="C17:J17" si="2">SUM(C5:C16)</f>
        <v>0</v>
      </c>
      <c r="D17" s="99">
        <f t="shared" si="2"/>
        <v>0</v>
      </c>
      <c r="E17" s="100">
        <f t="shared" si="2"/>
        <v>0</v>
      </c>
      <c r="F17" s="101">
        <f t="shared" si="2"/>
        <v>0</v>
      </c>
      <c r="G17" s="102">
        <f>SUM(G5:G16)</f>
        <v>0</v>
      </c>
      <c r="H17" s="103">
        <f t="shared" si="2"/>
        <v>0</v>
      </c>
      <c r="I17" s="104">
        <f t="shared" si="2"/>
        <v>0</v>
      </c>
      <c r="J17" s="105">
        <f t="shared" si="2"/>
        <v>0</v>
      </c>
    </row>
    <row r="18" spans="2:25" s="1" customFormat="1" x14ac:dyDescent="0.25"/>
    <row r="19" spans="2:25" s="1" customFormat="1" ht="15.75" thickBot="1" x14ac:dyDescent="0.3"/>
    <row r="20" spans="2:25" s="1" customFormat="1" ht="30.75" thickBot="1" x14ac:dyDescent="0.3">
      <c r="B20" s="203" t="s">
        <v>10</v>
      </c>
      <c r="C20" s="204"/>
      <c r="D20" s="8" t="s">
        <v>38</v>
      </c>
      <c r="F20" s="232" t="s">
        <v>70</v>
      </c>
      <c r="G20" s="233"/>
      <c r="H20" s="234"/>
      <c r="I20" s="215">
        <f>D17+F17+H17+J17</f>
        <v>0</v>
      </c>
      <c r="J20" s="216"/>
    </row>
    <row r="21" spans="2:25" s="1" customFormat="1" ht="15.75" thickBot="1" x14ac:dyDescent="0.3">
      <c r="B21" s="205" t="s">
        <v>27</v>
      </c>
      <c r="C21" s="206"/>
      <c r="D21" s="52"/>
      <c r="E21" s="4"/>
      <c r="F21" s="173"/>
      <c r="G21" s="173"/>
      <c r="H21" s="174"/>
    </row>
    <row r="22" spans="2:25" s="1" customFormat="1" x14ac:dyDescent="0.25">
      <c r="B22" s="199" t="s">
        <v>28</v>
      </c>
      <c r="C22" s="200"/>
      <c r="D22" s="53"/>
      <c r="E22" s="4"/>
      <c r="F22" s="235" t="s">
        <v>71</v>
      </c>
      <c r="G22" s="236"/>
      <c r="H22" s="237"/>
      <c r="I22" s="217">
        <f>C17+E17+G17+I17</f>
        <v>0</v>
      </c>
      <c r="J22" s="218"/>
    </row>
    <row r="23" spans="2:25" s="1" customFormat="1" ht="15.75" thickBot="1" x14ac:dyDescent="0.3">
      <c r="B23" s="199" t="s">
        <v>29</v>
      </c>
      <c r="C23" s="200"/>
      <c r="D23" s="53"/>
      <c r="E23" s="4"/>
      <c r="F23" s="238"/>
      <c r="G23" s="239"/>
      <c r="H23" s="240"/>
      <c r="I23" s="219"/>
      <c r="J23" s="220"/>
    </row>
    <row r="24" spans="2:25" s="1" customFormat="1" x14ac:dyDescent="0.25">
      <c r="B24" s="199" t="s">
        <v>30</v>
      </c>
      <c r="C24" s="200"/>
      <c r="D24" s="53"/>
      <c r="E24" s="4"/>
    </row>
    <row r="25" spans="2:25" s="1" customFormat="1" x14ac:dyDescent="0.25">
      <c r="B25" s="199" t="s">
        <v>31</v>
      </c>
      <c r="C25" s="200"/>
      <c r="D25" s="53"/>
      <c r="E25" s="4"/>
    </row>
    <row r="26" spans="2:25" s="1" customFormat="1" ht="15.75" thickBot="1" x14ac:dyDescent="0.3">
      <c r="B26" s="199" t="s">
        <v>32</v>
      </c>
      <c r="C26" s="200"/>
      <c r="D26" s="53"/>
      <c r="E26" s="4"/>
    </row>
    <row r="27" spans="2:25" s="1" customFormat="1" ht="15.75" thickBot="1" x14ac:dyDescent="0.3">
      <c r="B27" s="199" t="s">
        <v>33</v>
      </c>
      <c r="C27" s="200"/>
      <c r="D27" s="53"/>
      <c r="E27" s="4"/>
      <c r="F27" s="213" t="s">
        <v>52</v>
      </c>
      <c r="G27" s="214"/>
      <c r="H27" s="92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2:25" s="1" customFormat="1" x14ac:dyDescent="0.25">
      <c r="B28" s="199" t="s">
        <v>34</v>
      </c>
      <c r="C28" s="200"/>
      <c r="D28" s="53"/>
      <c r="E28" s="4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</row>
    <row r="29" spans="2:25" s="1" customFormat="1" x14ac:dyDescent="0.25">
      <c r="B29" s="199" t="s">
        <v>35</v>
      </c>
      <c r="C29" s="200"/>
      <c r="D29" s="53"/>
      <c r="E29" s="4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2:25" x14ac:dyDescent="0.25">
      <c r="B30" s="199" t="s">
        <v>36</v>
      </c>
      <c r="C30" s="200"/>
      <c r="D30" s="53"/>
      <c r="E30" s="4"/>
    </row>
    <row r="31" spans="2:25" ht="15.75" thickBot="1" x14ac:dyDescent="0.3">
      <c r="B31" s="50" t="s">
        <v>37</v>
      </c>
      <c r="C31" s="51"/>
      <c r="D31" s="54"/>
      <c r="E31" s="6"/>
    </row>
    <row r="36" ht="17.25" customHeight="1" x14ac:dyDescent="0.25"/>
  </sheetData>
  <mergeCells count="21">
    <mergeCell ref="B28:C28"/>
    <mergeCell ref="B29:C29"/>
    <mergeCell ref="B30:C30"/>
    <mergeCell ref="F20:H20"/>
    <mergeCell ref="F22:H23"/>
    <mergeCell ref="B24:C24"/>
    <mergeCell ref="B25:C25"/>
    <mergeCell ref="B26:C26"/>
    <mergeCell ref="F27:G27"/>
    <mergeCell ref="B27:C27"/>
    <mergeCell ref="I20:J20"/>
    <mergeCell ref="I22:J23"/>
    <mergeCell ref="B1:J1"/>
    <mergeCell ref="C4:D4"/>
    <mergeCell ref="E4:F4"/>
    <mergeCell ref="G4:H4"/>
    <mergeCell ref="I4:J4"/>
    <mergeCell ref="B20:C20"/>
    <mergeCell ref="B21:C21"/>
    <mergeCell ref="B22:C22"/>
    <mergeCell ref="B23:C2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Décembre</vt:lpstr>
      <vt:lpstr>Année 2016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Arenove</dc:creator>
  <cp:lastModifiedBy>Arenove</cp:lastModifiedBy>
  <cp:lastPrinted>2016-01-06T14:48:44Z</cp:lastPrinted>
  <dcterms:created xsi:type="dcterms:W3CDTF">2015-11-10T10:51:12Z</dcterms:created>
  <dcterms:modified xsi:type="dcterms:W3CDTF">2016-01-07T09:58:52Z</dcterms:modified>
</cp:coreProperties>
</file>