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5200" windowHeight="11985" activeTab="2"/>
  </bookViews>
  <sheets>
    <sheet name="Feuil2" sheetId="3" r:id="rId1"/>
    <sheet name="Feuil1" sheetId="2" r:id="rId2"/>
    <sheet name="GESTION VN janv2016" sheetId="1" r:id="rId3"/>
  </sheets>
  <externalReferences>
    <externalReference r:id="rId4"/>
  </externalReferences>
  <definedNames>
    <definedName name="\a" localSheetId="2">#REF!</definedName>
    <definedName name="\a">#REF!</definedName>
    <definedName name="\b" localSheetId="2">#REF!</definedName>
    <definedName name="\b">#REF!</definedName>
    <definedName name="\c" localSheetId="2">#REF!</definedName>
    <definedName name="\c">#REF!</definedName>
    <definedName name="\e" localSheetId="2">#REF!</definedName>
    <definedName name="\e">#REF!</definedName>
    <definedName name="\s" localSheetId="2">#REF!</definedName>
    <definedName name="\s">#REF!</definedName>
    <definedName name="\t" localSheetId="2">#REF!</definedName>
    <definedName name="\t">#REF!</definedName>
    <definedName name="\x" localSheetId="2">#REF!</definedName>
    <definedName name="\x">#REF!</definedName>
    <definedName name="\z" localSheetId="2">#REF!</definedName>
    <definedName name="\z">#REF!</definedName>
    <definedName name="_CNCPROG2" localSheetId="2">#REF!</definedName>
    <definedName name="_CNCPROG2">#REF!</definedName>
    <definedName name="_xlnm._FilterDatabase" localSheetId="2" hidden="1">'GESTION VN janv2016'!$F$3:$F$3</definedName>
    <definedName name="_tx2">#REF!</definedName>
    <definedName name="a">#REF!</definedName>
    <definedName name="ANGERS" localSheetId="2">#REF!</definedName>
    <definedName name="ANGERS">#REF!</definedName>
    <definedName name="BORDEAUX" localSheetId="2">#REF!</definedName>
    <definedName name="BORDEAUX">#REF!</definedName>
    <definedName name="CE" localSheetId="2">#REF!</definedName>
    <definedName name="CE">#REF!</definedName>
    <definedName name="CHOIX" localSheetId="2">#REF!</definedName>
    <definedName name="CHOIX">#REF!</definedName>
    <definedName name="CRIT" localSheetId="2">#REF!</definedName>
    <definedName name="CRIT">#REF!</definedName>
    <definedName name="CRIT1" localSheetId="2">#REF!</definedName>
    <definedName name="CRIT1">#REF!</definedName>
    <definedName name="cv" localSheetId="2">#REF!</definedName>
    <definedName name="cv">#REF!</definedName>
    <definedName name="dg">#REF!</definedName>
    <definedName name="dispovn" localSheetId="0">'[1]feuille de liste'!$A$25:$A$26</definedName>
    <definedName name="dispovn">Feuil1!$A$25:$A$26</definedName>
    <definedName name="DR" localSheetId="2">#REF!</definedName>
    <definedName name="DR">#REF!</definedName>
    <definedName name="eligibilitécredit" localSheetId="0">'[1]feuille de liste'!$B$12:$B$16</definedName>
    <definedName name="eligibilitécredit">Feuil1!$B$12:$B$16</definedName>
    <definedName name="FORFAIT" localSheetId="0">'[1]feuille de liste'!$A$29:$A$30</definedName>
    <definedName name="FORFAIT">Feuil1!$A$29:$A$30</definedName>
    <definedName name="FR" localSheetId="2">#REF!</definedName>
    <definedName name="FR">#REF!</definedName>
    <definedName name="GMLM" localSheetId="2">#REF!</definedName>
    <definedName name="GMLM">#REF!</definedName>
    <definedName name="im">#REF!</definedName>
    <definedName name="JOCE" localSheetId="2">#REF!</definedName>
    <definedName name="JOCE">#REF!</definedName>
    <definedName name="li">#REF!</definedName>
    <definedName name="liste_vendeurs" localSheetId="0">'[1]feuille de liste'!$B$1:$B$7</definedName>
    <definedName name="liste_vendeurs">Feuil1!$B$1:$B$7</definedName>
    <definedName name="listevn">Feuil1!$A$1:$A$27</definedName>
    <definedName name="lo">#REF!</definedName>
    <definedName name="LULU" localSheetId="2">#REF!</definedName>
    <definedName name="LULU">#REF!</definedName>
    <definedName name="LYON" localSheetId="2">#REF!</definedName>
    <definedName name="LYON">#REF!</definedName>
    <definedName name="MACRO" localSheetId="2">#REF!</definedName>
    <definedName name="MACRO">#REF!</definedName>
    <definedName name="marque" localSheetId="0">'[1]feuille de liste'!$A$12:$A$15</definedName>
    <definedName name="marque">Feuil1!$A$12:$A$15</definedName>
    <definedName name="MARSEILLE" localSheetId="2">#REF!</definedName>
    <definedName name="MARSEILLE">#REF!</definedName>
    <definedName name="MASUC" localSheetId="2">#REF!</definedName>
    <definedName name="MASUC">#REF!</definedName>
    <definedName name="MENU" localSheetId="2">#REF!</definedName>
    <definedName name="MENU">#REF!</definedName>
    <definedName name="METZ" localSheetId="2">#REF!</definedName>
    <definedName name="METZ">#REF!</definedName>
    <definedName name="MLVL" localSheetId="2">#REF!</definedName>
    <definedName name="MLVL">#REF!</definedName>
    <definedName name="modele" localSheetId="0">'[1]feuille de liste'!$F$4:$F$30</definedName>
    <definedName name="modele">Feuil1!$F$4:$F$30</definedName>
    <definedName name="MOIS" localSheetId="2">#REF!</definedName>
    <definedName name="MOIS">#REF!</definedName>
    <definedName name="n">#REF!</definedName>
    <definedName name="nb_assurances" localSheetId="0">'[1]feuille de liste'!$B$19:$B$22</definedName>
    <definedName name="nb_assurances">Feuil1!$B$19:$B$22</definedName>
    <definedName name="NGRG" localSheetId="2">#REF!</definedName>
    <definedName name="NGRG">#REF!</definedName>
    <definedName name="ni">#REF!</definedName>
    <definedName name="pa" localSheetId="2">#REF!</definedName>
    <definedName name="pa">#REF!</definedName>
    <definedName name="PARIS" localSheetId="2">#REF!</definedName>
    <definedName name="PARIS">#REF!</definedName>
    <definedName name="PLFD" localSheetId="2">#REF!</definedName>
    <definedName name="PLFD">#REF!</definedName>
    <definedName name="PROG1" localSheetId="2">#REF!</definedName>
    <definedName name="PROG1">#REF!</definedName>
    <definedName name="PROG2" localSheetId="2">#REF!</definedName>
    <definedName name="PROG2">#REF!</definedName>
    <definedName name="PROG3" localSheetId="2">#REF!</definedName>
    <definedName name="PROG3">#REF!</definedName>
    <definedName name="PROG4" localSheetId="2">#REF!</definedName>
    <definedName name="PROG4">#REF!</definedName>
    <definedName name="RENN" localSheetId="2">#REF!</definedName>
    <definedName name="RENN">#REF!</definedName>
    <definedName name="RENNES" localSheetId="2">#REF!</definedName>
    <definedName name="RENNES">#REF!</definedName>
    <definedName name="resultat">#REF!</definedName>
    <definedName name="resultat_en_euro" localSheetId="2">#REF!</definedName>
    <definedName name="resultat_en_euro">#REF!</definedName>
    <definedName name="resultat_en_euro_1">#REF!</definedName>
    <definedName name="resultat_en_euro_2">#REF!</definedName>
    <definedName name="resultat_en_euro_7" localSheetId="2">#REF!</definedName>
    <definedName name="resultat_en_euro_7">#REF!</definedName>
    <definedName name="resultat_en_franc" localSheetId="2">#REF!</definedName>
    <definedName name="resultat_en_franc">#REF!</definedName>
    <definedName name="resultat_en_franc_1">#REF!</definedName>
    <definedName name="resultat_en_franc_2">#REF!</definedName>
    <definedName name="resultat_en_franc_7" localSheetId="2">#REF!</definedName>
    <definedName name="resultat_en_franc_7">#REF!</definedName>
    <definedName name="ROUEN" localSheetId="2">#REF!</definedName>
    <definedName name="ROUEN">#REF!</definedName>
    <definedName name="service" localSheetId="0">'[1]feuille de liste'!$B$29:$B$31</definedName>
    <definedName name="service">Feuil1!$B$29:$B$31</definedName>
    <definedName name="SP" localSheetId="2">#REF!</definedName>
    <definedName name="SP">#REF!</definedName>
    <definedName name="STOCK" localSheetId="2">#REF!</definedName>
    <definedName name="STOCK">#REF!</definedName>
    <definedName name="STOCK_1">#REF!</definedName>
    <definedName name="STOCK_2">#REF!</definedName>
    <definedName name="STOCK_7" localSheetId="2">#REF!</definedName>
    <definedName name="STOCK_7">#REF!</definedName>
    <definedName name="stock_global" localSheetId="2">#REF!</definedName>
    <definedName name="stock_global">#REF!</definedName>
    <definedName name="stock_global_pour_tri" localSheetId="2">#REF!</definedName>
    <definedName name="stock_global_pour_tri">#REF!</definedName>
    <definedName name="taxe" localSheetId="2">#REF!</definedName>
    <definedName name="taxe">#REF!</definedName>
    <definedName name="total">#REF!</definedName>
    <definedName name="TRI" localSheetId="2">#REF!</definedName>
    <definedName name="TRI">#REF!</definedName>
    <definedName name="TTVP" localSheetId="2">#REF!</definedName>
    <definedName name="TTVP">#REF!</definedName>
    <definedName name="TTVPVU" localSheetId="2">#REF!</definedName>
    <definedName name="TTVPVU">#REF!</definedName>
    <definedName name="TTVU" localSheetId="2">#REF!</definedName>
    <definedName name="TTVU">#REF!</definedName>
    <definedName name="tva" localSheetId="2">#REF!</definedName>
    <definedName name="tva">#REF!</definedName>
    <definedName name="tx">#REF!</definedName>
    <definedName name="v0">#REF!</definedName>
    <definedName name="valeur_stock" localSheetId="2">#REF!</definedName>
    <definedName name="valeur_stock">#REF!</definedName>
    <definedName name="valeur_stock_1">#REF!</definedName>
    <definedName name="valeur_stock_2">#REF!</definedName>
    <definedName name="valeur_stock_7" localSheetId="2">#REF!</definedName>
    <definedName name="valeur_stock_7">#REF!</definedName>
    <definedName name="VD" localSheetId="0">'[1]feuille de liste'!$B$9:$B$10</definedName>
    <definedName name="VD">Feuil1!$B$9:$B$10</definedName>
    <definedName name="vi">#REF!</definedName>
    <definedName name="vo">#REF!</definedName>
    <definedName name="vo_vendus" localSheetId="2">#REF!</definedName>
    <definedName name="vo_vendus">#REF!</definedName>
    <definedName name="vo_vendus_1">#REF!</definedName>
    <definedName name="vo_vendus_2">#REF!</definedName>
    <definedName name="vo_vendus_7" localSheetId="2">#REF!</definedName>
    <definedName name="vo_vendus_7">#REF!</definedName>
    <definedName name="VP" localSheetId="2">#REF!</definedName>
    <definedName name="VP">#REF!</definedName>
    <definedName name="VPVU" localSheetId="2">#REF!</definedName>
    <definedName name="VPVU">#REF!</definedName>
    <definedName name="vr">#REF!</definedName>
    <definedName name="VU" localSheetId="2">#REF!</definedName>
    <definedName name="VU">#REF!</definedName>
    <definedName name="YG" localSheetId="2">#REF!</definedName>
    <definedName name="YG">#REF!</definedName>
    <definedName name="Z_45FE6E98_E686_4D7F_A298_136B8AC3C1D8_.wvu.PrintArea" localSheetId="2" hidden="1">'GESTION VN janv2016'!$A$1:$G$63</definedName>
    <definedName name="Z_45FE6E98_E686_4D7F_A298_136B8AC3C1D8_.wvu.Rows" localSheetId="2" hidden="1">'GESTION VN janv2016'!$3:$3,'GESTION VN janv2016'!$6:$6</definedName>
    <definedName name="_xlnm.Print_Area" localSheetId="2">'GESTION VN janv2016'!$A$1:$I$58</definedName>
    <definedName name="Zone_impres_MI" localSheetId="2">#REF!</definedName>
    <definedName name="Zone_impres_MI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0" i="2" l="1"/>
  <c r="H30" i="2"/>
  <c r="I29" i="2"/>
  <c r="H29" i="2"/>
  <c r="I28" i="2"/>
  <c r="H28" i="2"/>
  <c r="I27" i="2"/>
  <c r="H27" i="2"/>
  <c r="I26" i="2"/>
  <c r="H26" i="2"/>
  <c r="J25" i="2"/>
  <c r="I25" i="2"/>
  <c r="H25" i="2"/>
  <c r="J24" i="2"/>
  <c r="I24" i="2"/>
  <c r="H24" i="2"/>
  <c r="J23" i="2"/>
  <c r="I23" i="2"/>
  <c r="H23" i="2"/>
  <c r="J22" i="2"/>
  <c r="I22" i="2"/>
  <c r="H22" i="2"/>
  <c r="J21" i="2"/>
  <c r="I21" i="2"/>
  <c r="H21" i="2"/>
  <c r="J20" i="2"/>
  <c r="I20" i="2"/>
  <c r="H20" i="2"/>
  <c r="J19" i="2"/>
  <c r="I19" i="2"/>
  <c r="H19" i="2"/>
  <c r="J18" i="2"/>
  <c r="H18" i="2"/>
  <c r="J17" i="2"/>
  <c r="I17" i="2"/>
  <c r="H17" i="2"/>
  <c r="J16" i="2"/>
  <c r="I16" i="2"/>
  <c r="H16" i="2"/>
  <c r="J15" i="2"/>
  <c r="I15" i="2"/>
  <c r="H15" i="2"/>
  <c r="J14" i="2"/>
  <c r="I14" i="2"/>
  <c r="H14" i="2"/>
  <c r="J13" i="2"/>
  <c r="I13" i="2"/>
  <c r="H13" i="2"/>
  <c r="J12" i="2"/>
  <c r="I12" i="2"/>
  <c r="H12" i="2"/>
  <c r="J11" i="2"/>
  <c r="I11" i="2"/>
  <c r="H11" i="2"/>
  <c r="J10" i="2"/>
  <c r="I10" i="2"/>
  <c r="H10" i="2"/>
  <c r="J9" i="2"/>
  <c r="I9" i="2"/>
  <c r="H9" i="2"/>
  <c r="J8" i="2"/>
  <c r="I8" i="2"/>
  <c r="H8" i="2"/>
  <c r="J7" i="2"/>
  <c r="I7" i="2"/>
  <c r="H7" i="2"/>
  <c r="J6" i="2"/>
  <c r="I6" i="2"/>
  <c r="H6" i="2"/>
  <c r="I5" i="2"/>
  <c r="H5" i="2"/>
  <c r="I4" i="2"/>
  <c r="H4" i="2"/>
  <c r="F47" i="1"/>
  <c r="B47" i="1"/>
  <c r="G43" i="1"/>
  <c r="G39" i="1"/>
  <c r="F38" i="1"/>
  <c r="F40" i="1" s="1"/>
  <c r="G37" i="1"/>
  <c r="B37" i="1"/>
  <c r="B44" i="1" s="1"/>
  <c r="G36" i="1"/>
  <c r="G35" i="1"/>
  <c r="G34" i="1"/>
  <c r="G33" i="1"/>
  <c r="G38" i="1" s="1"/>
  <c r="G32" i="1"/>
  <c r="G21" i="1"/>
  <c r="G15" i="1"/>
  <c r="F14" i="1"/>
  <c r="G14" i="1" s="1"/>
  <c r="G13" i="1"/>
  <c r="G12" i="1"/>
  <c r="F11" i="1"/>
  <c r="G11" i="1" s="1"/>
  <c r="B11" i="1"/>
  <c r="B13" i="1" s="1"/>
  <c r="G10" i="1"/>
  <c r="G8" i="1"/>
  <c r="G6" i="1"/>
  <c r="G3" i="1"/>
  <c r="C2" i="1"/>
  <c r="G7" i="1" l="1"/>
  <c r="G20" i="1" s="1"/>
  <c r="G22" i="1" s="1"/>
  <c r="B50" i="1" s="1"/>
  <c r="C46" i="1"/>
  <c r="C38" i="1"/>
  <c r="G40" i="1"/>
  <c r="C47" i="1"/>
  <c r="C48" i="1" s="1"/>
  <c r="C45" i="1"/>
  <c r="C44" i="1"/>
  <c r="B49" i="1"/>
  <c r="C37" i="1"/>
  <c r="B51" i="1" l="1"/>
  <c r="C51" i="1" s="1"/>
  <c r="C49" i="1"/>
</calcChain>
</file>

<file path=xl/sharedStrings.xml><?xml version="1.0" encoding="utf-8"?>
<sst xmlns="http://schemas.openxmlformats.org/spreadsheetml/2006/main" count="134" uniqueCount="123">
  <si>
    <t>CLIENT</t>
  </si>
  <si>
    <t>MARGE POINT DE VENTE</t>
  </si>
  <si>
    <t>INTERMEDIAIRE</t>
  </si>
  <si>
    <t>VENDEUR</t>
  </si>
  <si>
    <t>FREDERIC</t>
  </si>
  <si>
    <t>SEGMENT VN VP</t>
  </si>
  <si>
    <t xml:space="preserve">GOLF  </t>
  </si>
  <si>
    <t>CATEGORIE</t>
  </si>
  <si>
    <t>"STOCK"OU "AC"</t>
  </si>
  <si>
    <t>S</t>
  </si>
  <si>
    <t>segment   pour agent</t>
  </si>
  <si>
    <t>presence n°siret</t>
  </si>
  <si>
    <t>TOTAL FORFAIT VN/VD</t>
  </si>
  <si>
    <t xml:space="preserve">VENTE VD </t>
  </si>
  <si>
    <t>MONTANT FINANCEMENT</t>
  </si>
  <si>
    <t>Nombre d'assurance hors VDR et extension de garantie</t>
  </si>
  <si>
    <t>MONTANT</t>
  </si>
  <si>
    <t>ELIGIBILITE/ COMMISSION</t>
  </si>
  <si>
    <t>AJUSTEMENT COM A</t>
  </si>
  <si>
    <t>SERVICE</t>
  </si>
  <si>
    <t>ENT</t>
  </si>
  <si>
    <t>TOTAL A PAYER</t>
  </si>
  <si>
    <t>APPEL ASSURANCE</t>
  </si>
  <si>
    <t>FORFAIT</t>
  </si>
  <si>
    <t>P</t>
  </si>
  <si>
    <t>WAXOYL</t>
  </si>
  <si>
    <t>PRIME SPECIALE</t>
  </si>
  <si>
    <t>MINORATION DIVERSE</t>
  </si>
  <si>
    <t>PRESENCE FORFAIT ADMINISTRATIF</t>
  </si>
  <si>
    <t xml:space="preserve"> GRAND TOTAL</t>
  </si>
  <si>
    <t xml:space="preserve"> DEPASSEMENT PLAN ACTION</t>
  </si>
  <si>
    <t xml:space="preserve">TOTAL COMMISSION </t>
  </si>
  <si>
    <t>PLAN ACTION CLIENT EN TTC.</t>
  </si>
  <si>
    <t>CONTRÔLE COHERENCE</t>
  </si>
  <si>
    <t>tva</t>
  </si>
  <si>
    <t>PRIX ACHAT HORS TRANSPORT HT</t>
  </si>
  <si>
    <t>PRIX DE VENTE HORS TRANSPORT TTC</t>
  </si>
  <si>
    <t xml:space="preserve"> </t>
  </si>
  <si>
    <t>euro</t>
  </si>
  <si>
    <t>MARGE HT</t>
  </si>
  <si>
    <t xml:space="preserve">OPC </t>
  </si>
  <si>
    <t>AIDE DIVERSE</t>
  </si>
  <si>
    <t>TOTAL</t>
  </si>
  <si>
    <t>MARGE TOTAL</t>
  </si>
  <si>
    <t>PRIX RENDU MAGASIN HT</t>
  </si>
  <si>
    <t>surestimation VO</t>
  </si>
  <si>
    <t>REMISE ht</t>
  </si>
  <si>
    <t>contrôle remise TTC</t>
  </si>
  <si>
    <t>REMISE TOTAL</t>
  </si>
  <si>
    <t>COUT DE NEGO</t>
  </si>
  <si>
    <t>MARGE BRUT 1</t>
  </si>
  <si>
    <t>COM VENDEUR</t>
  </si>
  <si>
    <t>MARGE FINAL</t>
  </si>
  <si>
    <t xml:space="preserve">Forfaits commission VN </t>
  </si>
  <si>
    <t>tarif achat transport</t>
  </si>
  <si>
    <t>modele</t>
  </si>
  <si>
    <t>Liv. sur  stock et VD* et encours</t>
  </si>
  <si>
    <t xml:space="preserve">Liv. hors stock </t>
  </si>
  <si>
    <t>ALTEA</t>
  </si>
  <si>
    <t>VENDEUR 1</t>
  </si>
  <si>
    <t>AMAROCK</t>
  </si>
  <si>
    <t>VENDEUR  2</t>
  </si>
  <si>
    <t>CADDY</t>
  </si>
  <si>
    <t>DIRECTION</t>
  </si>
  <si>
    <t>CITIGO</t>
  </si>
  <si>
    <t>COCCINELLE</t>
  </si>
  <si>
    <t>VDU</t>
  </si>
  <si>
    <t>FABIA</t>
  </si>
  <si>
    <t>VDA</t>
  </si>
  <si>
    <t>MARQUE</t>
  </si>
  <si>
    <t>eligibilité credit</t>
  </si>
  <si>
    <t>GOLF SPOTSVAN</t>
  </si>
  <si>
    <t>VW</t>
  </si>
  <si>
    <t>IBIZA</t>
  </si>
  <si>
    <t>SEAT</t>
  </si>
  <si>
    <t>JETTA</t>
  </si>
  <si>
    <t>SKODA</t>
  </si>
  <si>
    <t>KRAFTER</t>
  </si>
  <si>
    <t>VUL</t>
  </si>
  <si>
    <t>LEON</t>
  </si>
  <si>
    <t>MII</t>
  </si>
  <si>
    <t>OCTAVIA</t>
  </si>
  <si>
    <t>nb assurances</t>
  </si>
  <si>
    <t>PASSAT</t>
  </si>
  <si>
    <t>POLO</t>
  </si>
  <si>
    <t xml:space="preserve">RAPID  </t>
  </si>
  <si>
    <t>RAPID SPACEBACK</t>
  </si>
  <si>
    <t>SCIROCCO</t>
  </si>
  <si>
    <t>SHARAN</t>
  </si>
  <si>
    <t>STOCK</t>
  </si>
  <si>
    <t>REMUNERATION CREDIT</t>
  </si>
  <si>
    <t>SUPERB</t>
  </si>
  <si>
    <t>TIGUAN</t>
  </si>
  <si>
    <t>AC</t>
  </si>
  <si>
    <t>TOUAREG</t>
  </si>
  <si>
    <t>TOURAN</t>
  </si>
  <si>
    <t>FORFAIT livraison</t>
  </si>
  <si>
    <t>TRANSPORTER</t>
  </si>
  <si>
    <t>C</t>
  </si>
  <si>
    <t>GS</t>
  </si>
  <si>
    <t>UP</t>
  </si>
  <si>
    <t>G+</t>
  </si>
  <si>
    <t>YETI</t>
  </si>
  <si>
    <t>* voir coefficient multiplicateur sur payplan</t>
  </si>
  <si>
    <t>DATE COM</t>
  </si>
  <si>
    <t>MODELE</t>
  </si>
  <si>
    <t>DATE DE LIV PRE</t>
  </si>
  <si>
    <t>DISPO</t>
  </si>
  <si>
    <t>VD</t>
  </si>
  <si>
    <t>PRIX ACHAT HT</t>
  </si>
  <si>
    <t>PRIX CLIENT TTC</t>
  </si>
  <si>
    <t>REMISES</t>
  </si>
  <si>
    <t>TRANSFERT MARGE</t>
  </si>
  <si>
    <t>PAC</t>
  </si>
  <si>
    <t>AIDES 1</t>
  </si>
  <si>
    <t>AIDES 2</t>
  </si>
  <si>
    <t>AIDES 3</t>
  </si>
  <si>
    <t>ELIGIBILITE CREDIT</t>
  </si>
  <si>
    <t>CREDIT</t>
  </si>
  <si>
    <t>henri</t>
  </si>
  <si>
    <t>jean</t>
  </si>
  <si>
    <t>isa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</si>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</sst>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5" formatCode="#,##0\ &quot;€&quot;;\-#,##0\ &quot;€&quot;"/>
    <numFmt numFmtId="6" formatCode="#,##0\ &quot;€&quot;;[Red]\-#,##0\ &quot;€&quot;"/>
    <numFmt numFmtId="164" formatCode="#,##0\ &quot;€&quot;"/>
    <numFmt numFmtId="165" formatCode="#,##0\ [$€-1]"/>
    <numFmt numFmtId="166" formatCode="_-* #,##0.00\ &quot;F&quot;_-;\-* #,##0.00\ &quot;F&quot;_-;_-* &quot;-&quot;??\ &quot;F&quot;_-;_-@_-"/>
    <numFmt numFmtId="167" formatCode="#,##0.00\ [$€-1]"/>
    <numFmt numFmtId="168" formatCode="#,##0.00\€"/>
    <numFmt numFmtId="169" formatCode="#,##0.00\ &quot;€&quot;"/>
    <numFmt numFmtId="170" formatCode="#,##0&quot; €&quot;"/>
    <numFmt numFmtId="171" formatCode="_-* #,##0.00\ [$€-1]_-;\-* #,##0.00\ [$€-1]_-;_-* \-??\ [$€-1]_-"/>
    <numFmt numFmtId="172" formatCode="#,##0\ [$€-1];\-#,##0\ [$€-1]"/>
    <numFmt numFmtId="173" formatCode="#,##0.00\ [$€-1];\-#,##0.00\ [$€-1]"/>
    <numFmt numFmtId="174" formatCode="_-* #,##0\ [$€-1]_-;\-* #,##0\ [$€-1]_-;_-* \-??\ [$€-1]_-"/>
    <numFmt numFmtId="175" formatCode="0.000"/>
    <numFmt numFmtId="176" formatCode="_-* #,##0.00\ [$€-1]_-;\-* #,##0.00\ [$€-1]_-;_-* &quot;-&quot;??\ [$€-1]_-"/>
    <numFmt numFmtId="177" formatCode="_-* #,##0.00\ [$€-1]_-;\-* #,##0.00\ [$€-1]_-;_-* &quot;-&quot;??\ [$€-1]_-;_-@_-"/>
    <numFmt numFmtId="178" formatCode="0.00000%"/>
    <numFmt numFmtId="179" formatCode="_-* #,##0\ [$€-1]_-;\-* #,##0\ [$€-1]_-;_-* &quot;-&quot;??\ [$€-1]_-"/>
  </numFmts>
  <fonts count="7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i/>
      <u/>
      <sz val="11"/>
      <color indexed="8"/>
      <name val="Arial"/>
      <family val="2"/>
    </font>
    <font>
      <b/>
      <sz val="14"/>
      <color indexed="8"/>
      <name val="Arial"/>
      <family val="2"/>
    </font>
    <font>
      <sz val="10"/>
      <color indexed="8"/>
      <name val="Baskerville Old Face"/>
      <family val="1"/>
    </font>
    <font>
      <b/>
      <sz val="12"/>
      <color indexed="8"/>
      <name val="Arial"/>
      <family val="2"/>
    </font>
    <font>
      <b/>
      <sz val="12"/>
      <name val="Arial"/>
      <family val="2"/>
    </font>
    <font>
      <b/>
      <sz val="14"/>
      <color indexed="53"/>
      <name val="Citroen"/>
      <family val="3"/>
    </font>
    <font>
      <b/>
      <sz val="14"/>
      <name val="Arial"/>
      <family val="2"/>
    </font>
    <font>
      <sz val="10"/>
      <name val="Baskerville Old Face"/>
      <family val="1"/>
    </font>
    <font>
      <i/>
      <u/>
      <sz val="12"/>
      <color indexed="8"/>
      <name val="Arial"/>
      <family val="2"/>
    </font>
    <font>
      <b/>
      <sz val="16"/>
      <color indexed="8"/>
      <name val="Arial"/>
      <family val="2"/>
    </font>
    <font>
      <sz val="12"/>
      <color indexed="53"/>
      <name val="Citroen"/>
      <family val="3"/>
    </font>
    <font>
      <b/>
      <sz val="20"/>
      <color indexed="8"/>
      <name val="Arial"/>
      <family val="2"/>
    </font>
    <font>
      <b/>
      <sz val="18"/>
      <name val="Arial"/>
      <family val="2"/>
    </font>
    <font>
      <sz val="12"/>
      <color indexed="8"/>
      <name val="Citroen"/>
      <family val="3"/>
    </font>
    <font>
      <b/>
      <sz val="18"/>
      <color indexed="10"/>
      <name val="Arial"/>
      <family val="2"/>
    </font>
    <font>
      <b/>
      <sz val="14"/>
      <color indexed="57"/>
      <name val="Arial"/>
      <family val="2"/>
    </font>
    <font>
      <sz val="12"/>
      <name val="Citroen"/>
      <family val="3"/>
    </font>
    <font>
      <b/>
      <sz val="14"/>
      <color indexed="17"/>
      <name val="Arial"/>
      <family val="2"/>
    </font>
    <font>
      <sz val="10"/>
      <name val="Citroen"/>
      <family val="3"/>
    </font>
    <font>
      <b/>
      <sz val="10"/>
      <color indexed="10"/>
      <name val="Arial"/>
      <family val="2"/>
    </font>
    <font>
      <b/>
      <sz val="22"/>
      <name val="Arial"/>
      <family val="2"/>
    </font>
    <font>
      <b/>
      <sz val="12"/>
      <color indexed="10"/>
      <name val="Arial"/>
      <family val="2"/>
    </font>
    <font>
      <b/>
      <sz val="16"/>
      <color indexed="10"/>
      <name val="Arial"/>
      <family val="2"/>
    </font>
    <font>
      <sz val="12"/>
      <color indexed="10"/>
      <name val="Citroen"/>
      <family val="3"/>
    </font>
    <font>
      <b/>
      <u/>
      <sz val="10"/>
      <color indexed="8"/>
      <name val="Arial"/>
      <family val="2"/>
    </font>
    <font>
      <b/>
      <sz val="14"/>
      <color indexed="10"/>
      <name val="Arial"/>
      <family val="2"/>
    </font>
    <font>
      <b/>
      <sz val="10"/>
      <color indexed="12"/>
      <name val="Arial"/>
      <family val="2"/>
    </font>
    <font>
      <sz val="14"/>
      <color indexed="12"/>
      <name val="Baskerville Old Face"/>
      <family val="1"/>
    </font>
    <font>
      <b/>
      <sz val="14"/>
      <color indexed="12"/>
      <name val="Citroen Light"/>
      <family val="3"/>
    </font>
    <font>
      <sz val="14"/>
      <name val="Baskerville Old Face"/>
      <family val="1"/>
    </font>
    <font>
      <sz val="10"/>
      <color indexed="9"/>
      <name val="Arial"/>
      <family val="2"/>
    </font>
    <font>
      <sz val="12"/>
      <name val="Baskerville Old Face"/>
      <family val="1"/>
    </font>
    <font>
      <sz val="12"/>
      <color indexed="12"/>
      <name val="Baskerville Old Face"/>
      <family val="1"/>
    </font>
    <font>
      <sz val="14"/>
      <color indexed="10"/>
      <name val="Baskerville Old Face"/>
      <family val="1"/>
    </font>
    <font>
      <b/>
      <sz val="10"/>
      <color indexed="12"/>
      <name val="Citroen Light"/>
      <family val="3"/>
    </font>
    <font>
      <b/>
      <sz val="10"/>
      <name val="Citroen Light"/>
      <family val="3"/>
    </font>
    <font>
      <b/>
      <sz val="18"/>
      <name val="Citroen"/>
      <family val="3"/>
    </font>
    <font>
      <b/>
      <sz val="14"/>
      <name val="Citroen Light"/>
      <family val="3"/>
    </font>
    <font>
      <sz val="24"/>
      <color theme="9" tint="-0.249977111117893"/>
      <name val="Arial"/>
      <family val="2"/>
    </font>
    <font>
      <b/>
      <sz val="14"/>
      <color theme="9" tint="-0.499984740745262"/>
      <name val="Arial"/>
      <family val="2"/>
    </font>
    <font>
      <u/>
      <sz val="10"/>
      <color indexed="12"/>
      <name val="Arial"/>
      <family val="2"/>
    </font>
    <font>
      <b/>
      <sz val="12"/>
      <color indexed="18"/>
      <name val="Arial"/>
      <family val="2"/>
    </font>
    <font>
      <sz val="14"/>
      <color indexed="10"/>
      <name val="Arial"/>
      <family val="2"/>
    </font>
    <font>
      <sz val="10"/>
      <color indexed="12"/>
      <name val="Arial"/>
      <family val="2"/>
    </font>
    <font>
      <sz val="22"/>
      <color rgb="FFFF0000"/>
      <name val="Arial"/>
      <family val="2"/>
    </font>
    <font>
      <b/>
      <sz val="22"/>
      <color rgb="FFFF0000"/>
      <name val="Arial"/>
      <family val="2"/>
    </font>
    <font>
      <sz val="28"/>
      <name val="Arial"/>
      <family val="2"/>
    </font>
    <font>
      <b/>
      <sz val="36"/>
      <color indexed="10"/>
      <name val="Arial"/>
      <family val="2"/>
    </font>
    <font>
      <b/>
      <sz val="12"/>
      <color indexed="57"/>
      <name val="Arial"/>
      <family val="2"/>
    </font>
    <font>
      <b/>
      <sz val="12"/>
      <color indexed="12"/>
      <name val="Arial"/>
      <family val="2"/>
    </font>
    <font>
      <sz val="8"/>
      <name val="Arial"/>
      <family val="2"/>
    </font>
    <font>
      <sz val="12"/>
      <name val="Arial"/>
      <family val="2"/>
    </font>
    <font>
      <b/>
      <sz val="28"/>
      <name val="Citroen"/>
      <family val="3"/>
    </font>
    <font>
      <sz val="18"/>
      <name val="Arial"/>
      <family val="2"/>
    </font>
    <font>
      <sz val="12"/>
      <color theme="4" tint="-0.499984740745262"/>
      <name val="Baskerville Old Face"/>
      <family val="1"/>
    </font>
    <font>
      <sz val="12"/>
      <color theme="1"/>
      <name val="Baskerville Old Face"/>
      <family val="1"/>
    </font>
    <font>
      <sz val="12"/>
      <color indexed="8"/>
      <name val="Baskerville Old Face"/>
      <family val="1"/>
    </font>
    <font>
      <sz val="12"/>
      <color rgb="FF00B050"/>
      <name val="Baskerville Old Face"/>
      <family val="1"/>
    </font>
    <font>
      <sz val="12"/>
      <color theme="5" tint="-0.249977111117893"/>
      <name val="Baskerville Old Face"/>
      <family val="1"/>
    </font>
    <font>
      <sz val="12"/>
      <color theme="3" tint="0.39997558519241921"/>
      <name val="Baskerville Old Face"/>
      <family val="1"/>
    </font>
    <font>
      <sz val="12"/>
      <color theme="4" tint="-0.249977111117893"/>
      <name val="Baskerville Old Face"/>
      <family val="1"/>
    </font>
    <font>
      <sz val="12"/>
      <color theme="7"/>
      <name val="Baskerville Old Face"/>
      <family val="1"/>
    </font>
    <font>
      <sz val="12"/>
      <color rgb="FFC00000"/>
      <name val="Baskerville Old Face"/>
      <family val="1"/>
    </font>
    <font>
      <sz val="12"/>
      <color indexed="53"/>
      <name val="Baskerville Old Face"/>
      <family val="1"/>
    </font>
    <font>
      <sz val="12"/>
      <color theme="9" tint="-0.249977111117893"/>
      <name val="Baskerville Old Face"/>
      <family val="1"/>
    </font>
    <font>
      <sz val="12"/>
      <color indexed="10"/>
      <name val="Baskerville Old Face"/>
      <family val="1"/>
    </font>
    <font>
      <sz val="8"/>
      <color theme="1"/>
      <name val="Baskerville Old Face"/>
      <family val="1"/>
    </font>
    <font>
      <sz val="8"/>
      <color indexed="8"/>
      <name val="Baskerville Old Face"/>
      <family val="1"/>
    </font>
  </fonts>
  <fills count="8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44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10"/>
      </left>
      <right/>
      <top style="double">
        <color indexed="10"/>
      </top>
      <bottom style="double">
        <color indexed="1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17"/>
      </left>
      <right style="thin">
        <color indexed="64"/>
      </right>
      <top style="double">
        <color indexed="17"/>
      </top>
      <bottom style="double">
        <color indexed="17"/>
      </bottom>
      <diagonal/>
    </border>
    <border>
      <left style="thin">
        <color indexed="64"/>
      </left>
      <right/>
      <top style="double">
        <color indexed="17"/>
      </top>
      <bottom style="double">
        <color indexed="17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3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166" fontId="2" fillId="0" borderId="0" applyFont="0" applyFill="0" applyBorder="0" applyAlignment="0" applyProtection="0"/>
    <xf numFmtId="9" fontId="6" fillId="0" borderId="0" applyFill="0" applyBorder="0" applyAlignment="0" applyProtection="0"/>
    <xf numFmtId="166" fontId="2" fillId="0" borderId="0" applyFont="0" applyFill="0" applyBorder="0" applyAlignment="0" applyProtection="0"/>
    <xf numFmtId="0" fontId="6" fillId="0" borderId="0"/>
    <xf numFmtId="171" fontId="6" fillId="0" borderId="0" applyFill="0" applyBorder="0" applyAlignment="0" applyProtection="0"/>
    <xf numFmtId="17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47" fillId="0" borderId="0" applyNumberFormat="0" applyFill="0" applyBorder="0" applyAlignment="0" applyProtection="0">
      <alignment vertical="top"/>
      <protection locked="0"/>
    </xf>
    <xf numFmtId="9" fontId="6" fillId="0" borderId="0" applyFill="0" applyBorder="0" applyAlignment="0" applyProtection="0"/>
  </cellStyleXfs>
  <cellXfs count="365">
    <xf numFmtId="0" fontId="0" fillId="0" borderId="0" xfId="0"/>
    <xf numFmtId="0" fontId="3" fillId="0" borderId="0" xfId="2" applyFont="1"/>
    <xf numFmtId="0" fontId="3" fillId="0" borderId="0" xfId="2" applyFont="1" applyAlignment="1">
      <alignment horizontal="center"/>
    </xf>
    <xf numFmtId="0" fontId="4" fillId="0" borderId="0" xfId="2" applyFont="1" applyAlignment="1" applyProtection="1">
      <alignment horizontal="center"/>
      <protection locked="0"/>
    </xf>
    <xf numFmtId="0" fontId="5" fillId="0" borderId="1" xfId="2" applyFont="1" applyBorder="1" applyAlignment="1">
      <alignment horizontal="center"/>
    </xf>
    <xf numFmtId="0" fontId="2" fillId="0" borderId="0" xfId="2"/>
    <xf numFmtId="0" fontId="6" fillId="0" borderId="0" xfId="2" applyFont="1"/>
    <xf numFmtId="0" fontId="2" fillId="0" borderId="0" xfId="2" applyAlignment="1">
      <alignment horizontal="left"/>
    </xf>
    <xf numFmtId="0" fontId="7" fillId="0" borderId="2" xfId="2" applyFont="1" applyBorder="1" applyAlignment="1">
      <alignment horizontal="center"/>
    </xf>
    <xf numFmtId="0" fontId="4" fillId="0" borderId="3" xfId="2" applyFont="1" applyBorder="1" applyAlignment="1" applyProtection="1">
      <alignment horizontal="center"/>
      <protection locked="0"/>
    </xf>
    <xf numFmtId="15" fontId="8" fillId="0" borderId="0" xfId="2" applyNumberFormat="1" applyFont="1" applyAlignment="1">
      <alignment horizontal="center"/>
    </xf>
    <xf numFmtId="0" fontId="9" fillId="0" borderId="4" xfId="2" applyFont="1" applyBorder="1"/>
    <xf numFmtId="0" fontId="4" fillId="0" borderId="5" xfId="2" applyFont="1" applyBorder="1"/>
    <xf numFmtId="0" fontId="10" fillId="0" borderId="6" xfId="2" applyFont="1" applyBorder="1" applyAlignment="1" applyProtection="1">
      <alignment horizontal="center"/>
      <protection locked="0"/>
    </xf>
    <xf numFmtId="0" fontId="11" fillId="2" borderId="1" xfId="2" applyFont="1" applyFill="1" applyBorder="1" applyAlignment="1" applyProtection="1">
      <alignment horizontal="center" wrapText="1"/>
      <protection locked="0"/>
    </xf>
    <xf numFmtId="0" fontId="0" fillId="0" borderId="0" xfId="2" applyFont="1"/>
    <xf numFmtId="0" fontId="3" fillId="0" borderId="7" xfId="2" applyFont="1" applyBorder="1" applyAlignment="1">
      <alignment horizontal="center"/>
    </xf>
    <xf numFmtId="0" fontId="4" fillId="0" borderId="8" xfId="2" applyFont="1" applyBorder="1" applyAlignment="1" applyProtection="1">
      <alignment horizontal="center"/>
      <protection locked="0"/>
    </xf>
    <xf numFmtId="0" fontId="9" fillId="0" borderId="9" xfId="2" applyFont="1" applyBorder="1"/>
    <xf numFmtId="0" fontId="4" fillId="0" borderId="10" xfId="2" applyFont="1" applyBorder="1"/>
    <xf numFmtId="0" fontId="12" fillId="0" borderId="0" xfId="3" applyFont="1" applyBorder="1" applyAlignment="1" applyProtection="1">
      <alignment horizontal="center" vertical="top" wrapText="1"/>
      <protection locked="0"/>
    </xf>
    <xf numFmtId="164" fontId="13" fillId="0" borderId="11" xfId="2" applyNumberFormat="1" applyFont="1" applyBorder="1" applyAlignment="1" applyProtection="1">
      <alignment horizontal="center"/>
    </xf>
    <xf numFmtId="0" fontId="3" fillId="0" borderId="12" xfId="2" applyFont="1" applyBorder="1" applyAlignment="1" applyProtection="1">
      <alignment horizontal="center"/>
      <protection locked="0"/>
    </xf>
    <xf numFmtId="0" fontId="14" fillId="0" borderId="0" xfId="2" applyFont="1"/>
    <xf numFmtId="0" fontId="2" fillId="0" borderId="0" xfId="2" applyProtection="1">
      <protection locked="0"/>
    </xf>
    <xf numFmtId="0" fontId="15" fillId="0" borderId="7" xfId="2" applyFont="1" applyBorder="1" applyAlignment="1">
      <alignment horizontal="center"/>
    </xf>
    <xf numFmtId="0" fontId="16" fillId="3" borderId="12" xfId="2" applyFont="1" applyFill="1" applyBorder="1" applyAlignment="1" applyProtection="1">
      <alignment horizontal="center"/>
      <protection locked="0"/>
    </xf>
    <xf numFmtId="0" fontId="8" fillId="4" borderId="10" xfId="2" applyNumberFormat="1" applyFont="1" applyFill="1" applyBorder="1" applyAlignment="1" applyProtection="1">
      <alignment horizontal="center"/>
      <protection locked="0"/>
    </xf>
    <xf numFmtId="165" fontId="13" fillId="0" borderId="11" xfId="2" applyNumberFormat="1" applyFont="1" applyBorder="1" applyAlignment="1" applyProtection="1">
      <alignment horizontal="center"/>
    </xf>
    <xf numFmtId="0" fontId="4" fillId="0" borderId="9" xfId="2" applyFont="1" applyBorder="1"/>
    <xf numFmtId="0" fontId="17" fillId="3" borderId="10" xfId="3" applyFont="1" applyFill="1" applyBorder="1" applyAlignment="1" applyProtection="1">
      <alignment horizontal="center" vertical="top" wrapText="1"/>
      <protection locked="0"/>
    </xf>
    <xf numFmtId="0" fontId="9" fillId="0" borderId="9" xfId="2" applyFont="1" applyFill="1" applyBorder="1"/>
    <xf numFmtId="0" fontId="18" fillId="4" borderId="10" xfId="2" applyFont="1" applyFill="1" applyBorder="1" applyAlignment="1" applyProtection="1">
      <alignment horizontal="center"/>
      <protection locked="0"/>
    </xf>
    <xf numFmtId="9" fontId="2" fillId="0" borderId="0" xfId="2" applyNumberFormat="1"/>
    <xf numFmtId="0" fontId="2" fillId="0" borderId="0" xfId="2" applyBorder="1"/>
    <xf numFmtId="0" fontId="2" fillId="0" borderId="0" xfId="2" applyBorder="1" applyAlignment="1">
      <alignment horizontal="left"/>
    </xf>
    <xf numFmtId="0" fontId="2" fillId="0" borderId="0" xfId="2" applyFill="1" applyBorder="1" applyAlignment="1">
      <alignment horizontal="left"/>
    </xf>
    <xf numFmtId="0" fontId="2" fillId="0" borderId="0" xfId="2" applyFill="1" applyBorder="1"/>
    <xf numFmtId="0" fontId="4" fillId="0" borderId="7" xfId="2" applyFont="1" applyBorder="1" applyAlignment="1" applyProtection="1">
      <alignment horizontal="right"/>
      <protection locked="0"/>
    </xf>
    <xf numFmtId="0" fontId="4" fillId="0" borderId="12" xfId="2" applyFont="1" applyBorder="1" applyAlignment="1" applyProtection="1">
      <alignment horizontal="center"/>
      <protection locked="0"/>
    </xf>
    <xf numFmtId="0" fontId="4" fillId="0" borderId="10" xfId="2" applyFont="1" applyBorder="1" applyAlignment="1" applyProtection="1">
      <alignment horizontal="center"/>
      <protection locked="0"/>
    </xf>
    <xf numFmtId="164" fontId="19" fillId="0" borderId="11" xfId="2" applyNumberFormat="1" applyFont="1" applyBorder="1" applyAlignment="1" applyProtection="1">
      <alignment horizontal="center"/>
    </xf>
    <xf numFmtId="167" fontId="11" fillId="0" borderId="0" xfId="4" applyNumberFormat="1" applyFont="1" applyFill="1" applyBorder="1" applyAlignment="1" applyProtection="1">
      <alignment horizontal="center"/>
      <protection locked="0"/>
    </xf>
    <xf numFmtId="0" fontId="20" fillId="0" borderId="0" xfId="3" applyFont="1" applyFill="1" applyBorder="1" applyAlignment="1">
      <alignment horizontal="center" vertical="top" wrapText="1"/>
    </xf>
    <xf numFmtId="0" fontId="20" fillId="0" borderId="0" xfId="3" applyFont="1" applyFill="1" applyBorder="1" applyAlignment="1">
      <alignment vertical="top" wrapText="1"/>
    </xf>
    <xf numFmtId="0" fontId="4" fillId="4" borderId="10" xfId="2" applyFont="1" applyFill="1" applyBorder="1" applyAlignment="1" applyProtection="1">
      <alignment horizontal="center"/>
      <protection locked="0"/>
    </xf>
    <xf numFmtId="165" fontId="21" fillId="0" borderId="11" xfId="2" applyNumberFormat="1" applyFont="1" applyBorder="1" applyAlignment="1" applyProtection="1">
      <alignment horizontal="center"/>
    </xf>
    <xf numFmtId="0" fontId="14" fillId="0" borderId="9" xfId="2" applyFont="1" applyBorder="1"/>
    <xf numFmtId="0" fontId="16" fillId="4" borderId="10" xfId="2" applyFont="1" applyFill="1" applyBorder="1" applyAlignment="1" applyProtection="1">
      <alignment horizontal="center"/>
      <protection locked="0"/>
    </xf>
    <xf numFmtId="0" fontId="4" fillId="0" borderId="12" xfId="2" applyFont="1" applyBorder="1" applyProtection="1">
      <protection locked="0"/>
    </xf>
    <xf numFmtId="0" fontId="14" fillId="0" borderId="0" xfId="2" applyFont="1" applyAlignment="1">
      <alignment wrapText="1" readingOrder="1"/>
    </xf>
    <xf numFmtId="0" fontId="11" fillId="0" borderId="10" xfId="2" applyFont="1" applyBorder="1"/>
    <xf numFmtId="168" fontId="22" fillId="0" borderId="11" xfId="4" applyNumberFormat="1" applyFont="1" applyFill="1" applyBorder="1" applyAlignment="1" applyProtection="1">
      <alignment horizontal="center"/>
    </xf>
    <xf numFmtId="0" fontId="20" fillId="0" borderId="0" xfId="3" applyFont="1" applyFill="1" applyBorder="1" applyAlignment="1">
      <alignment horizontal="left" vertical="top" wrapText="1"/>
    </xf>
    <xf numFmtId="9" fontId="2" fillId="0" borderId="0" xfId="2" applyNumberFormat="1" applyBorder="1"/>
    <xf numFmtId="0" fontId="4" fillId="0" borderId="13" xfId="2" applyFont="1" applyBorder="1" applyProtection="1">
      <protection locked="0"/>
    </xf>
    <xf numFmtId="168" fontId="10" fillId="0" borderId="14" xfId="4" applyNumberFormat="1" applyFont="1" applyFill="1" applyBorder="1" applyAlignment="1" applyProtection="1">
      <alignment horizontal="center"/>
    </xf>
    <xf numFmtId="0" fontId="9" fillId="0" borderId="9" xfId="2" applyFont="1" applyBorder="1" applyAlignment="1">
      <alignment wrapText="1"/>
    </xf>
    <xf numFmtId="10" fontId="4" fillId="4" borderId="10" xfId="2" applyNumberFormat="1" applyFont="1" applyFill="1" applyBorder="1" applyAlignment="1" applyProtection="1">
      <alignment horizontal="center"/>
      <protection locked="0"/>
    </xf>
    <xf numFmtId="165" fontId="19" fillId="0" borderId="11" xfId="2" applyNumberFormat="1" applyFont="1" applyBorder="1" applyAlignment="1" applyProtection="1">
      <alignment horizontal="center"/>
    </xf>
    <xf numFmtId="168" fontId="22" fillId="5" borderId="11" xfId="4" applyNumberFormat="1" applyFont="1" applyFill="1" applyBorder="1" applyAlignment="1" applyProtection="1">
      <alignment horizontal="center"/>
    </xf>
    <xf numFmtId="0" fontId="17" fillId="0" borderId="0" xfId="3" applyFont="1" applyFill="1" applyBorder="1" applyAlignment="1">
      <alignment horizontal="left" vertical="top" wrapText="1"/>
    </xf>
    <xf numFmtId="6" fontId="17" fillId="0" borderId="0" xfId="3" applyNumberFormat="1" applyFont="1" applyFill="1" applyBorder="1" applyAlignment="1">
      <alignment horizontal="center" vertical="top"/>
    </xf>
    <xf numFmtId="6" fontId="20" fillId="0" borderId="0" xfId="3" applyNumberFormat="1" applyFont="1" applyFill="1" applyBorder="1" applyAlignment="1">
      <alignment horizontal="center" vertical="top" wrapText="1"/>
    </xf>
    <xf numFmtId="0" fontId="4" fillId="0" borderId="15" xfId="2" applyFont="1" applyBorder="1" applyProtection="1">
      <protection locked="0"/>
    </xf>
    <xf numFmtId="168" fontId="4" fillId="4" borderId="15" xfId="4" applyNumberFormat="1" applyFont="1" applyFill="1" applyBorder="1" applyAlignment="1" applyProtection="1">
      <alignment horizontal="center"/>
      <protection locked="0"/>
    </xf>
    <xf numFmtId="0" fontId="4" fillId="0" borderId="10" xfId="2" applyFont="1" applyBorder="1" applyAlignment="1">
      <alignment wrapText="1"/>
    </xf>
    <xf numFmtId="1" fontId="8" fillId="4" borderId="10" xfId="2" applyNumberFormat="1" applyFont="1" applyFill="1" applyBorder="1" applyAlignment="1" applyProtection="1">
      <alignment horizontal="center"/>
      <protection locked="0"/>
    </xf>
    <xf numFmtId="0" fontId="23" fillId="0" borderId="0" xfId="3" applyFont="1" applyBorder="1" applyAlignment="1">
      <alignment horizontal="left" vertical="top" wrapText="1"/>
    </xf>
    <xf numFmtId="6" fontId="23" fillId="0" borderId="0" xfId="3" applyNumberFormat="1" applyFont="1" applyBorder="1" applyAlignment="1">
      <alignment horizontal="center" vertical="center"/>
    </xf>
    <xf numFmtId="6" fontId="20" fillId="0" borderId="0" xfId="3" applyNumberFormat="1" applyFont="1" applyBorder="1" applyAlignment="1">
      <alignment horizontal="center" vertical="top" wrapText="1"/>
    </xf>
    <xf numFmtId="168" fontId="10" fillId="0" borderId="16" xfId="4" applyNumberFormat="1" applyFont="1" applyFill="1" applyBorder="1" applyAlignment="1" applyProtection="1">
      <alignment horizontal="center"/>
    </xf>
    <xf numFmtId="0" fontId="14" fillId="0" borderId="9" xfId="2" applyFont="1" applyBorder="1" applyAlignment="1">
      <alignment wrapText="1"/>
    </xf>
    <xf numFmtId="0" fontId="5" fillId="0" borderId="10" xfId="2" applyFont="1" applyBorder="1" applyAlignment="1">
      <alignment wrapText="1"/>
    </xf>
    <xf numFmtId="0" fontId="13" fillId="4" borderId="10" xfId="2" applyFont="1" applyFill="1" applyBorder="1" applyAlignment="1" applyProtection="1">
      <alignment horizontal="center"/>
      <protection locked="0"/>
    </xf>
    <xf numFmtId="0" fontId="23" fillId="0" borderId="0" xfId="2" applyFont="1" applyBorder="1" applyAlignment="1">
      <alignment horizontal="left"/>
    </xf>
    <xf numFmtId="164" fontId="23" fillId="0" borderId="0" xfId="2" applyNumberFormat="1" applyFont="1" applyBorder="1" applyAlignment="1">
      <alignment horizontal="center"/>
    </xf>
    <xf numFmtId="6" fontId="2" fillId="0" borderId="0" xfId="2" applyNumberFormat="1" applyBorder="1"/>
    <xf numFmtId="9" fontId="6" fillId="0" borderId="0" xfId="5" applyBorder="1"/>
    <xf numFmtId="0" fontId="4" fillId="0" borderId="0" xfId="2" applyFont="1" applyBorder="1" applyProtection="1">
      <protection locked="0"/>
    </xf>
    <xf numFmtId="168" fontId="10" fillId="0" borderId="0" xfId="4" applyNumberFormat="1" applyFont="1" applyFill="1" applyBorder="1" applyAlignment="1" applyProtection="1">
      <alignment horizontal="center"/>
    </xf>
    <xf numFmtId="0" fontId="16" fillId="6" borderId="10" xfId="2" applyFont="1" applyFill="1" applyBorder="1" applyAlignment="1">
      <alignment horizontal="center"/>
    </xf>
    <xf numFmtId="1" fontId="8" fillId="6" borderId="10" xfId="2" applyNumberFormat="1" applyFont="1" applyFill="1" applyBorder="1" applyAlignment="1" applyProtection="1">
      <alignment horizontal="center"/>
      <protection locked="0"/>
    </xf>
    <xf numFmtId="6" fontId="23" fillId="0" borderId="0" xfId="3" applyNumberFormat="1" applyFont="1" applyBorder="1" applyAlignment="1">
      <alignment horizontal="center" vertical="top" wrapText="1"/>
    </xf>
    <xf numFmtId="0" fontId="4" fillId="0" borderId="0" xfId="2" applyFont="1"/>
    <xf numFmtId="0" fontId="11" fillId="4" borderId="10" xfId="2" applyNumberFormat="1" applyFont="1" applyFill="1" applyBorder="1" applyAlignment="1" applyProtection="1">
      <alignment horizontal="center"/>
      <protection locked="0"/>
    </xf>
    <xf numFmtId="168" fontId="24" fillId="5" borderId="11" xfId="4" applyNumberFormat="1" applyFont="1" applyFill="1" applyBorder="1" applyAlignment="1" applyProtection="1">
      <alignment horizontal="center"/>
    </xf>
    <xf numFmtId="1" fontId="4" fillId="4" borderId="10" xfId="2" applyNumberFormat="1" applyFont="1" applyFill="1" applyBorder="1" applyAlignment="1" applyProtection="1">
      <alignment horizontal="center"/>
      <protection locked="0"/>
    </xf>
    <xf numFmtId="168" fontId="13" fillId="5" borderId="11" xfId="4" applyNumberFormat="1" applyFont="1" applyFill="1" applyBorder="1" applyAlignment="1" applyProtection="1">
      <alignment horizontal="center"/>
      <protection locked="0"/>
    </xf>
    <xf numFmtId="0" fontId="25" fillId="0" borderId="0" xfId="2" applyFont="1" applyBorder="1" applyAlignment="1">
      <alignment horizontal="left"/>
    </xf>
    <xf numFmtId="1" fontId="8" fillId="0" borderId="10" xfId="2" applyNumberFormat="1" applyFont="1" applyFill="1" applyBorder="1" applyAlignment="1" applyProtection="1">
      <alignment horizontal="center"/>
      <protection locked="0"/>
    </xf>
    <xf numFmtId="169" fontId="13" fillId="0" borderId="11" xfId="6" applyNumberFormat="1" applyFont="1" applyBorder="1" applyAlignment="1" applyProtection="1">
      <alignment horizontal="center"/>
    </xf>
    <xf numFmtId="0" fontId="20" fillId="0" borderId="0" xfId="3" applyFont="1" applyBorder="1" applyAlignment="1">
      <alignment horizontal="left" vertical="top" wrapText="1"/>
    </xf>
    <xf numFmtId="0" fontId="6" fillId="0" borderId="0" xfId="7"/>
    <xf numFmtId="170" fontId="5" fillId="0" borderId="0" xfId="7" applyNumberFormat="1" applyFont="1" applyAlignment="1">
      <alignment horizontal="center"/>
    </xf>
    <xf numFmtId="0" fontId="26" fillId="0" borderId="9" xfId="2" applyFont="1" applyBorder="1" applyAlignment="1">
      <alignment horizontal="center" vertical="center" wrapText="1"/>
    </xf>
    <xf numFmtId="167" fontId="19" fillId="5" borderId="11" xfId="4" applyNumberFormat="1" applyFont="1" applyFill="1" applyBorder="1" applyAlignment="1" applyProtection="1">
      <alignment horizontal="center"/>
      <protection locked="0"/>
    </xf>
    <xf numFmtId="6" fontId="23" fillId="0" borderId="0" xfId="3" applyNumberFormat="1" applyFont="1" applyBorder="1" applyAlignment="1">
      <alignment horizontal="left" vertical="top" wrapText="1"/>
    </xf>
    <xf numFmtId="0" fontId="6" fillId="0" borderId="0" xfId="7" applyAlignment="1">
      <alignment wrapText="1"/>
    </xf>
    <xf numFmtId="170" fontId="5" fillId="0" borderId="0" xfId="7" applyNumberFormat="1" applyFont="1" applyAlignment="1">
      <alignment horizontal="center" wrapText="1"/>
    </xf>
    <xf numFmtId="0" fontId="4" fillId="0" borderId="10" xfId="2" applyFont="1" applyFill="1" applyBorder="1"/>
    <xf numFmtId="169" fontId="27" fillId="0" borderId="10" xfId="2" applyNumberFormat="1" applyFont="1" applyBorder="1" applyAlignment="1" applyProtection="1">
      <alignment horizontal="center"/>
    </xf>
    <xf numFmtId="0" fontId="2" fillId="0" borderId="0" xfId="2" applyFont="1"/>
    <xf numFmtId="0" fontId="5" fillId="0" borderId="0" xfId="2" applyFont="1" applyBorder="1"/>
    <xf numFmtId="0" fontId="26" fillId="0" borderId="10" xfId="2" applyFont="1" applyBorder="1"/>
    <xf numFmtId="172" fontId="28" fillId="0" borderId="10" xfId="8" applyNumberFormat="1" applyFont="1" applyBorder="1" applyAlignment="1" applyProtection="1">
      <alignment horizontal="center"/>
      <protection locked="0"/>
    </xf>
    <xf numFmtId="173" fontId="29" fillId="0" borderId="10" xfId="8" applyNumberFormat="1" applyFont="1" applyBorder="1" applyAlignment="1" applyProtection="1">
      <alignment horizontal="center"/>
    </xf>
    <xf numFmtId="0" fontId="3" fillId="0" borderId="10" xfId="2" applyFont="1" applyBorder="1"/>
    <xf numFmtId="0" fontId="3" fillId="0" borderId="10" xfId="2" applyFont="1" applyBorder="1" applyProtection="1">
      <protection locked="0"/>
    </xf>
    <xf numFmtId="169" fontId="19" fillId="0" borderId="10" xfId="2" applyNumberFormat="1" applyFont="1" applyBorder="1" applyAlignment="1">
      <alignment horizontal="center"/>
    </xf>
    <xf numFmtId="0" fontId="17" fillId="0" borderId="0" xfId="3" applyFont="1" applyBorder="1" applyAlignment="1">
      <alignment horizontal="left" vertical="top" wrapText="1"/>
    </xf>
    <xf numFmtId="6" fontId="17" fillId="0" borderId="0" xfId="3" applyNumberFormat="1" applyFont="1" applyBorder="1" applyAlignment="1">
      <alignment horizontal="center" vertical="top" wrapText="1"/>
    </xf>
    <xf numFmtId="0" fontId="30" fillId="0" borderId="0" xfId="3" applyFont="1" applyBorder="1" applyAlignment="1">
      <alignment horizontal="left" vertical="top" wrapText="1"/>
    </xf>
    <xf numFmtId="6" fontId="30" fillId="0" borderId="0" xfId="3" applyNumberFormat="1" applyFont="1" applyBorder="1" applyAlignment="1">
      <alignment horizontal="center" vertical="top" wrapText="1"/>
    </xf>
    <xf numFmtId="0" fontId="23" fillId="0" borderId="0" xfId="3" applyFont="1" applyFill="1" applyBorder="1" applyAlignment="1">
      <alignment horizontal="left" vertical="top" wrapText="1"/>
    </xf>
    <xf numFmtId="0" fontId="31" fillId="0" borderId="0" xfId="2" applyFont="1" applyProtection="1">
      <protection locked="0"/>
    </xf>
    <xf numFmtId="0" fontId="4" fillId="0" borderId="10" xfId="2" applyFont="1" applyBorder="1" applyAlignment="1">
      <alignment horizontal="center"/>
    </xf>
    <xf numFmtId="174" fontId="32" fillId="0" borderId="19" xfId="8" applyNumberFormat="1" applyFont="1" applyBorder="1" applyAlignment="1">
      <alignment horizontal="center"/>
    </xf>
    <xf numFmtId="0" fontId="2" fillId="0" borderId="0" xfId="2" applyFont="1" applyBorder="1" applyAlignment="1">
      <alignment horizontal="left"/>
    </xf>
    <xf numFmtId="0" fontId="33" fillId="0" borderId="0" xfId="2" applyFont="1" applyAlignment="1" applyProtection="1">
      <alignment horizontal="center" wrapText="1"/>
      <protection locked="0"/>
    </xf>
    <xf numFmtId="0" fontId="6" fillId="0" borderId="0" xfId="2" applyFont="1" applyAlignment="1">
      <alignment horizontal="center"/>
    </xf>
    <xf numFmtId="0" fontId="5" fillId="0" borderId="0" xfId="2" applyFont="1" applyProtection="1">
      <protection locked="0"/>
    </xf>
    <xf numFmtId="164" fontId="13" fillId="0" borderId="0" xfId="2" applyNumberFormat="1" applyFont="1" applyProtection="1">
      <protection locked="0"/>
    </xf>
    <xf numFmtId="0" fontId="34" fillId="0" borderId="0" xfId="2" applyFont="1" applyAlignment="1">
      <alignment horizontal="center" wrapText="1"/>
    </xf>
    <xf numFmtId="169" fontId="35" fillId="0" borderId="0" xfId="2" applyNumberFormat="1" applyFont="1" applyFill="1" applyProtection="1">
      <protection locked="0"/>
    </xf>
    <xf numFmtId="175" fontId="2" fillId="0" borderId="0" xfId="2" applyNumberFormat="1"/>
    <xf numFmtId="164" fontId="13" fillId="0" borderId="0" xfId="2" applyNumberFormat="1" applyFont="1"/>
    <xf numFmtId="176" fontId="36" fillId="4" borderId="21" xfId="9" applyFont="1" applyFill="1" applyBorder="1" applyAlignment="1" applyProtection="1">
      <alignment horizontal="center"/>
      <protection locked="0"/>
    </xf>
    <xf numFmtId="164" fontId="2" fillId="0" borderId="1" xfId="4" applyNumberFormat="1" applyFill="1" applyBorder="1" applyAlignment="1">
      <alignment horizontal="center"/>
    </xf>
    <xf numFmtId="176" fontId="36" fillId="4" borderId="23" xfId="9" applyFont="1" applyFill="1" applyBorder="1" applyAlignment="1" applyProtection="1">
      <alignment horizontal="center"/>
      <protection locked="0"/>
    </xf>
    <xf numFmtId="177" fontId="2" fillId="0" borderId="0" xfId="2" applyNumberFormat="1"/>
    <xf numFmtId="169" fontId="2" fillId="0" borderId="0" xfId="4" applyNumberFormat="1" applyFill="1" applyBorder="1"/>
    <xf numFmtId="0" fontId="37" fillId="0" borderId="0" xfId="2" applyFont="1"/>
    <xf numFmtId="0" fontId="38" fillId="0" borderId="0" xfId="2" applyFont="1"/>
    <xf numFmtId="169" fontId="36" fillId="4" borderId="23" xfId="2" applyNumberFormat="1" applyFont="1" applyFill="1" applyBorder="1" applyProtection="1">
      <protection locked="0"/>
    </xf>
    <xf numFmtId="0" fontId="5" fillId="0" borderId="0" xfId="2" applyFont="1" applyAlignment="1">
      <alignment horizontal="center"/>
    </xf>
    <xf numFmtId="0" fontId="2" fillId="0" borderId="4" xfId="2" applyBorder="1"/>
    <xf numFmtId="168" fontId="2" fillId="0" borderId="5" xfId="4" applyNumberFormat="1" applyFont="1" applyFill="1" applyBorder="1" applyProtection="1"/>
    <xf numFmtId="10" fontId="11" fillId="0" borderId="0" xfId="10" applyNumberFormat="1" applyFont="1" applyAlignment="1" applyProtection="1">
      <alignment horizontal="center"/>
    </xf>
    <xf numFmtId="169" fontId="36" fillId="4" borderId="24" xfId="2" applyNumberFormat="1" applyFont="1" applyFill="1" applyBorder="1" applyProtection="1">
      <protection locked="0"/>
    </xf>
    <xf numFmtId="176" fontId="2" fillId="0" borderId="0" xfId="2" applyNumberFormat="1"/>
    <xf numFmtId="0" fontId="6" fillId="0" borderId="9" xfId="2" applyFont="1" applyBorder="1"/>
    <xf numFmtId="168" fontId="2" fillId="0" borderId="10" xfId="4" applyNumberFormat="1" applyFill="1" applyBorder="1" applyProtection="1"/>
    <xf numFmtId="169" fontId="36" fillId="0" borderId="25" xfId="2" applyNumberFormat="1" applyFont="1" applyFill="1" applyBorder="1" applyProtection="1"/>
    <xf numFmtId="164" fontId="2" fillId="0" borderId="0" xfId="4" applyNumberFormat="1" applyFill="1" applyBorder="1"/>
    <xf numFmtId="168" fontId="19" fillId="0" borderId="26" xfId="4" applyNumberFormat="1" applyFont="1" applyFill="1" applyBorder="1" applyProtection="1"/>
    <xf numFmtId="0" fontId="39" fillId="0" borderId="0" xfId="2" applyFont="1"/>
    <xf numFmtId="10" fontId="11" fillId="0" borderId="0" xfId="10" applyNumberFormat="1" applyFont="1" applyAlignment="1">
      <alignment horizontal="center"/>
    </xf>
    <xf numFmtId="176" fontId="40" fillId="4" borderId="0" xfId="2" applyNumberFormat="1" applyFont="1" applyFill="1" applyProtection="1">
      <protection locked="0"/>
    </xf>
    <xf numFmtId="0" fontId="13" fillId="0" borderId="9" xfId="2" applyFont="1" applyBorder="1"/>
    <xf numFmtId="168" fontId="13" fillId="0" borderId="10" xfId="4" applyNumberFormat="1" applyFont="1" applyFill="1" applyBorder="1" applyProtection="1"/>
    <xf numFmtId="0" fontId="41" fillId="0" borderId="0" xfId="2" applyFont="1"/>
    <xf numFmtId="176" fontId="42" fillId="0" borderId="27" xfId="9" applyFont="1" applyFill="1" applyBorder="1" applyAlignment="1" applyProtection="1">
      <alignment horizontal="center"/>
    </xf>
    <xf numFmtId="164" fontId="2" fillId="0" borderId="28" xfId="4" applyNumberFormat="1" applyFill="1" applyBorder="1"/>
    <xf numFmtId="164" fontId="43" fillId="0" borderId="0" xfId="2" applyNumberFormat="1" applyFont="1" applyBorder="1" applyAlignment="1">
      <alignment horizontal="center" vertical="center"/>
    </xf>
    <xf numFmtId="0" fontId="13" fillId="0" borderId="0" xfId="2" applyFont="1" applyBorder="1"/>
    <xf numFmtId="176" fontId="42" fillId="0" borderId="22" xfId="9" applyFont="1" applyFill="1" applyBorder="1" applyAlignment="1" applyProtection="1">
      <alignment horizontal="center"/>
    </xf>
    <xf numFmtId="168" fontId="2" fillId="0" borderId="10" xfId="4" applyNumberFormat="1" applyFont="1" applyBorder="1" applyProtection="1"/>
    <xf numFmtId="0" fontId="44" fillId="0" borderId="0" xfId="2" applyFont="1"/>
    <xf numFmtId="176" fontId="42" fillId="0" borderId="29" xfId="9" applyFont="1" applyFill="1" applyBorder="1" applyAlignment="1" applyProtection="1">
      <alignment horizontal="center"/>
    </xf>
    <xf numFmtId="176" fontId="44" fillId="0" borderId="30" xfId="2" applyNumberFormat="1" applyFont="1" applyFill="1" applyBorder="1" applyAlignment="1" applyProtection="1">
      <alignment horizontal="center"/>
    </xf>
    <xf numFmtId="0" fontId="43" fillId="0" borderId="0" xfId="2" applyFont="1" applyBorder="1" applyAlignment="1">
      <alignment horizontal="left" vertical="center"/>
    </xf>
    <xf numFmtId="0" fontId="6" fillId="0" borderId="10" xfId="2" applyFont="1" applyBorder="1"/>
    <xf numFmtId="168" fontId="45" fillId="7" borderId="10" xfId="2" applyNumberFormat="1" applyFont="1" applyFill="1" applyBorder="1"/>
    <xf numFmtId="0" fontId="2" fillId="0" borderId="0" xfId="2" applyProtection="1"/>
    <xf numFmtId="176" fontId="35" fillId="0" borderId="31" xfId="9" applyFont="1" applyFill="1" applyBorder="1" applyAlignment="1" applyProtection="1">
      <alignment horizontal="center"/>
    </xf>
    <xf numFmtId="0" fontId="2" fillId="0" borderId="9" xfId="2" applyFont="1" applyBorder="1"/>
    <xf numFmtId="168" fontId="46" fillId="7" borderId="10" xfId="4" applyNumberFormat="1" applyFont="1" applyFill="1" applyBorder="1" applyProtection="1">
      <protection locked="0"/>
    </xf>
    <xf numFmtId="10" fontId="11" fillId="0" borderId="0" xfId="2" applyNumberFormat="1" applyFont="1" applyAlignment="1" applyProtection="1">
      <alignment horizontal="center" wrapText="1"/>
      <protection locked="0"/>
    </xf>
    <xf numFmtId="0" fontId="47" fillId="0" borderId="0" xfId="11" applyAlignment="1" applyProtection="1"/>
    <xf numFmtId="10" fontId="11" fillId="0" borderId="0" xfId="2" applyNumberFormat="1" applyFont="1" applyAlignment="1">
      <alignment horizontal="center"/>
    </xf>
    <xf numFmtId="176" fontId="48" fillId="0" borderId="0" xfId="2" applyNumberFormat="1" applyFont="1" applyFill="1" applyBorder="1" applyProtection="1"/>
    <xf numFmtId="10" fontId="48" fillId="0" borderId="0" xfId="2" applyNumberFormat="1" applyFont="1" applyFill="1" applyBorder="1"/>
    <xf numFmtId="168" fontId="2" fillId="0" borderId="0" xfId="2" applyNumberFormat="1" applyBorder="1"/>
    <xf numFmtId="0" fontId="2" fillId="0" borderId="0" xfId="2" applyFont="1" applyFill="1" applyBorder="1" applyAlignment="1">
      <alignment horizontal="left"/>
    </xf>
    <xf numFmtId="0" fontId="2" fillId="0" borderId="0" xfId="2" applyFont="1" applyFill="1" applyBorder="1"/>
    <xf numFmtId="168" fontId="49" fillId="4" borderId="10" xfId="4" applyNumberFormat="1" applyFont="1" applyFill="1" applyBorder="1" applyAlignment="1" applyProtection="1">
      <alignment horizontal="right"/>
    </xf>
    <xf numFmtId="0" fontId="47" fillId="0" borderId="0" xfId="11" applyAlignment="1" applyProtection="1">
      <alignment horizontal="center" vertical="center" wrapText="1"/>
    </xf>
    <xf numFmtId="10" fontId="28" fillId="0" borderId="0" xfId="10" applyNumberFormat="1" applyFont="1" applyAlignment="1">
      <alignment horizontal="center"/>
    </xf>
    <xf numFmtId="0" fontId="26" fillId="0" borderId="0" xfId="2" applyFont="1" applyProtection="1"/>
    <xf numFmtId="10" fontId="48" fillId="0" borderId="0" xfId="12" applyNumberFormat="1" applyFont="1" applyFill="1" applyBorder="1"/>
    <xf numFmtId="0" fontId="48" fillId="0" borderId="0" xfId="2" applyFont="1" applyFill="1" applyBorder="1"/>
    <xf numFmtId="0" fontId="2" fillId="0" borderId="0" xfId="2" applyFill="1" applyBorder="1" applyAlignment="1" applyProtection="1">
      <alignment horizontal="left"/>
      <protection locked="0"/>
    </xf>
    <xf numFmtId="0" fontId="2" fillId="0" borderId="0" xfId="2" applyFill="1" applyBorder="1" applyProtection="1">
      <protection locked="0"/>
    </xf>
    <xf numFmtId="0" fontId="50" fillId="0" borderId="0" xfId="2" applyFont="1" applyFill="1" applyBorder="1"/>
    <xf numFmtId="0" fontId="2" fillId="0" borderId="9" xfId="2" applyBorder="1"/>
    <xf numFmtId="168" fontId="51" fillId="0" borderId="10" xfId="2" applyNumberFormat="1" applyFont="1" applyBorder="1"/>
    <xf numFmtId="10" fontId="52" fillId="0" borderId="0" xfId="10" applyNumberFormat="1" applyFont="1" applyAlignment="1" applyProtection="1">
      <alignment horizontal="center"/>
    </xf>
    <xf numFmtId="10" fontId="5" fillId="0" borderId="0" xfId="10" applyNumberFormat="1" applyFont="1" applyAlignment="1">
      <alignment horizontal="center"/>
    </xf>
    <xf numFmtId="164" fontId="13" fillId="0" borderId="0" xfId="2" applyNumberFormat="1" applyFont="1" applyAlignment="1" applyProtection="1">
      <alignment horizontal="center"/>
    </xf>
    <xf numFmtId="176" fontId="5" fillId="0" borderId="0" xfId="9" applyFont="1" applyFill="1" applyBorder="1"/>
    <xf numFmtId="10" fontId="6" fillId="0" borderId="0" xfId="12" applyNumberFormat="1" applyFill="1" applyBorder="1"/>
    <xf numFmtId="178" fontId="50" fillId="0" borderId="0" xfId="12" applyNumberFormat="1" applyFont="1" applyFill="1" applyBorder="1"/>
    <xf numFmtId="9" fontId="13" fillId="0" borderId="10" xfId="1" applyFont="1" applyFill="1" applyBorder="1" applyAlignment="1" applyProtection="1">
      <alignment horizontal="center"/>
      <protection locked="0"/>
    </xf>
    <xf numFmtId="10" fontId="5" fillId="0" borderId="0" xfId="10" applyNumberFormat="1" applyFont="1" applyAlignment="1" applyProtection="1">
      <alignment horizontal="center"/>
    </xf>
    <xf numFmtId="168" fontId="2" fillId="0" borderId="0" xfId="2" applyNumberFormat="1"/>
    <xf numFmtId="4" fontId="53" fillId="0" borderId="10" xfId="2" applyNumberFormat="1" applyFont="1" applyBorder="1"/>
    <xf numFmtId="168" fontId="2" fillId="0" borderId="0" xfId="2" applyNumberFormat="1" applyBorder="1" applyProtection="1">
      <protection locked="0"/>
    </xf>
    <xf numFmtId="164" fontId="2" fillId="0" borderId="0" xfId="2" applyNumberFormat="1"/>
    <xf numFmtId="168" fontId="54" fillId="0" borderId="10" xfId="4" applyNumberFormat="1" applyFont="1" applyFill="1" applyBorder="1" applyProtection="1"/>
    <xf numFmtId="10" fontId="28" fillId="0" borderId="0" xfId="10" applyNumberFormat="1" applyFont="1" applyAlignment="1" applyProtection="1">
      <alignment horizontal="center"/>
    </xf>
    <xf numFmtId="0" fontId="2" fillId="0" borderId="0" xfId="2" applyAlignment="1">
      <alignment vertical="justify"/>
    </xf>
    <xf numFmtId="173" fontId="13" fillId="0" borderId="10" xfId="9" applyNumberFormat="1" applyFont="1" applyFill="1" applyBorder="1" applyAlignment="1" applyProtection="1">
      <alignment horizontal="right"/>
    </xf>
    <xf numFmtId="9" fontId="22" fillId="0" borderId="0" xfId="10" applyFont="1" applyBorder="1" applyAlignment="1" applyProtection="1">
      <alignment horizontal="center"/>
    </xf>
    <xf numFmtId="9" fontId="22" fillId="0" borderId="0" xfId="10" applyFont="1" applyBorder="1" applyAlignment="1">
      <alignment horizontal="center"/>
    </xf>
    <xf numFmtId="0" fontId="2" fillId="0" borderId="0" xfId="2" applyFont="1" applyBorder="1" applyAlignment="1">
      <alignment horizontal="center"/>
    </xf>
    <xf numFmtId="0" fontId="6" fillId="0" borderId="0" xfId="7" applyBorder="1"/>
    <xf numFmtId="10" fontId="55" fillId="0" borderId="0" xfId="10" applyNumberFormat="1" applyFont="1" applyAlignment="1" applyProtection="1">
      <alignment horizontal="center"/>
    </xf>
    <xf numFmtId="10" fontId="55" fillId="0" borderId="0" xfId="10" applyNumberFormat="1" applyFont="1" applyBorder="1" applyAlignment="1">
      <alignment horizontal="center"/>
    </xf>
    <xf numFmtId="5" fontId="5" fillId="0" borderId="0" xfId="9" applyNumberFormat="1" applyFont="1" applyFill="1" applyBorder="1" applyAlignment="1">
      <alignment horizontal="center" vertical="center"/>
    </xf>
    <xf numFmtId="10" fontId="56" fillId="0" borderId="0" xfId="10" applyNumberFormat="1" applyFont="1" applyBorder="1" applyAlignment="1" applyProtection="1">
      <alignment horizontal="center"/>
    </xf>
    <xf numFmtId="10" fontId="56" fillId="0" borderId="0" xfId="10" applyNumberFormat="1" applyFont="1" applyBorder="1" applyAlignment="1">
      <alignment horizontal="center"/>
    </xf>
    <xf numFmtId="0" fontId="57" fillId="0" borderId="0" xfId="2" applyFont="1" applyBorder="1" applyAlignment="1">
      <alignment horizontal="left"/>
    </xf>
    <xf numFmtId="173" fontId="2" fillId="0" borderId="0" xfId="2" applyNumberFormat="1"/>
    <xf numFmtId="176" fontId="26" fillId="0" borderId="0" xfId="2" applyNumberFormat="1" applyFont="1"/>
    <xf numFmtId="0" fontId="6" fillId="0" borderId="0" xfId="2" applyFont="1" applyFill="1" applyBorder="1"/>
    <xf numFmtId="176" fontId="58" fillId="0" borderId="0" xfId="9" applyFont="1" applyFill="1" applyBorder="1" applyProtection="1"/>
    <xf numFmtId="10" fontId="59" fillId="0" borderId="0" xfId="2" applyNumberFormat="1" applyFont="1" applyBorder="1" applyAlignment="1" applyProtection="1">
      <alignment horizontal="center"/>
      <protection locked="0"/>
    </xf>
    <xf numFmtId="10" fontId="5" fillId="0" borderId="0" xfId="2" applyNumberFormat="1" applyFont="1" applyAlignment="1" applyProtection="1">
      <alignment horizontal="center"/>
      <protection locked="0"/>
    </xf>
    <xf numFmtId="0" fontId="2" fillId="0" borderId="0" xfId="2" applyBorder="1" applyAlignment="1" applyProtection="1">
      <alignment horizontal="center"/>
      <protection locked="0"/>
    </xf>
    <xf numFmtId="0" fontId="6" fillId="0" borderId="0" xfId="2" applyFont="1" applyBorder="1"/>
    <xf numFmtId="179" fontId="60" fillId="0" borderId="0" xfId="9" applyNumberFormat="1" applyFont="1" applyFill="1" applyBorder="1" applyProtection="1"/>
    <xf numFmtId="10" fontId="11" fillId="0" borderId="0" xfId="10" applyNumberFormat="1" applyFont="1" applyBorder="1" applyAlignment="1" applyProtection="1">
      <alignment horizontal="center"/>
    </xf>
    <xf numFmtId="0" fontId="6" fillId="0" borderId="0" xfId="2" applyFont="1" applyFill="1" applyBorder="1" applyAlignment="1">
      <alignment horizontal="left"/>
    </xf>
    <xf numFmtId="0" fontId="11" fillId="0" borderId="0" xfId="2" applyFont="1" applyFill="1" applyBorder="1" applyAlignment="1">
      <alignment vertical="center" wrapText="1"/>
    </xf>
    <xf numFmtId="0" fontId="11" fillId="0" borderId="0" xfId="2" applyFont="1" applyFill="1" applyBorder="1" applyAlignment="1">
      <alignment horizontal="center"/>
    </xf>
    <xf numFmtId="0" fontId="11" fillId="0" borderId="0" xfId="2" applyFont="1" applyFill="1" applyBorder="1" applyAlignment="1">
      <alignment horizontal="left"/>
    </xf>
    <xf numFmtId="0" fontId="11" fillId="0" borderId="0" xfId="2" applyFont="1" applyFill="1" applyBorder="1" applyAlignment="1">
      <alignment horizontal="center" wrapText="1"/>
    </xf>
    <xf numFmtId="0" fontId="5" fillId="0" borderId="0" xfId="2" applyFont="1" applyFill="1" applyBorder="1" applyAlignment="1">
      <alignment horizontal="center"/>
    </xf>
    <xf numFmtId="0" fontId="5" fillId="0" borderId="0" xfId="2" applyFont="1" applyFill="1" applyBorder="1" applyAlignment="1">
      <alignment horizontal="left"/>
    </xf>
    <xf numFmtId="0" fontId="11" fillId="0" borderId="0" xfId="2" applyFont="1" applyFill="1" applyBorder="1" applyAlignment="1">
      <alignment horizontal="center" vertical="center" wrapText="1"/>
    </xf>
    <xf numFmtId="0" fontId="6" fillId="0" borderId="0" xfId="7" applyFont="1" applyFill="1" applyBorder="1"/>
    <xf numFmtId="0" fontId="5" fillId="0" borderId="0" xfId="2" applyFont="1" applyFill="1" applyBorder="1" applyAlignment="1">
      <alignment horizontal="center" wrapText="1"/>
    </xf>
    <xf numFmtId="10" fontId="5" fillId="0" borderId="0" xfId="2" applyNumberFormat="1" applyFont="1" applyFill="1" applyBorder="1" applyAlignment="1">
      <alignment horizontal="center"/>
    </xf>
    <xf numFmtId="164" fontId="6" fillId="0" borderId="0" xfId="12" applyNumberFormat="1"/>
    <xf numFmtId="0" fontId="61" fillId="0" borderId="0" xfId="3" applyFont="1" applyBorder="1" applyAlignment="1">
      <alignment horizontal="left" vertical="top" wrapText="1"/>
    </xf>
    <xf numFmtId="0" fontId="62" fillId="0" borderId="0" xfId="0" applyFont="1"/>
    <xf numFmtId="0" fontId="62" fillId="0" borderId="23" xfId="0" applyFont="1" applyBorder="1"/>
    <xf numFmtId="0" fontId="62" fillId="0" borderId="35" xfId="0" applyFont="1" applyBorder="1"/>
    <xf numFmtId="0" fontId="62" fillId="0" borderId="10" xfId="0" applyFont="1" applyBorder="1"/>
    <xf numFmtId="0" fontId="63" fillId="5" borderId="10" xfId="3" applyFont="1" applyFill="1" applyBorder="1" applyAlignment="1">
      <alignment horizontal="left" vertical="top" wrapText="1"/>
    </xf>
    <xf numFmtId="0" fontId="63" fillId="5" borderId="10" xfId="3" applyFont="1" applyFill="1" applyBorder="1" applyAlignment="1">
      <alignment horizontal="center" vertical="top" wrapText="1"/>
    </xf>
    <xf numFmtId="0" fontId="61" fillId="0" borderId="0" xfId="2" applyFont="1" applyBorder="1" applyAlignment="1">
      <alignment horizontal="left"/>
    </xf>
    <xf numFmtId="0" fontId="62" fillId="0" borderId="0" xfId="0" applyFont="1" applyAlignment="1">
      <alignment wrapText="1"/>
    </xf>
    <xf numFmtId="9" fontId="38" fillId="0" borderId="0" xfId="2" applyNumberFormat="1" applyFont="1"/>
    <xf numFmtId="0" fontId="64" fillId="0" borderId="0" xfId="3" applyFont="1" applyBorder="1" applyAlignment="1">
      <alignment horizontal="left" vertical="top" wrapText="1"/>
    </xf>
    <xf numFmtId="0" fontId="62" fillId="0" borderId="34" xfId="0" applyFont="1" applyBorder="1"/>
    <xf numFmtId="0" fontId="65" fillId="0" borderId="10" xfId="3" applyNumberFormat="1" applyFont="1" applyBorder="1" applyAlignment="1">
      <alignment horizontal="left" vertical="top" wrapText="1"/>
    </xf>
    <xf numFmtId="0" fontId="65" fillId="0" borderId="10" xfId="3" applyNumberFormat="1" applyFont="1" applyBorder="1" applyAlignment="1">
      <alignment horizontal="center" vertical="top" wrapText="1"/>
    </xf>
    <xf numFmtId="0" fontId="61" fillId="0" borderId="10" xfId="3" applyFont="1" applyBorder="1" applyAlignment="1">
      <alignment horizontal="left" vertical="top" wrapText="1"/>
    </xf>
    <xf numFmtId="6" fontId="61" fillId="0" borderId="10" xfId="3" applyNumberFormat="1" applyFont="1" applyBorder="1" applyAlignment="1">
      <alignment horizontal="center" vertical="top" wrapText="1"/>
    </xf>
    <xf numFmtId="0" fontId="66" fillId="0" borderId="10" xfId="3" applyNumberFormat="1" applyFont="1" applyFill="1" applyBorder="1" applyAlignment="1">
      <alignment horizontal="left" vertical="top" wrapText="1"/>
    </xf>
    <xf numFmtId="0" fontId="66" fillId="0" borderId="10" xfId="0" applyNumberFormat="1" applyFont="1" applyBorder="1" applyAlignment="1">
      <alignment horizontal="center"/>
    </xf>
    <xf numFmtId="0" fontId="64" fillId="0" borderId="0" xfId="2" applyFont="1" applyBorder="1" applyAlignment="1">
      <alignment horizontal="left"/>
    </xf>
    <xf numFmtId="0" fontId="67" fillId="0" borderId="10" xfId="3" applyNumberFormat="1" applyFont="1" applyFill="1" applyBorder="1" applyAlignment="1">
      <alignment horizontal="left" vertical="top" wrapText="1"/>
    </xf>
    <xf numFmtId="0" fontId="67" fillId="0" borderId="10" xfId="0" applyNumberFormat="1" applyFont="1" applyBorder="1" applyAlignment="1">
      <alignment horizontal="center"/>
    </xf>
    <xf numFmtId="0" fontId="61" fillId="0" borderId="10" xfId="2" applyFont="1" applyBorder="1" applyAlignment="1">
      <alignment horizontal="left"/>
    </xf>
    <xf numFmtId="6" fontId="38" fillId="0" borderId="0" xfId="2" applyNumberFormat="1" applyFont="1"/>
    <xf numFmtId="9" fontId="38" fillId="0" borderId="0" xfId="5" applyFont="1"/>
    <xf numFmtId="0" fontId="61" fillId="0" borderId="10" xfId="3" applyNumberFormat="1" applyFont="1" applyBorder="1" applyAlignment="1">
      <alignment horizontal="left" vertical="top" wrapText="1"/>
    </xf>
    <xf numFmtId="0" fontId="61" fillId="0" borderId="10" xfId="3" applyNumberFormat="1" applyFont="1" applyBorder="1" applyAlignment="1">
      <alignment horizontal="center" vertical="center"/>
    </xf>
    <xf numFmtId="0" fontId="64" fillId="0" borderId="10" xfId="3" applyFont="1" applyBorder="1" applyAlignment="1">
      <alignment horizontal="left" vertical="top" wrapText="1"/>
    </xf>
    <xf numFmtId="6" fontId="64" fillId="0" borderId="10" xfId="3" applyNumberFormat="1" applyFont="1" applyBorder="1" applyAlignment="1">
      <alignment horizontal="center" vertical="top" wrapText="1"/>
    </xf>
    <xf numFmtId="0" fontId="68" fillId="0" borderId="0" xfId="3" applyFont="1" applyBorder="1" applyAlignment="1">
      <alignment horizontal="left" vertical="top" wrapText="1"/>
    </xf>
    <xf numFmtId="0" fontId="69" fillId="0" borderId="10" xfId="3" applyNumberFormat="1" applyFont="1" applyBorder="1" applyAlignment="1">
      <alignment horizontal="left" vertical="center" wrapText="1"/>
    </xf>
    <xf numFmtId="0" fontId="69" fillId="0" borderId="10" xfId="3" applyNumberFormat="1" applyFont="1" applyBorder="1" applyAlignment="1">
      <alignment horizontal="center" vertical="center" wrapText="1"/>
    </xf>
    <xf numFmtId="6" fontId="68" fillId="0" borderId="0" xfId="3" applyNumberFormat="1" applyFont="1" applyBorder="1" applyAlignment="1">
      <alignment horizontal="left" vertical="top" wrapText="1"/>
    </xf>
    <xf numFmtId="0" fontId="62" fillId="0" borderId="10" xfId="0" applyFont="1" applyBorder="1" applyAlignment="1">
      <alignment horizontal="center"/>
    </xf>
    <xf numFmtId="9" fontId="62" fillId="0" borderId="10" xfId="0" applyNumberFormat="1" applyFont="1" applyBorder="1" applyAlignment="1">
      <alignment horizontal="center"/>
    </xf>
    <xf numFmtId="9" fontId="62" fillId="0" borderId="23" xfId="0" applyNumberFormat="1" applyFont="1" applyBorder="1"/>
    <xf numFmtId="9" fontId="62" fillId="0" borderId="10" xfId="0" applyNumberFormat="1" applyFont="1" applyBorder="1"/>
    <xf numFmtId="0" fontId="64" fillId="0" borderId="10" xfId="2" applyNumberFormat="1" applyFont="1" applyBorder="1" applyAlignment="1">
      <alignment horizontal="left"/>
    </xf>
    <xf numFmtId="0" fontId="64" fillId="0" borderId="10" xfId="3" applyNumberFormat="1" applyFont="1" applyBorder="1" applyAlignment="1">
      <alignment horizontal="center" vertical="top" wrapText="1"/>
    </xf>
    <xf numFmtId="0" fontId="64" fillId="0" borderId="10" xfId="2" applyFont="1" applyBorder="1" applyAlignment="1">
      <alignment horizontal="left"/>
    </xf>
    <xf numFmtId="0" fontId="68" fillId="0" borderId="10" xfId="3" applyNumberFormat="1" applyFont="1" applyBorder="1" applyAlignment="1">
      <alignment horizontal="left" vertical="top" wrapText="1"/>
    </xf>
    <xf numFmtId="0" fontId="68" fillId="0" borderId="10" xfId="3" applyNumberFormat="1" applyFont="1" applyBorder="1" applyAlignment="1">
      <alignment horizontal="center" vertical="center"/>
    </xf>
    <xf numFmtId="0" fontId="69" fillId="0" borderId="0" xfId="3" applyFont="1" applyBorder="1" applyAlignment="1">
      <alignment horizontal="left" vertical="center" wrapText="1"/>
    </xf>
    <xf numFmtId="0" fontId="68" fillId="0" borderId="10" xfId="3" applyFont="1" applyBorder="1" applyAlignment="1">
      <alignment horizontal="left" vertical="top" wrapText="1"/>
    </xf>
    <xf numFmtId="6" fontId="68" fillId="0" borderId="10" xfId="3" applyNumberFormat="1" applyFont="1" applyBorder="1" applyAlignment="1">
      <alignment horizontal="center" vertical="top" wrapText="1"/>
    </xf>
    <xf numFmtId="0" fontId="69" fillId="0" borderId="0" xfId="3" applyFont="1" applyFill="1" applyBorder="1" applyAlignment="1">
      <alignment horizontal="left" vertical="center" wrapText="1"/>
    </xf>
    <xf numFmtId="2" fontId="62" fillId="0" borderId="10" xfId="0" applyNumberFormat="1" applyFont="1" applyBorder="1" applyAlignment="1">
      <alignment horizontal="center"/>
    </xf>
    <xf numFmtId="0" fontId="64" fillId="0" borderId="10" xfId="3" applyNumberFormat="1" applyFont="1" applyBorder="1" applyAlignment="1">
      <alignment horizontal="left" vertical="top" wrapText="1"/>
    </xf>
    <xf numFmtId="6" fontId="68" fillId="0" borderId="10" xfId="3" applyNumberFormat="1" applyFont="1" applyBorder="1" applyAlignment="1">
      <alignment horizontal="left" vertical="top" wrapText="1"/>
    </xf>
    <xf numFmtId="0" fontId="70" fillId="0" borderId="0" xfId="3" applyFont="1" applyBorder="1" applyAlignment="1">
      <alignment horizontal="center" vertical="top" wrapText="1"/>
    </xf>
    <xf numFmtId="0" fontId="69" fillId="0" borderId="10" xfId="3" applyFont="1" applyBorder="1" applyAlignment="1">
      <alignment horizontal="left" vertical="center" wrapText="1"/>
    </xf>
    <xf numFmtId="6" fontId="69" fillId="0" borderId="10" xfId="3" applyNumberFormat="1" applyFont="1" applyBorder="1" applyAlignment="1">
      <alignment horizontal="center" vertical="center" wrapText="1"/>
    </xf>
    <xf numFmtId="0" fontId="38" fillId="0" borderId="0" xfId="3" applyFont="1" applyBorder="1" applyAlignment="1">
      <alignment horizontal="left" vertical="top" wrapText="1"/>
    </xf>
    <xf numFmtId="0" fontId="38" fillId="0" borderId="0" xfId="2" applyFont="1" applyBorder="1" applyAlignment="1">
      <alignment horizontal="left"/>
    </xf>
    <xf numFmtId="0" fontId="71" fillId="0" borderId="0" xfId="3" applyFont="1" applyFill="1" applyBorder="1" applyAlignment="1">
      <alignment horizontal="left" vertical="top" wrapText="1"/>
    </xf>
    <xf numFmtId="0" fontId="61" fillId="0" borderId="10" xfId="2" applyNumberFormat="1" applyFont="1" applyBorder="1" applyAlignment="1">
      <alignment horizontal="left"/>
    </xf>
    <xf numFmtId="0" fontId="61" fillId="0" borderId="10" xfId="2" applyNumberFormat="1" applyFont="1" applyBorder="1" applyAlignment="1">
      <alignment horizontal="center"/>
    </xf>
    <xf numFmtId="6" fontId="71" fillId="0" borderId="0" xfId="3" applyNumberFormat="1" applyFont="1" applyBorder="1" applyAlignment="1">
      <alignment horizontal="left" vertical="top" wrapText="1"/>
    </xf>
    <xf numFmtId="0" fontId="68" fillId="0" borderId="10" xfId="3" applyNumberFormat="1" applyFont="1" applyBorder="1" applyAlignment="1">
      <alignment horizontal="center" vertical="top" wrapText="1"/>
    </xf>
    <xf numFmtId="0" fontId="71" fillId="0" borderId="0" xfId="3" applyFont="1" applyBorder="1" applyAlignment="1">
      <alignment horizontal="left" vertical="top" wrapText="1"/>
    </xf>
    <xf numFmtId="0" fontId="71" fillId="0" borderId="10" xfId="3" applyNumberFormat="1" applyFont="1" applyFill="1" applyBorder="1" applyAlignment="1">
      <alignment horizontal="left" vertical="top" wrapText="1"/>
    </xf>
    <xf numFmtId="0" fontId="71" fillId="0" borderId="10" xfId="3" applyNumberFormat="1" applyFont="1" applyBorder="1" applyAlignment="1">
      <alignment horizontal="center" vertical="top" wrapText="1"/>
    </xf>
    <xf numFmtId="0" fontId="69" fillId="0" borderId="10" xfId="3" applyFont="1" applyFill="1" applyBorder="1" applyAlignment="1">
      <alignment horizontal="left" vertical="center" wrapText="1"/>
    </xf>
    <xf numFmtId="6" fontId="71" fillId="0" borderId="10" xfId="3" applyNumberFormat="1" applyFont="1" applyBorder="1" applyAlignment="1">
      <alignment horizontal="left" vertical="top" wrapText="1"/>
    </xf>
    <xf numFmtId="6" fontId="71" fillId="0" borderId="10" xfId="3" applyNumberFormat="1" applyFont="1" applyBorder="1" applyAlignment="1">
      <alignment horizontal="center" vertical="top" wrapText="1"/>
    </xf>
    <xf numFmtId="0" fontId="63" fillId="0" borderId="0" xfId="3" applyFont="1" applyBorder="1" applyAlignment="1">
      <alignment horizontal="left" vertical="top" wrapText="1"/>
    </xf>
    <xf numFmtId="0" fontId="65" fillId="0" borderId="0" xfId="3" applyFont="1" applyFill="1" applyBorder="1" applyAlignment="1">
      <alignment horizontal="left" vertical="top" wrapText="1"/>
    </xf>
    <xf numFmtId="0" fontId="69" fillId="0" borderId="10" xfId="3" applyNumberFormat="1" applyFont="1" applyFill="1" applyBorder="1" applyAlignment="1">
      <alignment horizontal="left" vertical="center" wrapText="1"/>
    </xf>
    <xf numFmtId="0" fontId="71" fillId="0" borderId="10" xfId="3" applyFont="1" applyBorder="1" applyAlignment="1">
      <alignment horizontal="left" vertical="top" wrapText="1"/>
    </xf>
    <xf numFmtId="0" fontId="65" fillId="0" borderId="0" xfId="3" applyFont="1" applyBorder="1" applyAlignment="1">
      <alignment horizontal="left" vertical="top" wrapText="1"/>
    </xf>
    <xf numFmtId="6" fontId="38" fillId="0" borderId="0" xfId="3" applyNumberFormat="1" applyFont="1" applyBorder="1" applyAlignment="1">
      <alignment horizontal="left" vertical="top" wrapText="1"/>
    </xf>
    <xf numFmtId="0" fontId="66" fillId="0" borderId="0" xfId="3" applyFont="1" applyFill="1" applyBorder="1" applyAlignment="1">
      <alignment horizontal="left" vertical="top" wrapText="1"/>
    </xf>
    <xf numFmtId="0" fontId="71" fillId="0" borderId="10" xfId="3" applyFont="1" applyFill="1" applyBorder="1" applyAlignment="1">
      <alignment horizontal="left" vertical="top" wrapText="1"/>
    </xf>
    <xf numFmtId="0" fontId="65" fillId="0" borderId="10" xfId="3" applyFont="1" applyBorder="1" applyAlignment="1">
      <alignment horizontal="left" vertical="top" wrapText="1"/>
    </xf>
    <xf numFmtId="6" fontId="65" fillId="0" borderId="10" xfId="3" applyNumberFormat="1" applyFont="1" applyBorder="1" applyAlignment="1">
      <alignment horizontal="center" vertical="top" wrapText="1"/>
    </xf>
    <xf numFmtId="0" fontId="38" fillId="0" borderId="0" xfId="3" applyFont="1" applyFill="1" applyBorder="1" applyAlignment="1">
      <alignment horizontal="center" vertical="center" wrapText="1"/>
    </xf>
    <xf numFmtId="0" fontId="71" fillId="0" borderId="10" xfId="3" applyNumberFormat="1" applyFont="1" applyBorder="1" applyAlignment="1">
      <alignment horizontal="left" vertical="top" wrapText="1"/>
    </xf>
    <xf numFmtId="0" fontId="38" fillId="0" borderId="10" xfId="3" applyFont="1" applyFill="1" applyBorder="1" applyAlignment="1">
      <alignment horizontal="center" vertical="top" wrapText="1"/>
    </xf>
    <xf numFmtId="0" fontId="66" fillId="0" borderId="10" xfId="0" applyFont="1" applyBorder="1" applyAlignment="1">
      <alignment horizontal="left"/>
    </xf>
    <xf numFmtId="6" fontId="66" fillId="0" borderId="10" xfId="3" applyNumberFormat="1" applyFont="1" applyBorder="1" applyAlignment="1">
      <alignment horizontal="center" vertical="top" wrapText="1"/>
    </xf>
    <xf numFmtId="0" fontId="70" fillId="0" borderId="0" xfId="3" applyFont="1" applyBorder="1" applyAlignment="1">
      <alignment horizontal="left" vertical="top" wrapText="1"/>
    </xf>
    <xf numFmtId="0" fontId="72" fillId="0" borderId="0" xfId="3" applyFont="1" applyBorder="1" applyAlignment="1">
      <alignment horizontal="left" vertical="top" wrapText="1"/>
    </xf>
    <xf numFmtId="0" fontId="67" fillId="0" borderId="0" xfId="3" applyFont="1" applyFill="1" applyBorder="1" applyAlignment="1">
      <alignment horizontal="left" vertical="top" wrapText="1"/>
    </xf>
    <xf numFmtId="0" fontId="38" fillId="0" borderId="0" xfId="3" applyFont="1" applyFill="1" applyBorder="1" applyAlignment="1">
      <alignment horizontal="left" vertical="top" wrapText="1"/>
    </xf>
    <xf numFmtId="0" fontId="62" fillId="0" borderId="10" xfId="0" applyFont="1" applyBorder="1" applyAlignment="1">
      <alignment horizontal="center" wrapText="1"/>
    </xf>
    <xf numFmtId="0" fontId="67" fillId="0" borderId="35" xfId="3" applyNumberFormat="1" applyFont="1" applyFill="1" applyBorder="1" applyAlignment="1">
      <alignment horizontal="left" vertical="top" wrapText="1"/>
    </xf>
    <xf numFmtId="0" fontId="67" fillId="0" borderId="10" xfId="0" applyFont="1" applyBorder="1" applyAlignment="1">
      <alignment horizontal="left"/>
    </xf>
    <xf numFmtId="6" fontId="67" fillId="0" borderId="10" xfId="3" applyNumberFormat="1" applyFont="1" applyBorder="1" applyAlignment="1">
      <alignment horizontal="center" vertical="top" wrapText="1"/>
    </xf>
    <xf numFmtId="0" fontId="62" fillId="0" borderId="10" xfId="0" applyFont="1" applyBorder="1" applyAlignment="1"/>
    <xf numFmtId="1" fontId="62" fillId="0" borderId="10" xfId="0" applyNumberFormat="1" applyFont="1" applyBorder="1" applyAlignment="1"/>
    <xf numFmtId="1" fontId="62" fillId="0" borderId="34" xfId="0" applyNumberFormat="1" applyFont="1" applyBorder="1"/>
    <xf numFmtId="1" fontId="62" fillId="0" borderId="10" xfId="0" applyNumberFormat="1" applyFont="1" applyBorder="1"/>
    <xf numFmtId="0" fontId="61" fillId="0" borderId="35" xfId="3" applyNumberFormat="1" applyFont="1" applyBorder="1" applyAlignment="1">
      <alignment horizontal="left" vertical="top" wrapText="1"/>
    </xf>
    <xf numFmtId="0" fontId="61" fillId="0" borderId="10" xfId="3" applyNumberFormat="1" applyFont="1" applyBorder="1" applyAlignment="1">
      <alignment horizontal="center" vertical="top"/>
    </xf>
    <xf numFmtId="0" fontId="65" fillId="0" borderId="35" xfId="3" applyNumberFormat="1" applyFont="1" applyFill="1" applyBorder="1" applyAlignment="1">
      <alignment horizontal="left" vertical="top" wrapText="1"/>
    </xf>
    <xf numFmtId="1" fontId="62" fillId="0" borderId="0" xfId="0" applyNumberFormat="1" applyFont="1" applyBorder="1"/>
    <xf numFmtId="0" fontId="62" fillId="0" borderId="0" xfId="0" applyFont="1" applyAlignment="1">
      <alignment horizontal="left"/>
    </xf>
    <xf numFmtId="0" fontId="73" fillId="0" borderId="0" xfId="0" applyFont="1" applyAlignment="1">
      <alignment horizontal="center" wrapText="1"/>
    </xf>
    <xf numFmtId="0" fontId="74" fillId="0" borderId="41" xfId="2" applyFont="1" applyBorder="1" applyAlignment="1">
      <alignment horizontal="center" wrapText="1"/>
    </xf>
    <xf numFmtId="0" fontId="74" fillId="0" borderId="42" xfId="2" applyFont="1" applyBorder="1" applyAlignment="1">
      <alignment horizontal="center" wrapText="1"/>
    </xf>
    <xf numFmtId="0" fontId="74" fillId="0" borderId="0" xfId="2" applyFont="1" applyBorder="1" applyAlignment="1">
      <alignment horizontal="center" wrapText="1"/>
    </xf>
    <xf numFmtId="0" fontId="73" fillId="0" borderId="0" xfId="0" applyFont="1" applyAlignment="1">
      <alignment horizontal="center"/>
    </xf>
    <xf numFmtId="16" fontId="0" fillId="0" borderId="10" xfId="0" applyNumberFormat="1" applyBorder="1" applyAlignment="1">
      <alignment wrapText="1"/>
    </xf>
    <xf numFmtId="0" fontId="0" fillId="0" borderId="10" xfId="0" applyBorder="1" applyAlignment="1">
      <alignment wrapText="1"/>
    </xf>
    <xf numFmtId="0" fontId="12" fillId="0" borderId="10" xfId="3" applyFont="1" applyBorder="1" applyAlignment="1" applyProtection="1">
      <alignment horizontal="center" vertical="top" wrapText="1"/>
      <protection locked="0"/>
    </xf>
    <xf numFmtId="14" fontId="0" fillId="0" borderId="10" xfId="0" applyNumberFormat="1" applyBorder="1" applyAlignment="1">
      <alignment wrapText="1"/>
    </xf>
    <xf numFmtId="0" fontId="0" fillId="0" borderId="10" xfId="0" applyBorder="1"/>
    <xf numFmtId="0" fontId="0" fillId="0" borderId="0" xfId="0" applyAlignment="1">
      <alignment wrapText="1"/>
    </xf>
    <xf numFmtId="0" fontId="0" fillId="0" borderId="43" xfId="0" applyBorder="1" applyAlignment="1">
      <alignment wrapText="1"/>
    </xf>
    <xf numFmtId="0" fontId="0" fillId="0" borderId="0" xfId="0" applyBorder="1" applyAlignment="1">
      <alignment wrapText="1"/>
    </xf>
    <xf numFmtId="10" fontId="62" fillId="0" borderId="23" xfId="0" applyNumberFormat="1" applyFont="1" applyBorder="1" applyAlignment="1">
      <alignment horizontal="center"/>
    </xf>
    <xf numFmtId="10" fontId="62" fillId="0" borderId="35" xfId="0" applyNumberFormat="1" applyFont="1" applyBorder="1" applyAlignment="1">
      <alignment horizontal="center"/>
    </xf>
    <xf numFmtId="0" fontId="62" fillId="0" borderId="23" xfId="0" applyFont="1" applyBorder="1" applyAlignment="1">
      <alignment horizontal="center"/>
    </xf>
    <xf numFmtId="0" fontId="62" fillId="0" borderId="35" xfId="0" applyFont="1" applyBorder="1" applyAlignment="1">
      <alignment horizontal="center"/>
    </xf>
    <xf numFmtId="0" fontId="62" fillId="0" borderId="36" xfId="0" applyFont="1" applyBorder="1" applyAlignment="1">
      <alignment horizontal="center"/>
    </xf>
    <xf numFmtId="0" fontId="62" fillId="0" borderId="37" xfId="0" applyFont="1" applyBorder="1" applyAlignment="1">
      <alignment horizontal="center"/>
    </xf>
    <xf numFmtId="0" fontId="62" fillId="0" borderId="38" xfId="0" applyFont="1" applyBorder="1" applyAlignment="1">
      <alignment horizontal="center"/>
    </xf>
    <xf numFmtId="0" fontId="62" fillId="0" borderId="39" xfId="0" applyFont="1" applyBorder="1" applyAlignment="1">
      <alignment horizontal="center"/>
    </xf>
    <xf numFmtId="0" fontId="62" fillId="0" borderId="40" xfId="0" applyFont="1" applyBorder="1" applyAlignment="1">
      <alignment horizontal="center"/>
    </xf>
    <xf numFmtId="0" fontId="62" fillId="0" borderId="0" xfId="0" applyFont="1" applyBorder="1" applyAlignment="1">
      <alignment horizontal="center" wrapText="1"/>
    </xf>
    <xf numFmtId="0" fontId="62" fillId="0" borderId="32" xfId="0" applyFont="1" applyBorder="1" applyAlignment="1">
      <alignment horizontal="center"/>
    </xf>
    <xf numFmtId="0" fontId="62" fillId="0" borderId="33" xfId="0" applyFont="1" applyBorder="1" applyAlignment="1">
      <alignment horizontal="center"/>
    </xf>
    <xf numFmtId="0" fontId="63" fillId="5" borderId="23" xfId="3" applyFont="1" applyFill="1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170" fontId="26" fillId="0" borderId="17" xfId="7" applyNumberFormat="1" applyFont="1" applyBorder="1" applyAlignment="1">
      <alignment horizontal="center" wrapText="1"/>
    </xf>
    <xf numFmtId="170" fontId="26" fillId="0" borderId="18" xfId="7" applyNumberFormat="1" applyFont="1" applyBorder="1" applyAlignment="1">
      <alignment horizontal="center" wrapText="1"/>
    </xf>
    <xf numFmtId="0" fontId="14" fillId="0" borderId="0" xfId="2" applyFont="1" applyAlignment="1">
      <alignment horizontal="center"/>
    </xf>
    <xf numFmtId="0" fontId="14" fillId="0" borderId="20" xfId="2" applyFont="1" applyBorder="1" applyAlignment="1">
      <alignment horizontal="center"/>
    </xf>
    <xf numFmtId="0" fontId="14" fillId="0" borderId="22" xfId="2" applyFont="1" applyBorder="1" applyAlignment="1">
      <alignment horizontal="center"/>
    </xf>
    <xf numFmtId="0" fontId="5" fillId="0" borderId="0" xfId="2" applyFont="1" applyFill="1" applyBorder="1" applyAlignment="1">
      <alignment horizontal="center"/>
    </xf>
  </cellXfs>
  <cellStyles count="13">
    <cellStyle name="Euro_Classeur1" xfId="9"/>
    <cellStyle name="Euro_feuille de marge mars 2014" xfId="8"/>
    <cellStyle name="Lien hypertexte" xfId="11" builtinId="8"/>
    <cellStyle name="Monétaire_Classeur1" xfId="6"/>
    <cellStyle name="Monétaire_ETAT DES VENTES VN et VO _Classeur1" xfId="4"/>
    <cellStyle name="Normal" xfId="0" builtinId="0"/>
    <cellStyle name="Normal_Classeur1" xfId="2"/>
    <cellStyle name="Normal_ETAT DES VENTES VN et VO CHALONS_VITRY2" xfId="7"/>
    <cellStyle name="Normal_Grille com sect magasin avril (2)" xfId="3"/>
    <cellStyle name="Pourcentage" xfId="1" builtinId="5"/>
    <cellStyle name="Pourcentage_Classeur1" xfId="10"/>
    <cellStyle name="Pourcentage_essai remunération VO" xfId="12"/>
    <cellStyle name="Pourcentage_feuille de marge mars 2014" xfId="5"/>
  </cellStyles>
  <dxfs count="3">
    <dxf>
      <font>
        <b/>
        <i val="0"/>
        <condense val="0"/>
        <extend val="0"/>
        <color indexed="5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u val="double"/>
        <color indexed="8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12</xdr:row>
      <xdr:rowOff>304800</xdr:rowOff>
    </xdr:from>
    <xdr:to>
      <xdr:col>2</xdr:col>
      <xdr:colOff>714375</xdr:colOff>
      <xdr:row>16</xdr:row>
      <xdr:rowOff>285750</xdr:rowOff>
    </xdr:to>
    <xdr:sp macro="" textlink="">
      <xdr:nvSpPr>
        <xdr:cNvPr id="2" name="Line 5"/>
        <xdr:cNvSpPr>
          <a:spLocks noChangeShapeType="1"/>
        </xdr:cNvSpPr>
      </xdr:nvSpPr>
      <xdr:spPr bwMode="auto">
        <a:xfrm flipV="1">
          <a:off x="3457575" y="4981575"/>
          <a:ext cx="714375" cy="1628775"/>
        </a:xfrm>
        <a:prstGeom prst="line">
          <a:avLst/>
        </a:prstGeom>
        <a:noFill/>
        <a:ln w="28575">
          <a:solidFill>
            <a:srgbClr val="000000"/>
          </a:solidFill>
          <a:round/>
          <a:headEnd/>
          <a:tailEnd type="diamond" w="med" len="med"/>
        </a:ln>
      </xdr:spPr>
    </xdr:sp>
    <xdr:clientData/>
  </xdr:twoCellAnchor>
  <xdr:twoCellAnchor>
    <xdr:from>
      <xdr:col>1</xdr:col>
      <xdr:colOff>1400175</xdr:colOff>
      <xdr:row>11</xdr:row>
      <xdr:rowOff>219075</xdr:rowOff>
    </xdr:from>
    <xdr:to>
      <xdr:col>2</xdr:col>
      <xdr:colOff>704850</xdr:colOff>
      <xdr:row>12</xdr:row>
      <xdr:rowOff>285750</xdr:rowOff>
    </xdr:to>
    <xdr:sp macro="" textlink="">
      <xdr:nvSpPr>
        <xdr:cNvPr id="3" name="Line 6"/>
        <xdr:cNvSpPr>
          <a:spLocks noChangeShapeType="1"/>
        </xdr:cNvSpPr>
      </xdr:nvSpPr>
      <xdr:spPr bwMode="auto">
        <a:xfrm flipH="1" flipV="1">
          <a:off x="2962275" y="4543425"/>
          <a:ext cx="1200150" cy="419100"/>
        </a:xfrm>
        <a:prstGeom prst="line">
          <a:avLst/>
        </a:prstGeom>
        <a:noFill/>
        <a:ln w="28575">
          <a:solidFill>
            <a:srgbClr val="000000"/>
          </a:solidFill>
          <a:round/>
          <a:headEnd/>
          <a:tailEnd type="stealth" w="med" len="med"/>
        </a:ln>
      </xdr:spPr>
    </xdr:sp>
    <xdr:clientData/>
  </xdr:twoCellAnchor>
  <xdr:twoCellAnchor>
    <xdr:from>
      <xdr:col>12</xdr:col>
      <xdr:colOff>361950</xdr:colOff>
      <xdr:row>34</xdr:row>
      <xdr:rowOff>266700</xdr:rowOff>
    </xdr:from>
    <xdr:to>
      <xdr:col>12</xdr:col>
      <xdr:colOff>933450</xdr:colOff>
      <xdr:row>36</xdr:row>
      <xdr:rowOff>276225</xdr:rowOff>
    </xdr:to>
    <xdr:sp macro="" textlink="">
      <xdr:nvSpPr>
        <xdr:cNvPr id="4" name="Line 7"/>
        <xdr:cNvSpPr>
          <a:spLocks noChangeShapeType="1"/>
        </xdr:cNvSpPr>
      </xdr:nvSpPr>
      <xdr:spPr bwMode="auto">
        <a:xfrm flipH="1">
          <a:off x="16116300" y="12858750"/>
          <a:ext cx="571500" cy="7143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PAYPLANVANDEUR%202016\BAREME%20COMMISSION%20VN%20V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VN mars 2014"/>
      <sheetName val="feuille de liste"/>
      <sheetName val="Feuil2"/>
      <sheetName val="GESTION VN mars 2014 (2)"/>
    </sheetNames>
    <sheetDataSet>
      <sheetData sheetId="0"/>
      <sheetData sheetId="1">
        <row r="1">
          <cell r="B1" t="str">
            <v>FREDERIC</v>
          </cell>
        </row>
        <row r="2">
          <cell r="B2" t="str">
            <v>CHRISTOPHE</v>
          </cell>
        </row>
        <row r="3">
          <cell r="B3" t="str">
            <v>LOIC</v>
          </cell>
        </row>
        <row r="4">
          <cell r="B4" t="str">
            <v>LAURA</v>
          </cell>
          <cell r="F4" t="str">
            <v>ALTEA</v>
          </cell>
          <cell r="G4">
            <v>120</v>
          </cell>
          <cell r="H4" t="str">
            <v>ALTEA</v>
          </cell>
          <cell r="I4">
            <v>84</v>
          </cell>
        </row>
        <row r="5">
          <cell r="B5" t="str">
            <v>VENDEUR 1</v>
          </cell>
          <cell r="F5" t="str">
            <v>AMAROCK</v>
          </cell>
          <cell r="G5">
            <v>300</v>
          </cell>
          <cell r="H5" t="str">
            <v>AMAROCK</v>
          </cell>
          <cell r="I5">
            <v>210</v>
          </cell>
        </row>
        <row r="6">
          <cell r="B6" t="str">
            <v>VENDEUR  2</v>
          </cell>
          <cell r="F6" t="str">
            <v>CADDY</v>
          </cell>
          <cell r="G6">
            <v>80</v>
          </cell>
          <cell r="H6" t="str">
            <v>CADDY</v>
          </cell>
          <cell r="I6">
            <v>56</v>
          </cell>
        </row>
        <row r="7">
          <cell r="B7" t="str">
            <v>DIRECTION</v>
          </cell>
          <cell r="F7" t="str">
            <v>CITIGO</v>
          </cell>
          <cell r="G7">
            <v>60</v>
          </cell>
          <cell r="H7" t="str">
            <v>CITIGO</v>
          </cell>
          <cell r="I7">
            <v>42</v>
          </cell>
        </row>
        <row r="8">
          <cell r="F8" t="str">
            <v>COCCINELLE</v>
          </cell>
          <cell r="G8">
            <v>120</v>
          </cell>
          <cell r="H8" t="str">
            <v>COCCINELLE</v>
          </cell>
          <cell r="I8">
            <v>84</v>
          </cell>
        </row>
        <row r="9">
          <cell r="B9" t="str">
            <v>VDU</v>
          </cell>
          <cell r="C9">
            <v>0.6</v>
          </cell>
          <cell r="F9" t="str">
            <v>FABIA</v>
          </cell>
          <cell r="G9">
            <v>70</v>
          </cell>
          <cell r="H9" t="str">
            <v>FABIA</v>
          </cell>
          <cell r="I9">
            <v>49</v>
          </cell>
        </row>
        <row r="10">
          <cell r="B10" t="str">
            <v>VDA</v>
          </cell>
          <cell r="C10">
            <v>0.4</v>
          </cell>
          <cell r="F10" t="str">
            <v xml:space="preserve">GOLF  </v>
          </cell>
          <cell r="G10">
            <v>120</v>
          </cell>
          <cell r="H10" t="str">
            <v xml:space="preserve">GOLF  </v>
          </cell>
          <cell r="I10">
            <v>60</v>
          </cell>
        </row>
        <row r="11">
          <cell r="F11" t="str">
            <v>GOLF SPOTSVAN</v>
          </cell>
          <cell r="G11">
            <v>120</v>
          </cell>
          <cell r="H11" t="str">
            <v>GOLF SPOTSVAN</v>
          </cell>
          <cell r="I11">
            <v>84</v>
          </cell>
        </row>
        <row r="12">
          <cell r="A12" t="str">
            <v>VW</v>
          </cell>
          <cell r="B12">
            <v>0</v>
          </cell>
          <cell r="F12" t="str">
            <v>IBIZA</v>
          </cell>
          <cell r="G12">
            <v>70</v>
          </cell>
          <cell r="H12" t="str">
            <v>IBIZA</v>
          </cell>
          <cell r="I12">
            <v>49</v>
          </cell>
        </row>
        <row r="13">
          <cell r="A13" t="str">
            <v>SEAT</v>
          </cell>
          <cell r="B13">
            <v>0.25</v>
          </cell>
          <cell r="F13" t="str">
            <v>JETTA</v>
          </cell>
          <cell r="G13">
            <v>120</v>
          </cell>
          <cell r="H13" t="str">
            <v>JETTA</v>
          </cell>
          <cell r="I13">
            <v>84</v>
          </cell>
        </row>
        <row r="14">
          <cell r="A14" t="str">
            <v>SKODA</v>
          </cell>
          <cell r="B14">
            <v>0.5</v>
          </cell>
          <cell r="F14" t="str">
            <v>KRAFTER</v>
          </cell>
          <cell r="G14">
            <v>150</v>
          </cell>
          <cell r="H14" t="str">
            <v>KRAFTER</v>
          </cell>
          <cell r="I14">
            <v>105</v>
          </cell>
        </row>
        <row r="15">
          <cell r="A15" t="str">
            <v>VUL</v>
          </cell>
          <cell r="B15">
            <v>0.75</v>
          </cell>
          <cell r="F15" t="str">
            <v>LEON</v>
          </cell>
          <cell r="G15">
            <v>80</v>
          </cell>
          <cell r="H15" t="str">
            <v>LEON</v>
          </cell>
          <cell r="I15">
            <v>56</v>
          </cell>
        </row>
        <row r="16">
          <cell r="B16">
            <v>1</v>
          </cell>
          <cell r="F16" t="str">
            <v>MII</v>
          </cell>
          <cell r="G16">
            <v>60</v>
          </cell>
          <cell r="H16" t="str">
            <v>MII</v>
          </cell>
          <cell r="I16">
            <v>42</v>
          </cell>
        </row>
        <row r="17">
          <cell r="F17" t="str">
            <v>OCTAVIA</v>
          </cell>
          <cell r="G17">
            <v>100</v>
          </cell>
          <cell r="H17" t="str">
            <v>OCTAVIA</v>
          </cell>
          <cell r="I17">
            <v>70</v>
          </cell>
        </row>
        <row r="18">
          <cell r="F18" t="str">
            <v>PASSAT</v>
          </cell>
          <cell r="G18">
            <v>150</v>
          </cell>
          <cell r="H18" t="str">
            <v>PASSAT</v>
          </cell>
          <cell r="I18">
            <v>50</v>
          </cell>
        </row>
        <row r="19">
          <cell r="B19">
            <v>1</v>
          </cell>
          <cell r="F19" t="str">
            <v>POLO</v>
          </cell>
          <cell r="G19">
            <v>70</v>
          </cell>
          <cell r="H19" t="str">
            <v>POLO</v>
          </cell>
          <cell r="I19">
            <v>49</v>
          </cell>
        </row>
        <row r="20">
          <cell r="B20">
            <v>2</v>
          </cell>
          <cell r="F20" t="str">
            <v xml:space="preserve">RAPID  </v>
          </cell>
          <cell r="G20">
            <v>120</v>
          </cell>
          <cell r="H20" t="str">
            <v xml:space="preserve">RAPID  </v>
          </cell>
          <cell r="I20">
            <v>84</v>
          </cell>
        </row>
        <row r="21">
          <cell r="B21">
            <v>3</v>
          </cell>
          <cell r="F21" t="str">
            <v>RAPID SPACEBACK</v>
          </cell>
          <cell r="G21">
            <v>100</v>
          </cell>
          <cell r="H21" t="str">
            <v>RAPID SPACEBACK</v>
          </cell>
          <cell r="I21">
            <v>70</v>
          </cell>
        </row>
        <row r="22">
          <cell r="B22">
            <v>4</v>
          </cell>
          <cell r="F22" t="str">
            <v>SCIROCCO</v>
          </cell>
          <cell r="G22">
            <v>120</v>
          </cell>
          <cell r="H22" t="str">
            <v>SCIROCCO</v>
          </cell>
          <cell r="I22">
            <v>84</v>
          </cell>
        </row>
        <row r="23">
          <cell r="F23" t="str">
            <v>SHARAN</v>
          </cell>
          <cell r="G23">
            <v>200</v>
          </cell>
          <cell r="H23" t="str">
            <v>SHARAN</v>
          </cell>
          <cell r="I23">
            <v>140</v>
          </cell>
        </row>
        <row r="24">
          <cell r="F24" t="str">
            <v>SUPERB</v>
          </cell>
          <cell r="G24">
            <v>150</v>
          </cell>
          <cell r="H24" t="str">
            <v>SUPERB</v>
          </cell>
          <cell r="I24">
            <v>105</v>
          </cell>
        </row>
        <row r="25">
          <cell r="A25" t="str">
            <v>S</v>
          </cell>
          <cell r="B25">
            <v>2.5000000000000001E-3</v>
          </cell>
          <cell r="F25" t="str">
            <v>TIGUAN</v>
          </cell>
          <cell r="G25">
            <v>150</v>
          </cell>
          <cell r="H25" t="str">
            <v>TIGUAN</v>
          </cell>
          <cell r="I25">
            <v>105</v>
          </cell>
        </row>
        <row r="26">
          <cell r="A26" t="str">
            <v>AC</v>
          </cell>
          <cell r="B26">
            <v>2.5000000000000001E-3</v>
          </cell>
          <cell r="F26" t="str">
            <v>TOUAREG</v>
          </cell>
          <cell r="G26">
            <v>300</v>
          </cell>
          <cell r="H26" t="str">
            <v>TOUAREG</v>
          </cell>
          <cell r="I26">
            <v>210</v>
          </cell>
        </row>
        <row r="27">
          <cell r="B27">
            <v>2E-3</v>
          </cell>
          <cell r="F27" t="str">
            <v>TOURAN</v>
          </cell>
          <cell r="G27">
            <v>150</v>
          </cell>
          <cell r="H27" t="str">
            <v>TOURAN</v>
          </cell>
          <cell r="I27">
            <v>105</v>
          </cell>
        </row>
        <row r="28">
          <cell r="F28" t="str">
            <v>TRANSPORTER</v>
          </cell>
          <cell r="G28">
            <v>100</v>
          </cell>
          <cell r="H28" t="str">
            <v>TRANSPORTER</v>
          </cell>
          <cell r="I28">
            <v>70</v>
          </cell>
        </row>
        <row r="29">
          <cell r="A29" t="str">
            <v>C</v>
          </cell>
          <cell r="B29" t="str">
            <v>GS</v>
          </cell>
          <cell r="C29">
            <v>15</v>
          </cell>
          <cell r="F29" t="str">
            <v>UP</v>
          </cell>
          <cell r="G29">
            <v>60</v>
          </cell>
          <cell r="H29" t="str">
            <v>UP</v>
          </cell>
          <cell r="I29">
            <v>42</v>
          </cell>
        </row>
        <row r="30">
          <cell r="A30" t="str">
            <v>P</v>
          </cell>
          <cell r="B30" t="str">
            <v>G+</v>
          </cell>
          <cell r="C30">
            <v>30</v>
          </cell>
          <cell r="F30" t="str">
            <v>YETI</v>
          </cell>
          <cell r="G30">
            <v>120</v>
          </cell>
          <cell r="H30" t="str">
            <v>YETI</v>
          </cell>
          <cell r="I30">
            <v>84</v>
          </cell>
        </row>
        <row r="31">
          <cell r="B31" t="str">
            <v>ENT</v>
          </cell>
          <cell r="C31">
            <v>50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199"/>
  <sheetViews>
    <sheetView workbookViewId="0">
      <selection activeCell="B4" sqref="B4"/>
    </sheetView>
  </sheetViews>
  <sheetFormatPr baseColWidth="10" defaultRowHeight="15" outlineLevelCol="1"/>
  <cols>
    <col min="1" max="3" width="15.140625" style="341" customWidth="1"/>
    <col min="4" max="5" width="11.42578125" style="341"/>
    <col min="6" max="6" width="11.42578125" style="341" customWidth="1"/>
    <col min="7" max="7" width="11.42578125" style="341"/>
    <col min="8" max="8" width="13.140625" style="341" customWidth="1"/>
    <col min="9" max="9" width="11.140625" style="341" customWidth="1"/>
    <col min="10" max="11" width="9.7109375" style="341" customWidth="1"/>
    <col min="12" max="12" width="11.28515625" style="341" customWidth="1"/>
    <col min="13" max="13" width="10.7109375" style="341" customWidth="1"/>
    <col min="14" max="14" width="9.42578125" style="341" customWidth="1"/>
    <col min="15" max="15" width="10.85546875" style="341" customWidth="1"/>
    <col min="17" max="17" width="11.42578125" style="341" customWidth="1" outlineLevel="1"/>
    <col min="18" max="18" width="14.5703125" style="341" customWidth="1" outlineLevel="1"/>
    <col min="19" max="19" width="14.28515625" style="341" customWidth="1" outlineLevel="1"/>
    <col min="20" max="20" width="14" style="341" customWidth="1"/>
    <col min="21" max="21" width="11.42578125" style="341" customWidth="1"/>
    <col min="23" max="25" width="11.42578125" style="341"/>
  </cols>
  <sheetData>
    <row r="1" spans="1:25" s="335" customFormat="1" ht="34.5" thickTop="1">
      <c r="A1" s="331" t="s">
        <v>104</v>
      </c>
      <c r="B1" s="332" t="s">
        <v>3</v>
      </c>
      <c r="C1" s="331" t="s">
        <v>0</v>
      </c>
      <c r="D1" s="331" t="s">
        <v>69</v>
      </c>
      <c r="E1" s="331" t="s">
        <v>105</v>
      </c>
      <c r="F1" s="331" t="s">
        <v>106</v>
      </c>
      <c r="G1" s="331" t="s">
        <v>107</v>
      </c>
      <c r="H1" s="333" t="s">
        <v>108</v>
      </c>
      <c r="I1" s="334" t="s">
        <v>109</v>
      </c>
      <c r="J1" s="334" t="s">
        <v>110</v>
      </c>
      <c r="K1" s="334" t="s">
        <v>111</v>
      </c>
      <c r="L1" s="334" t="s">
        <v>112</v>
      </c>
      <c r="M1" s="334" t="s">
        <v>113</v>
      </c>
      <c r="N1" s="334" t="s">
        <v>114</v>
      </c>
      <c r="O1" s="334" t="s">
        <v>115</v>
      </c>
      <c r="P1" s="335" t="s">
        <v>116</v>
      </c>
      <c r="Q1" s="331"/>
      <c r="R1" s="331" t="s">
        <v>117</v>
      </c>
      <c r="S1" s="331" t="s">
        <v>19</v>
      </c>
      <c r="T1" s="331" t="s">
        <v>22</v>
      </c>
      <c r="U1" s="331" t="s">
        <v>118</v>
      </c>
      <c r="W1" s="331"/>
      <c r="X1" s="331"/>
      <c r="Y1" s="331"/>
    </row>
    <row r="2" spans="1:25" ht="32.25" customHeight="1">
      <c r="A2" s="336">
        <v>42363</v>
      </c>
      <c r="B2" s="337"/>
      <c r="C2" s="337"/>
      <c r="D2" s="337"/>
      <c r="E2" s="338"/>
      <c r="F2" s="339"/>
      <c r="G2" s="337"/>
      <c r="H2" s="337"/>
      <c r="I2" s="337"/>
      <c r="J2" s="337"/>
      <c r="K2" s="337"/>
      <c r="L2" s="337"/>
      <c r="M2" s="337"/>
      <c r="N2" s="337"/>
      <c r="O2" s="337"/>
      <c r="P2" s="340"/>
      <c r="Q2" s="337"/>
      <c r="R2" s="337"/>
      <c r="S2" s="337"/>
      <c r="T2" s="337"/>
      <c r="U2" s="337"/>
    </row>
    <row r="3" spans="1:25">
      <c r="A3" s="337"/>
      <c r="B3" s="337"/>
      <c r="C3" s="337"/>
      <c r="D3" s="337"/>
      <c r="E3" s="337"/>
      <c r="F3" s="337"/>
      <c r="G3" s="337"/>
      <c r="H3" s="337"/>
      <c r="I3" s="337"/>
      <c r="J3" s="337"/>
      <c r="K3" s="337"/>
      <c r="L3" s="337"/>
      <c r="M3" s="337"/>
      <c r="N3" s="337"/>
      <c r="O3" s="337"/>
      <c r="P3" s="340"/>
      <c r="Q3" s="337"/>
      <c r="R3" s="337"/>
      <c r="S3" s="337"/>
      <c r="T3" s="337"/>
      <c r="U3" s="337"/>
    </row>
    <row r="4" spans="1:25">
      <c r="A4" s="337"/>
      <c r="B4" s="337"/>
      <c r="C4" s="337"/>
      <c r="D4" s="337"/>
      <c r="E4" s="337"/>
      <c r="F4" s="337"/>
      <c r="G4" s="337"/>
      <c r="H4" s="337"/>
      <c r="I4" s="337"/>
      <c r="J4" s="337"/>
      <c r="K4" s="337"/>
      <c r="L4" s="337"/>
      <c r="M4" s="337"/>
      <c r="N4" s="337"/>
      <c r="O4" s="337"/>
      <c r="P4" s="340"/>
      <c r="Q4" s="337"/>
      <c r="R4" s="337"/>
      <c r="S4" s="337"/>
      <c r="T4" s="337"/>
      <c r="U4" s="337"/>
    </row>
    <row r="5" spans="1:25">
      <c r="A5" s="337"/>
      <c r="B5" s="337"/>
      <c r="C5" s="337"/>
      <c r="D5" s="337"/>
      <c r="E5" s="337"/>
      <c r="F5" s="337"/>
      <c r="G5" s="337"/>
      <c r="H5" s="337"/>
      <c r="I5" s="337"/>
      <c r="J5" s="337"/>
      <c r="K5" s="337"/>
      <c r="L5" s="337"/>
      <c r="M5" s="337"/>
      <c r="N5" s="337"/>
      <c r="O5" s="337"/>
      <c r="P5" s="340"/>
      <c r="Q5" s="337"/>
      <c r="R5" s="337"/>
      <c r="S5" s="337"/>
      <c r="T5" s="337"/>
      <c r="U5" s="337"/>
    </row>
    <row r="6" spans="1:25">
      <c r="A6" s="337"/>
      <c r="B6" s="337"/>
      <c r="C6" s="337"/>
      <c r="D6" s="337"/>
      <c r="E6" s="337"/>
      <c r="F6" s="337"/>
      <c r="G6" s="337"/>
      <c r="H6" s="337"/>
      <c r="I6" s="337"/>
      <c r="J6" s="337"/>
      <c r="K6" s="337"/>
      <c r="L6" s="337"/>
      <c r="M6" s="337"/>
      <c r="N6" s="337"/>
      <c r="O6" s="337"/>
      <c r="P6" s="340"/>
      <c r="Q6" s="337"/>
      <c r="R6" s="337"/>
      <c r="S6" s="337"/>
      <c r="T6" s="337"/>
      <c r="U6" s="337"/>
    </row>
    <row r="7" spans="1:25">
      <c r="A7" s="337"/>
      <c r="B7" s="337"/>
      <c r="C7" s="337"/>
      <c r="D7" s="337"/>
      <c r="E7" s="337"/>
      <c r="F7" s="337"/>
      <c r="G7" s="337"/>
      <c r="H7" s="337"/>
      <c r="I7" s="337"/>
      <c r="J7" s="337"/>
      <c r="K7" s="337"/>
      <c r="L7" s="337"/>
      <c r="M7" s="337"/>
      <c r="N7" s="337"/>
      <c r="O7" s="337"/>
      <c r="P7" s="340"/>
      <c r="Q7" s="337"/>
      <c r="R7" s="337"/>
      <c r="S7" s="337"/>
      <c r="T7" s="337"/>
      <c r="U7" s="337"/>
    </row>
    <row r="8" spans="1:25">
      <c r="A8" s="337"/>
      <c r="B8" s="337"/>
      <c r="C8" s="337"/>
      <c r="D8" s="337"/>
      <c r="E8" s="337"/>
      <c r="F8" s="337"/>
      <c r="G8" s="337"/>
      <c r="H8" s="337"/>
      <c r="I8" s="337"/>
      <c r="J8" s="337"/>
      <c r="K8" s="337"/>
      <c r="L8" s="337"/>
      <c r="M8" s="337"/>
      <c r="N8" s="337"/>
      <c r="O8" s="337"/>
      <c r="P8" s="340"/>
      <c r="Q8" s="337"/>
      <c r="R8" s="337"/>
      <c r="S8" s="337"/>
      <c r="T8" s="337"/>
      <c r="U8" s="337"/>
    </row>
    <row r="9" spans="1:25">
      <c r="A9" s="337"/>
      <c r="B9" s="337"/>
      <c r="C9" s="337"/>
      <c r="D9" s="337"/>
      <c r="E9" s="337"/>
      <c r="F9" s="337"/>
      <c r="G9" s="337"/>
      <c r="H9" s="337"/>
      <c r="I9" s="337"/>
      <c r="J9" s="337"/>
      <c r="K9" s="337"/>
      <c r="L9" s="337"/>
      <c r="M9" s="337"/>
      <c r="N9" s="337"/>
      <c r="O9" s="337"/>
      <c r="P9" s="340"/>
      <c r="Q9" s="337"/>
      <c r="R9" s="337"/>
      <c r="S9" s="337"/>
      <c r="T9" s="337"/>
      <c r="U9" s="337"/>
    </row>
    <row r="10" spans="1:25">
      <c r="A10" s="337"/>
      <c r="B10" s="337"/>
      <c r="C10" s="337"/>
      <c r="D10" s="337"/>
      <c r="E10" s="337"/>
      <c r="F10" s="337"/>
      <c r="G10" s="337"/>
      <c r="H10" s="337"/>
      <c r="I10" s="337"/>
      <c r="J10" s="337"/>
      <c r="K10" s="337"/>
      <c r="L10" s="337"/>
      <c r="M10" s="337"/>
      <c r="N10" s="337"/>
      <c r="O10" s="337"/>
      <c r="P10" s="340"/>
      <c r="Q10" s="337"/>
      <c r="R10" s="337"/>
      <c r="S10" s="337"/>
      <c r="T10" s="337"/>
      <c r="U10" s="337"/>
    </row>
    <row r="11" spans="1:25">
      <c r="A11" s="337"/>
      <c r="B11" s="337"/>
      <c r="C11" s="337"/>
      <c r="D11" s="337"/>
      <c r="E11" s="337"/>
      <c r="F11" s="337"/>
      <c r="G11" s="337"/>
      <c r="H11" s="337"/>
      <c r="I11" s="337"/>
      <c r="J11" s="337"/>
      <c r="K11" s="337"/>
      <c r="L11" s="337"/>
      <c r="M11" s="337"/>
      <c r="N11" s="337"/>
      <c r="O11" s="337"/>
      <c r="P11" s="340"/>
      <c r="Q11" s="337"/>
      <c r="R11" s="337"/>
      <c r="S11" s="337"/>
      <c r="T11" s="337"/>
      <c r="U11" s="337"/>
    </row>
    <row r="12" spans="1:25">
      <c r="A12" s="337"/>
      <c r="B12" s="337"/>
      <c r="C12" s="337"/>
      <c r="D12" s="337"/>
      <c r="E12" s="337"/>
      <c r="F12" s="337"/>
      <c r="G12" s="337"/>
      <c r="H12" s="337"/>
      <c r="I12" s="337"/>
      <c r="J12" s="337"/>
      <c r="K12" s="337"/>
      <c r="L12" s="337"/>
      <c r="M12" s="337"/>
      <c r="N12" s="337"/>
      <c r="O12" s="337"/>
      <c r="P12" s="340"/>
      <c r="Q12" s="337"/>
      <c r="R12" s="337"/>
      <c r="S12" s="337"/>
      <c r="T12" s="337"/>
      <c r="U12" s="337"/>
    </row>
    <row r="13" spans="1:25">
      <c r="A13" s="337"/>
      <c r="B13" s="337"/>
      <c r="C13" s="337"/>
      <c r="D13" s="337"/>
      <c r="E13" s="337"/>
      <c r="F13" s="337"/>
      <c r="G13" s="337"/>
      <c r="H13" s="337"/>
      <c r="I13" s="337"/>
      <c r="J13" s="337"/>
      <c r="K13" s="337"/>
      <c r="L13" s="337"/>
      <c r="M13" s="337"/>
      <c r="N13" s="337"/>
      <c r="O13" s="337"/>
      <c r="P13" s="340"/>
      <c r="Q13" s="337"/>
      <c r="R13" s="337"/>
      <c r="S13" s="337"/>
      <c r="T13" s="337"/>
      <c r="U13" s="337"/>
    </row>
    <row r="14" spans="1:25">
      <c r="A14" s="337"/>
      <c r="B14" s="337"/>
      <c r="C14" s="337"/>
      <c r="D14" s="337"/>
      <c r="E14" s="337"/>
      <c r="F14" s="337"/>
      <c r="G14" s="337"/>
      <c r="H14" s="337"/>
      <c r="I14" s="337"/>
      <c r="J14" s="337"/>
      <c r="K14" s="337"/>
      <c r="L14" s="337"/>
      <c r="M14" s="337"/>
      <c r="N14" s="337"/>
      <c r="O14" s="337"/>
      <c r="P14" s="340"/>
      <c r="Q14" s="337"/>
      <c r="R14" s="337"/>
      <c r="S14" s="337"/>
      <c r="T14" s="337"/>
      <c r="U14" s="337"/>
    </row>
    <row r="15" spans="1:25">
      <c r="A15" s="337"/>
      <c r="B15" s="337"/>
      <c r="C15" s="337"/>
      <c r="D15" s="337"/>
      <c r="E15" s="337"/>
      <c r="F15" s="337"/>
      <c r="G15" s="337"/>
      <c r="H15" s="337"/>
      <c r="I15" s="337"/>
      <c r="J15" s="337"/>
      <c r="K15" s="337"/>
      <c r="L15" s="337"/>
      <c r="M15" s="337"/>
      <c r="N15" s="337"/>
      <c r="O15" s="337"/>
      <c r="P15" s="340"/>
      <c r="Q15" s="337"/>
      <c r="R15" s="337"/>
      <c r="S15" s="337"/>
      <c r="T15" s="337"/>
      <c r="U15" s="337"/>
    </row>
    <row r="16" spans="1:25">
      <c r="A16" s="337"/>
      <c r="B16" s="337"/>
      <c r="C16" s="337"/>
      <c r="D16" s="337"/>
      <c r="E16" s="337"/>
      <c r="F16" s="337"/>
      <c r="G16" s="337"/>
      <c r="H16" s="337"/>
      <c r="I16" s="337"/>
      <c r="J16" s="337"/>
      <c r="K16" s="337"/>
      <c r="L16" s="337"/>
      <c r="M16" s="337"/>
      <c r="N16" s="337"/>
      <c r="O16" s="337"/>
      <c r="P16" s="340"/>
      <c r="Q16" s="337"/>
      <c r="R16" s="337"/>
      <c r="S16" s="337"/>
      <c r="T16" s="337"/>
      <c r="U16" s="337"/>
    </row>
    <row r="17" spans="1:21">
      <c r="A17" s="337"/>
      <c r="B17" s="337"/>
      <c r="C17" s="337"/>
      <c r="D17" s="337"/>
      <c r="E17" s="337"/>
      <c r="F17" s="337"/>
      <c r="G17" s="337"/>
      <c r="H17" s="337"/>
      <c r="I17" s="337"/>
      <c r="J17" s="337"/>
      <c r="K17" s="337"/>
      <c r="L17" s="337"/>
      <c r="M17" s="337"/>
      <c r="N17" s="337"/>
      <c r="O17" s="337"/>
      <c r="P17" s="340"/>
      <c r="Q17" s="337"/>
      <c r="R17" s="337"/>
      <c r="S17" s="337"/>
      <c r="T17" s="337"/>
      <c r="U17" s="337"/>
    </row>
    <row r="18" spans="1:21">
      <c r="A18" s="337"/>
      <c r="B18" s="337"/>
      <c r="C18" s="337"/>
      <c r="D18" s="337"/>
      <c r="E18" s="337"/>
      <c r="F18" s="337"/>
      <c r="G18" s="337"/>
      <c r="H18" s="337"/>
      <c r="I18" s="337"/>
      <c r="J18" s="337"/>
      <c r="K18" s="337"/>
      <c r="L18" s="337"/>
      <c r="M18" s="337"/>
      <c r="N18" s="337"/>
      <c r="O18" s="337"/>
      <c r="P18" s="340"/>
      <c r="Q18" s="337"/>
      <c r="R18" s="337"/>
      <c r="S18" s="337"/>
      <c r="T18" s="337"/>
      <c r="U18" s="337"/>
    </row>
    <row r="19" spans="1:21">
      <c r="A19" s="337"/>
      <c r="B19" s="337"/>
      <c r="C19" s="337"/>
      <c r="D19" s="337"/>
      <c r="E19" s="337"/>
      <c r="F19" s="337"/>
      <c r="G19" s="337"/>
      <c r="H19" s="337"/>
      <c r="I19" s="337"/>
      <c r="J19" s="337"/>
      <c r="K19" s="337"/>
      <c r="L19" s="337"/>
      <c r="M19" s="337"/>
      <c r="N19" s="337"/>
      <c r="O19" s="337"/>
      <c r="P19" s="340"/>
      <c r="Q19" s="337"/>
      <c r="R19" s="337"/>
      <c r="S19" s="337"/>
      <c r="T19" s="337"/>
      <c r="U19" s="337"/>
    </row>
    <row r="20" spans="1:21">
      <c r="A20" s="337"/>
      <c r="B20" s="337"/>
      <c r="C20" s="337"/>
      <c r="D20" s="337"/>
      <c r="E20" s="337"/>
      <c r="F20" s="337"/>
      <c r="G20" s="337"/>
      <c r="H20" s="337"/>
      <c r="I20" s="337"/>
      <c r="J20" s="337"/>
      <c r="K20" s="337"/>
      <c r="L20" s="337"/>
      <c r="M20" s="337"/>
      <c r="N20" s="337"/>
      <c r="O20" s="337"/>
      <c r="P20" s="340"/>
      <c r="Q20" s="337"/>
      <c r="R20" s="337"/>
      <c r="S20" s="337"/>
      <c r="T20" s="337"/>
      <c r="U20" s="337"/>
    </row>
    <row r="21" spans="1:21">
      <c r="A21" s="337"/>
      <c r="B21" s="337"/>
      <c r="C21" s="337"/>
      <c r="D21" s="337"/>
      <c r="E21" s="337"/>
      <c r="F21" s="337"/>
      <c r="G21" s="337"/>
      <c r="H21" s="337"/>
      <c r="I21" s="337"/>
      <c r="J21" s="337"/>
      <c r="K21" s="337"/>
      <c r="L21" s="337"/>
      <c r="M21" s="337"/>
      <c r="N21" s="337"/>
      <c r="O21" s="337"/>
      <c r="P21" s="340"/>
      <c r="Q21" s="337"/>
      <c r="R21" s="337"/>
      <c r="S21" s="337"/>
      <c r="T21" s="337"/>
      <c r="U21" s="337"/>
    </row>
    <row r="22" spans="1:21">
      <c r="A22" s="337"/>
      <c r="B22" s="337"/>
      <c r="C22" s="337"/>
      <c r="D22" s="337"/>
      <c r="E22" s="337"/>
      <c r="F22" s="337"/>
      <c r="G22" s="337"/>
      <c r="H22" s="337"/>
      <c r="I22" s="337"/>
      <c r="J22" s="337"/>
      <c r="K22" s="337"/>
      <c r="L22" s="337"/>
      <c r="M22" s="337"/>
      <c r="N22" s="337"/>
      <c r="O22" s="337"/>
      <c r="P22" s="340"/>
      <c r="Q22" s="337"/>
      <c r="R22" s="337"/>
      <c r="S22" s="337"/>
      <c r="T22" s="337"/>
      <c r="U22" s="337"/>
    </row>
    <row r="23" spans="1:21">
      <c r="A23" s="337"/>
      <c r="B23" s="337"/>
      <c r="C23" s="337"/>
      <c r="D23" s="337"/>
      <c r="E23" s="337"/>
      <c r="F23" s="337"/>
      <c r="G23" s="337"/>
      <c r="H23" s="337"/>
      <c r="I23" s="337"/>
      <c r="J23" s="337"/>
      <c r="K23" s="337"/>
      <c r="L23" s="337"/>
      <c r="M23" s="337"/>
      <c r="N23" s="337"/>
      <c r="O23" s="337"/>
      <c r="P23" s="340"/>
      <c r="Q23" s="337"/>
      <c r="R23" s="337"/>
      <c r="S23" s="337"/>
      <c r="T23" s="337"/>
      <c r="U23" s="337"/>
    </row>
    <row r="24" spans="1:21">
      <c r="A24" s="337"/>
      <c r="B24" s="337"/>
      <c r="C24" s="337"/>
      <c r="D24" s="337"/>
      <c r="E24" s="337"/>
      <c r="F24" s="337"/>
      <c r="G24" s="337"/>
      <c r="H24" s="337"/>
      <c r="I24" s="337"/>
      <c r="J24" s="337"/>
      <c r="K24" s="337"/>
      <c r="L24" s="337"/>
      <c r="M24" s="337"/>
      <c r="N24" s="337"/>
      <c r="O24" s="337"/>
      <c r="P24" s="340"/>
      <c r="Q24" s="337"/>
      <c r="R24" s="337"/>
      <c r="S24" s="337"/>
      <c r="T24" s="337"/>
      <c r="U24" s="337"/>
    </row>
    <row r="25" spans="1:21">
      <c r="A25" s="337"/>
      <c r="B25" s="337"/>
      <c r="C25" s="337"/>
      <c r="D25" s="337"/>
      <c r="E25" s="337"/>
      <c r="F25" s="337"/>
      <c r="G25" s="337"/>
      <c r="H25" s="337"/>
      <c r="I25" s="337"/>
      <c r="J25" s="337"/>
      <c r="K25" s="337"/>
      <c r="L25" s="337"/>
      <c r="M25" s="337"/>
      <c r="N25" s="337"/>
      <c r="O25" s="337"/>
      <c r="P25" s="340"/>
      <c r="Q25" s="337"/>
      <c r="R25" s="337"/>
      <c r="S25" s="337"/>
      <c r="T25" s="337"/>
      <c r="U25" s="337"/>
    </row>
    <row r="26" spans="1:21">
      <c r="A26" s="337"/>
      <c r="B26" s="337"/>
      <c r="C26" s="337"/>
      <c r="D26" s="337"/>
      <c r="E26" s="337"/>
      <c r="F26" s="337"/>
      <c r="G26" s="337"/>
      <c r="H26" s="337"/>
      <c r="I26" s="337"/>
      <c r="J26" s="337"/>
      <c r="K26" s="337"/>
      <c r="L26" s="337"/>
      <c r="M26" s="337"/>
      <c r="N26" s="337"/>
      <c r="O26" s="337"/>
      <c r="P26" s="340"/>
      <c r="Q26" s="337"/>
      <c r="R26" s="337"/>
      <c r="S26" s="337"/>
      <c r="T26" s="337"/>
      <c r="U26" s="337"/>
    </row>
    <row r="27" spans="1:21">
      <c r="A27" s="337"/>
      <c r="B27" s="337"/>
      <c r="C27" s="337"/>
      <c r="D27" s="337"/>
      <c r="E27" s="337"/>
      <c r="F27" s="337"/>
      <c r="G27" s="337"/>
      <c r="H27" s="337"/>
      <c r="I27" s="337"/>
      <c r="J27" s="337"/>
      <c r="K27" s="337"/>
      <c r="L27" s="337"/>
      <c r="M27" s="337"/>
      <c r="N27" s="337"/>
      <c r="O27" s="337"/>
      <c r="P27" s="340"/>
      <c r="Q27" s="337"/>
      <c r="R27" s="337"/>
      <c r="S27" s="337"/>
      <c r="T27" s="337"/>
      <c r="U27" s="337"/>
    </row>
    <row r="28" spans="1:21">
      <c r="A28" s="337"/>
      <c r="B28" s="337"/>
      <c r="C28" s="337"/>
      <c r="D28" s="337"/>
      <c r="E28" s="337"/>
      <c r="F28" s="337"/>
      <c r="G28" s="337"/>
      <c r="H28" s="337"/>
      <c r="I28" s="337"/>
      <c r="J28" s="337"/>
      <c r="K28" s="337"/>
      <c r="L28" s="337"/>
      <c r="M28" s="337"/>
      <c r="N28" s="337"/>
      <c r="O28" s="337"/>
      <c r="P28" s="340"/>
      <c r="Q28" s="337"/>
      <c r="R28" s="337"/>
      <c r="S28" s="337"/>
      <c r="T28" s="337"/>
      <c r="U28" s="337"/>
    </row>
    <row r="29" spans="1:21">
      <c r="A29" s="337"/>
      <c r="B29" s="337"/>
      <c r="C29" s="337"/>
      <c r="D29" s="337"/>
      <c r="E29" s="337"/>
      <c r="F29" s="337"/>
      <c r="G29" s="337"/>
      <c r="H29" s="337"/>
      <c r="I29" s="337"/>
      <c r="J29" s="337"/>
      <c r="K29" s="337"/>
      <c r="L29" s="337"/>
      <c r="M29" s="337"/>
      <c r="N29" s="337"/>
      <c r="O29" s="337"/>
      <c r="P29" s="340"/>
      <c r="Q29" s="337"/>
      <c r="R29" s="337"/>
      <c r="S29" s="337"/>
      <c r="T29" s="337"/>
      <c r="U29" s="337"/>
    </row>
    <row r="30" spans="1:21">
      <c r="A30" s="337"/>
      <c r="B30" s="337"/>
      <c r="C30" s="337"/>
      <c r="D30" s="337"/>
      <c r="E30" s="337"/>
      <c r="F30" s="337"/>
      <c r="G30" s="337"/>
      <c r="H30" s="337"/>
      <c r="I30" s="337"/>
      <c r="J30" s="337"/>
      <c r="K30" s="337"/>
      <c r="L30" s="337"/>
      <c r="M30" s="337"/>
      <c r="N30" s="337"/>
      <c r="O30" s="337"/>
      <c r="P30" s="340"/>
      <c r="Q30" s="337"/>
      <c r="R30" s="337"/>
      <c r="S30" s="337"/>
      <c r="T30" s="337"/>
      <c r="U30" s="337"/>
    </row>
    <row r="31" spans="1:21">
      <c r="A31" s="337"/>
      <c r="B31" s="337"/>
      <c r="C31" s="337"/>
      <c r="D31" s="337"/>
      <c r="E31" s="337"/>
      <c r="F31" s="337"/>
      <c r="G31" s="337"/>
      <c r="H31" s="337"/>
      <c r="I31" s="337"/>
      <c r="J31" s="337"/>
      <c r="K31" s="337"/>
      <c r="L31" s="337"/>
      <c r="M31" s="337"/>
      <c r="N31" s="337"/>
      <c r="O31" s="337"/>
      <c r="P31" s="340"/>
      <c r="Q31" s="337"/>
      <c r="R31" s="337"/>
      <c r="S31" s="337"/>
      <c r="T31" s="337"/>
      <c r="U31" s="337"/>
    </row>
    <row r="32" spans="1:21">
      <c r="A32" s="337"/>
      <c r="B32" s="337"/>
      <c r="C32" s="337"/>
      <c r="D32" s="337"/>
      <c r="E32" s="337"/>
      <c r="F32" s="337"/>
      <c r="G32" s="337"/>
      <c r="H32" s="337"/>
      <c r="I32" s="337"/>
      <c r="J32" s="337"/>
      <c r="K32" s="337"/>
      <c r="L32" s="337"/>
      <c r="M32" s="337"/>
      <c r="N32" s="337"/>
      <c r="O32" s="337"/>
      <c r="P32" s="340"/>
      <c r="Q32" s="337"/>
      <c r="R32" s="337"/>
      <c r="S32" s="337"/>
      <c r="T32" s="337"/>
      <c r="U32" s="337"/>
    </row>
    <row r="33" spans="1:21">
      <c r="A33" s="337"/>
      <c r="B33" s="337"/>
      <c r="C33" s="337"/>
      <c r="D33" s="337"/>
      <c r="E33" s="337"/>
      <c r="F33" s="337"/>
      <c r="G33" s="337"/>
      <c r="H33" s="337"/>
      <c r="I33" s="337"/>
      <c r="J33" s="337"/>
      <c r="K33" s="337"/>
      <c r="L33" s="337"/>
      <c r="M33" s="337"/>
      <c r="N33" s="337"/>
      <c r="O33" s="337"/>
      <c r="P33" s="340"/>
      <c r="Q33" s="337"/>
      <c r="R33" s="337"/>
      <c r="S33" s="337"/>
      <c r="T33" s="337"/>
      <c r="U33" s="337"/>
    </row>
    <row r="34" spans="1:21">
      <c r="A34" s="337"/>
      <c r="B34" s="337"/>
      <c r="C34" s="337"/>
      <c r="D34" s="337"/>
      <c r="E34" s="337"/>
      <c r="F34" s="337"/>
      <c r="G34" s="337"/>
      <c r="H34" s="337"/>
      <c r="I34" s="337"/>
      <c r="J34" s="337"/>
      <c r="K34" s="337"/>
      <c r="L34" s="337"/>
      <c r="M34" s="337"/>
      <c r="N34" s="337"/>
      <c r="O34" s="337"/>
      <c r="P34" s="340"/>
      <c r="Q34" s="337"/>
      <c r="R34" s="337"/>
      <c r="S34" s="337"/>
      <c r="T34" s="337"/>
      <c r="U34" s="337"/>
    </row>
    <row r="35" spans="1:21">
      <c r="A35" s="337"/>
      <c r="B35" s="337"/>
      <c r="C35" s="337"/>
      <c r="D35" s="337"/>
      <c r="E35" s="337"/>
      <c r="F35" s="337"/>
      <c r="G35" s="337"/>
      <c r="H35" s="337"/>
      <c r="I35" s="337"/>
      <c r="J35" s="337"/>
      <c r="K35" s="337"/>
      <c r="L35" s="337"/>
      <c r="M35" s="337"/>
      <c r="N35" s="337"/>
      <c r="O35" s="337"/>
      <c r="P35" s="340"/>
      <c r="Q35" s="337"/>
      <c r="R35" s="337"/>
      <c r="S35" s="337"/>
      <c r="T35" s="337"/>
      <c r="U35" s="337"/>
    </row>
    <row r="36" spans="1:21">
      <c r="A36" s="337"/>
      <c r="B36" s="337"/>
      <c r="C36" s="337"/>
      <c r="D36" s="337"/>
      <c r="E36" s="337"/>
      <c r="F36" s="337"/>
      <c r="G36" s="337"/>
      <c r="H36" s="337"/>
      <c r="I36" s="337"/>
      <c r="J36" s="337"/>
      <c r="K36" s="337"/>
      <c r="L36" s="337"/>
      <c r="M36" s="337"/>
      <c r="N36" s="337"/>
      <c r="O36" s="337"/>
      <c r="P36" s="340"/>
      <c r="Q36" s="337"/>
      <c r="R36" s="337"/>
      <c r="S36" s="337"/>
      <c r="T36" s="337"/>
      <c r="U36" s="337"/>
    </row>
    <row r="37" spans="1:21">
      <c r="A37" s="337"/>
      <c r="B37" s="337"/>
      <c r="C37" s="337"/>
      <c r="D37" s="337"/>
      <c r="E37" s="337"/>
      <c r="F37" s="337"/>
      <c r="G37" s="337"/>
      <c r="H37" s="337"/>
      <c r="I37" s="337"/>
      <c r="J37" s="337"/>
      <c r="K37" s="337"/>
      <c r="L37" s="337"/>
      <c r="M37" s="337"/>
      <c r="N37" s="337"/>
      <c r="O37" s="337"/>
      <c r="P37" s="340"/>
      <c r="Q37" s="337"/>
      <c r="R37" s="337"/>
      <c r="S37" s="337"/>
      <c r="T37" s="337"/>
      <c r="U37" s="337"/>
    </row>
    <row r="38" spans="1:21">
      <c r="A38" s="337"/>
      <c r="B38" s="337"/>
      <c r="C38" s="337"/>
      <c r="D38" s="337"/>
      <c r="E38" s="337"/>
      <c r="F38" s="337"/>
      <c r="G38" s="337"/>
      <c r="H38" s="337"/>
      <c r="I38" s="337"/>
      <c r="J38" s="337"/>
      <c r="K38" s="337"/>
      <c r="L38" s="337"/>
      <c r="M38" s="337"/>
      <c r="N38" s="337"/>
      <c r="O38" s="337"/>
      <c r="P38" s="340"/>
      <c r="Q38" s="337"/>
      <c r="R38" s="337"/>
      <c r="S38" s="337"/>
      <c r="T38" s="337"/>
      <c r="U38" s="337"/>
    </row>
    <row r="39" spans="1:21">
      <c r="A39" s="337"/>
      <c r="B39" s="337"/>
      <c r="C39" s="337"/>
      <c r="D39" s="337"/>
      <c r="E39" s="337"/>
      <c r="F39" s="337"/>
      <c r="G39" s="337"/>
      <c r="H39" s="337"/>
      <c r="I39" s="337"/>
      <c r="J39" s="337"/>
      <c r="K39" s="337"/>
      <c r="L39" s="337"/>
      <c r="M39" s="337"/>
      <c r="N39" s="337"/>
      <c r="O39" s="337"/>
      <c r="P39" s="340"/>
      <c r="Q39" s="337"/>
      <c r="R39" s="337"/>
      <c r="S39" s="337"/>
      <c r="T39" s="337"/>
      <c r="U39" s="337"/>
    </row>
    <row r="40" spans="1:21">
      <c r="A40" s="337"/>
      <c r="B40" s="337"/>
      <c r="C40" s="337"/>
      <c r="D40" s="337"/>
      <c r="E40" s="337"/>
      <c r="F40" s="337"/>
      <c r="G40" s="337"/>
      <c r="H40" s="337"/>
      <c r="I40" s="337"/>
      <c r="J40" s="337"/>
      <c r="K40" s="337"/>
      <c r="L40" s="337"/>
      <c r="M40" s="337"/>
      <c r="N40" s="337"/>
      <c r="O40" s="337"/>
      <c r="P40" s="340"/>
      <c r="Q40" s="337"/>
      <c r="R40" s="337"/>
      <c r="S40" s="337"/>
      <c r="T40" s="337"/>
      <c r="U40" s="337"/>
    </row>
    <row r="41" spans="1:21">
      <c r="A41" s="337"/>
      <c r="B41" s="337"/>
      <c r="C41" s="337"/>
      <c r="D41" s="337"/>
      <c r="E41" s="337"/>
      <c r="F41" s="337"/>
      <c r="G41" s="337"/>
      <c r="H41" s="337"/>
      <c r="I41" s="337"/>
      <c r="J41" s="337"/>
      <c r="K41" s="337"/>
      <c r="L41" s="337"/>
      <c r="M41" s="337"/>
      <c r="N41" s="337"/>
      <c r="O41" s="337"/>
      <c r="P41" s="340"/>
      <c r="Q41" s="337"/>
      <c r="R41" s="337"/>
      <c r="S41" s="337"/>
      <c r="T41" s="337"/>
      <c r="U41" s="337"/>
    </row>
    <row r="42" spans="1:21">
      <c r="A42" s="337"/>
      <c r="B42" s="337"/>
      <c r="C42" s="337"/>
      <c r="D42" s="337"/>
      <c r="E42" s="337"/>
      <c r="F42" s="337"/>
      <c r="G42" s="337"/>
      <c r="H42" s="337"/>
      <c r="I42" s="337"/>
      <c r="J42" s="337"/>
      <c r="K42" s="337"/>
      <c r="L42" s="337"/>
      <c r="M42" s="337"/>
      <c r="N42" s="337"/>
      <c r="O42" s="337"/>
      <c r="P42" s="340"/>
      <c r="Q42" s="337"/>
      <c r="R42" s="337"/>
      <c r="S42" s="337"/>
      <c r="T42" s="337"/>
      <c r="U42" s="337"/>
    </row>
    <row r="43" spans="1:21">
      <c r="A43" s="337"/>
      <c r="B43" s="337"/>
      <c r="C43" s="337"/>
      <c r="D43" s="337"/>
      <c r="E43" s="337"/>
      <c r="F43" s="337"/>
      <c r="G43" s="337"/>
      <c r="H43" s="337"/>
      <c r="I43" s="337"/>
      <c r="J43" s="337"/>
      <c r="K43" s="337"/>
      <c r="L43" s="337"/>
      <c r="M43" s="337"/>
      <c r="N43" s="337"/>
      <c r="O43" s="337"/>
      <c r="P43" s="340"/>
      <c r="Q43" s="337"/>
      <c r="R43" s="337"/>
      <c r="S43" s="337"/>
      <c r="T43" s="337"/>
      <c r="U43" s="337"/>
    </row>
    <row r="44" spans="1:21">
      <c r="A44" s="337"/>
      <c r="B44" s="337"/>
      <c r="C44" s="337"/>
      <c r="D44" s="337"/>
      <c r="E44" s="337"/>
      <c r="F44" s="337"/>
      <c r="G44" s="337"/>
      <c r="H44" s="337"/>
      <c r="I44" s="337"/>
      <c r="J44" s="337"/>
      <c r="K44" s="337"/>
      <c r="L44" s="337"/>
      <c r="M44" s="337"/>
      <c r="N44" s="337"/>
      <c r="O44" s="337"/>
      <c r="P44" s="340"/>
      <c r="Q44" s="337"/>
      <c r="R44" s="337"/>
      <c r="S44" s="337"/>
      <c r="T44" s="337"/>
      <c r="U44" s="337"/>
    </row>
    <row r="45" spans="1:21">
      <c r="A45" s="337"/>
      <c r="B45" s="337"/>
      <c r="C45" s="337"/>
      <c r="D45" s="337"/>
      <c r="E45" s="337"/>
      <c r="F45" s="337"/>
      <c r="G45" s="337"/>
      <c r="H45" s="337"/>
      <c r="I45" s="337"/>
      <c r="J45" s="337"/>
      <c r="K45" s="337"/>
      <c r="L45" s="337"/>
      <c r="M45" s="337"/>
      <c r="N45" s="337"/>
      <c r="O45" s="337"/>
      <c r="P45" s="340"/>
      <c r="Q45" s="337"/>
      <c r="R45" s="337"/>
      <c r="S45" s="337"/>
      <c r="T45" s="337"/>
      <c r="U45" s="337"/>
    </row>
    <row r="46" spans="1:21">
      <c r="A46" s="337"/>
      <c r="B46" s="337"/>
      <c r="C46" s="337"/>
      <c r="D46" s="337"/>
      <c r="E46" s="337"/>
      <c r="F46" s="337"/>
      <c r="G46" s="337"/>
      <c r="H46" s="337"/>
      <c r="I46" s="337"/>
      <c r="J46" s="337"/>
      <c r="K46" s="337"/>
      <c r="L46" s="337"/>
      <c r="M46" s="337"/>
      <c r="N46" s="337"/>
      <c r="O46" s="337"/>
      <c r="P46" s="340"/>
      <c r="Q46" s="337"/>
      <c r="R46" s="337"/>
      <c r="S46" s="337"/>
      <c r="T46" s="337"/>
      <c r="U46" s="337"/>
    </row>
    <row r="47" spans="1:21">
      <c r="A47" s="337"/>
      <c r="B47" s="337"/>
      <c r="C47" s="337"/>
      <c r="D47" s="337"/>
      <c r="E47" s="337"/>
      <c r="F47" s="337"/>
      <c r="G47" s="337"/>
      <c r="H47" s="337"/>
      <c r="I47" s="337"/>
      <c r="J47" s="337"/>
      <c r="K47" s="337"/>
      <c r="L47" s="337"/>
      <c r="M47" s="337"/>
      <c r="N47" s="337"/>
      <c r="O47" s="337"/>
      <c r="P47" s="340"/>
      <c r="Q47" s="337"/>
      <c r="R47" s="337"/>
      <c r="S47" s="337"/>
      <c r="T47" s="337"/>
      <c r="U47" s="337"/>
    </row>
    <row r="48" spans="1:21">
      <c r="A48" s="337"/>
      <c r="B48" s="337"/>
      <c r="C48" s="337"/>
      <c r="D48" s="337"/>
      <c r="E48" s="337"/>
      <c r="F48" s="337"/>
      <c r="G48" s="337"/>
      <c r="H48" s="337"/>
      <c r="I48" s="337"/>
      <c r="J48" s="337"/>
      <c r="K48" s="337"/>
      <c r="L48" s="337"/>
      <c r="M48" s="337"/>
      <c r="N48" s="337"/>
      <c r="O48" s="337"/>
      <c r="P48" s="340"/>
      <c r="Q48" s="337"/>
      <c r="R48" s="337"/>
      <c r="S48" s="337"/>
      <c r="T48" s="337"/>
      <c r="U48" s="337"/>
    </row>
    <row r="49" spans="1:21">
      <c r="A49" s="337"/>
      <c r="B49" s="337"/>
      <c r="C49" s="337"/>
      <c r="D49" s="337"/>
      <c r="E49" s="337"/>
      <c r="F49" s="337"/>
      <c r="G49" s="337"/>
      <c r="H49" s="337"/>
      <c r="I49" s="337"/>
      <c r="J49" s="337"/>
      <c r="K49" s="337"/>
      <c r="L49" s="337"/>
      <c r="M49" s="337"/>
      <c r="N49" s="337"/>
      <c r="O49" s="337"/>
      <c r="P49" s="340"/>
      <c r="Q49" s="337"/>
      <c r="R49" s="337"/>
      <c r="S49" s="337"/>
      <c r="T49" s="337"/>
      <c r="U49" s="337"/>
    </row>
    <row r="50" spans="1:21">
      <c r="A50" s="337"/>
      <c r="B50" s="337"/>
      <c r="C50" s="337"/>
      <c r="D50" s="337"/>
      <c r="E50" s="337"/>
      <c r="F50" s="337"/>
      <c r="G50" s="337"/>
      <c r="H50" s="337"/>
      <c r="I50" s="337"/>
      <c r="J50" s="337"/>
      <c r="K50" s="337"/>
      <c r="L50" s="337"/>
      <c r="M50" s="337"/>
      <c r="N50" s="337"/>
      <c r="O50" s="337"/>
      <c r="P50" s="340"/>
      <c r="Q50" s="337"/>
      <c r="R50" s="337"/>
      <c r="S50" s="337"/>
      <c r="T50" s="337"/>
      <c r="U50" s="337"/>
    </row>
    <row r="51" spans="1:21">
      <c r="A51" s="337"/>
      <c r="B51" s="337"/>
      <c r="C51" s="337"/>
      <c r="D51" s="337"/>
      <c r="E51" s="337"/>
      <c r="F51" s="337"/>
      <c r="G51" s="337"/>
      <c r="H51" s="337"/>
      <c r="I51" s="337"/>
      <c r="J51" s="337"/>
      <c r="K51" s="337"/>
      <c r="L51" s="337"/>
      <c r="M51" s="337"/>
      <c r="N51" s="337"/>
      <c r="O51" s="337"/>
      <c r="P51" s="340"/>
      <c r="Q51" s="337"/>
      <c r="R51" s="337"/>
      <c r="S51" s="337"/>
      <c r="T51" s="337"/>
      <c r="U51" s="337"/>
    </row>
    <row r="52" spans="1:21">
      <c r="A52" s="337"/>
      <c r="B52" s="337"/>
      <c r="C52" s="337"/>
      <c r="D52" s="337"/>
      <c r="E52" s="337"/>
      <c r="F52" s="337"/>
      <c r="G52" s="337"/>
      <c r="H52" s="337"/>
      <c r="I52" s="337"/>
      <c r="J52" s="337"/>
      <c r="K52" s="337"/>
      <c r="L52" s="337"/>
      <c r="M52" s="337"/>
      <c r="N52" s="337"/>
      <c r="O52" s="337"/>
      <c r="P52" s="340"/>
      <c r="Q52" s="337"/>
      <c r="R52" s="337"/>
      <c r="S52" s="337"/>
      <c r="T52" s="337"/>
      <c r="U52" s="337"/>
    </row>
    <row r="53" spans="1:21">
      <c r="A53" s="337"/>
      <c r="B53" s="337"/>
      <c r="C53" s="337"/>
      <c r="D53" s="337"/>
      <c r="E53" s="337"/>
      <c r="F53" s="337"/>
      <c r="G53" s="337"/>
      <c r="H53" s="337"/>
      <c r="I53" s="337"/>
      <c r="J53" s="337"/>
      <c r="K53" s="337"/>
      <c r="L53" s="337"/>
      <c r="M53" s="337"/>
      <c r="N53" s="337"/>
      <c r="O53" s="337"/>
      <c r="P53" s="340"/>
      <c r="Q53" s="337"/>
      <c r="R53" s="337"/>
      <c r="S53" s="337"/>
      <c r="T53" s="337"/>
      <c r="U53" s="337"/>
    </row>
    <row r="54" spans="1:21">
      <c r="A54" s="337"/>
      <c r="B54" s="337"/>
      <c r="C54" s="337"/>
      <c r="D54" s="337"/>
      <c r="E54" s="337"/>
      <c r="F54" s="337"/>
      <c r="G54" s="337"/>
      <c r="H54" s="337"/>
      <c r="I54" s="337"/>
      <c r="J54" s="337"/>
      <c r="K54" s="337"/>
      <c r="L54" s="337"/>
      <c r="M54" s="337"/>
      <c r="N54" s="337"/>
      <c r="O54" s="337"/>
      <c r="P54" s="340"/>
      <c r="Q54" s="337"/>
      <c r="R54" s="337"/>
      <c r="S54" s="337"/>
      <c r="T54" s="337"/>
      <c r="U54" s="337"/>
    </row>
    <row r="55" spans="1:21">
      <c r="A55" s="337"/>
      <c r="B55" s="337"/>
      <c r="C55" s="337"/>
      <c r="D55" s="337"/>
      <c r="E55" s="337"/>
      <c r="F55" s="337"/>
      <c r="G55" s="337"/>
      <c r="H55" s="337"/>
      <c r="I55" s="337"/>
      <c r="J55" s="337"/>
      <c r="K55" s="337"/>
      <c r="L55" s="337"/>
      <c r="M55" s="337"/>
      <c r="N55" s="337"/>
      <c r="O55" s="337"/>
      <c r="P55" s="340"/>
      <c r="Q55" s="337"/>
      <c r="R55" s="337"/>
      <c r="S55" s="337"/>
      <c r="T55" s="337"/>
      <c r="U55" s="337"/>
    </row>
    <row r="56" spans="1:21">
      <c r="A56" s="337"/>
      <c r="B56" s="337"/>
      <c r="C56" s="337"/>
      <c r="D56" s="337"/>
      <c r="E56" s="337"/>
      <c r="F56" s="337"/>
      <c r="G56" s="337"/>
      <c r="H56" s="337"/>
      <c r="I56" s="337"/>
      <c r="J56" s="337"/>
      <c r="K56" s="337"/>
      <c r="L56" s="337"/>
      <c r="M56" s="337"/>
      <c r="N56" s="337"/>
      <c r="O56" s="337"/>
      <c r="P56" s="340"/>
      <c r="Q56" s="337"/>
      <c r="R56" s="337"/>
      <c r="S56" s="337"/>
      <c r="T56" s="337"/>
      <c r="U56" s="337"/>
    </row>
    <row r="57" spans="1:21">
      <c r="A57" s="337"/>
      <c r="B57" s="337"/>
      <c r="C57" s="337"/>
      <c r="D57" s="337"/>
      <c r="E57" s="337"/>
      <c r="F57" s="337"/>
      <c r="G57" s="337"/>
      <c r="H57" s="337"/>
      <c r="I57" s="337"/>
      <c r="J57" s="337"/>
      <c r="K57" s="337"/>
      <c r="L57" s="337"/>
      <c r="M57" s="337"/>
      <c r="N57" s="337"/>
      <c r="O57" s="337"/>
      <c r="P57" s="340"/>
      <c r="Q57" s="337"/>
      <c r="R57" s="337"/>
      <c r="S57" s="337"/>
      <c r="T57" s="337"/>
      <c r="U57" s="337"/>
    </row>
    <row r="58" spans="1:21">
      <c r="A58" s="337"/>
      <c r="B58" s="337"/>
      <c r="C58" s="337"/>
      <c r="D58" s="337"/>
      <c r="E58" s="337"/>
      <c r="F58" s="337"/>
      <c r="G58" s="337"/>
      <c r="H58" s="337"/>
      <c r="I58" s="337"/>
      <c r="J58" s="337"/>
      <c r="K58" s="337"/>
      <c r="L58" s="337"/>
      <c r="M58" s="337"/>
      <c r="N58" s="337"/>
      <c r="O58" s="337"/>
      <c r="P58" s="340"/>
      <c r="Q58" s="337"/>
      <c r="R58" s="337"/>
      <c r="S58" s="337"/>
      <c r="T58" s="337"/>
      <c r="U58" s="337"/>
    </row>
    <row r="59" spans="1:21">
      <c r="A59" s="337"/>
      <c r="B59" s="337"/>
      <c r="C59" s="337"/>
      <c r="D59" s="337"/>
      <c r="E59" s="337"/>
      <c r="F59" s="337"/>
      <c r="G59" s="337"/>
      <c r="H59" s="337"/>
      <c r="I59" s="337"/>
      <c r="J59" s="337"/>
      <c r="K59" s="337"/>
      <c r="L59" s="337"/>
      <c r="M59" s="337"/>
      <c r="N59" s="337"/>
      <c r="O59" s="337"/>
      <c r="P59" s="340"/>
      <c r="Q59" s="337"/>
      <c r="R59" s="337"/>
      <c r="S59" s="337"/>
      <c r="T59" s="337"/>
      <c r="U59" s="337"/>
    </row>
    <row r="60" spans="1:21">
      <c r="A60" s="337"/>
      <c r="B60" s="337"/>
      <c r="C60" s="337"/>
      <c r="D60" s="337"/>
      <c r="E60" s="337"/>
      <c r="F60" s="337"/>
      <c r="G60" s="337"/>
      <c r="H60" s="337"/>
      <c r="I60" s="337"/>
      <c r="J60" s="337"/>
      <c r="K60" s="337"/>
      <c r="L60" s="337"/>
      <c r="M60" s="337"/>
      <c r="N60" s="337"/>
      <c r="O60" s="337"/>
      <c r="P60" s="340"/>
      <c r="Q60" s="337"/>
      <c r="R60" s="337"/>
      <c r="S60" s="337"/>
      <c r="T60" s="337"/>
      <c r="U60" s="337"/>
    </row>
    <row r="61" spans="1:21">
      <c r="A61" s="337"/>
      <c r="B61" s="337"/>
      <c r="C61" s="337"/>
      <c r="D61" s="337"/>
      <c r="E61" s="337"/>
      <c r="F61" s="337"/>
      <c r="G61" s="337"/>
      <c r="H61" s="337"/>
      <c r="I61" s="337"/>
      <c r="J61" s="337"/>
      <c r="K61" s="337"/>
      <c r="L61" s="337"/>
      <c r="M61" s="337"/>
      <c r="N61" s="337"/>
      <c r="O61" s="337"/>
      <c r="P61" s="340"/>
      <c r="Q61" s="337"/>
      <c r="R61" s="337"/>
      <c r="S61" s="337"/>
      <c r="T61" s="337"/>
      <c r="U61" s="337"/>
    </row>
    <row r="62" spans="1:21">
      <c r="A62" s="337"/>
      <c r="B62" s="337"/>
      <c r="C62" s="337"/>
      <c r="D62" s="337"/>
      <c r="E62" s="337"/>
      <c r="F62" s="337"/>
      <c r="G62" s="337"/>
      <c r="H62" s="337"/>
      <c r="I62" s="337"/>
      <c r="J62" s="337"/>
      <c r="K62" s="337"/>
      <c r="L62" s="337"/>
      <c r="M62" s="337"/>
      <c r="N62" s="337"/>
      <c r="O62" s="337"/>
      <c r="P62" s="340"/>
      <c r="Q62" s="337"/>
      <c r="R62" s="337"/>
      <c r="S62" s="337"/>
      <c r="T62" s="337"/>
      <c r="U62" s="337"/>
    </row>
    <row r="63" spans="1:21">
      <c r="A63" s="337"/>
      <c r="B63" s="337"/>
      <c r="C63" s="337"/>
      <c r="D63" s="337"/>
      <c r="E63" s="337"/>
      <c r="F63" s="337"/>
      <c r="G63" s="337"/>
      <c r="H63" s="337"/>
      <c r="I63" s="337"/>
      <c r="J63" s="337"/>
      <c r="K63" s="337"/>
      <c r="L63" s="337"/>
      <c r="M63" s="337"/>
      <c r="N63" s="337"/>
      <c r="O63" s="337"/>
      <c r="P63" s="340"/>
      <c r="Q63" s="337"/>
      <c r="R63" s="337"/>
      <c r="S63" s="337"/>
      <c r="T63" s="337"/>
      <c r="U63" s="337"/>
    </row>
    <row r="64" spans="1:21">
      <c r="A64" s="337"/>
      <c r="B64" s="337"/>
      <c r="C64" s="337"/>
      <c r="D64" s="337"/>
      <c r="E64" s="337"/>
      <c r="F64" s="337"/>
      <c r="G64" s="337"/>
      <c r="H64" s="337"/>
      <c r="I64" s="337"/>
      <c r="J64" s="337"/>
      <c r="K64" s="337"/>
      <c r="L64" s="337"/>
      <c r="M64" s="337"/>
      <c r="N64" s="337"/>
      <c r="O64" s="337"/>
      <c r="P64" s="340"/>
      <c r="Q64" s="337"/>
      <c r="R64" s="337"/>
      <c r="S64" s="337"/>
      <c r="T64" s="337"/>
      <c r="U64" s="337"/>
    </row>
    <row r="65" spans="1:21">
      <c r="A65" s="337"/>
      <c r="B65" s="337"/>
      <c r="C65" s="337"/>
      <c r="D65" s="337"/>
      <c r="E65" s="337"/>
      <c r="F65" s="337"/>
      <c r="G65" s="337"/>
      <c r="H65" s="337"/>
      <c r="I65" s="337"/>
      <c r="J65" s="337"/>
      <c r="K65" s="337"/>
      <c r="L65" s="337"/>
      <c r="M65" s="337"/>
      <c r="N65" s="337"/>
      <c r="O65" s="337"/>
      <c r="P65" s="340"/>
      <c r="Q65" s="337"/>
      <c r="R65" s="337"/>
      <c r="S65" s="337"/>
      <c r="T65" s="337"/>
      <c r="U65" s="337"/>
    </row>
    <row r="66" spans="1:21">
      <c r="A66" s="337"/>
      <c r="B66" s="337"/>
      <c r="C66" s="337"/>
      <c r="D66" s="337"/>
      <c r="E66" s="337"/>
      <c r="F66" s="337"/>
      <c r="G66" s="337"/>
      <c r="H66" s="337"/>
      <c r="I66" s="337"/>
      <c r="J66" s="337"/>
      <c r="K66" s="337"/>
      <c r="L66" s="337"/>
      <c r="M66" s="337"/>
      <c r="N66" s="337"/>
      <c r="O66" s="337"/>
      <c r="P66" s="340"/>
      <c r="Q66" s="337"/>
      <c r="R66" s="337"/>
      <c r="S66" s="337"/>
      <c r="T66" s="337"/>
      <c r="U66" s="337"/>
    </row>
    <row r="67" spans="1:21">
      <c r="A67" s="337"/>
      <c r="B67" s="337"/>
      <c r="C67" s="337"/>
      <c r="D67" s="337"/>
      <c r="E67" s="337"/>
      <c r="F67" s="337"/>
      <c r="G67" s="337"/>
      <c r="H67" s="337"/>
      <c r="I67" s="337"/>
      <c r="J67" s="337"/>
      <c r="K67" s="337"/>
      <c r="L67" s="337"/>
      <c r="M67" s="337"/>
      <c r="N67" s="337"/>
      <c r="O67" s="337"/>
      <c r="P67" s="340"/>
      <c r="Q67" s="337"/>
      <c r="R67" s="337"/>
      <c r="S67" s="337"/>
      <c r="T67" s="337"/>
      <c r="U67" s="337"/>
    </row>
    <row r="68" spans="1:21">
      <c r="A68" s="337"/>
      <c r="B68" s="337"/>
      <c r="C68" s="337"/>
      <c r="D68" s="337"/>
      <c r="E68" s="337"/>
      <c r="F68" s="337"/>
      <c r="G68" s="337"/>
      <c r="H68" s="337"/>
      <c r="I68" s="337"/>
      <c r="J68" s="337"/>
      <c r="K68" s="337"/>
      <c r="L68" s="337"/>
      <c r="M68" s="337"/>
      <c r="N68" s="337"/>
      <c r="O68" s="337"/>
      <c r="P68" s="340"/>
      <c r="Q68" s="337"/>
      <c r="R68" s="337"/>
      <c r="S68" s="337"/>
      <c r="T68" s="337"/>
      <c r="U68" s="337"/>
    </row>
    <row r="69" spans="1:21">
      <c r="A69" s="337"/>
      <c r="B69" s="337"/>
      <c r="C69" s="337"/>
      <c r="D69" s="337"/>
      <c r="E69" s="337"/>
      <c r="F69" s="337"/>
      <c r="G69" s="337"/>
      <c r="H69" s="337"/>
      <c r="I69" s="337"/>
      <c r="J69" s="337"/>
      <c r="K69" s="337"/>
      <c r="L69" s="337"/>
      <c r="M69" s="337"/>
      <c r="N69" s="337"/>
      <c r="O69" s="337"/>
      <c r="P69" s="340"/>
      <c r="Q69" s="337"/>
      <c r="R69" s="337"/>
      <c r="S69" s="337"/>
      <c r="T69" s="337"/>
      <c r="U69" s="337"/>
    </row>
    <row r="70" spans="1:21">
      <c r="A70" s="337"/>
      <c r="B70" s="337"/>
      <c r="C70" s="337"/>
      <c r="D70" s="337"/>
      <c r="E70" s="337"/>
      <c r="F70" s="337"/>
      <c r="G70" s="337"/>
      <c r="H70" s="337"/>
      <c r="I70" s="337"/>
      <c r="J70" s="337"/>
      <c r="K70" s="337"/>
      <c r="L70" s="337"/>
      <c r="M70" s="337"/>
      <c r="N70" s="337"/>
      <c r="O70" s="337"/>
      <c r="P70" s="340"/>
      <c r="Q70" s="337"/>
      <c r="R70" s="337"/>
      <c r="S70" s="337"/>
      <c r="T70" s="337"/>
      <c r="U70" s="337"/>
    </row>
    <row r="71" spans="1:21">
      <c r="A71" s="337"/>
      <c r="B71" s="337"/>
      <c r="C71" s="337"/>
      <c r="D71" s="337"/>
      <c r="E71" s="337"/>
      <c r="F71" s="337"/>
      <c r="G71" s="337"/>
      <c r="H71" s="337"/>
      <c r="I71" s="337"/>
      <c r="J71" s="337"/>
      <c r="K71" s="337"/>
      <c r="L71" s="337"/>
      <c r="M71" s="337"/>
      <c r="N71" s="337"/>
      <c r="O71" s="337"/>
      <c r="P71" s="340"/>
      <c r="Q71" s="337"/>
      <c r="R71" s="337"/>
      <c r="S71" s="337"/>
      <c r="T71" s="337"/>
      <c r="U71" s="337"/>
    </row>
    <row r="72" spans="1:21">
      <c r="A72" s="337"/>
      <c r="B72" s="337"/>
      <c r="C72" s="337"/>
      <c r="D72" s="337"/>
      <c r="E72" s="337"/>
      <c r="F72" s="337"/>
      <c r="G72" s="337"/>
      <c r="H72" s="337"/>
      <c r="I72" s="337"/>
      <c r="J72" s="337"/>
      <c r="K72" s="337"/>
      <c r="L72" s="337"/>
      <c r="M72" s="337"/>
      <c r="N72" s="337"/>
      <c r="O72" s="337"/>
      <c r="P72" s="340"/>
      <c r="Q72" s="337"/>
      <c r="R72" s="337"/>
      <c r="S72" s="337"/>
      <c r="T72" s="337"/>
      <c r="U72" s="337"/>
    </row>
    <row r="73" spans="1:21">
      <c r="A73" s="337"/>
      <c r="B73" s="337"/>
      <c r="C73" s="337"/>
      <c r="D73" s="337"/>
      <c r="E73" s="337"/>
      <c r="F73" s="337"/>
      <c r="G73" s="337"/>
      <c r="H73" s="337"/>
      <c r="I73" s="337"/>
      <c r="J73" s="337"/>
      <c r="K73" s="337"/>
      <c r="L73" s="337"/>
      <c r="M73" s="337"/>
      <c r="N73" s="337"/>
      <c r="O73" s="337"/>
      <c r="P73" s="340"/>
      <c r="Q73" s="337"/>
      <c r="R73" s="337"/>
      <c r="S73" s="337"/>
      <c r="T73" s="337"/>
      <c r="U73" s="337"/>
    </row>
    <row r="74" spans="1:21">
      <c r="A74" s="337"/>
      <c r="B74" s="337"/>
      <c r="C74" s="337"/>
      <c r="D74" s="337"/>
      <c r="E74" s="337"/>
      <c r="F74" s="337"/>
      <c r="G74" s="337"/>
      <c r="H74" s="337"/>
      <c r="I74" s="337"/>
      <c r="J74" s="337"/>
      <c r="K74" s="337"/>
      <c r="L74" s="337"/>
      <c r="M74" s="337"/>
      <c r="N74" s="337"/>
      <c r="O74" s="337"/>
      <c r="P74" s="340"/>
      <c r="Q74" s="337"/>
      <c r="R74" s="337"/>
      <c r="S74" s="337"/>
      <c r="T74" s="337"/>
      <c r="U74" s="337"/>
    </row>
    <row r="75" spans="1:21">
      <c r="A75" s="337"/>
      <c r="B75" s="337"/>
      <c r="C75" s="337"/>
      <c r="D75" s="337"/>
      <c r="E75" s="337"/>
      <c r="F75" s="337"/>
      <c r="G75" s="337"/>
      <c r="H75" s="337"/>
      <c r="I75" s="337"/>
      <c r="J75" s="337"/>
      <c r="K75" s="337"/>
      <c r="L75" s="337"/>
      <c r="M75" s="337"/>
      <c r="N75" s="337"/>
      <c r="O75" s="337"/>
      <c r="P75" s="340"/>
      <c r="Q75" s="337"/>
      <c r="R75" s="337"/>
      <c r="S75" s="337"/>
      <c r="T75" s="337"/>
      <c r="U75" s="337"/>
    </row>
    <row r="76" spans="1:21">
      <c r="A76" s="337"/>
      <c r="B76" s="337"/>
      <c r="C76" s="337"/>
      <c r="D76" s="337"/>
      <c r="E76" s="337"/>
      <c r="F76" s="337"/>
      <c r="G76" s="337"/>
      <c r="H76" s="337"/>
      <c r="I76" s="337"/>
      <c r="J76" s="337"/>
      <c r="K76" s="337"/>
      <c r="L76" s="337"/>
      <c r="M76" s="337"/>
      <c r="N76" s="337"/>
      <c r="O76" s="337"/>
      <c r="P76" s="340"/>
      <c r="Q76" s="337"/>
      <c r="R76" s="337"/>
      <c r="S76" s="337"/>
      <c r="T76" s="337"/>
      <c r="U76" s="337"/>
    </row>
    <row r="77" spans="1:21">
      <c r="A77" s="337"/>
      <c r="B77" s="337"/>
      <c r="C77" s="337"/>
      <c r="D77" s="337"/>
      <c r="E77" s="337"/>
      <c r="F77" s="337"/>
      <c r="G77" s="337"/>
      <c r="H77" s="337"/>
      <c r="I77" s="337"/>
      <c r="J77" s="337"/>
      <c r="K77" s="337"/>
      <c r="L77" s="337"/>
      <c r="M77" s="337"/>
      <c r="N77" s="337"/>
      <c r="O77" s="337"/>
      <c r="P77" s="340"/>
      <c r="Q77" s="337"/>
      <c r="R77" s="337"/>
      <c r="S77" s="337"/>
      <c r="T77" s="337"/>
      <c r="U77" s="337"/>
    </row>
    <row r="78" spans="1:21">
      <c r="A78" s="337"/>
      <c r="B78" s="337"/>
      <c r="C78" s="337"/>
      <c r="D78" s="337"/>
      <c r="E78" s="337"/>
      <c r="F78" s="337"/>
      <c r="G78" s="337"/>
      <c r="H78" s="337"/>
      <c r="I78" s="337"/>
      <c r="J78" s="337"/>
      <c r="K78" s="337"/>
      <c r="L78" s="337"/>
      <c r="M78" s="337"/>
      <c r="N78" s="337"/>
      <c r="O78" s="337"/>
      <c r="P78" s="340"/>
      <c r="Q78" s="337"/>
      <c r="R78" s="337"/>
      <c r="S78" s="337"/>
      <c r="T78" s="337"/>
      <c r="U78" s="337"/>
    </row>
    <row r="79" spans="1:21">
      <c r="A79" s="337"/>
      <c r="B79" s="337"/>
      <c r="C79" s="337"/>
      <c r="D79" s="337"/>
      <c r="E79" s="337"/>
      <c r="F79" s="337"/>
      <c r="G79" s="337"/>
      <c r="H79" s="337"/>
      <c r="I79" s="337"/>
      <c r="J79" s="337"/>
      <c r="K79" s="337"/>
      <c r="L79" s="337"/>
      <c r="M79" s="337"/>
      <c r="N79" s="337"/>
      <c r="O79" s="337"/>
      <c r="P79" s="340"/>
      <c r="Q79" s="337"/>
      <c r="R79" s="337"/>
      <c r="S79" s="337"/>
      <c r="T79" s="337"/>
      <c r="U79" s="337"/>
    </row>
    <row r="80" spans="1:21">
      <c r="A80" s="337"/>
      <c r="B80" s="337"/>
      <c r="C80" s="337"/>
      <c r="D80" s="337"/>
      <c r="E80" s="337"/>
      <c r="F80" s="337"/>
      <c r="G80" s="337"/>
      <c r="H80" s="337"/>
      <c r="I80" s="337"/>
      <c r="J80" s="337"/>
      <c r="K80" s="337"/>
      <c r="L80" s="337"/>
      <c r="M80" s="337"/>
      <c r="N80" s="337"/>
      <c r="O80" s="337"/>
      <c r="P80" s="340"/>
      <c r="Q80" s="337"/>
      <c r="R80" s="337"/>
      <c r="S80" s="337"/>
      <c r="T80" s="337"/>
      <c r="U80" s="337"/>
    </row>
    <row r="81" spans="1:21">
      <c r="A81" s="337"/>
      <c r="B81" s="337"/>
      <c r="C81" s="337"/>
      <c r="D81" s="337"/>
      <c r="E81" s="337"/>
      <c r="F81" s="337"/>
      <c r="G81" s="337"/>
      <c r="H81" s="337"/>
      <c r="I81" s="337"/>
      <c r="J81" s="337"/>
      <c r="K81" s="337"/>
      <c r="L81" s="337"/>
      <c r="M81" s="337"/>
      <c r="N81" s="337"/>
      <c r="O81" s="337"/>
      <c r="P81" s="340"/>
      <c r="Q81" s="337"/>
      <c r="R81" s="337"/>
      <c r="S81" s="337"/>
      <c r="T81" s="337"/>
      <c r="U81" s="337"/>
    </row>
    <row r="82" spans="1:21">
      <c r="A82" s="337"/>
      <c r="B82" s="337"/>
      <c r="C82" s="337"/>
      <c r="D82" s="337"/>
      <c r="E82" s="337"/>
      <c r="F82" s="337"/>
      <c r="G82" s="337"/>
      <c r="H82" s="337"/>
      <c r="I82" s="337"/>
      <c r="J82" s="337"/>
      <c r="K82" s="337"/>
      <c r="L82" s="337"/>
      <c r="M82" s="337"/>
      <c r="N82" s="337"/>
      <c r="O82" s="337"/>
      <c r="P82" s="340"/>
      <c r="Q82" s="337"/>
      <c r="R82" s="337"/>
      <c r="S82" s="337"/>
      <c r="T82" s="337"/>
      <c r="U82" s="337"/>
    </row>
    <row r="83" spans="1:21">
      <c r="A83" s="337"/>
      <c r="B83" s="337"/>
      <c r="C83" s="337"/>
      <c r="D83" s="337"/>
      <c r="E83" s="337"/>
      <c r="F83" s="337"/>
      <c r="G83" s="337"/>
      <c r="H83" s="337"/>
      <c r="I83" s="337"/>
      <c r="J83" s="337"/>
      <c r="K83" s="337"/>
      <c r="L83" s="337"/>
      <c r="M83" s="337"/>
      <c r="N83" s="337"/>
      <c r="O83" s="337"/>
      <c r="P83" s="340"/>
      <c r="Q83" s="337"/>
      <c r="R83" s="337"/>
      <c r="S83" s="337"/>
      <c r="T83" s="337"/>
      <c r="U83" s="337"/>
    </row>
    <row r="84" spans="1:21">
      <c r="A84" s="337"/>
      <c r="B84" s="337"/>
      <c r="C84" s="337"/>
      <c r="D84" s="337"/>
      <c r="E84" s="337"/>
      <c r="F84" s="337"/>
      <c r="G84" s="337"/>
      <c r="H84" s="337"/>
      <c r="I84" s="337"/>
      <c r="J84" s="337"/>
      <c r="K84" s="337"/>
      <c r="L84" s="337"/>
      <c r="M84" s="337"/>
      <c r="N84" s="337"/>
      <c r="O84" s="337"/>
      <c r="P84" s="340"/>
      <c r="Q84" s="337"/>
      <c r="R84" s="337"/>
      <c r="S84" s="337"/>
      <c r="T84" s="337"/>
      <c r="U84" s="337"/>
    </row>
    <row r="85" spans="1:21">
      <c r="A85" s="337"/>
      <c r="B85" s="337"/>
      <c r="C85" s="337"/>
      <c r="D85" s="337"/>
      <c r="E85" s="337"/>
      <c r="F85" s="337"/>
      <c r="G85" s="337"/>
      <c r="H85" s="337"/>
      <c r="I85" s="337"/>
      <c r="J85" s="337"/>
      <c r="K85" s="337"/>
      <c r="L85" s="337"/>
      <c r="M85" s="337"/>
      <c r="N85" s="337"/>
      <c r="O85" s="337"/>
      <c r="P85" s="340"/>
      <c r="Q85" s="337"/>
      <c r="R85" s="337"/>
      <c r="S85" s="337"/>
      <c r="T85" s="337"/>
      <c r="U85" s="337"/>
    </row>
    <row r="86" spans="1:21">
      <c r="A86" s="337"/>
      <c r="B86" s="337"/>
      <c r="C86" s="337"/>
      <c r="D86" s="337"/>
      <c r="E86" s="337"/>
      <c r="F86" s="337"/>
      <c r="G86" s="337"/>
      <c r="H86" s="337"/>
      <c r="I86" s="337"/>
      <c r="J86" s="337"/>
      <c r="K86" s="337"/>
      <c r="L86" s="337"/>
      <c r="M86" s="337"/>
      <c r="N86" s="337"/>
      <c r="O86" s="337"/>
      <c r="P86" s="340"/>
      <c r="Q86" s="337"/>
      <c r="R86" s="337"/>
      <c r="S86" s="337"/>
      <c r="T86" s="337"/>
      <c r="U86" s="337"/>
    </row>
    <row r="87" spans="1:21">
      <c r="A87" s="337"/>
      <c r="B87" s="337"/>
      <c r="C87" s="337"/>
      <c r="D87" s="337"/>
      <c r="E87" s="337"/>
      <c r="F87" s="337"/>
      <c r="G87" s="337"/>
      <c r="H87" s="337"/>
      <c r="I87" s="337"/>
      <c r="J87" s="337"/>
      <c r="K87" s="337"/>
      <c r="L87" s="337"/>
      <c r="M87" s="337"/>
      <c r="N87" s="337"/>
      <c r="O87" s="337"/>
      <c r="P87" s="340"/>
      <c r="Q87" s="337"/>
      <c r="R87" s="337"/>
      <c r="S87" s="337"/>
      <c r="T87" s="337"/>
      <c r="U87" s="337"/>
    </row>
    <row r="88" spans="1:21">
      <c r="A88" s="337"/>
      <c r="B88" s="337"/>
      <c r="C88" s="337"/>
      <c r="D88" s="337"/>
      <c r="E88" s="337"/>
      <c r="F88" s="337"/>
      <c r="G88" s="337"/>
      <c r="H88" s="337"/>
      <c r="I88" s="337"/>
      <c r="J88" s="337"/>
      <c r="K88" s="337"/>
      <c r="L88" s="337"/>
      <c r="M88" s="337"/>
      <c r="N88" s="337"/>
      <c r="O88" s="337"/>
      <c r="P88" s="340"/>
      <c r="Q88" s="337"/>
      <c r="R88" s="337"/>
      <c r="S88" s="337"/>
      <c r="T88" s="337"/>
      <c r="U88" s="337"/>
    </row>
    <row r="89" spans="1:21">
      <c r="A89" s="337"/>
      <c r="B89" s="337"/>
      <c r="C89" s="337"/>
      <c r="D89" s="337"/>
      <c r="E89" s="337"/>
      <c r="F89" s="337"/>
      <c r="G89" s="337"/>
      <c r="H89" s="337"/>
      <c r="I89" s="337"/>
      <c r="J89" s="337"/>
      <c r="K89" s="337"/>
      <c r="L89" s="337"/>
      <c r="M89" s="337"/>
      <c r="N89" s="337"/>
      <c r="O89" s="337"/>
      <c r="P89" s="340"/>
      <c r="Q89" s="337"/>
      <c r="R89" s="337"/>
      <c r="S89" s="337"/>
      <c r="T89" s="337"/>
      <c r="U89" s="337"/>
    </row>
    <row r="90" spans="1:21">
      <c r="A90" s="337"/>
      <c r="B90" s="337"/>
      <c r="C90" s="337"/>
      <c r="D90" s="337"/>
      <c r="E90" s="337"/>
      <c r="F90" s="337"/>
      <c r="G90" s="337"/>
      <c r="H90" s="337"/>
      <c r="I90" s="337"/>
      <c r="J90" s="337"/>
      <c r="K90" s="337"/>
      <c r="L90" s="337"/>
      <c r="M90" s="337"/>
      <c r="N90" s="337"/>
      <c r="O90" s="337"/>
      <c r="P90" s="340"/>
      <c r="Q90" s="337"/>
      <c r="R90" s="337"/>
      <c r="S90" s="337"/>
      <c r="T90" s="337"/>
      <c r="U90" s="337"/>
    </row>
    <row r="91" spans="1:21">
      <c r="A91" s="337"/>
      <c r="B91" s="337"/>
      <c r="C91" s="337"/>
      <c r="D91" s="337"/>
      <c r="E91" s="337"/>
      <c r="F91" s="337"/>
      <c r="G91" s="337"/>
      <c r="H91" s="337"/>
      <c r="I91" s="337"/>
      <c r="J91" s="337"/>
      <c r="K91" s="337"/>
      <c r="L91" s="337"/>
      <c r="M91" s="337"/>
      <c r="N91" s="337"/>
      <c r="O91" s="337"/>
      <c r="P91" s="340"/>
      <c r="Q91" s="337"/>
      <c r="R91" s="337"/>
      <c r="S91" s="337"/>
      <c r="T91" s="337"/>
      <c r="U91" s="337"/>
    </row>
    <row r="92" spans="1:21">
      <c r="A92" s="337"/>
      <c r="B92" s="337"/>
      <c r="C92" s="337"/>
      <c r="D92" s="337"/>
      <c r="E92" s="337"/>
      <c r="F92" s="337"/>
      <c r="G92" s="337"/>
      <c r="H92" s="337"/>
      <c r="I92" s="337"/>
      <c r="J92" s="337"/>
      <c r="K92" s="337"/>
      <c r="L92" s="337"/>
      <c r="M92" s="337"/>
      <c r="N92" s="337"/>
      <c r="O92" s="337"/>
      <c r="P92" s="340"/>
      <c r="Q92" s="337"/>
      <c r="R92" s="337"/>
      <c r="S92" s="337"/>
      <c r="T92" s="337"/>
      <c r="U92" s="337"/>
    </row>
    <row r="93" spans="1:21">
      <c r="A93" s="337"/>
      <c r="B93" s="337"/>
      <c r="C93" s="337"/>
      <c r="D93" s="337"/>
      <c r="E93" s="337"/>
      <c r="F93" s="337"/>
      <c r="G93" s="337"/>
      <c r="H93" s="337"/>
      <c r="I93" s="337"/>
      <c r="J93" s="337"/>
      <c r="K93" s="337"/>
      <c r="L93" s="337"/>
      <c r="M93" s="337"/>
      <c r="N93" s="337"/>
      <c r="O93" s="337"/>
      <c r="P93" s="340"/>
      <c r="Q93" s="337"/>
      <c r="R93" s="337"/>
      <c r="S93" s="337"/>
      <c r="T93" s="337"/>
      <c r="U93" s="337"/>
    </row>
    <row r="94" spans="1:21">
      <c r="A94" s="337"/>
      <c r="B94" s="337"/>
      <c r="C94" s="337"/>
      <c r="D94" s="337"/>
      <c r="E94" s="337"/>
      <c r="F94" s="337"/>
      <c r="G94" s="337"/>
      <c r="H94" s="337"/>
      <c r="I94" s="337"/>
      <c r="J94" s="337"/>
      <c r="K94" s="337"/>
      <c r="L94" s="337"/>
      <c r="M94" s="337"/>
      <c r="N94" s="337"/>
      <c r="O94" s="337"/>
      <c r="P94" s="340"/>
      <c r="Q94" s="337"/>
      <c r="R94" s="337"/>
      <c r="S94" s="337"/>
      <c r="T94" s="337"/>
      <c r="U94" s="337"/>
    </row>
    <row r="95" spans="1:21">
      <c r="A95" s="337"/>
      <c r="B95" s="337"/>
      <c r="C95" s="337"/>
      <c r="D95" s="337"/>
      <c r="E95" s="337"/>
      <c r="F95" s="337"/>
      <c r="G95" s="337"/>
      <c r="H95" s="337"/>
      <c r="I95" s="337"/>
      <c r="J95" s="337"/>
      <c r="K95" s="337"/>
      <c r="L95" s="337"/>
      <c r="M95" s="337"/>
      <c r="N95" s="337"/>
      <c r="O95" s="337"/>
      <c r="P95" s="340"/>
      <c r="Q95" s="337"/>
      <c r="R95" s="337"/>
      <c r="S95" s="337"/>
      <c r="T95" s="337"/>
      <c r="U95" s="337"/>
    </row>
    <row r="96" spans="1:21">
      <c r="A96" s="337"/>
      <c r="B96" s="337"/>
      <c r="C96" s="337"/>
      <c r="D96" s="337"/>
      <c r="E96" s="337"/>
      <c r="F96" s="337"/>
      <c r="G96" s="337"/>
      <c r="H96" s="337"/>
      <c r="I96" s="337"/>
      <c r="J96" s="337"/>
      <c r="K96" s="337"/>
      <c r="L96" s="337"/>
      <c r="M96" s="337"/>
      <c r="N96" s="337"/>
      <c r="O96" s="337"/>
      <c r="P96" s="340"/>
      <c r="Q96" s="337"/>
      <c r="R96" s="337"/>
      <c r="S96" s="337"/>
      <c r="T96" s="337"/>
      <c r="U96" s="337"/>
    </row>
    <row r="97" spans="1:21">
      <c r="A97" s="337"/>
      <c r="B97" s="337"/>
      <c r="C97" s="337"/>
      <c r="D97" s="337"/>
      <c r="E97" s="337"/>
      <c r="F97" s="337"/>
      <c r="G97" s="337"/>
      <c r="H97" s="337"/>
      <c r="I97" s="337"/>
      <c r="J97" s="337"/>
      <c r="K97" s="337"/>
      <c r="L97" s="337"/>
      <c r="M97" s="337"/>
      <c r="N97" s="337"/>
      <c r="O97" s="337"/>
      <c r="P97" s="340"/>
      <c r="Q97" s="337"/>
      <c r="R97" s="337"/>
      <c r="S97" s="337"/>
      <c r="T97" s="337"/>
      <c r="U97" s="337"/>
    </row>
    <row r="98" spans="1:21">
      <c r="A98" s="337"/>
      <c r="B98" s="337"/>
      <c r="C98" s="337"/>
      <c r="D98" s="337"/>
      <c r="E98" s="337"/>
      <c r="F98" s="337"/>
      <c r="G98" s="337"/>
      <c r="H98" s="337"/>
      <c r="I98" s="337"/>
      <c r="J98" s="337"/>
      <c r="K98" s="337"/>
      <c r="L98" s="337"/>
      <c r="M98" s="337"/>
      <c r="N98" s="337"/>
      <c r="O98" s="337"/>
      <c r="P98" s="340"/>
      <c r="Q98" s="337"/>
      <c r="R98" s="337"/>
      <c r="S98" s="337"/>
      <c r="T98" s="337"/>
      <c r="U98" s="337"/>
    </row>
    <row r="99" spans="1:21">
      <c r="A99" s="337"/>
      <c r="B99" s="337"/>
      <c r="C99" s="337"/>
      <c r="D99" s="337"/>
      <c r="E99" s="337"/>
      <c r="F99" s="337"/>
      <c r="G99" s="337"/>
      <c r="H99" s="337"/>
      <c r="I99" s="337"/>
      <c r="J99" s="337"/>
      <c r="K99" s="337"/>
      <c r="L99" s="337"/>
      <c r="M99" s="337"/>
      <c r="N99" s="337"/>
      <c r="O99" s="337"/>
      <c r="P99" s="340"/>
      <c r="Q99" s="337"/>
      <c r="R99" s="337"/>
      <c r="S99" s="337"/>
      <c r="T99" s="337"/>
      <c r="U99" s="337"/>
    </row>
    <row r="100" spans="1:21">
      <c r="A100" s="337"/>
      <c r="B100" s="337"/>
      <c r="C100" s="337"/>
      <c r="D100" s="337"/>
      <c r="E100" s="337"/>
      <c r="F100" s="337"/>
      <c r="G100" s="337"/>
      <c r="H100" s="337"/>
      <c r="I100" s="337"/>
      <c r="J100" s="337"/>
      <c r="K100" s="337"/>
      <c r="L100" s="337"/>
      <c r="M100" s="337"/>
      <c r="N100" s="337"/>
      <c r="O100" s="337"/>
      <c r="P100" s="340"/>
      <c r="Q100" s="337"/>
      <c r="R100" s="337"/>
      <c r="S100" s="337"/>
      <c r="T100" s="337"/>
      <c r="U100" s="337"/>
    </row>
    <row r="101" spans="1:21">
      <c r="A101" s="337"/>
      <c r="B101" s="337"/>
      <c r="C101" s="337"/>
      <c r="D101" s="337"/>
      <c r="E101" s="337"/>
      <c r="F101" s="337"/>
      <c r="G101" s="337"/>
      <c r="H101" s="337"/>
      <c r="I101" s="337"/>
      <c r="J101" s="337"/>
      <c r="K101" s="337"/>
      <c r="L101" s="337"/>
      <c r="M101" s="337"/>
      <c r="N101" s="337"/>
      <c r="O101" s="337"/>
      <c r="P101" s="340"/>
      <c r="Q101" s="337"/>
      <c r="R101" s="337"/>
      <c r="S101" s="337"/>
      <c r="T101" s="337"/>
      <c r="U101" s="337"/>
    </row>
    <row r="102" spans="1:21">
      <c r="A102" s="337"/>
      <c r="B102" s="337"/>
      <c r="C102" s="337"/>
      <c r="D102" s="337"/>
      <c r="E102" s="337"/>
      <c r="F102" s="337"/>
      <c r="G102" s="337"/>
      <c r="H102" s="337"/>
      <c r="I102" s="337"/>
      <c r="J102" s="337"/>
      <c r="K102" s="337"/>
      <c r="L102" s="337"/>
      <c r="M102" s="337"/>
      <c r="N102" s="337"/>
      <c r="O102" s="337"/>
      <c r="P102" s="340"/>
      <c r="Q102" s="337"/>
      <c r="R102" s="337"/>
      <c r="S102" s="337"/>
      <c r="T102" s="337"/>
      <c r="U102" s="337"/>
    </row>
    <row r="103" spans="1:21">
      <c r="A103" s="337"/>
      <c r="B103" s="337"/>
      <c r="C103" s="337"/>
      <c r="D103" s="337"/>
      <c r="E103" s="337"/>
      <c r="F103" s="337"/>
      <c r="G103" s="337"/>
      <c r="H103" s="337"/>
      <c r="I103" s="337"/>
      <c r="J103" s="337"/>
      <c r="K103" s="337"/>
      <c r="L103" s="337"/>
      <c r="M103" s="337"/>
      <c r="N103" s="337"/>
      <c r="O103" s="337"/>
      <c r="P103" s="340"/>
      <c r="Q103" s="337"/>
      <c r="R103" s="337"/>
      <c r="S103" s="337"/>
      <c r="T103" s="337"/>
      <c r="U103" s="337"/>
    </row>
    <row r="104" spans="1:21">
      <c r="A104" s="337"/>
      <c r="B104" s="337"/>
      <c r="C104" s="337"/>
      <c r="D104" s="337"/>
      <c r="E104" s="337"/>
      <c r="F104" s="337"/>
      <c r="G104" s="337"/>
      <c r="H104" s="337"/>
      <c r="I104" s="337"/>
      <c r="J104" s="337"/>
      <c r="K104" s="337"/>
      <c r="L104" s="337"/>
      <c r="M104" s="337"/>
      <c r="N104" s="337"/>
      <c r="O104" s="337"/>
      <c r="P104" s="340"/>
      <c r="Q104" s="337"/>
      <c r="R104" s="337"/>
      <c r="S104" s="337"/>
      <c r="T104" s="337"/>
      <c r="U104" s="337"/>
    </row>
    <row r="105" spans="1:21">
      <c r="A105" s="337"/>
      <c r="B105" s="337"/>
      <c r="C105" s="337"/>
      <c r="D105" s="337"/>
      <c r="E105" s="337"/>
      <c r="F105" s="337"/>
      <c r="G105" s="337"/>
      <c r="H105" s="337"/>
      <c r="I105" s="337"/>
      <c r="J105" s="337"/>
      <c r="K105" s="337"/>
      <c r="L105" s="337"/>
      <c r="M105" s="337"/>
      <c r="N105" s="337"/>
      <c r="O105" s="337"/>
      <c r="P105" s="340"/>
      <c r="Q105" s="337"/>
      <c r="R105" s="337"/>
      <c r="S105" s="337"/>
      <c r="T105" s="337"/>
      <c r="U105" s="337"/>
    </row>
    <row r="106" spans="1:21">
      <c r="A106" s="337"/>
      <c r="B106" s="337"/>
      <c r="C106" s="337"/>
      <c r="D106" s="337"/>
      <c r="E106" s="337"/>
      <c r="F106" s="337"/>
      <c r="G106" s="337"/>
      <c r="H106" s="337"/>
      <c r="I106" s="337"/>
      <c r="J106" s="337"/>
      <c r="K106" s="337"/>
      <c r="L106" s="337"/>
      <c r="M106" s="337"/>
      <c r="N106" s="337"/>
      <c r="O106" s="337"/>
      <c r="P106" s="340"/>
      <c r="Q106" s="337"/>
      <c r="R106" s="337"/>
      <c r="S106" s="337"/>
      <c r="T106" s="337"/>
      <c r="U106" s="337"/>
    </row>
    <row r="107" spans="1:21">
      <c r="A107" s="337"/>
      <c r="B107" s="337"/>
      <c r="C107" s="337"/>
      <c r="D107" s="337"/>
      <c r="E107" s="337"/>
      <c r="F107" s="337"/>
      <c r="G107" s="337"/>
      <c r="H107" s="337"/>
      <c r="I107" s="337"/>
      <c r="J107" s="337"/>
      <c r="K107" s="337"/>
      <c r="L107" s="337"/>
      <c r="M107" s="337"/>
      <c r="N107" s="337"/>
      <c r="O107" s="337"/>
      <c r="P107" s="340"/>
      <c r="Q107" s="337"/>
      <c r="R107" s="337"/>
      <c r="S107" s="337"/>
      <c r="T107" s="337"/>
      <c r="U107" s="337"/>
    </row>
    <row r="108" spans="1:21">
      <c r="A108" s="337"/>
      <c r="B108" s="337"/>
      <c r="C108" s="337"/>
      <c r="D108" s="337"/>
      <c r="E108" s="337"/>
      <c r="F108" s="337"/>
      <c r="G108" s="337"/>
      <c r="H108" s="337"/>
      <c r="I108" s="337"/>
      <c r="J108" s="337"/>
      <c r="K108" s="337"/>
      <c r="L108" s="337"/>
      <c r="M108" s="337"/>
      <c r="N108" s="337"/>
      <c r="O108" s="337"/>
      <c r="P108" s="340"/>
      <c r="Q108" s="337"/>
      <c r="R108" s="337"/>
      <c r="S108" s="337"/>
      <c r="T108" s="337"/>
      <c r="U108" s="337"/>
    </row>
    <row r="109" spans="1:21">
      <c r="A109" s="337"/>
      <c r="B109" s="337"/>
      <c r="C109" s="337"/>
      <c r="D109" s="337"/>
      <c r="E109" s="337"/>
      <c r="F109" s="337"/>
      <c r="G109" s="337"/>
      <c r="H109" s="337"/>
      <c r="I109" s="337"/>
      <c r="J109" s="337"/>
      <c r="K109" s="337"/>
      <c r="L109" s="337"/>
      <c r="M109" s="337"/>
      <c r="N109" s="337"/>
      <c r="O109" s="337"/>
      <c r="P109" s="340"/>
      <c r="Q109" s="337"/>
      <c r="R109" s="337"/>
      <c r="S109" s="337"/>
      <c r="T109" s="337"/>
      <c r="U109" s="337"/>
    </row>
    <row r="110" spans="1:21">
      <c r="A110" s="337"/>
      <c r="B110" s="337"/>
      <c r="C110" s="337"/>
      <c r="D110" s="337"/>
      <c r="E110" s="337"/>
      <c r="F110" s="337"/>
      <c r="G110" s="337"/>
      <c r="H110" s="337"/>
      <c r="I110" s="337"/>
      <c r="J110" s="337"/>
      <c r="K110" s="337"/>
      <c r="L110" s="337"/>
      <c r="M110" s="337"/>
      <c r="N110" s="337"/>
      <c r="O110" s="337"/>
      <c r="P110" s="340"/>
      <c r="Q110" s="337"/>
      <c r="R110" s="337"/>
      <c r="S110" s="337"/>
      <c r="T110" s="337"/>
      <c r="U110" s="337"/>
    </row>
    <row r="111" spans="1:21">
      <c r="A111" s="337"/>
      <c r="B111" s="337"/>
      <c r="C111" s="337"/>
      <c r="D111" s="337"/>
      <c r="E111" s="337"/>
      <c r="F111" s="337"/>
      <c r="G111" s="337"/>
      <c r="H111" s="337"/>
      <c r="I111" s="337"/>
      <c r="J111" s="337"/>
      <c r="K111" s="337"/>
      <c r="L111" s="337"/>
      <c r="M111" s="337"/>
      <c r="N111" s="337"/>
      <c r="O111" s="337"/>
      <c r="P111" s="340"/>
      <c r="Q111" s="337"/>
      <c r="R111" s="337"/>
      <c r="S111" s="337"/>
      <c r="T111" s="337"/>
      <c r="U111" s="337"/>
    </row>
    <row r="112" spans="1:21">
      <c r="A112" s="337"/>
      <c r="B112" s="337"/>
      <c r="C112" s="337"/>
      <c r="D112" s="337"/>
      <c r="E112" s="337"/>
      <c r="F112" s="337"/>
      <c r="G112" s="337"/>
      <c r="H112" s="337"/>
      <c r="I112" s="337"/>
      <c r="J112" s="337"/>
      <c r="K112" s="337"/>
      <c r="L112" s="337"/>
      <c r="M112" s="337"/>
      <c r="N112" s="337"/>
      <c r="O112" s="337"/>
      <c r="P112" s="340"/>
      <c r="Q112" s="337"/>
      <c r="R112" s="337"/>
      <c r="S112" s="337"/>
      <c r="T112" s="337"/>
      <c r="U112" s="337"/>
    </row>
    <row r="113" spans="1:21">
      <c r="A113" s="337"/>
      <c r="B113" s="337"/>
      <c r="C113" s="337"/>
      <c r="D113" s="337"/>
      <c r="E113" s="337"/>
      <c r="F113" s="337"/>
      <c r="G113" s="337"/>
      <c r="H113" s="337"/>
      <c r="I113" s="337"/>
      <c r="J113" s="337"/>
      <c r="K113" s="337"/>
      <c r="L113" s="337"/>
      <c r="M113" s="337"/>
      <c r="N113" s="337"/>
      <c r="O113" s="337"/>
      <c r="P113" s="340"/>
      <c r="Q113" s="337"/>
      <c r="R113" s="337"/>
      <c r="S113" s="337"/>
      <c r="T113" s="337"/>
      <c r="U113" s="337"/>
    </row>
    <row r="114" spans="1:21">
      <c r="A114" s="337"/>
      <c r="B114" s="337"/>
      <c r="C114" s="337"/>
      <c r="D114" s="337"/>
      <c r="E114" s="337"/>
      <c r="F114" s="337"/>
      <c r="G114" s="337"/>
      <c r="H114" s="337"/>
      <c r="I114" s="337"/>
      <c r="J114" s="337"/>
      <c r="K114" s="337"/>
      <c r="L114" s="337"/>
      <c r="M114" s="337"/>
      <c r="N114" s="337"/>
      <c r="O114" s="337"/>
      <c r="P114" s="340"/>
      <c r="Q114" s="337"/>
      <c r="R114" s="337"/>
      <c r="S114" s="337"/>
      <c r="T114" s="337"/>
      <c r="U114" s="337"/>
    </row>
    <row r="115" spans="1:21">
      <c r="A115" s="337"/>
      <c r="B115" s="337"/>
      <c r="C115" s="337"/>
      <c r="D115" s="337"/>
      <c r="E115" s="337"/>
      <c r="F115" s="337"/>
      <c r="G115" s="337"/>
      <c r="H115" s="337"/>
      <c r="I115" s="337"/>
      <c r="J115" s="337"/>
      <c r="K115" s="337"/>
      <c r="L115" s="337"/>
      <c r="M115" s="337"/>
      <c r="N115" s="337"/>
      <c r="O115" s="337"/>
      <c r="P115" s="340"/>
      <c r="Q115" s="337"/>
      <c r="R115" s="337"/>
      <c r="S115" s="337"/>
      <c r="T115" s="337"/>
      <c r="U115" s="337"/>
    </row>
    <row r="116" spans="1:21">
      <c r="A116" s="337"/>
      <c r="B116" s="337"/>
      <c r="C116" s="337"/>
      <c r="D116" s="337"/>
      <c r="E116" s="337"/>
      <c r="F116" s="337"/>
      <c r="G116" s="337"/>
      <c r="H116" s="337"/>
      <c r="I116" s="337"/>
      <c r="J116" s="337"/>
      <c r="K116" s="337"/>
      <c r="L116" s="337"/>
      <c r="M116" s="337"/>
      <c r="N116" s="337"/>
      <c r="O116" s="337"/>
      <c r="P116" s="340"/>
      <c r="Q116" s="337"/>
      <c r="R116" s="337"/>
      <c r="S116" s="337"/>
      <c r="T116" s="337"/>
      <c r="U116" s="337"/>
    </row>
    <row r="117" spans="1:21">
      <c r="A117" s="337"/>
      <c r="B117" s="337"/>
      <c r="C117" s="337"/>
      <c r="D117" s="337"/>
      <c r="E117" s="337"/>
      <c r="F117" s="337"/>
      <c r="G117" s="337"/>
      <c r="H117" s="337"/>
      <c r="I117" s="337"/>
      <c r="J117" s="337"/>
      <c r="K117" s="337"/>
      <c r="L117" s="337"/>
      <c r="M117" s="337"/>
      <c r="N117" s="337"/>
      <c r="O117" s="337"/>
      <c r="P117" s="340"/>
      <c r="Q117" s="337"/>
      <c r="R117" s="337"/>
      <c r="S117" s="337"/>
      <c r="T117" s="337"/>
      <c r="U117" s="337"/>
    </row>
    <row r="118" spans="1:21">
      <c r="A118" s="337"/>
      <c r="B118" s="337"/>
      <c r="C118" s="337"/>
      <c r="D118" s="337"/>
      <c r="E118" s="337"/>
      <c r="F118" s="337"/>
      <c r="G118" s="337"/>
      <c r="H118" s="337"/>
      <c r="I118" s="337"/>
      <c r="J118" s="337"/>
      <c r="K118" s="337"/>
      <c r="L118" s="337"/>
      <c r="M118" s="337"/>
      <c r="N118" s="337"/>
      <c r="O118" s="337"/>
      <c r="P118" s="340"/>
      <c r="Q118" s="337"/>
      <c r="R118" s="337"/>
      <c r="S118" s="337"/>
      <c r="T118" s="337"/>
      <c r="U118" s="337"/>
    </row>
    <row r="119" spans="1:21">
      <c r="A119" s="337"/>
      <c r="B119" s="337"/>
      <c r="C119" s="337"/>
      <c r="D119" s="337"/>
      <c r="E119" s="337"/>
      <c r="F119" s="337"/>
      <c r="G119" s="337"/>
      <c r="H119" s="337"/>
      <c r="I119" s="337"/>
      <c r="J119" s="337"/>
      <c r="K119" s="337"/>
      <c r="L119" s="337"/>
      <c r="M119" s="337"/>
      <c r="N119" s="337"/>
      <c r="O119" s="337"/>
      <c r="P119" s="340"/>
      <c r="Q119" s="337"/>
      <c r="R119" s="337"/>
      <c r="S119" s="337"/>
      <c r="T119" s="337"/>
      <c r="U119" s="337"/>
    </row>
    <row r="120" spans="1:21">
      <c r="A120" s="337"/>
      <c r="B120" s="337"/>
      <c r="C120" s="337"/>
      <c r="D120" s="337"/>
      <c r="E120" s="337"/>
      <c r="F120" s="337"/>
      <c r="G120" s="337"/>
      <c r="H120" s="337"/>
      <c r="I120" s="337"/>
      <c r="J120" s="337"/>
      <c r="K120" s="337"/>
      <c r="L120" s="337"/>
      <c r="M120" s="337"/>
      <c r="N120" s="337"/>
      <c r="O120" s="337"/>
      <c r="P120" s="340"/>
      <c r="Q120" s="337"/>
      <c r="R120" s="337"/>
      <c r="S120" s="337"/>
      <c r="T120" s="337"/>
      <c r="U120" s="337"/>
    </row>
    <row r="121" spans="1:21">
      <c r="A121" s="337"/>
      <c r="B121" s="337"/>
      <c r="C121" s="337"/>
      <c r="D121" s="337"/>
      <c r="E121" s="337"/>
      <c r="F121" s="337"/>
      <c r="G121" s="337"/>
      <c r="H121" s="337"/>
      <c r="I121" s="337"/>
      <c r="J121" s="337"/>
      <c r="K121" s="337"/>
      <c r="L121" s="337"/>
      <c r="M121" s="337"/>
      <c r="N121" s="337"/>
      <c r="O121" s="337"/>
      <c r="P121" s="340"/>
      <c r="Q121" s="337"/>
      <c r="R121" s="337"/>
      <c r="S121" s="337"/>
      <c r="T121" s="337"/>
      <c r="U121" s="337"/>
    </row>
    <row r="122" spans="1:21">
      <c r="A122" s="337"/>
      <c r="B122" s="337"/>
      <c r="C122" s="337"/>
      <c r="D122" s="337"/>
      <c r="E122" s="337"/>
      <c r="F122" s="337"/>
      <c r="G122" s="337"/>
      <c r="H122" s="337"/>
      <c r="I122" s="337"/>
      <c r="J122" s="337"/>
      <c r="K122" s="337"/>
      <c r="L122" s="337"/>
      <c r="M122" s="337"/>
      <c r="N122" s="337"/>
      <c r="O122" s="337"/>
      <c r="P122" s="340"/>
      <c r="Q122" s="337"/>
      <c r="R122" s="337"/>
      <c r="S122" s="337"/>
      <c r="T122" s="337"/>
      <c r="U122" s="337"/>
    </row>
    <row r="123" spans="1:21">
      <c r="A123" s="337"/>
      <c r="B123" s="337"/>
      <c r="C123" s="337"/>
      <c r="D123" s="337"/>
      <c r="E123" s="337"/>
      <c r="F123" s="337"/>
      <c r="G123" s="337"/>
      <c r="H123" s="337"/>
      <c r="I123" s="337"/>
      <c r="J123" s="337"/>
      <c r="K123" s="337"/>
      <c r="L123" s="337"/>
      <c r="M123" s="337"/>
      <c r="N123" s="337"/>
      <c r="O123" s="337"/>
      <c r="P123" s="340"/>
      <c r="Q123" s="337"/>
      <c r="R123" s="337"/>
      <c r="S123" s="337"/>
      <c r="T123" s="337"/>
      <c r="U123" s="337"/>
    </row>
    <row r="124" spans="1:21">
      <c r="A124" s="337"/>
      <c r="B124" s="337"/>
      <c r="C124" s="337"/>
      <c r="D124" s="337"/>
      <c r="E124" s="337"/>
      <c r="F124" s="337"/>
      <c r="G124" s="337"/>
      <c r="H124" s="337"/>
      <c r="I124" s="337"/>
      <c r="J124" s="337"/>
      <c r="K124" s="337"/>
      <c r="L124" s="337"/>
      <c r="M124" s="337"/>
      <c r="N124" s="337"/>
      <c r="O124" s="337"/>
      <c r="P124" s="340"/>
      <c r="Q124" s="337"/>
      <c r="R124" s="337"/>
      <c r="S124" s="337"/>
      <c r="T124" s="337"/>
      <c r="U124" s="337"/>
    </row>
    <row r="125" spans="1:21">
      <c r="A125" s="337"/>
      <c r="B125" s="337"/>
      <c r="C125" s="337"/>
      <c r="D125" s="337"/>
      <c r="E125" s="337"/>
      <c r="F125" s="337"/>
      <c r="G125" s="337"/>
      <c r="H125" s="337"/>
      <c r="I125" s="337"/>
      <c r="J125" s="337"/>
      <c r="K125" s="337"/>
      <c r="L125" s="337"/>
      <c r="M125" s="337"/>
      <c r="N125" s="337"/>
      <c r="O125" s="337"/>
      <c r="P125" s="340"/>
      <c r="Q125" s="337"/>
      <c r="R125" s="337"/>
      <c r="S125" s="337"/>
      <c r="T125" s="337"/>
      <c r="U125" s="337"/>
    </row>
    <row r="126" spans="1:21">
      <c r="A126" s="337"/>
      <c r="B126" s="337"/>
      <c r="C126" s="337"/>
      <c r="D126" s="337"/>
      <c r="E126" s="337"/>
      <c r="F126" s="337"/>
      <c r="G126" s="337"/>
      <c r="H126" s="337"/>
      <c r="I126" s="337"/>
      <c r="J126" s="337"/>
      <c r="K126" s="337"/>
      <c r="L126" s="337"/>
      <c r="M126" s="337"/>
      <c r="N126" s="337"/>
      <c r="O126" s="337"/>
      <c r="P126" s="340"/>
      <c r="Q126" s="337"/>
      <c r="R126" s="337"/>
      <c r="S126" s="337"/>
      <c r="T126" s="337"/>
      <c r="U126" s="337"/>
    </row>
    <row r="127" spans="1:21">
      <c r="A127" s="337"/>
      <c r="B127" s="337"/>
      <c r="C127" s="337"/>
      <c r="D127" s="337"/>
      <c r="E127" s="337"/>
      <c r="F127" s="337"/>
      <c r="G127" s="337"/>
      <c r="H127" s="337"/>
      <c r="I127" s="337"/>
      <c r="J127" s="337"/>
      <c r="K127" s="337"/>
      <c r="L127" s="337"/>
      <c r="M127" s="337"/>
      <c r="N127" s="337"/>
      <c r="O127" s="337"/>
      <c r="P127" s="340"/>
      <c r="Q127" s="337"/>
      <c r="R127" s="337"/>
      <c r="S127" s="337"/>
      <c r="T127" s="337"/>
      <c r="U127" s="337"/>
    </row>
    <row r="128" spans="1:21">
      <c r="A128" s="337"/>
      <c r="B128" s="337"/>
      <c r="C128" s="337"/>
      <c r="D128" s="337"/>
      <c r="E128" s="337"/>
      <c r="F128" s="337"/>
      <c r="G128" s="337"/>
      <c r="H128" s="337"/>
      <c r="I128" s="337"/>
      <c r="J128" s="337"/>
      <c r="K128" s="337"/>
      <c r="L128" s="337"/>
      <c r="M128" s="337"/>
      <c r="N128" s="337"/>
      <c r="O128" s="337"/>
      <c r="P128" s="340"/>
      <c r="Q128" s="337"/>
      <c r="R128" s="337"/>
      <c r="S128" s="337"/>
      <c r="T128" s="337"/>
      <c r="U128" s="337"/>
    </row>
    <row r="129" spans="1:21">
      <c r="A129" s="337"/>
      <c r="B129" s="337"/>
      <c r="C129" s="337"/>
      <c r="D129" s="337"/>
      <c r="E129" s="337"/>
      <c r="F129" s="337"/>
      <c r="G129" s="337"/>
      <c r="H129" s="337"/>
      <c r="I129" s="337"/>
      <c r="J129" s="337"/>
      <c r="K129" s="337"/>
      <c r="L129" s="337"/>
      <c r="M129" s="337"/>
      <c r="N129" s="337"/>
      <c r="O129" s="337"/>
      <c r="P129" s="340"/>
      <c r="Q129" s="337"/>
      <c r="R129" s="337"/>
      <c r="S129" s="337"/>
      <c r="T129" s="337"/>
      <c r="U129" s="337"/>
    </row>
    <row r="130" spans="1:21">
      <c r="A130" s="337"/>
      <c r="B130" s="337"/>
      <c r="C130" s="337"/>
      <c r="D130" s="337"/>
      <c r="E130" s="337"/>
      <c r="F130" s="337"/>
      <c r="G130" s="337"/>
      <c r="H130" s="337"/>
      <c r="I130" s="337"/>
      <c r="J130" s="337"/>
      <c r="K130" s="337"/>
      <c r="L130" s="337"/>
      <c r="M130" s="337"/>
      <c r="N130" s="337"/>
      <c r="O130" s="337"/>
      <c r="P130" s="340"/>
      <c r="Q130" s="337"/>
      <c r="R130" s="337"/>
      <c r="S130" s="337"/>
      <c r="T130" s="337"/>
      <c r="U130" s="337"/>
    </row>
    <row r="131" spans="1:21">
      <c r="A131" s="337"/>
      <c r="B131" s="337"/>
      <c r="C131" s="337"/>
      <c r="D131" s="337"/>
      <c r="E131" s="337"/>
      <c r="F131" s="337"/>
      <c r="G131" s="337"/>
      <c r="H131" s="337"/>
      <c r="I131" s="337"/>
      <c r="J131" s="337"/>
      <c r="K131" s="337"/>
      <c r="L131" s="337"/>
      <c r="M131" s="337"/>
      <c r="N131" s="337"/>
      <c r="O131" s="337"/>
      <c r="P131" s="340"/>
      <c r="Q131" s="337"/>
      <c r="R131" s="337"/>
      <c r="S131" s="337"/>
      <c r="T131" s="337"/>
      <c r="U131" s="337"/>
    </row>
    <row r="132" spans="1:21">
      <c r="A132" s="337"/>
      <c r="B132" s="337"/>
      <c r="C132" s="337"/>
      <c r="D132" s="337"/>
      <c r="E132" s="337"/>
      <c r="F132" s="337"/>
      <c r="G132" s="337"/>
      <c r="H132" s="337"/>
      <c r="I132" s="337"/>
      <c r="J132" s="337"/>
      <c r="K132" s="337"/>
      <c r="L132" s="337"/>
      <c r="M132" s="337"/>
      <c r="N132" s="337"/>
      <c r="O132" s="337"/>
      <c r="P132" s="340"/>
      <c r="Q132" s="337"/>
      <c r="R132" s="337"/>
      <c r="S132" s="337"/>
      <c r="T132" s="337"/>
      <c r="U132" s="337"/>
    </row>
    <row r="133" spans="1:21">
      <c r="A133" s="337"/>
      <c r="B133" s="337"/>
      <c r="C133" s="337"/>
      <c r="D133" s="337"/>
      <c r="E133" s="337"/>
      <c r="F133" s="337"/>
      <c r="G133" s="337"/>
      <c r="H133" s="337"/>
      <c r="I133" s="337"/>
      <c r="J133" s="337"/>
      <c r="K133" s="337"/>
      <c r="L133" s="337"/>
      <c r="M133" s="337"/>
      <c r="N133" s="337"/>
      <c r="O133" s="337"/>
      <c r="P133" s="340"/>
      <c r="Q133" s="337"/>
      <c r="R133" s="337"/>
      <c r="S133" s="337"/>
      <c r="T133" s="337"/>
      <c r="U133" s="337"/>
    </row>
    <row r="134" spans="1:21">
      <c r="A134" s="337"/>
      <c r="B134" s="337"/>
      <c r="C134" s="337"/>
      <c r="D134" s="337"/>
      <c r="E134" s="337"/>
      <c r="F134" s="337"/>
      <c r="G134" s="337"/>
      <c r="H134" s="337"/>
      <c r="I134" s="337"/>
      <c r="J134" s="337"/>
      <c r="K134" s="337"/>
      <c r="L134" s="337"/>
      <c r="M134" s="337"/>
      <c r="N134" s="337"/>
      <c r="O134" s="337"/>
      <c r="P134" s="340"/>
      <c r="Q134" s="337"/>
      <c r="R134" s="337"/>
      <c r="S134" s="337"/>
      <c r="T134" s="337"/>
      <c r="U134" s="337"/>
    </row>
    <row r="135" spans="1:21">
      <c r="A135" s="337"/>
      <c r="B135" s="337"/>
      <c r="C135" s="337"/>
      <c r="D135" s="337"/>
      <c r="E135" s="337"/>
      <c r="F135" s="337"/>
      <c r="G135" s="337"/>
      <c r="H135" s="337"/>
      <c r="I135" s="337"/>
      <c r="J135" s="337"/>
      <c r="K135" s="337"/>
      <c r="L135" s="337"/>
      <c r="M135" s="337"/>
      <c r="N135" s="337"/>
      <c r="O135" s="337"/>
      <c r="P135" s="340"/>
      <c r="Q135" s="337"/>
      <c r="R135" s="337"/>
      <c r="S135" s="337"/>
      <c r="T135" s="337"/>
      <c r="U135" s="337"/>
    </row>
    <row r="136" spans="1:21">
      <c r="A136" s="337"/>
      <c r="B136" s="337"/>
      <c r="C136" s="337"/>
      <c r="D136" s="337"/>
      <c r="E136" s="337"/>
      <c r="F136" s="337"/>
      <c r="G136" s="337"/>
      <c r="H136" s="337"/>
      <c r="I136" s="337"/>
      <c r="J136" s="337"/>
      <c r="K136" s="337"/>
      <c r="L136" s="337"/>
      <c r="M136" s="337"/>
      <c r="N136" s="337"/>
      <c r="O136" s="337"/>
      <c r="P136" s="340"/>
      <c r="Q136" s="337"/>
      <c r="R136" s="337"/>
      <c r="S136" s="337"/>
      <c r="T136" s="337"/>
      <c r="U136" s="337"/>
    </row>
    <row r="137" spans="1:21">
      <c r="A137" s="337"/>
      <c r="B137" s="337"/>
      <c r="C137" s="337"/>
      <c r="D137" s="337"/>
      <c r="E137" s="337"/>
      <c r="F137" s="337"/>
      <c r="G137" s="337"/>
      <c r="H137" s="337"/>
      <c r="I137" s="337"/>
      <c r="J137" s="337"/>
      <c r="K137" s="337"/>
      <c r="L137" s="337"/>
      <c r="M137" s="337"/>
      <c r="N137" s="337"/>
      <c r="O137" s="337"/>
      <c r="P137" s="340"/>
      <c r="Q137" s="337"/>
      <c r="R137" s="337"/>
      <c r="S137" s="337"/>
      <c r="T137" s="337"/>
      <c r="U137" s="337"/>
    </row>
    <row r="138" spans="1:21">
      <c r="A138" s="337"/>
      <c r="B138" s="337"/>
      <c r="C138" s="337"/>
      <c r="D138" s="337"/>
      <c r="E138" s="337"/>
      <c r="F138" s="337"/>
      <c r="G138" s="337"/>
      <c r="H138" s="337"/>
      <c r="I138" s="337"/>
      <c r="J138" s="337"/>
      <c r="K138" s="337"/>
      <c r="L138" s="337"/>
      <c r="M138" s="337"/>
      <c r="N138" s="337"/>
      <c r="O138" s="337"/>
      <c r="P138" s="340"/>
      <c r="Q138" s="337"/>
      <c r="R138" s="337"/>
      <c r="S138" s="337"/>
      <c r="T138" s="337"/>
      <c r="U138" s="337"/>
    </row>
    <row r="139" spans="1:21">
      <c r="A139" s="337"/>
      <c r="B139" s="337"/>
      <c r="C139" s="337"/>
      <c r="D139" s="337"/>
      <c r="E139" s="337"/>
      <c r="F139" s="337"/>
      <c r="G139" s="337"/>
      <c r="H139" s="337"/>
      <c r="I139" s="337"/>
      <c r="J139" s="337"/>
      <c r="K139" s="337"/>
      <c r="L139" s="337"/>
      <c r="M139" s="337"/>
      <c r="N139" s="337"/>
      <c r="O139" s="337"/>
      <c r="P139" s="340"/>
      <c r="Q139" s="337"/>
      <c r="R139" s="337"/>
      <c r="S139" s="337"/>
      <c r="T139" s="337"/>
      <c r="U139" s="337"/>
    </row>
    <row r="140" spans="1:21">
      <c r="A140" s="337"/>
      <c r="B140" s="337"/>
      <c r="C140" s="337"/>
      <c r="D140" s="337"/>
      <c r="E140" s="337"/>
      <c r="F140" s="337"/>
      <c r="G140" s="337"/>
      <c r="H140" s="337"/>
      <c r="I140" s="337"/>
      <c r="J140" s="337"/>
      <c r="K140" s="337"/>
      <c r="L140" s="337"/>
      <c r="M140" s="337"/>
      <c r="N140" s="337"/>
      <c r="O140" s="337"/>
      <c r="P140" s="340"/>
      <c r="Q140" s="337"/>
      <c r="R140" s="337"/>
      <c r="S140" s="337"/>
      <c r="T140" s="337"/>
      <c r="U140" s="337"/>
    </row>
    <row r="141" spans="1:21">
      <c r="A141" s="337"/>
      <c r="B141" s="337"/>
      <c r="C141" s="337"/>
      <c r="D141" s="337"/>
      <c r="E141" s="337"/>
      <c r="F141" s="337"/>
      <c r="G141" s="337"/>
      <c r="H141" s="337"/>
      <c r="I141" s="337"/>
      <c r="J141" s="337"/>
      <c r="K141" s="337"/>
      <c r="L141" s="337"/>
      <c r="M141" s="337"/>
      <c r="N141" s="337"/>
      <c r="O141" s="337"/>
      <c r="P141" s="340"/>
      <c r="Q141" s="337"/>
      <c r="R141" s="337"/>
      <c r="S141" s="337"/>
      <c r="T141" s="337"/>
      <c r="U141" s="337"/>
    </row>
    <row r="142" spans="1:21">
      <c r="A142" s="337"/>
      <c r="B142" s="337"/>
      <c r="C142" s="337"/>
      <c r="D142" s="337"/>
      <c r="E142" s="337"/>
      <c r="F142" s="337"/>
      <c r="G142" s="337"/>
      <c r="H142" s="337"/>
      <c r="I142" s="337"/>
      <c r="J142" s="337"/>
      <c r="K142" s="337"/>
      <c r="L142" s="337"/>
      <c r="M142" s="337"/>
      <c r="N142" s="337"/>
      <c r="O142" s="337"/>
      <c r="P142" s="340"/>
      <c r="Q142" s="337"/>
      <c r="R142" s="337"/>
      <c r="S142" s="337"/>
      <c r="T142" s="337"/>
      <c r="U142" s="337"/>
    </row>
    <row r="143" spans="1:21">
      <c r="A143" s="337"/>
      <c r="B143" s="337"/>
      <c r="C143" s="337"/>
      <c r="D143" s="337"/>
      <c r="E143" s="337"/>
      <c r="F143" s="337"/>
      <c r="G143" s="337"/>
      <c r="H143" s="337"/>
      <c r="I143" s="337"/>
      <c r="J143" s="337"/>
      <c r="K143" s="337"/>
      <c r="L143" s="337"/>
      <c r="M143" s="337"/>
      <c r="N143" s="337"/>
      <c r="O143" s="337"/>
      <c r="P143" s="340"/>
      <c r="Q143" s="337"/>
      <c r="R143" s="337"/>
      <c r="S143" s="337"/>
      <c r="T143" s="337"/>
      <c r="U143" s="337"/>
    </row>
    <row r="144" spans="1:21">
      <c r="A144" s="337"/>
      <c r="B144" s="337"/>
      <c r="C144" s="337"/>
      <c r="D144" s="337"/>
      <c r="E144" s="337"/>
      <c r="F144" s="337"/>
      <c r="G144" s="337"/>
      <c r="H144" s="337"/>
      <c r="I144" s="337"/>
      <c r="J144" s="337"/>
      <c r="K144" s="337"/>
      <c r="L144" s="337"/>
      <c r="M144" s="337"/>
      <c r="N144" s="337"/>
      <c r="O144" s="337"/>
      <c r="P144" s="340"/>
      <c r="Q144" s="337"/>
      <c r="R144" s="337"/>
      <c r="S144" s="337"/>
      <c r="T144" s="337"/>
      <c r="U144" s="337"/>
    </row>
    <row r="145" spans="1:21">
      <c r="A145" s="337"/>
      <c r="B145" s="337"/>
      <c r="C145" s="337"/>
      <c r="D145" s="337"/>
      <c r="E145" s="337"/>
      <c r="F145" s="337"/>
      <c r="G145" s="337"/>
      <c r="H145" s="337"/>
      <c r="I145" s="337"/>
      <c r="J145" s="337"/>
      <c r="K145" s="337"/>
      <c r="L145" s="337"/>
      <c r="M145" s="337"/>
      <c r="N145" s="337"/>
      <c r="O145" s="337"/>
      <c r="P145" s="340"/>
      <c r="Q145" s="337"/>
      <c r="R145" s="337"/>
      <c r="S145" s="337"/>
      <c r="T145" s="337"/>
      <c r="U145" s="337"/>
    </row>
    <row r="146" spans="1:21">
      <c r="A146" s="337"/>
      <c r="B146" s="337"/>
      <c r="C146" s="337"/>
      <c r="D146" s="337"/>
      <c r="E146" s="337"/>
      <c r="F146" s="337"/>
      <c r="G146" s="337"/>
      <c r="H146" s="337"/>
      <c r="I146" s="337"/>
      <c r="J146" s="337"/>
      <c r="K146" s="337"/>
      <c r="L146" s="337"/>
      <c r="M146" s="337"/>
      <c r="N146" s="337"/>
      <c r="O146" s="337"/>
      <c r="P146" s="340"/>
      <c r="Q146" s="337"/>
      <c r="R146" s="337"/>
      <c r="S146" s="337"/>
      <c r="T146" s="337"/>
      <c r="U146" s="337"/>
    </row>
    <row r="147" spans="1:21">
      <c r="A147" s="337"/>
      <c r="B147" s="337"/>
      <c r="C147" s="337"/>
      <c r="D147" s="337"/>
      <c r="E147" s="337"/>
      <c r="F147" s="337"/>
      <c r="G147" s="337"/>
      <c r="H147" s="337"/>
      <c r="I147" s="337"/>
      <c r="J147" s="337"/>
      <c r="K147" s="337"/>
      <c r="L147" s="337"/>
      <c r="M147" s="337"/>
      <c r="N147" s="337"/>
      <c r="O147" s="337"/>
      <c r="P147" s="340"/>
      <c r="Q147" s="337"/>
      <c r="R147" s="337"/>
      <c r="S147" s="337"/>
      <c r="T147" s="337"/>
      <c r="U147" s="337"/>
    </row>
    <row r="148" spans="1:21">
      <c r="A148" s="337"/>
      <c r="B148" s="337"/>
      <c r="C148" s="337"/>
      <c r="D148" s="337"/>
      <c r="E148" s="337"/>
      <c r="F148" s="337"/>
      <c r="G148" s="337"/>
      <c r="H148" s="337"/>
      <c r="I148" s="337"/>
      <c r="J148" s="337"/>
      <c r="K148" s="337"/>
      <c r="L148" s="337"/>
      <c r="M148" s="337"/>
      <c r="N148" s="337"/>
      <c r="O148" s="337"/>
      <c r="P148" s="340"/>
      <c r="Q148" s="337"/>
      <c r="R148" s="337"/>
      <c r="S148" s="337"/>
      <c r="T148" s="337"/>
      <c r="U148" s="337"/>
    </row>
    <row r="149" spans="1:21">
      <c r="A149" s="337"/>
      <c r="B149" s="337"/>
      <c r="C149" s="337"/>
      <c r="D149" s="337"/>
      <c r="E149" s="337"/>
      <c r="F149" s="337"/>
      <c r="G149" s="337"/>
      <c r="H149" s="337"/>
      <c r="I149" s="337"/>
      <c r="J149" s="337"/>
      <c r="K149" s="337"/>
      <c r="L149" s="337"/>
      <c r="M149" s="337"/>
      <c r="N149" s="337"/>
      <c r="O149" s="337"/>
      <c r="P149" s="340"/>
      <c r="Q149" s="337"/>
      <c r="R149" s="337"/>
      <c r="S149" s="337"/>
      <c r="T149" s="337"/>
      <c r="U149" s="337"/>
    </row>
    <row r="150" spans="1:21">
      <c r="A150" s="337"/>
      <c r="B150" s="337"/>
      <c r="C150" s="337"/>
      <c r="D150" s="337"/>
      <c r="E150" s="337"/>
      <c r="F150" s="337"/>
      <c r="G150" s="337"/>
      <c r="H150" s="337"/>
      <c r="I150" s="337"/>
      <c r="J150" s="337"/>
      <c r="K150" s="337"/>
      <c r="L150" s="337"/>
      <c r="M150" s="337"/>
      <c r="N150" s="337"/>
      <c r="O150" s="337"/>
      <c r="P150" s="340"/>
      <c r="Q150" s="337"/>
      <c r="R150" s="337"/>
      <c r="S150" s="337"/>
      <c r="T150" s="337"/>
      <c r="U150" s="337"/>
    </row>
    <row r="151" spans="1:21">
      <c r="A151" s="337"/>
      <c r="B151" s="337"/>
      <c r="C151" s="337"/>
      <c r="D151" s="337"/>
      <c r="E151" s="337"/>
      <c r="F151" s="337"/>
      <c r="G151" s="337"/>
      <c r="H151" s="337"/>
      <c r="I151" s="337"/>
      <c r="J151" s="337"/>
      <c r="K151" s="337"/>
      <c r="L151" s="337"/>
      <c r="M151" s="337"/>
      <c r="N151" s="337"/>
      <c r="O151" s="337"/>
      <c r="P151" s="340"/>
      <c r="Q151" s="337"/>
      <c r="R151" s="337"/>
      <c r="S151" s="337"/>
      <c r="T151" s="337"/>
      <c r="U151" s="337"/>
    </row>
    <row r="152" spans="1:21">
      <c r="A152" s="337"/>
      <c r="B152" s="337"/>
      <c r="C152" s="337"/>
      <c r="D152" s="337"/>
      <c r="E152" s="337"/>
      <c r="F152" s="337"/>
      <c r="G152" s="337"/>
      <c r="H152" s="337"/>
      <c r="I152" s="337"/>
      <c r="J152" s="337"/>
      <c r="K152" s="337"/>
      <c r="L152" s="337"/>
      <c r="M152" s="337"/>
      <c r="N152" s="337"/>
      <c r="O152" s="337"/>
      <c r="P152" s="340"/>
      <c r="Q152" s="337"/>
      <c r="R152" s="337"/>
      <c r="S152" s="337"/>
      <c r="T152" s="337"/>
      <c r="U152" s="337"/>
    </row>
    <row r="153" spans="1:21">
      <c r="A153" s="337"/>
      <c r="B153" s="337"/>
      <c r="C153" s="337"/>
      <c r="D153" s="337"/>
      <c r="E153" s="337"/>
      <c r="F153" s="337"/>
      <c r="G153" s="337"/>
      <c r="H153" s="337"/>
      <c r="I153" s="337"/>
      <c r="J153" s="337"/>
      <c r="K153" s="337"/>
      <c r="L153" s="337"/>
      <c r="M153" s="337"/>
      <c r="N153" s="337"/>
      <c r="O153" s="337"/>
      <c r="P153" s="340"/>
      <c r="Q153" s="337"/>
      <c r="R153" s="337"/>
      <c r="S153" s="337"/>
      <c r="T153" s="337"/>
      <c r="U153" s="337"/>
    </row>
    <row r="154" spans="1:21">
      <c r="A154" s="337"/>
      <c r="B154" s="337"/>
      <c r="C154" s="337"/>
      <c r="D154" s="337"/>
      <c r="E154" s="337"/>
      <c r="F154" s="337"/>
      <c r="G154" s="337"/>
      <c r="H154" s="337"/>
      <c r="I154" s="337"/>
      <c r="J154" s="337"/>
      <c r="K154" s="337"/>
      <c r="L154" s="337"/>
      <c r="M154" s="337"/>
      <c r="N154" s="337"/>
      <c r="O154" s="337"/>
      <c r="P154" s="340"/>
      <c r="Q154" s="337"/>
      <c r="R154" s="337"/>
      <c r="S154" s="337"/>
      <c r="T154" s="337"/>
      <c r="U154" s="337"/>
    </row>
    <row r="155" spans="1:21">
      <c r="A155" s="337"/>
      <c r="B155" s="337"/>
      <c r="C155" s="337"/>
      <c r="D155" s="337"/>
      <c r="E155" s="337"/>
      <c r="F155" s="337"/>
      <c r="G155" s="337"/>
      <c r="H155" s="337"/>
      <c r="I155" s="337"/>
      <c r="J155" s="337"/>
      <c r="K155" s="337"/>
      <c r="L155" s="337"/>
      <c r="M155" s="337"/>
      <c r="N155" s="337"/>
      <c r="O155" s="337"/>
      <c r="P155" s="340"/>
      <c r="Q155" s="337"/>
      <c r="R155" s="337"/>
      <c r="S155" s="337"/>
      <c r="T155" s="337"/>
      <c r="U155" s="337"/>
    </row>
    <row r="156" spans="1:21">
      <c r="A156" s="337"/>
      <c r="B156" s="337"/>
      <c r="C156" s="337"/>
      <c r="D156" s="337"/>
      <c r="E156" s="337"/>
      <c r="F156" s="337"/>
      <c r="G156" s="337"/>
      <c r="H156" s="337"/>
      <c r="I156" s="337"/>
      <c r="J156" s="337"/>
      <c r="K156" s="337"/>
      <c r="L156" s="337"/>
      <c r="M156" s="337"/>
      <c r="N156" s="337"/>
      <c r="O156" s="337"/>
      <c r="P156" s="340"/>
      <c r="Q156" s="337"/>
      <c r="R156" s="337"/>
      <c r="S156" s="337"/>
      <c r="T156" s="337"/>
      <c r="U156" s="337"/>
    </row>
    <row r="157" spans="1:21">
      <c r="A157" s="337"/>
      <c r="B157" s="337"/>
      <c r="C157" s="337"/>
      <c r="D157" s="337"/>
      <c r="E157" s="337"/>
      <c r="F157" s="337"/>
      <c r="G157" s="337"/>
      <c r="H157" s="337"/>
      <c r="I157" s="337"/>
      <c r="J157" s="337"/>
      <c r="K157" s="337"/>
      <c r="L157" s="337"/>
      <c r="M157" s="337"/>
      <c r="N157" s="337"/>
      <c r="O157" s="337"/>
      <c r="P157" s="340"/>
      <c r="Q157" s="337"/>
      <c r="R157" s="337"/>
      <c r="S157" s="337"/>
      <c r="T157" s="337"/>
      <c r="U157" s="337"/>
    </row>
    <row r="158" spans="1:21">
      <c r="A158" s="337"/>
      <c r="B158" s="337"/>
      <c r="C158" s="337"/>
      <c r="D158" s="337"/>
      <c r="E158" s="337"/>
      <c r="F158" s="337"/>
      <c r="G158" s="337"/>
      <c r="H158" s="337"/>
      <c r="I158" s="337"/>
      <c r="J158" s="337"/>
      <c r="K158" s="337"/>
      <c r="L158" s="337"/>
      <c r="M158" s="337"/>
      <c r="N158" s="337"/>
      <c r="O158" s="337"/>
      <c r="P158" s="340"/>
      <c r="Q158" s="337"/>
      <c r="R158" s="337"/>
      <c r="S158" s="337"/>
      <c r="T158" s="337"/>
      <c r="U158" s="337"/>
    </row>
    <row r="159" spans="1:21">
      <c r="A159" s="337"/>
      <c r="B159" s="337"/>
      <c r="C159" s="337"/>
      <c r="D159" s="337"/>
      <c r="E159" s="337"/>
      <c r="F159" s="337"/>
      <c r="G159" s="337"/>
      <c r="H159" s="337"/>
      <c r="I159" s="337"/>
      <c r="J159" s="337"/>
      <c r="K159" s="337"/>
      <c r="L159" s="337"/>
      <c r="M159" s="337"/>
      <c r="N159" s="337"/>
      <c r="O159" s="337"/>
      <c r="P159" s="340"/>
      <c r="Q159" s="337"/>
      <c r="R159" s="337"/>
      <c r="S159" s="337"/>
      <c r="T159" s="337"/>
      <c r="U159" s="337"/>
    </row>
    <row r="160" spans="1:21">
      <c r="A160" s="337"/>
      <c r="B160" s="337"/>
      <c r="C160" s="337"/>
      <c r="D160" s="337"/>
      <c r="E160" s="337"/>
      <c r="F160" s="337"/>
      <c r="G160" s="337"/>
      <c r="H160" s="337"/>
      <c r="I160" s="337"/>
      <c r="J160" s="337"/>
      <c r="K160" s="337"/>
      <c r="L160" s="337"/>
      <c r="M160" s="337"/>
      <c r="N160" s="337"/>
      <c r="O160" s="337"/>
      <c r="P160" s="340"/>
      <c r="Q160" s="337"/>
      <c r="R160" s="337"/>
      <c r="S160" s="337"/>
      <c r="T160" s="337"/>
      <c r="U160" s="337"/>
    </row>
    <row r="161" spans="1:21">
      <c r="A161" s="337"/>
      <c r="B161" s="337"/>
      <c r="C161" s="337"/>
      <c r="D161" s="337"/>
      <c r="E161" s="337"/>
      <c r="F161" s="337"/>
      <c r="G161" s="337"/>
      <c r="H161" s="337"/>
      <c r="I161" s="337"/>
      <c r="J161" s="337"/>
      <c r="K161" s="337"/>
      <c r="L161" s="337"/>
      <c r="M161" s="337"/>
      <c r="N161" s="337"/>
      <c r="O161" s="337"/>
      <c r="P161" s="340"/>
      <c r="Q161" s="337"/>
      <c r="R161" s="337"/>
      <c r="S161" s="337"/>
      <c r="T161" s="337"/>
      <c r="U161" s="337"/>
    </row>
    <row r="162" spans="1:21">
      <c r="A162" s="337"/>
      <c r="B162" s="337"/>
      <c r="C162" s="337"/>
      <c r="D162" s="337"/>
      <c r="E162" s="337"/>
      <c r="F162" s="337"/>
      <c r="G162" s="337"/>
      <c r="H162" s="337"/>
      <c r="I162" s="337"/>
      <c r="J162" s="337"/>
      <c r="K162" s="337"/>
      <c r="L162" s="337"/>
      <c r="M162" s="337"/>
      <c r="N162" s="337"/>
      <c r="O162" s="337"/>
      <c r="P162" s="340"/>
      <c r="Q162" s="337"/>
      <c r="R162" s="337"/>
      <c r="S162" s="337"/>
      <c r="T162" s="337"/>
      <c r="U162" s="337"/>
    </row>
    <row r="163" spans="1:21">
      <c r="A163" s="337"/>
      <c r="B163" s="337"/>
      <c r="C163" s="337"/>
      <c r="D163" s="337"/>
      <c r="E163" s="337"/>
      <c r="F163" s="337"/>
      <c r="G163" s="337"/>
      <c r="H163" s="337"/>
      <c r="I163" s="337"/>
      <c r="J163" s="337"/>
      <c r="K163" s="337"/>
      <c r="L163" s="337"/>
      <c r="M163" s="337"/>
      <c r="N163" s="337"/>
      <c r="O163" s="337"/>
      <c r="P163" s="340"/>
      <c r="Q163" s="337"/>
      <c r="R163" s="337"/>
      <c r="S163" s="337"/>
      <c r="T163" s="337"/>
      <c r="U163" s="337"/>
    </row>
    <row r="164" spans="1:21">
      <c r="A164" s="337"/>
      <c r="B164" s="337"/>
      <c r="C164" s="337"/>
      <c r="D164" s="337"/>
      <c r="E164" s="337"/>
      <c r="F164" s="337"/>
      <c r="G164" s="337"/>
      <c r="H164" s="337"/>
      <c r="I164" s="337"/>
      <c r="J164" s="337"/>
      <c r="K164" s="337"/>
      <c r="L164" s="337"/>
      <c r="M164" s="337"/>
      <c r="N164" s="337"/>
      <c r="O164" s="337"/>
      <c r="P164" s="340"/>
      <c r="Q164" s="337"/>
      <c r="R164" s="337"/>
      <c r="S164" s="337"/>
      <c r="T164" s="337"/>
      <c r="U164" s="337"/>
    </row>
    <row r="165" spans="1:21">
      <c r="A165" s="337"/>
      <c r="B165" s="337"/>
      <c r="C165" s="337"/>
      <c r="D165" s="337"/>
      <c r="E165" s="337"/>
      <c r="F165" s="337"/>
      <c r="G165" s="337"/>
      <c r="H165" s="337"/>
      <c r="I165" s="337"/>
      <c r="J165" s="337"/>
      <c r="K165" s="337"/>
      <c r="L165" s="337"/>
      <c r="M165" s="337"/>
      <c r="N165" s="337"/>
      <c r="O165" s="337"/>
      <c r="P165" s="340"/>
      <c r="Q165" s="337"/>
      <c r="R165" s="337"/>
      <c r="S165" s="337"/>
      <c r="T165" s="337"/>
      <c r="U165" s="337"/>
    </row>
    <row r="166" spans="1:21">
      <c r="A166" s="337"/>
      <c r="B166" s="337"/>
      <c r="C166" s="337"/>
      <c r="D166" s="337"/>
      <c r="E166" s="337"/>
      <c r="F166" s="337"/>
      <c r="G166" s="337"/>
      <c r="H166" s="337"/>
      <c r="I166" s="337"/>
      <c r="J166" s="337"/>
      <c r="K166" s="337"/>
      <c r="L166" s="337"/>
      <c r="M166" s="337"/>
      <c r="N166" s="337"/>
      <c r="O166" s="337"/>
      <c r="P166" s="340"/>
      <c r="Q166" s="337"/>
      <c r="R166" s="337"/>
      <c r="S166" s="337"/>
      <c r="T166" s="337"/>
      <c r="U166" s="337"/>
    </row>
    <row r="167" spans="1:21">
      <c r="A167" s="337"/>
      <c r="B167" s="337"/>
      <c r="C167" s="337"/>
      <c r="D167" s="337"/>
      <c r="E167" s="337"/>
      <c r="F167" s="337"/>
      <c r="G167" s="337"/>
      <c r="H167" s="337"/>
      <c r="I167" s="337"/>
      <c r="J167" s="337"/>
      <c r="K167" s="337"/>
      <c r="L167" s="337"/>
      <c r="M167" s="337"/>
      <c r="N167" s="337"/>
      <c r="O167" s="337"/>
      <c r="P167" s="340"/>
      <c r="Q167" s="337"/>
      <c r="R167" s="337"/>
      <c r="S167" s="337"/>
      <c r="T167" s="337"/>
      <c r="U167" s="337"/>
    </row>
    <row r="168" spans="1:21">
      <c r="A168" s="337"/>
      <c r="B168" s="337"/>
      <c r="C168" s="337"/>
      <c r="D168" s="337"/>
      <c r="E168" s="337"/>
      <c r="F168" s="337"/>
      <c r="G168" s="337"/>
      <c r="H168" s="337"/>
      <c r="I168" s="337"/>
      <c r="J168" s="337"/>
      <c r="K168" s="337"/>
      <c r="L168" s="337"/>
      <c r="M168" s="337"/>
      <c r="N168" s="337"/>
      <c r="O168" s="337"/>
      <c r="P168" s="340"/>
      <c r="Q168" s="337"/>
      <c r="R168" s="337"/>
      <c r="S168" s="337"/>
      <c r="T168" s="337"/>
      <c r="U168" s="337"/>
    </row>
    <row r="169" spans="1:21">
      <c r="A169" s="337"/>
      <c r="B169" s="337"/>
      <c r="C169" s="337"/>
      <c r="D169" s="337"/>
      <c r="E169" s="337"/>
      <c r="F169" s="337"/>
      <c r="G169" s="337"/>
      <c r="H169" s="337"/>
      <c r="I169" s="337"/>
      <c r="J169" s="337"/>
      <c r="K169" s="337"/>
      <c r="L169" s="337"/>
      <c r="M169" s="337"/>
      <c r="N169" s="337"/>
      <c r="O169" s="337"/>
      <c r="P169" s="340"/>
      <c r="Q169" s="337"/>
      <c r="R169" s="337"/>
      <c r="S169" s="337"/>
      <c r="T169" s="337"/>
      <c r="U169" s="337"/>
    </row>
    <row r="170" spans="1:21">
      <c r="A170" s="337"/>
      <c r="B170" s="337"/>
      <c r="C170" s="337"/>
      <c r="D170" s="337"/>
      <c r="E170" s="337"/>
      <c r="F170" s="337"/>
      <c r="G170" s="337"/>
      <c r="H170" s="337"/>
      <c r="I170" s="337"/>
      <c r="J170" s="337"/>
      <c r="K170" s="337"/>
      <c r="L170" s="337"/>
      <c r="M170" s="337"/>
      <c r="N170" s="337"/>
      <c r="O170" s="337"/>
      <c r="P170" s="340"/>
      <c r="Q170" s="337"/>
      <c r="R170" s="337"/>
      <c r="S170" s="337"/>
      <c r="T170" s="337"/>
      <c r="U170" s="337"/>
    </row>
    <row r="171" spans="1:21">
      <c r="A171" s="337"/>
      <c r="B171" s="337"/>
      <c r="C171" s="337"/>
      <c r="D171" s="337"/>
      <c r="E171" s="337"/>
      <c r="F171" s="337"/>
      <c r="G171" s="337"/>
      <c r="H171" s="337"/>
      <c r="I171" s="337"/>
      <c r="J171" s="337"/>
      <c r="K171" s="337"/>
      <c r="L171" s="337"/>
      <c r="M171" s="337"/>
      <c r="N171" s="337"/>
      <c r="O171" s="337"/>
      <c r="P171" s="340"/>
      <c r="Q171" s="337"/>
      <c r="R171" s="337"/>
      <c r="S171" s="337"/>
      <c r="T171" s="337"/>
      <c r="U171" s="337"/>
    </row>
    <row r="172" spans="1:21">
      <c r="A172" s="337"/>
      <c r="B172" s="337"/>
      <c r="C172" s="337"/>
      <c r="D172" s="337"/>
      <c r="E172" s="337"/>
      <c r="F172" s="337"/>
      <c r="G172" s="337"/>
      <c r="H172" s="337"/>
      <c r="I172" s="337"/>
      <c r="J172" s="337"/>
      <c r="K172" s="337"/>
      <c r="L172" s="337"/>
      <c r="M172" s="337"/>
      <c r="N172" s="337"/>
      <c r="O172" s="337"/>
      <c r="P172" s="340"/>
      <c r="Q172" s="337"/>
      <c r="R172" s="337"/>
      <c r="S172" s="337"/>
      <c r="T172" s="337"/>
      <c r="U172" s="337"/>
    </row>
    <row r="173" spans="1:21">
      <c r="A173" s="337"/>
      <c r="B173" s="337"/>
      <c r="C173" s="337"/>
      <c r="D173" s="337"/>
      <c r="E173" s="337"/>
      <c r="F173" s="337"/>
      <c r="G173" s="337"/>
      <c r="H173" s="337"/>
      <c r="I173" s="337"/>
      <c r="J173" s="337"/>
      <c r="K173" s="337"/>
      <c r="L173" s="337"/>
      <c r="M173" s="337"/>
      <c r="N173" s="337"/>
      <c r="O173" s="337"/>
      <c r="P173" s="340"/>
      <c r="Q173" s="337"/>
      <c r="R173" s="337"/>
      <c r="S173" s="337"/>
      <c r="T173" s="337"/>
      <c r="U173" s="337"/>
    </row>
    <row r="174" spans="1:21">
      <c r="A174" s="337"/>
      <c r="B174" s="337"/>
      <c r="C174" s="337"/>
      <c r="D174" s="337"/>
      <c r="E174" s="337"/>
      <c r="F174" s="337"/>
      <c r="G174" s="337"/>
      <c r="H174" s="337"/>
      <c r="I174" s="337"/>
      <c r="J174" s="337"/>
      <c r="K174" s="337"/>
      <c r="L174" s="337"/>
      <c r="M174" s="337"/>
      <c r="N174" s="337"/>
      <c r="O174" s="337"/>
      <c r="P174" s="340"/>
      <c r="Q174" s="337"/>
      <c r="R174" s="337"/>
      <c r="S174" s="337"/>
      <c r="T174" s="337"/>
      <c r="U174" s="337"/>
    </row>
    <row r="175" spans="1:21">
      <c r="A175" s="337"/>
      <c r="B175" s="337"/>
      <c r="C175" s="337"/>
      <c r="D175" s="337"/>
      <c r="E175" s="337"/>
      <c r="F175" s="337"/>
      <c r="G175" s="337"/>
      <c r="H175" s="337"/>
      <c r="I175" s="337"/>
      <c r="J175" s="337"/>
      <c r="K175" s="337"/>
      <c r="L175" s="337"/>
      <c r="M175" s="337"/>
      <c r="N175" s="337"/>
      <c r="O175" s="337"/>
      <c r="P175" s="340"/>
      <c r="Q175" s="337"/>
      <c r="R175" s="337"/>
      <c r="S175" s="337"/>
      <c r="T175" s="337"/>
      <c r="U175" s="337"/>
    </row>
    <row r="176" spans="1:21">
      <c r="A176" s="337"/>
      <c r="B176" s="337"/>
      <c r="C176" s="337"/>
      <c r="D176" s="337"/>
      <c r="E176" s="337"/>
      <c r="F176" s="337"/>
      <c r="G176" s="337"/>
      <c r="H176" s="337"/>
      <c r="I176" s="337"/>
      <c r="J176" s="337"/>
      <c r="K176" s="337"/>
      <c r="L176" s="337"/>
      <c r="M176" s="337"/>
      <c r="N176" s="337"/>
      <c r="O176" s="337"/>
      <c r="P176" s="340"/>
      <c r="Q176" s="337"/>
      <c r="R176" s="337"/>
      <c r="S176" s="337"/>
      <c r="T176" s="337"/>
      <c r="U176" s="337"/>
    </row>
    <row r="177" spans="1:21">
      <c r="A177" s="337"/>
      <c r="B177" s="337"/>
      <c r="C177" s="337"/>
      <c r="D177" s="337"/>
      <c r="E177" s="337"/>
      <c r="F177" s="337"/>
      <c r="G177" s="337"/>
      <c r="H177" s="337"/>
      <c r="I177" s="337"/>
      <c r="J177" s="337"/>
      <c r="K177" s="337"/>
      <c r="L177" s="337"/>
      <c r="M177" s="337"/>
      <c r="N177" s="337"/>
      <c r="O177" s="337"/>
      <c r="P177" s="340"/>
      <c r="Q177" s="337"/>
      <c r="R177" s="337"/>
      <c r="S177" s="337"/>
      <c r="T177" s="337"/>
      <c r="U177" s="337"/>
    </row>
    <row r="178" spans="1:21">
      <c r="A178" s="337"/>
      <c r="B178" s="337"/>
      <c r="C178" s="337"/>
      <c r="D178" s="337"/>
      <c r="E178" s="337"/>
      <c r="F178" s="337"/>
      <c r="G178" s="337"/>
      <c r="H178" s="337"/>
      <c r="I178" s="337"/>
      <c r="J178" s="337"/>
      <c r="K178" s="337"/>
      <c r="L178" s="337"/>
      <c r="M178" s="337"/>
      <c r="N178" s="337"/>
      <c r="O178" s="337"/>
      <c r="P178" s="340"/>
      <c r="Q178" s="337"/>
      <c r="R178" s="337"/>
      <c r="S178" s="337"/>
      <c r="T178" s="337"/>
      <c r="U178" s="337"/>
    </row>
    <row r="179" spans="1:21">
      <c r="A179" s="337"/>
      <c r="B179" s="337"/>
      <c r="C179" s="337"/>
      <c r="D179" s="337"/>
      <c r="E179" s="337"/>
      <c r="F179" s="337"/>
      <c r="G179" s="337"/>
      <c r="H179" s="337"/>
      <c r="I179" s="337"/>
      <c r="J179" s="337"/>
      <c r="K179" s="337"/>
      <c r="L179" s="337"/>
      <c r="M179" s="337"/>
      <c r="N179" s="337"/>
      <c r="O179" s="337"/>
      <c r="P179" s="340"/>
      <c r="Q179" s="337"/>
      <c r="R179" s="337"/>
      <c r="S179" s="337"/>
      <c r="T179" s="337"/>
      <c r="U179" s="337"/>
    </row>
    <row r="180" spans="1:21">
      <c r="A180" s="337"/>
      <c r="B180" s="337"/>
      <c r="C180" s="337"/>
      <c r="D180" s="337"/>
      <c r="E180" s="337"/>
      <c r="F180" s="337"/>
      <c r="G180" s="337"/>
      <c r="H180" s="337"/>
      <c r="I180" s="337"/>
      <c r="J180" s="337"/>
      <c r="K180" s="337"/>
      <c r="L180" s="337"/>
      <c r="M180" s="337"/>
      <c r="N180" s="337"/>
      <c r="O180" s="337"/>
      <c r="P180" s="340"/>
      <c r="Q180" s="337"/>
      <c r="R180" s="337"/>
      <c r="S180" s="337"/>
      <c r="T180" s="337"/>
      <c r="U180" s="337"/>
    </row>
    <row r="181" spans="1:21">
      <c r="A181" s="337"/>
      <c r="B181" s="337"/>
      <c r="C181" s="337"/>
      <c r="D181" s="337"/>
      <c r="E181" s="337"/>
      <c r="F181" s="337"/>
      <c r="G181" s="337"/>
      <c r="H181" s="337"/>
      <c r="I181" s="337"/>
      <c r="J181" s="337"/>
      <c r="K181" s="337"/>
      <c r="L181" s="337"/>
      <c r="M181" s="337"/>
      <c r="N181" s="337"/>
      <c r="O181" s="337"/>
      <c r="P181" s="340"/>
      <c r="Q181" s="337"/>
      <c r="R181" s="337"/>
      <c r="S181" s="337"/>
      <c r="T181" s="337"/>
      <c r="U181" s="337"/>
    </row>
    <row r="182" spans="1:21">
      <c r="A182" s="337"/>
      <c r="B182" s="337"/>
      <c r="C182" s="337"/>
      <c r="D182" s="337"/>
      <c r="E182" s="337"/>
      <c r="F182" s="337"/>
      <c r="G182" s="337"/>
      <c r="H182" s="337"/>
      <c r="I182" s="337"/>
      <c r="J182" s="337"/>
      <c r="K182" s="337"/>
      <c r="L182" s="337"/>
      <c r="M182" s="337"/>
      <c r="N182" s="337"/>
      <c r="O182" s="337"/>
      <c r="P182" s="340"/>
      <c r="Q182" s="337"/>
      <c r="R182" s="337"/>
      <c r="S182" s="337"/>
      <c r="T182" s="337"/>
      <c r="U182" s="337"/>
    </row>
    <row r="183" spans="1:21">
      <c r="A183" s="337"/>
      <c r="B183" s="337"/>
      <c r="C183" s="337"/>
      <c r="D183" s="337"/>
      <c r="E183" s="337"/>
      <c r="F183" s="337"/>
      <c r="G183" s="337"/>
      <c r="H183" s="337"/>
      <c r="I183" s="337"/>
      <c r="J183" s="337"/>
      <c r="K183" s="337"/>
      <c r="L183" s="337"/>
      <c r="M183" s="337"/>
      <c r="N183" s="337"/>
      <c r="O183" s="337"/>
      <c r="P183" s="340"/>
      <c r="Q183" s="337"/>
      <c r="R183" s="337"/>
      <c r="S183" s="337"/>
      <c r="T183" s="337"/>
      <c r="U183" s="337"/>
    </row>
    <row r="184" spans="1:21">
      <c r="A184" s="337"/>
      <c r="B184" s="337"/>
      <c r="C184" s="337"/>
      <c r="D184" s="337"/>
      <c r="E184" s="337"/>
      <c r="F184" s="337"/>
      <c r="G184" s="337"/>
      <c r="H184" s="337"/>
      <c r="I184" s="337"/>
      <c r="J184" s="337"/>
      <c r="K184" s="337"/>
      <c r="L184" s="337"/>
      <c r="M184" s="337"/>
      <c r="N184" s="337"/>
      <c r="O184" s="337"/>
      <c r="P184" s="340"/>
      <c r="Q184" s="337"/>
      <c r="R184" s="337"/>
      <c r="S184" s="337"/>
      <c r="T184" s="337"/>
      <c r="U184" s="337"/>
    </row>
    <row r="185" spans="1:21">
      <c r="A185" s="337"/>
      <c r="B185" s="337"/>
      <c r="C185" s="337"/>
      <c r="D185" s="337"/>
      <c r="E185" s="337"/>
      <c r="F185" s="337"/>
      <c r="G185" s="337"/>
      <c r="H185" s="337"/>
      <c r="I185" s="337"/>
      <c r="J185" s="337"/>
      <c r="K185" s="337"/>
      <c r="L185" s="337"/>
      <c r="M185" s="337"/>
      <c r="N185" s="337"/>
      <c r="O185" s="337"/>
      <c r="P185" s="340"/>
      <c r="Q185" s="337"/>
      <c r="R185" s="337"/>
      <c r="S185" s="337"/>
      <c r="T185" s="337"/>
      <c r="U185" s="337"/>
    </row>
    <row r="186" spans="1:21">
      <c r="A186" s="337"/>
      <c r="B186" s="337"/>
      <c r="C186" s="337"/>
      <c r="D186" s="337"/>
      <c r="E186" s="337"/>
      <c r="F186" s="337"/>
      <c r="G186" s="337"/>
      <c r="H186" s="337"/>
      <c r="I186" s="337"/>
      <c r="J186" s="337"/>
      <c r="K186" s="337"/>
      <c r="L186" s="337"/>
      <c r="M186" s="337"/>
      <c r="N186" s="337"/>
      <c r="O186" s="337"/>
      <c r="P186" s="340"/>
      <c r="Q186" s="337"/>
      <c r="R186" s="337"/>
      <c r="S186" s="337"/>
      <c r="T186" s="337"/>
      <c r="U186" s="337"/>
    </row>
    <row r="187" spans="1:21">
      <c r="A187" s="337"/>
      <c r="B187" s="337"/>
      <c r="C187" s="337"/>
      <c r="D187" s="337"/>
      <c r="E187" s="337"/>
      <c r="F187" s="337"/>
      <c r="G187" s="337"/>
      <c r="H187" s="337"/>
      <c r="I187" s="337"/>
      <c r="J187" s="337"/>
      <c r="K187" s="337"/>
      <c r="L187" s="337"/>
      <c r="M187" s="337"/>
      <c r="N187" s="337"/>
      <c r="O187" s="337"/>
      <c r="P187" s="340"/>
      <c r="Q187" s="337"/>
      <c r="R187" s="337"/>
      <c r="S187" s="337"/>
      <c r="T187" s="337"/>
      <c r="U187" s="337"/>
    </row>
    <row r="188" spans="1:21">
      <c r="A188" s="337"/>
      <c r="B188" s="337"/>
      <c r="C188" s="337"/>
      <c r="D188" s="337"/>
      <c r="E188" s="337"/>
      <c r="F188" s="337"/>
      <c r="G188" s="337"/>
      <c r="H188" s="337"/>
      <c r="I188" s="337"/>
      <c r="J188" s="337"/>
      <c r="K188" s="337"/>
      <c r="L188" s="337"/>
      <c r="M188" s="337"/>
      <c r="N188" s="337"/>
      <c r="O188" s="337"/>
      <c r="P188" s="340"/>
      <c r="Q188" s="337"/>
      <c r="R188" s="337"/>
      <c r="S188" s="337"/>
      <c r="T188" s="337"/>
      <c r="U188" s="337"/>
    </row>
    <row r="189" spans="1:21">
      <c r="A189" s="337"/>
      <c r="B189" s="337"/>
      <c r="C189" s="337"/>
      <c r="D189" s="337"/>
      <c r="E189" s="337"/>
      <c r="F189" s="337"/>
      <c r="G189" s="337"/>
      <c r="H189" s="337"/>
      <c r="I189" s="337"/>
      <c r="J189" s="337"/>
      <c r="K189" s="337"/>
      <c r="L189" s="337"/>
      <c r="M189" s="337"/>
      <c r="N189" s="337"/>
      <c r="O189" s="337"/>
      <c r="P189" s="340"/>
      <c r="Q189" s="337"/>
      <c r="R189" s="337"/>
      <c r="S189" s="337"/>
      <c r="T189" s="337"/>
      <c r="U189" s="337"/>
    </row>
    <row r="190" spans="1:21">
      <c r="A190" s="337"/>
      <c r="B190" s="337"/>
      <c r="C190" s="337"/>
      <c r="D190" s="337"/>
      <c r="E190" s="337"/>
      <c r="F190" s="337"/>
      <c r="G190" s="337"/>
      <c r="H190" s="337"/>
      <c r="I190" s="337"/>
      <c r="J190" s="337"/>
      <c r="K190" s="337"/>
      <c r="L190" s="337"/>
      <c r="M190" s="337"/>
      <c r="N190" s="337"/>
      <c r="O190" s="337"/>
      <c r="P190" s="340"/>
      <c r="Q190" s="337"/>
      <c r="R190" s="337"/>
      <c r="S190" s="337"/>
      <c r="T190" s="337"/>
      <c r="U190" s="337"/>
    </row>
    <row r="191" spans="1:21">
      <c r="A191" s="337"/>
      <c r="B191" s="337"/>
      <c r="C191" s="337"/>
      <c r="D191" s="337"/>
      <c r="E191" s="337"/>
      <c r="F191" s="337"/>
      <c r="G191" s="337"/>
      <c r="H191" s="337"/>
      <c r="I191" s="337"/>
      <c r="J191" s="337"/>
      <c r="K191" s="337"/>
      <c r="L191" s="337"/>
      <c r="M191" s="337"/>
      <c r="N191" s="337"/>
      <c r="O191" s="337"/>
      <c r="P191" s="340"/>
      <c r="Q191" s="337"/>
      <c r="R191" s="337"/>
      <c r="S191" s="337"/>
      <c r="T191" s="337"/>
      <c r="U191" s="337"/>
    </row>
    <row r="192" spans="1:21">
      <c r="A192" s="337"/>
      <c r="B192" s="337"/>
      <c r="C192" s="337"/>
      <c r="D192" s="337"/>
      <c r="E192" s="337"/>
      <c r="F192" s="337"/>
      <c r="G192" s="337"/>
      <c r="H192" s="337"/>
      <c r="I192" s="337"/>
      <c r="J192" s="337"/>
      <c r="K192" s="337"/>
      <c r="L192" s="337"/>
      <c r="M192" s="337"/>
      <c r="N192" s="337"/>
      <c r="O192" s="337"/>
      <c r="P192" s="340"/>
      <c r="Q192" s="337"/>
      <c r="R192" s="337"/>
      <c r="S192" s="337"/>
      <c r="T192" s="337"/>
      <c r="U192" s="337"/>
    </row>
    <row r="193" spans="1:21">
      <c r="A193" s="337"/>
      <c r="B193" s="337"/>
      <c r="C193" s="337"/>
      <c r="D193" s="337"/>
      <c r="E193" s="337"/>
      <c r="F193" s="337"/>
      <c r="G193" s="337"/>
      <c r="H193" s="337"/>
      <c r="I193" s="337"/>
      <c r="J193" s="337"/>
      <c r="K193" s="337"/>
      <c r="L193" s="337"/>
      <c r="M193" s="337"/>
      <c r="N193" s="337"/>
      <c r="O193" s="337"/>
      <c r="P193" s="340"/>
      <c r="Q193" s="337"/>
      <c r="R193" s="337"/>
      <c r="S193" s="337"/>
      <c r="T193" s="337"/>
      <c r="U193" s="337"/>
    </row>
    <row r="194" spans="1:21">
      <c r="A194" s="337"/>
      <c r="B194" s="337"/>
      <c r="C194" s="337"/>
      <c r="D194" s="337"/>
      <c r="E194" s="337"/>
      <c r="F194" s="337"/>
      <c r="G194" s="337"/>
      <c r="H194" s="337"/>
      <c r="I194" s="337"/>
      <c r="J194" s="337"/>
      <c r="K194" s="337"/>
      <c r="L194" s="337"/>
      <c r="M194" s="337"/>
      <c r="N194" s="337"/>
      <c r="O194" s="337"/>
      <c r="P194" s="340"/>
      <c r="Q194" s="337"/>
      <c r="R194" s="337"/>
      <c r="S194" s="337"/>
      <c r="T194" s="337"/>
      <c r="U194" s="337"/>
    </row>
    <row r="195" spans="1:21">
      <c r="A195" s="337"/>
      <c r="B195" s="337"/>
      <c r="C195" s="337"/>
      <c r="D195" s="337"/>
      <c r="E195" s="337"/>
      <c r="F195" s="337"/>
      <c r="G195" s="337"/>
      <c r="H195" s="337"/>
      <c r="I195" s="337"/>
      <c r="J195" s="337"/>
      <c r="K195" s="337"/>
      <c r="L195" s="337"/>
      <c r="M195" s="337"/>
      <c r="N195" s="337"/>
      <c r="O195" s="337"/>
      <c r="P195" s="340"/>
      <c r="Q195" s="337"/>
      <c r="R195" s="337"/>
      <c r="S195" s="337"/>
      <c r="T195" s="337"/>
      <c r="U195" s="337"/>
    </row>
    <row r="196" spans="1:21">
      <c r="A196" s="337"/>
      <c r="B196" s="337"/>
      <c r="C196" s="337"/>
      <c r="D196" s="337"/>
      <c r="E196" s="337"/>
      <c r="F196" s="337"/>
      <c r="G196" s="337"/>
      <c r="H196" s="337"/>
      <c r="I196" s="337"/>
      <c r="J196" s="337"/>
      <c r="K196" s="337"/>
      <c r="L196" s="337"/>
      <c r="M196" s="337"/>
      <c r="N196" s="337"/>
      <c r="O196" s="337"/>
      <c r="P196" s="340"/>
      <c r="Q196" s="337"/>
      <c r="R196" s="337"/>
      <c r="S196" s="337"/>
      <c r="T196" s="337"/>
      <c r="U196" s="337"/>
    </row>
    <row r="197" spans="1:21">
      <c r="A197" s="337"/>
      <c r="B197" s="337"/>
      <c r="C197" s="337"/>
      <c r="D197" s="337"/>
      <c r="E197" s="337"/>
      <c r="F197" s="337"/>
      <c r="G197" s="337"/>
      <c r="H197" s="337"/>
      <c r="I197" s="337"/>
      <c r="J197" s="337"/>
      <c r="K197" s="337"/>
      <c r="L197" s="337"/>
      <c r="M197" s="337"/>
      <c r="N197" s="337"/>
      <c r="O197" s="337"/>
      <c r="P197" s="340"/>
      <c r="Q197" s="337"/>
      <c r="R197" s="337"/>
      <c r="S197" s="337"/>
      <c r="T197" s="337"/>
      <c r="U197" s="337"/>
    </row>
    <row r="198" spans="1:21">
      <c r="A198" s="337"/>
      <c r="B198" s="337"/>
      <c r="C198" s="337"/>
      <c r="D198" s="337"/>
      <c r="E198" s="337"/>
      <c r="F198" s="337"/>
      <c r="G198" s="337"/>
      <c r="H198" s="337"/>
      <c r="I198" s="337"/>
      <c r="J198" s="337"/>
      <c r="K198" s="337"/>
      <c r="L198" s="337"/>
      <c r="M198" s="337"/>
      <c r="N198" s="337"/>
      <c r="O198" s="337"/>
      <c r="P198" s="340"/>
      <c r="Q198" s="337"/>
      <c r="R198" s="337"/>
      <c r="S198" s="337"/>
      <c r="T198" s="337"/>
      <c r="U198" s="337"/>
    </row>
    <row r="199" spans="1:21">
      <c r="A199" s="337"/>
      <c r="B199" s="337"/>
      <c r="C199" s="337"/>
      <c r="D199" s="337"/>
      <c r="E199" s="337"/>
      <c r="F199" s="337"/>
      <c r="G199" s="337"/>
      <c r="H199" s="337"/>
      <c r="I199" s="337"/>
      <c r="J199" s="337"/>
      <c r="K199" s="337"/>
      <c r="L199" s="337"/>
      <c r="M199" s="337"/>
      <c r="N199" s="337"/>
      <c r="O199" s="337"/>
      <c r="P199" s="340"/>
      <c r="Q199" s="337"/>
      <c r="R199" s="337"/>
      <c r="S199" s="337"/>
      <c r="T199" s="337"/>
      <c r="U199" s="337"/>
    </row>
    <row r="200" spans="1:21">
      <c r="A200" s="337"/>
      <c r="B200" s="337"/>
      <c r="C200" s="337"/>
      <c r="D200" s="337"/>
      <c r="E200" s="337"/>
      <c r="F200" s="337"/>
      <c r="G200" s="337"/>
      <c r="H200" s="337"/>
      <c r="I200" s="337"/>
      <c r="J200" s="337"/>
      <c r="K200" s="337"/>
      <c r="L200" s="337"/>
      <c r="M200" s="337"/>
      <c r="N200" s="337"/>
      <c r="O200" s="337"/>
      <c r="P200" s="340"/>
      <c r="Q200" s="337"/>
      <c r="R200" s="337"/>
      <c r="S200" s="337"/>
      <c r="T200" s="337"/>
      <c r="U200" s="337"/>
    </row>
    <row r="201" spans="1:21">
      <c r="A201" s="337"/>
      <c r="B201" s="337"/>
      <c r="C201" s="337"/>
      <c r="D201" s="337"/>
      <c r="E201" s="337"/>
      <c r="F201" s="337"/>
      <c r="G201" s="337"/>
      <c r="H201" s="337"/>
      <c r="I201" s="337"/>
      <c r="J201" s="337"/>
      <c r="K201" s="337"/>
      <c r="L201" s="337"/>
      <c r="M201" s="337"/>
      <c r="N201" s="337"/>
      <c r="O201" s="337"/>
      <c r="P201" s="340"/>
      <c r="Q201" s="337"/>
      <c r="R201" s="337"/>
      <c r="S201" s="337"/>
      <c r="T201" s="337"/>
      <c r="U201" s="337"/>
    </row>
    <row r="202" spans="1:21">
      <c r="A202" s="337"/>
      <c r="B202" s="337"/>
      <c r="C202" s="337"/>
      <c r="D202" s="337"/>
      <c r="E202" s="337"/>
      <c r="F202" s="337"/>
      <c r="G202" s="337"/>
      <c r="H202" s="337"/>
      <c r="I202" s="337"/>
      <c r="J202" s="337"/>
      <c r="K202" s="337"/>
      <c r="L202" s="337"/>
      <c r="M202" s="337"/>
      <c r="N202" s="337"/>
      <c r="O202" s="337"/>
      <c r="P202" s="340"/>
      <c r="Q202" s="337"/>
      <c r="R202" s="337"/>
      <c r="S202" s="337"/>
      <c r="T202" s="337"/>
      <c r="U202" s="337"/>
    </row>
    <row r="203" spans="1:21">
      <c r="A203" s="337"/>
      <c r="B203" s="337"/>
      <c r="C203" s="337"/>
      <c r="D203" s="337"/>
      <c r="E203" s="337"/>
      <c r="F203" s="337"/>
      <c r="G203" s="337"/>
      <c r="H203" s="337"/>
      <c r="I203" s="337"/>
      <c r="J203" s="337"/>
      <c r="K203" s="337"/>
      <c r="L203" s="337"/>
      <c r="M203" s="337"/>
      <c r="N203" s="337"/>
      <c r="O203" s="337"/>
      <c r="P203" s="340"/>
      <c r="Q203" s="337"/>
      <c r="R203" s="337"/>
      <c r="S203" s="337"/>
      <c r="T203" s="337"/>
      <c r="U203" s="337"/>
    </row>
    <row r="204" spans="1:21">
      <c r="A204" s="337"/>
      <c r="B204" s="337"/>
      <c r="C204" s="337"/>
      <c r="D204" s="337"/>
      <c r="E204" s="337"/>
      <c r="F204" s="337"/>
      <c r="G204" s="337"/>
      <c r="H204" s="337"/>
      <c r="I204" s="337"/>
      <c r="J204" s="337"/>
      <c r="K204" s="337"/>
      <c r="L204" s="337"/>
      <c r="M204" s="337"/>
      <c r="N204" s="337"/>
      <c r="O204" s="337"/>
      <c r="P204" s="340"/>
      <c r="Q204" s="337"/>
      <c r="R204" s="337"/>
      <c r="S204" s="337"/>
      <c r="T204" s="337"/>
      <c r="U204" s="337"/>
    </row>
    <row r="205" spans="1:21">
      <c r="A205" s="337"/>
      <c r="B205" s="337"/>
      <c r="C205" s="337"/>
      <c r="D205" s="337"/>
      <c r="E205" s="337"/>
      <c r="F205" s="337"/>
      <c r="G205" s="337"/>
      <c r="H205" s="337"/>
      <c r="I205" s="337"/>
      <c r="J205" s="337"/>
      <c r="K205" s="337"/>
      <c r="L205" s="337"/>
      <c r="M205" s="337"/>
      <c r="N205" s="337"/>
      <c r="O205" s="337"/>
      <c r="P205" s="340"/>
      <c r="Q205" s="337"/>
      <c r="R205" s="337"/>
      <c r="S205" s="337"/>
      <c r="T205" s="337"/>
      <c r="U205" s="337"/>
    </row>
    <row r="206" spans="1:21">
      <c r="A206" s="337"/>
      <c r="B206" s="337"/>
      <c r="C206" s="337"/>
      <c r="D206" s="337"/>
      <c r="E206" s="337"/>
      <c r="F206" s="337"/>
      <c r="G206" s="337"/>
      <c r="H206" s="337"/>
      <c r="I206" s="337"/>
      <c r="J206" s="337"/>
      <c r="K206" s="337"/>
      <c r="L206" s="337"/>
      <c r="M206" s="337"/>
      <c r="N206" s="337"/>
      <c r="O206" s="337"/>
      <c r="P206" s="340"/>
      <c r="Q206" s="337"/>
      <c r="R206" s="337"/>
      <c r="S206" s="337"/>
      <c r="T206" s="337"/>
      <c r="U206" s="337"/>
    </row>
    <row r="207" spans="1:21">
      <c r="A207" s="337"/>
      <c r="B207" s="337"/>
      <c r="C207" s="337"/>
      <c r="D207" s="337"/>
      <c r="E207" s="337"/>
      <c r="F207" s="337"/>
      <c r="G207" s="337"/>
      <c r="H207" s="337"/>
      <c r="I207" s="337"/>
      <c r="J207" s="337"/>
      <c r="K207" s="337"/>
      <c r="L207" s="337"/>
      <c r="M207" s="337"/>
      <c r="N207" s="337"/>
      <c r="O207" s="337"/>
      <c r="P207" s="340"/>
      <c r="Q207" s="337"/>
      <c r="R207" s="337"/>
      <c r="S207" s="337"/>
      <c r="T207" s="337"/>
      <c r="U207" s="337"/>
    </row>
    <row r="208" spans="1:21">
      <c r="B208" s="342"/>
      <c r="D208" s="342"/>
      <c r="H208" s="342"/>
      <c r="I208" s="343"/>
      <c r="J208" s="343"/>
      <c r="K208" s="343"/>
      <c r="L208" s="343"/>
      <c r="M208" s="343"/>
      <c r="N208" s="343"/>
      <c r="O208" s="343"/>
    </row>
    <row r="209" spans="2:15">
      <c r="B209" s="337"/>
      <c r="D209" s="337"/>
      <c r="H209" s="337"/>
      <c r="I209" s="343"/>
      <c r="J209" s="343"/>
      <c r="K209" s="343"/>
      <c r="L209" s="343"/>
      <c r="M209" s="343"/>
      <c r="N209" s="343"/>
      <c r="O209" s="343"/>
    </row>
    <row r="210" spans="2:15">
      <c r="B210" s="337"/>
      <c r="D210" s="337"/>
      <c r="H210" s="337"/>
      <c r="I210" s="343"/>
      <c r="J210" s="343"/>
      <c r="K210" s="343"/>
      <c r="L210" s="343"/>
      <c r="M210" s="343"/>
      <c r="N210" s="343"/>
      <c r="O210" s="343"/>
    </row>
    <row r="211" spans="2:15">
      <c r="B211" s="337"/>
      <c r="D211" s="337"/>
      <c r="H211" s="337"/>
      <c r="I211" s="343"/>
      <c r="J211" s="343"/>
      <c r="K211" s="343"/>
      <c r="L211" s="343"/>
      <c r="M211" s="343"/>
      <c r="N211" s="343"/>
      <c r="O211" s="343"/>
    </row>
    <row r="212" spans="2:15">
      <c r="B212" s="337"/>
      <c r="D212" s="337"/>
      <c r="H212" s="337"/>
      <c r="I212" s="343"/>
      <c r="J212" s="343"/>
      <c r="K212" s="343"/>
      <c r="L212" s="343"/>
      <c r="M212" s="343"/>
      <c r="N212" s="343"/>
      <c r="O212" s="343"/>
    </row>
    <row r="213" spans="2:15">
      <c r="B213" s="337"/>
      <c r="D213" s="337"/>
      <c r="H213" s="337"/>
      <c r="I213" s="343"/>
      <c r="J213" s="343"/>
      <c r="K213" s="343"/>
      <c r="L213" s="343"/>
      <c r="M213" s="343"/>
      <c r="N213" s="343"/>
      <c r="O213" s="343"/>
    </row>
    <row r="214" spans="2:15">
      <c r="B214" s="337"/>
      <c r="D214" s="337"/>
      <c r="H214" s="337"/>
      <c r="I214" s="343"/>
      <c r="J214" s="343"/>
      <c r="K214" s="343"/>
      <c r="L214" s="343"/>
      <c r="M214" s="343"/>
      <c r="N214" s="343"/>
      <c r="O214" s="343"/>
    </row>
    <row r="215" spans="2:15">
      <c r="B215" s="337"/>
      <c r="D215" s="337"/>
      <c r="H215" s="337"/>
      <c r="I215" s="343"/>
      <c r="J215" s="343"/>
      <c r="K215" s="343"/>
      <c r="L215" s="343"/>
      <c r="M215" s="343"/>
      <c r="N215" s="343"/>
      <c r="O215" s="343"/>
    </row>
    <row r="216" spans="2:15">
      <c r="B216" s="337"/>
      <c r="D216" s="337"/>
      <c r="H216" s="337"/>
      <c r="I216" s="343"/>
      <c r="J216" s="343"/>
      <c r="K216" s="343"/>
      <c r="L216" s="343"/>
      <c r="M216" s="343"/>
      <c r="N216" s="343"/>
      <c r="O216" s="343"/>
    </row>
    <row r="217" spans="2:15">
      <c r="B217" s="337"/>
      <c r="D217" s="337"/>
      <c r="H217" s="337"/>
      <c r="I217" s="343"/>
      <c r="J217" s="343"/>
      <c r="K217" s="343"/>
      <c r="L217" s="343"/>
      <c r="M217" s="343"/>
      <c r="N217" s="343"/>
      <c r="O217" s="343"/>
    </row>
    <row r="218" spans="2:15">
      <c r="B218" s="337"/>
      <c r="D218" s="337"/>
      <c r="H218" s="337"/>
      <c r="I218" s="343"/>
      <c r="J218" s="343"/>
      <c r="K218" s="343"/>
      <c r="L218" s="343"/>
      <c r="M218" s="343"/>
      <c r="N218" s="343"/>
      <c r="O218" s="343"/>
    </row>
    <row r="219" spans="2:15">
      <c r="B219" s="337"/>
      <c r="D219" s="337"/>
      <c r="H219" s="337"/>
      <c r="I219" s="343"/>
      <c r="J219" s="343"/>
      <c r="K219" s="343"/>
      <c r="L219" s="343"/>
      <c r="M219" s="343"/>
      <c r="N219" s="343"/>
      <c r="O219" s="343"/>
    </row>
    <row r="220" spans="2:15">
      <c r="B220" s="337"/>
      <c r="D220" s="337"/>
      <c r="H220" s="337"/>
      <c r="I220" s="343"/>
      <c r="J220" s="343"/>
      <c r="K220" s="343"/>
      <c r="L220" s="343"/>
      <c r="M220" s="343"/>
      <c r="N220" s="343"/>
      <c r="O220" s="343"/>
    </row>
    <row r="221" spans="2:15">
      <c r="B221" s="337"/>
      <c r="D221" s="337"/>
      <c r="H221" s="337"/>
      <c r="I221" s="343"/>
      <c r="J221" s="343"/>
      <c r="K221" s="343"/>
      <c r="L221" s="343"/>
      <c r="M221" s="343"/>
      <c r="N221" s="343"/>
      <c r="O221" s="343"/>
    </row>
    <row r="222" spans="2:15">
      <c r="B222" s="337"/>
      <c r="D222" s="337"/>
      <c r="H222" s="337"/>
      <c r="I222" s="343"/>
      <c r="J222" s="343"/>
      <c r="K222" s="343"/>
      <c r="L222" s="343"/>
      <c r="M222" s="343"/>
      <c r="N222" s="343"/>
      <c r="O222" s="343"/>
    </row>
    <row r="223" spans="2:15">
      <c r="B223" s="337"/>
      <c r="D223" s="337"/>
      <c r="H223" s="337"/>
      <c r="I223" s="343"/>
      <c r="J223" s="343"/>
      <c r="K223" s="343"/>
      <c r="L223" s="343"/>
      <c r="M223" s="343"/>
      <c r="N223" s="343"/>
      <c r="O223" s="343"/>
    </row>
    <row r="224" spans="2:15">
      <c r="B224" s="337"/>
      <c r="D224" s="337"/>
      <c r="H224" s="337"/>
      <c r="I224" s="343"/>
      <c r="J224" s="343"/>
      <c r="K224" s="343"/>
      <c r="L224" s="343"/>
      <c r="M224" s="343"/>
      <c r="N224" s="343"/>
      <c r="O224" s="343"/>
    </row>
    <row r="225" spans="2:15">
      <c r="B225" s="337"/>
      <c r="D225" s="337"/>
      <c r="H225" s="337"/>
      <c r="I225" s="343"/>
      <c r="J225" s="343"/>
      <c r="K225" s="343"/>
      <c r="L225" s="343"/>
      <c r="M225" s="343"/>
      <c r="N225" s="343"/>
      <c r="O225" s="343"/>
    </row>
    <row r="226" spans="2:15">
      <c r="B226" s="337"/>
      <c r="D226" s="337"/>
      <c r="H226" s="337"/>
      <c r="I226" s="343"/>
      <c r="J226" s="343"/>
      <c r="K226" s="343"/>
      <c r="L226" s="343"/>
      <c r="M226" s="343"/>
      <c r="N226" s="343"/>
      <c r="O226" s="343"/>
    </row>
    <row r="227" spans="2:15">
      <c r="B227" s="337"/>
      <c r="D227" s="337"/>
      <c r="H227" s="337"/>
      <c r="I227" s="343"/>
      <c r="J227" s="343"/>
      <c r="K227" s="343"/>
      <c r="L227" s="343"/>
      <c r="M227" s="343"/>
      <c r="N227" s="343"/>
      <c r="O227" s="343"/>
    </row>
    <row r="228" spans="2:15">
      <c r="B228" s="337"/>
      <c r="D228" s="337"/>
      <c r="H228" s="337"/>
      <c r="I228" s="343"/>
      <c r="J228" s="343"/>
      <c r="K228" s="343"/>
      <c r="L228" s="343"/>
      <c r="M228" s="343"/>
      <c r="N228" s="343"/>
      <c r="O228" s="343"/>
    </row>
    <row r="229" spans="2:15">
      <c r="B229" s="337"/>
      <c r="D229" s="337"/>
      <c r="H229" s="337"/>
      <c r="I229" s="343"/>
      <c r="J229" s="343"/>
      <c r="K229" s="343"/>
      <c r="L229" s="343"/>
      <c r="M229" s="343"/>
      <c r="N229" s="343"/>
      <c r="O229" s="343"/>
    </row>
    <row r="230" spans="2:15">
      <c r="B230" s="337"/>
      <c r="D230" s="337"/>
      <c r="H230" s="337"/>
      <c r="I230" s="343"/>
      <c r="J230" s="343"/>
      <c r="K230" s="343"/>
      <c r="L230" s="343"/>
      <c r="M230" s="343"/>
      <c r="N230" s="343"/>
      <c r="O230" s="343"/>
    </row>
    <row r="231" spans="2:15">
      <c r="B231" s="337"/>
      <c r="D231" s="337"/>
      <c r="H231" s="337"/>
      <c r="I231" s="343"/>
      <c r="J231" s="343"/>
      <c r="K231" s="343"/>
      <c r="L231" s="343"/>
      <c r="M231" s="343"/>
      <c r="N231" s="343"/>
      <c r="O231" s="343"/>
    </row>
    <row r="232" spans="2:15">
      <c r="B232" s="337"/>
      <c r="D232" s="337"/>
      <c r="H232" s="337"/>
      <c r="I232" s="343"/>
      <c r="J232" s="343"/>
      <c r="K232" s="343"/>
      <c r="L232" s="343"/>
      <c r="M232" s="343"/>
      <c r="N232" s="343"/>
      <c r="O232" s="343"/>
    </row>
    <row r="233" spans="2:15">
      <c r="B233" s="337"/>
      <c r="D233" s="337"/>
      <c r="H233" s="337"/>
      <c r="I233" s="343"/>
      <c r="J233" s="343"/>
      <c r="K233" s="343"/>
      <c r="L233" s="343"/>
      <c r="M233" s="343"/>
      <c r="N233" s="343"/>
      <c r="O233" s="343"/>
    </row>
    <row r="234" spans="2:15">
      <c r="B234" s="337"/>
      <c r="D234" s="337"/>
      <c r="H234" s="337"/>
      <c r="I234" s="343"/>
      <c r="J234" s="343"/>
      <c r="K234" s="343"/>
      <c r="L234" s="343"/>
      <c r="M234" s="343"/>
      <c r="N234" s="343"/>
      <c r="O234" s="343"/>
    </row>
    <row r="235" spans="2:15">
      <c r="B235" s="337"/>
      <c r="D235" s="337"/>
      <c r="H235" s="337"/>
      <c r="I235" s="343"/>
      <c r="J235" s="343"/>
      <c r="K235" s="343"/>
      <c r="L235" s="343"/>
      <c r="M235" s="343"/>
      <c r="N235" s="343"/>
      <c r="O235" s="343"/>
    </row>
    <row r="236" spans="2:15">
      <c r="B236" s="337"/>
      <c r="D236" s="337"/>
      <c r="H236" s="337"/>
      <c r="I236" s="343"/>
      <c r="J236" s="343"/>
      <c r="K236" s="343"/>
      <c r="L236" s="343"/>
      <c r="M236" s="343"/>
      <c r="N236" s="343"/>
      <c r="O236" s="343"/>
    </row>
    <row r="237" spans="2:15">
      <c r="B237" s="337"/>
      <c r="D237" s="337"/>
      <c r="H237" s="337"/>
      <c r="I237" s="343"/>
      <c r="J237" s="343"/>
      <c r="K237" s="343"/>
      <c r="L237" s="343"/>
      <c r="M237" s="343"/>
      <c r="N237" s="343"/>
      <c r="O237" s="343"/>
    </row>
    <row r="238" spans="2:15">
      <c r="B238" s="337"/>
      <c r="D238" s="337"/>
      <c r="H238" s="337"/>
      <c r="I238" s="343"/>
      <c r="J238" s="343"/>
      <c r="K238" s="343"/>
      <c r="L238" s="343"/>
      <c r="M238" s="343"/>
      <c r="N238" s="343"/>
      <c r="O238" s="343"/>
    </row>
    <row r="239" spans="2:15">
      <c r="B239" s="337"/>
      <c r="D239" s="337"/>
      <c r="H239" s="337"/>
      <c r="I239" s="343"/>
      <c r="J239" s="343"/>
      <c r="K239" s="343"/>
      <c r="L239" s="343"/>
      <c r="M239" s="343"/>
      <c r="N239" s="343"/>
      <c r="O239" s="343"/>
    </row>
    <row r="240" spans="2:15">
      <c r="B240" s="337"/>
      <c r="D240" s="337"/>
      <c r="H240" s="337"/>
      <c r="I240" s="343"/>
      <c r="J240" s="343"/>
      <c r="K240" s="343"/>
      <c r="L240" s="343"/>
      <c r="M240" s="343"/>
      <c r="N240" s="343"/>
      <c r="O240" s="343"/>
    </row>
    <row r="241" spans="2:15">
      <c r="B241" s="337"/>
      <c r="D241" s="337"/>
      <c r="H241" s="337"/>
      <c r="I241" s="343"/>
      <c r="J241" s="343"/>
      <c r="K241" s="343"/>
      <c r="L241" s="343"/>
      <c r="M241" s="343"/>
      <c r="N241" s="343"/>
      <c r="O241" s="343"/>
    </row>
    <row r="242" spans="2:15">
      <c r="B242" s="337"/>
      <c r="D242" s="337"/>
      <c r="H242" s="337"/>
      <c r="I242" s="343"/>
      <c r="J242" s="343"/>
      <c r="K242" s="343"/>
      <c r="L242" s="343"/>
      <c r="M242" s="343"/>
      <c r="N242" s="343"/>
      <c r="O242" s="343"/>
    </row>
    <row r="243" spans="2:15">
      <c r="B243" s="337"/>
      <c r="D243" s="337"/>
      <c r="H243" s="337"/>
      <c r="I243" s="343"/>
      <c r="J243" s="343"/>
      <c r="K243" s="343"/>
      <c r="L243" s="343"/>
      <c r="M243" s="343"/>
      <c r="N243" s="343"/>
      <c r="O243" s="343"/>
    </row>
    <row r="244" spans="2:15">
      <c r="B244" s="337"/>
      <c r="D244" s="337"/>
      <c r="H244" s="337"/>
      <c r="I244" s="343"/>
      <c r="J244" s="343"/>
      <c r="K244" s="343"/>
      <c r="L244" s="343"/>
      <c r="M244" s="343"/>
      <c r="N244" s="343"/>
      <c r="O244" s="343"/>
    </row>
    <row r="245" spans="2:15">
      <c r="B245" s="337"/>
      <c r="D245" s="337"/>
      <c r="H245" s="337"/>
      <c r="I245" s="343"/>
      <c r="J245" s="343"/>
      <c r="K245" s="343"/>
      <c r="L245" s="343"/>
      <c r="M245" s="343"/>
      <c r="N245" s="343"/>
      <c r="O245" s="343"/>
    </row>
    <row r="246" spans="2:15">
      <c r="B246" s="337"/>
      <c r="D246" s="337"/>
      <c r="H246" s="337"/>
      <c r="I246" s="343"/>
      <c r="J246" s="343"/>
      <c r="K246" s="343"/>
      <c r="L246" s="343"/>
      <c r="M246" s="343"/>
      <c r="N246" s="343"/>
      <c r="O246" s="343"/>
    </row>
    <row r="247" spans="2:15">
      <c r="B247" s="337"/>
      <c r="D247" s="337"/>
      <c r="H247" s="337"/>
      <c r="I247" s="343"/>
      <c r="J247" s="343"/>
      <c r="K247" s="343"/>
      <c r="L247" s="343"/>
      <c r="M247" s="343"/>
      <c r="N247" s="343"/>
      <c r="O247" s="343"/>
    </row>
    <row r="248" spans="2:15">
      <c r="B248" s="337"/>
      <c r="D248" s="337"/>
      <c r="H248" s="337"/>
      <c r="I248" s="343"/>
      <c r="J248" s="343"/>
      <c r="K248" s="343"/>
      <c r="L248" s="343"/>
      <c r="M248" s="343"/>
      <c r="N248" s="343"/>
      <c r="O248" s="343"/>
    </row>
    <row r="249" spans="2:15">
      <c r="B249" s="337"/>
      <c r="D249" s="337"/>
      <c r="H249" s="337"/>
      <c r="I249" s="343"/>
      <c r="J249" s="343"/>
      <c r="K249" s="343"/>
      <c r="L249" s="343"/>
      <c r="M249" s="343"/>
      <c r="N249" s="343"/>
      <c r="O249" s="343"/>
    </row>
    <row r="250" spans="2:15">
      <c r="B250" s="337"/>
      <c r="D250" s="337"/>
      <c r="H250" s="337"/>
      <c r="I250" s="343"/>
      <c r="J250" s="343"/>
      <c r="K250" s="343"/>
      <c r="L250" s="343"/>
      <c r="M250" s="343"/>
      <c r="N250" s="343"/>
      <c r="O250" s="343"/>
    </row>
    <row r="251" spans="2:15">
      <c r="B251" s="337"/>
      <c r="D251" s="337"/>
      <c r="H251" s="337"/>
      <c r="I251" s="343"/>
      <c r="J251" s="343"/>
      <c r="K251" s="343"/>
      <c r="L251" s="343"/>
      <c r="M251" s="343"/>
      <c r="N251" s="343"/>
      <c r="O251" s="343"/>
    </row>
    <row r="252" spans="2:15">
      <c r="B252" s="337"/>
      <c r="D252" s="337"/>
      <c r="H252" s="337"/>
      <c r="I252" s="343"/>
      <c r="J252" s="343"/>
      <c r="K252" s="343"/>
      <c r="L252" s="343"/>
      <c r="M252" s="343"/>
      <c r="N252" s="343"/>
      <c r="O252" s="343"/>
    </row>
    <row r="253" spans="2:15">
      <c r="B253" s="337"/>
      <c r="D253" s="337"/>
      <c r="H253" s="337"/>
      <c r="I253" s="343"/>
      <c r="J253" s="343"/>
      <c r="K253" s="343"/>
      <c r="L253" s="343"/>
      <c r="M253" s="343"/>
      <c r="N253" s="343"/>
      <c r="O253" s="343"/>
    </row>
    <row r="254" spans="2:15">
      <c r="B254" s="337"/>
      <c r="D254" s="337"/>
      <c r="H254" s="337"/>
      <c r="I254" s="343"/>
      <c r="J254" s="343"/>
      <c r="K254" s="343"/>
      <c r="L254" s="343"/>
      <c r="M254" s="343"/>
      <c r="N254" s="343"/>
      <c r="O254" s="343"/>
    </row>
    <row r="255" spans="2:15">
      <c r="B255" s="337"/>
      <c r="D255" s="337"/>
      <c r="H255" s="337"/>
      <c r="I255" s="343"/>
      <c r="J255" s="343"/>
      <c r="K255" s="343"/>
      <c r="L255" s="343"/>
      <c r="M255" s="343"/>
      <c r="N255" s="343"/>
      <c r="O255" s="343"/>
    </row>
    <row r="256" spans="2:15">
      <c r="B256" s="337"/>
      <c r="D256" s="337"/>
      <c r="H256" s="337"/>
      <c r="I256" s="343"/>
      <c r="J256" s="343"/>
      <c r="K256" s="343"/>
      <c r="L256" s="343"/>
      <c r="M256" s="343"/>
      <c r="N256" s="343"/>
      <c r="O256" s="343"/>
    </row>
    <row r="257" spans="2:15">
      <c r="B257" s="337"/>
      <c r="D257" s="337"/>
      <c r="H257" s="337"/>
      <c r="I257" s="343"/>
      <c r="J257" s="343"/>
      <c r="K257" s="343"/>
      <c r="L257" s="343"/>
      <c r="M257" s="343"/>
      <c r="N257" s="343"/>
      <c r="O257" s="343"/>
    </row>
    <row r="258" spans="2:15">
      <c r="B258" s="337"/>
      <c r="D258" s="337"/>
      <c r="H258" s="337"/>
      <c r="I258" s="343"/>
      <c r="J258" s="343"/>
      <c r="K258" s="343"/>
      <c r="L258" s="343"/>
      <c r="M258" s="343"/>
      <c r="N258" s="343"/>
      <c r="O258" s="343"/>
    </row>
    <row r="259" spans="2:15">
      <c r="B259" s="337"/>
      <c r="D259" s="337"/>
      <c r="H259" s="337"/>
      <c r="I259" s="343"/>
      <c r="J259" s="343"/>
      <c r="K259" s="343"/>
      <c r="L259" s="343"/>
      <c r="M259" s="343"/>
      <c r="N259" s="343"/>
      <c r="O259" s="343"/>
    </row>
    <row r="260" spans="2:15">
      <c r="B260" s="337"/>
      <c r="D260" s="337"/>
      <c r="H260" s="337"/>
      <c r="I260" s="343"/>
      <c r="J260" s="343"/>
      <c r="K260" s="343"/>
      <c r="L260" s="343"/>
      <c r="M260" s="343"/>
      <c r="N260" s="343"/>
      <c r="O260" s="343"/>
    </row>
    <row r="261" spans="2:15">
      <c r="B261" s="337"/>
      <c r="D261" s="337"/>
      <c r="H261" s="337"/>
      <c r="I261" s="343"/>
      <c r="J261" s="343"/>
      <c r="K261" s="343"/>
      <c r="L261" s="343"/>
      <c r="M261" s="343"/>
      <c r="N261" s="343"/>
      <c r="O261" s="343"/>
    </row>
    <row r="262" spans="2:15">
      <c r="B262" s="337"/>
      <c r="D262" s="337"/>
      <c r="H262" s="337"/>
      <c r="I262" s="343"/>
      <c r="J262" s="343"/>
      <c r="K262" s="343"/>
      <c r="L262" s="343"/>
      <c r="M262" s="343"/>
      <c r="N262" s="343"/>
      <c r="O262" s="343"/>
    </row>
    <row r="263" spans="2:15">
      <c r="B263" s="337"/>
      <c r="D263" s="337"/>
      <c r="H263" s="337"/>
      <c r="I263" s="343"/>
      <c r="J263" s="343"/>
      <c r="K263" s="343"/>
      <c r="L263" s="343"/>
      <c r="M263" s="343"/>
      <c r="N263" s="343"/>
      <c r="O263" s="343"/>
    </row>
    <row r="264" spans="2:15">
      <c r="B264" s="337"/>
      <c r="D264" s="337"/>
      <c r="H264" s="337"/>
      <c r="I264" s="343"/>
      <c r="J264" s="343"/>
      <c r="K264" s="343"/>
      <c r="L264" s="343"/>
      <c r="M264" s="343"/>
      <c r="N264" s="343"/>
      <c r="O264" s="343"/>
    </row>
    <row r="265" spans="2:15">
      <c r="B265" s="337"/>
      <c r="D265" s="337"/>
      <c r="H265" s="337"/>
      <c r="I265" s="343"/>
      <c r="J265" s="343"/>
      <c r="K265" s="343"/>
      <c r="L265" s="343"/>
      <c r="M265" s="343"/>
      <c r="N265" s="343"/>
      <c r="O265" s="343"/>
    </row>
    <row r="266" spans="2:15">
      <c r="B266" s="337"/>
      <c r="D266" s="337"/>
      <c r="H266" s="337"/>
      <c r="I266" s="343"/>
      <c r="J266" s="343"/>
      <c r="K266" s="343"/>
      <c r="L266" s="343"/>
      <c r="M266" s="343"/>
      <c r="N266" s="343"/>
      <c r="O266" s="343"/>
    </row>
    <row r="267" spans="2:15">
      <c r="B267" s="337"/>
      <c r="D267" s="337"/>
      <c r="H267" s="337"/>
      <c r="I267" s="343"/>
      <c r="J267" s="343"/>
      <c r="K267" s="343"/>
      <c r="L267" s="343"/>
      <c r="M267" s="343"/>
      <c r="N267" s="343"/>
      <c r="O267" s="343"/>
    </row>
    <row r="268" spans="2:15">
      <c r="B268" s="337"/>
      <c r="D268" s="337"/>
      <c r="H268" s="337"/>
      <c r="I268" s="343"/>
      <c r="J268" s="343"/>
      <c r="K268" s="343"/>
      <c r="L268" s="343"/>
      <c r="M268" s="343"/>
      <c r="N268" s="343"/>
      <c r="O268" s="343"/>
    </row>
    <row r="269" spans="2:15">
      <c r="B269" s="337"/>
      <c r="D269" s="337"/>
      <c r="H269" s="337"/>
      <c r="I269" s="343"/>
      <c r="J269" s="343"/>
      <c r="K269" s="343"/>
      <c r="L269" s="343"/>
      <c r="M269" s="343"/>
      <c r="N269" s="343"/>
      <c r="O269" s="343"/>
    </row>
    <row r="270" spans="2:15">
      <c r="B270" s="337"/>
      <c r="D270" s="337"/>
      <c r="H270" s="337"/>
      <c r="I270" s="343"/>
      <c r="J270" s="343"/>
      <c r="K270" s="343"/>
      <c r="L270" s="343"/>
      <c r="M270" s="343"/>
      <c r="N270" s="343"/>
      <c r="O270" s="343"/>
    </row>
    <row r="271" spans="2:15">
      <c r="B271" s="337"/>
      <c r="D271" s="337"/>
      <c r="H271" s="337"/>
      <c r="I271" s="343"/>
      <c r="J271" s="343"/>
      <c r="K271" s="343"/>
      <c r="L271" s="343"/>
      <c r="M271" s="343"/>
      <c r="N271" s="343"/>
      <c r="O271" s="343"/>
    </row>
    <row r="272" spans="2:15">
      <c r="B272" s="337"/>
      <c r="D272" s="337"/>
      <c r="H272" s="337"/>
      <c r="I272" s="343"/>
      <c r="J272" s="343"/>
      <c r="K272" s="343"/>
      <c r="L272" s="343"/>
      <c r="M272" s="343"/>
      <c r="N272" s="343"/>
      <c r="O272" s="343"/>
    </row>
    <row r="273" spans="2:15">
      <c r="B273" s="337"/>
      <c r="D273" s="337"/>
      <c r="H273" s="337"/>
      <c r="I273" s="343"/>
      <c r="J273" s="343"/>
      <c r="K273" s="343"/>
      <c r="L273" s="343"/>
      <c r="M273" s="343"/>
      <c r="N273" s="343"/>
      <c r="O273" s="343"/>
    </row>
    <row r="274" spans="2:15">
      <c r="B274" s="337"/>
      <c r="D274" s="337"/>
      <c r="H274" s="337"/>
      <c r="I274" s="343"/>
      <c r="J274" s="343"/>
      <c r="K274" s="343"/>
      <c r="L274" s="343"/>
      <c r="M274" s="343"/>
      <c r="N274" s="343"/>
      <c r="O274" s="343"/>
    </row>
    <row r="275" spans="2:15">
      <c r="B275" s="337"/>
      <c r="D275" s="337"/>
      <c r="H275" s="337"/>
      <c r="I275" s="343"/>
      <c r="J275" s="343"/>
      <c r="K275" s="343"/>
      <c r="L275" s="343"/>
      <c r="M275" s="343"/>
      <c r="N275" s="343"/>
      <c r="O275" s="343"/>
    </row>
    <row r="276" spans="2:15">
      <c r="B276" s="337"/>
      <c r="D276" s="337"/>
      <c r="H276" s="337"/>
      <c r="I276" s="343"/>
      <c r="J276" s="343"/>
      <c r="K276" s="343"/>
      <c r="L276" s="343"/>
      <c r="M276" s="343"/>
      <c r="N276" s="343"/>
      <c r="O276" s="343"/>
    </row>
    <row r="277" spans="2:15">
      <c r="B277" s="337"/>
      <c r="D277" s="337"/>
      <c r="H277" s="337"/>
      <c r="I277" s="343"/>
      <c r="J277" s="343"/>
      <c r="K277" s="343"/>
      <c r="L277" s="343"/>
      <c r="M277" s="343"/>
      <c r="N277" s="343"/>
      <c r="O277" s="343"/>
    </row>
    <row r="278" spans="2:15">
      <c r="B278" s="337"/>
      <c r="D278" s="337"/>
      <c r="H278" s="337"/>
      <c r="I278" s="343"/>
      <c r="J278" s="343"/>
      <c r="K278" s="343"/>
      <c r="L278" s="343"/>
      <c r="M278" s="343"/>
      <c r="N278" s="343"/>
      <c r="O278" s="343"/>
    </row>
    <row r="279" spans="2:15">
      <c r="B279" s="337"/>
      <c r="D279" s="337"/>
      <c r="H279" s="337"/>
      <c r="I279" s="343"/>
      <c r="J279" s="343"/>
      <c r="K279" s="343"/>
      <c r="L279" s="343"/>
      <c r="M279" s="343"/>
      <c r="N279" s="343"/>
      <c r="O279" s="343"/>
    </row>
    <row r="280" spans="2:15">
      <c r="B280" s="337"/>
      <c r="D280" s="337"/>
      <c r="H280" s="337"/>
      <c r="I280" s="343"/>
      <c r="J280" s="343"/>
      <c r="K280" s="343"/>
      <c r="L280" s="343"/>
      <c r="M280" s="343"/>
      <c r="N280" s="343"/>
      <c r="O280" s="343"/>
    </row>
    <row r="281" spans="2:15">
      <c r="B281" s="337"/>
      <c r="D281" s="337"/>
      <c r="H281" s="337"/>
      <c r="I281" s="343"/>
      <c r="J281" s="343"/>
      <c r="K281" s="343"/>
      <c r="L281" s="343"/>
      <c r="M281" s="343"/>
      <c r="N281" s="343"/>
      <c r="O281" s="343"/>
    </row>
    <row r="282" spans="2:15">
      <c r="B282" s="337"/>
      <c r="D282" s="337"/>
      <c r="H282" s="337"/>
      <c r="I282" s="343"/>
      <c r="J282" s="343"/>
      <c r="K282" s="343"/>
      <c r="L282" s="343"/>
      <c r="M282" s="343"/>
      <c r="N282" s="343"/>
      <c r="O282" s="343"/>
    </row>
    <row r="283" spans="2:15">
      <c r="B283" s="337"/>
      <c r="D283" s="337"/>
      <c r="H283" s="337"/>
      <c r="I283" s="343"/>
      <c r="J283" s="343"/>
      <c r="K283" s="343"/>
      <c r="L283" s="343"/>
      <c r="M283" s="343"/>
      <c r="N283" s="343"/>
      <c r="O283" s="343"/>
    </row>
    <row r="284" spans="2:15">
      <c r="B284" s="337"/>
      <c r="D284" s="337"/>
      <c r="H284" s="337"/>
      <c r="I284" s="343"/>
      <c r="J284" s="343"/>
      <c r="K284" s="343"/>
      <c r="L284" s="343"/>
      <c r="M284" s="343"/>
      <c r="N284" s="343"/>
      <c r="O284" s="343"/>
    </row>
    <row r="285" spans="2:15">
      <c r="B285" s="337"/>
      <c r="D285" s="337"/>
      <c r="H285" s="337"/>
      <c r="I285" s="343"/>
      <c r="J285" s="343"/>
      <c r="K285" s="343"/>
      <c r="L285" s="343"/>
      <c r="M285" s="343"/>
      <c r="N285" s="343"/>
      <c r="O285" s="343"/>
    </row>
    <row r="286" spans="2:15">
      <c r="B286" s="337"/>
      <c r="D286" s="337"/>
      <c r="H286" s="337"/>
      <c r="I286" s="343"/>
      <c r="J286" s="343"/>
      <c r="K286" s="343"/>
      <c r="L286" s="343"/>
      <c r="M286" s="343"/>
      <c r="N286" s="343"/>
      <c r="O286" s="343"/>
    </row>
    <row r="287" spans="2:15">
      <c r="B287" s="337"/>
      <c r="D287" s="337"/>
      <c r="H287" s="337"/>
      <c r="I287" s="343"/>
      <c r="J287" s="343"/>
      <c r="K287" s="343"/>
      <c r="L287" s="343"/>
      <c r="M287" s="343"/>
      <c r="N287" s="343"/>
      <c r="O287" s="343"/>
    </row>
    <row r="288" spans="2:15">
      <c r="B288" s="337"/>
      <c r="D288" s="337"/>
      <c r="H288" s="337"/>
      <c r="I288" s="343"/>
      <c r="J288" s="343"/>
      <c r="K288" s="343"/>
      <c r="L288" s="343"/>
      <c r="M288" s="343"/>
      <c r="N288" s="343"/>
      <c r="O288" s="343"/>
    </row>
    <row r="289" spans="2:15">
      <c r="B289" s="337"/>
      <c r="D289" s="337"/>
      <c r="H289" s="337"/>
      <c r="I289" s="343"/>
      <c r="J289" s="343"/>
      <c r="K289" s="343"/>
      <c r="L289" s="343"/>
      <c r="M289" s="343"/>
      <c r="N289" s="343"/>
      <c r="O289" s="343"/>
    </row>
    <row r="290" spans="2:15">
      <c r="B290" s="337"/>
      <c r="D290" s="337"/>
      <c r="H290" s="337"/>
      <c r="I290" s="343"/>
      <c r="J290" s="343"/>
      <c r="K290" s="343"/>
      <c r="L290" s="343"/>
      <c r="M290" s="343"/>
      <c r="N290" s="343"/>
      <c r="O290" s="343"/>
    </row>
    <row r="291" spans="2:15">
      <c r="B291" s="337"/>
      <c r="D291" s="337"/>
      <c r="H291" s="337"/>
      <c r="I291" s="343"/>
      <c r="J291" s="343"/>
      <c r="K291" s="343"/>
      <c r="L291" s="343"/>
      <c r="M291" s="343"/>
      <c r="N291" s="343"/>
      <c r="O291" s="343"/>
    </row>
    <row r="292" spans="2:15">
      <c r="B292" s="337"/>
      <c r="D292" s="337"/>
      <c r="H292" s="337"/>
      <c r="I292" s="343"/>
      <c r="J292" s="343"/>
      <c r="K292" s="343"/>
      <c r="L292" s="343"/>
      <c r="M292" s="343"/>
      <c r="N292" s="343"/>
      <c r="O292" s="343"/>
    </row>
    <row r="293" spans="2:15">
      <c r="B293" s="337"/>
      <c r="D293" s="337"/>
      <c r="H293" s="337"/>
      <c r="I293" s="343"/>
      <c r="J293" s="343"/>
      <c r="K293" s="343"/>
      <c r="L293" s="343"/>
      <c r="M293" s="343"/>
      <c r="N293" s="343"/>
      <c r="O293" s="343"/>
    </row>
    <row r="294" spans="2:15">
      <c r="B294" s="337"/>
      <c r="D294" s="337"/>
      <c r="H294" s="337"/>
      <c r="I294" s="343"/>
      <c r="J294" s="343"/>
      <c r="K294" s="343"/>
      <c r="L294" s="343"/>
      <c r="M294" s="343"/>
      <c r="N294" s="343"/>
      <c r="O294" s="343"/>
    </row>
    <row r="295" spans="2:15">
      <c r="B295" s="337"/>
      <c r="D295" s="337"/>
      <c r="H295" s="337"/>
      <c r="I295" s="343"/>
      <c r="J295" s="343"/>
      <c r="K295" s="343"/>
      <c r="L295" s="343"/>
      <c r="M295" s="343"/>
      <c r="N295" s="343"/>
      <c r="O295" s="343"/>
    </row>
    <row r="296" spans="2:15">
      <c r="B296" s="337"/>
      <c r="D296" s="337"/>
      <c r="H296" s="337"/>
      <c r="I296" s="343"/>
      <c r="J296" s="343"/>
      <c r="K296" s="343"/>
      <c r="L296" s="343"/>
      <c r="M296" s="343"/>
      <c r="N296" s="343"/>
      <c r="O296" s="343"/>
    </row>
    <row r="297" spans="2:15">
      <c r="B297" s="337"/>
      <c r="D297" s="337"/>
      <c r="H297" s="337"/>
      <c r="I297" s="343"/>
      <c r="J297" s="343"/>
      <c r="K297" s="343"/>
      <c r="L297" s="343"/>
      <c r="M297" s="343"/>
      <c r="N297" s="343"/>
      <c r="O297" s="343"/>
    </row>
    <row r="298" spans="2:15">
      <c r="B298" s="337"/>
      <c r="D298" s="337"/>
      <c r="H298" s="337"/>
      <c r="I298" s="343"/>
      <c r="J298" s="343"/>
      <c r="K298" s="343"/>
      <c r="L298" s="343"/>
      <c r="M298" s="343"/>
      <c r="N298" s="343"/>
      <c r="O298" s="343"/>
    </row>
    <row r="299" spans="2:15">
      <c r="B299" s="337"/>
      <c r="D299" s="337"/>
      <c r="H299" s="337"/>
      <c r="I299" s="343"/>
      <c r="J299" s="343"/>
      <c r="K299" s="343"/>
      <c r="L299" s="343"/>
      <c r="M299" s="343"/>
      <c r="N299" s="343"/>
      <c r="O299" s="343"/>
    </row>
    <row r="300" spans="2:15">
      <c r="B300" s="337"/>
      <c r="D300" s="337"/>
      <c r="H300" s="337"/>
      <c r="I300" s="343"/>
      <c r="J300" s="343"/>
      <c r="K300" s="343"/>
      <c r="L300" s="343"/>
      <c r="M300" s="343"/>
      <c r="N300" s="343"/>
      <c r="O300" s="343"/>
    </row>
    <row r="301" spans="2:15">
      <c r="B301" s="337"/>
      <c r="D301" s="337"/>
      <c r="H301" s="337"/>
      <c r="I301" s="343"/>
      <c r="J301" s="343"/>
      <c r="K301" s="343"/>
      <c r="L301" s="343"/>
      <c r="M301" s="343"/>
      <c r="N301" s="343"/>
      <c r="O301" s="343"/>
    </row>
    <row r="302" spans="2:15">
      <c r="B302" s="337"/>
      <c r="D302" s="337"/>
      <c r="H302" s="337"/>
      <c r="I302" s="343"/>
      <c r="J302" s="343"/>
      <c r="K302" s="343"/>
      <c r="L302" s="343"/>
      <c r="M302" s="343"/>
      <c r="N302" s="343"/>
      <c r="O302" s="343"/>
    </row>
    <row r="303" spans="2:15">
      <c r="B303" s="337"/>
      <c r="D303" s="337"/>
      <c r="H303" s="337"/>
      <c r="I303" s="343"/>
      <c r="J303" s="343"/>
      <c r="K303" s="343"/>
      <c r="L303" s="343"/>
      <c r="M303" s="343"/>
      <c r="N303" s="343"/>
      <c r="O303" s="343"/>
    </row>
    <row r="304" spans="2:15">
      <c r="B304" s="337"/>
      <c r="D304" s="337"/>
      <c r="H304" s="337"/>
      <c r="I304" s="343"/>
      <c r="J304" s="343"/>
      <c r="K304" s="343"/>
      <c r="L304" s="343"/>
      <c r="M304" s="343"/>
      <c r="N304" s="343"/>
      <c r="O304" s="343"/>
    </row>
    <row r="305" spans="2:15">
      <c r="B305" s="337"/>
      <c r="D305" s="337"/>
      <c r="H305" s="337"/>
      <c r="I305" s="343"/>
      <c r="J305" s="343"/>
      <c r="K305" s="343"/>
      <c r="L305" s="343"/>
      <c r="M305" s="343"/>
      <c r="N305" s="343"/>
      <c r="O305" s="343"/>
    </row>
    <row r="306" spans="2:15">
      <c r="B306" s="337"/>
      <c r="D306" s="337"/>
      <c r="H306" s="337"/>
      <c r="I306" s="343"/>
      <c r="J306" s="343"/>
      <c r="K306" s="343"/>
      <c r="L306" s="343"/>
      <c r="M306" s="343"/>
      <c r="N306" s="343"/>
      <c r="O306" s="343"/>
    </row>
    <row r="307" spans="2:15">
      <c r="B307" s="337"/>
      <c r="D307" s="337"/>
      <c r="H307" s="337"/>
      <c r="I307" s="343"/>
      <c r="J307" s="343"/>
      <c r="K307" s="343"/>
      <c r="L307" s="343"/>
      <c r="M307" s="343"/>
      <c r="N307" s="343"/>
      <c r="O307" s="343"/>
    </row>
    <row r="308" spans="2:15">
      <c r="B308" s="337"/>
      <c r="D308" s="337"/>
      <c r="H308" s="337"/>
      <c r="I308" s="343"/>
      <c r="J308" s="343"/>
      <c r="K308" s="343"/>
      <c r="L308" s="343"/>
      <c r="M308" s="343"/>
      <c r="N308" s="343"/>
      <c r="O308" s="343"/>
    </row>
    <row r="309" spans="2:15">
      <c r="B309" s="337"/>
      <c r="D309" s="337"/>
      <c r="H309" s="337"/>
      <c r="I309" s="343"/>
      <c r="J309" s="343"/>
      <c r="K309" s="343"/>
      <c r="L309" s="343"/>
      <c r="M309" s="343"/>
      <c r="N309" s="343"/>
      <c r="O309" s="343"/>
    </row>
    <row r="310" spans="2:15">
      <c r="B310" s="337"/>
      <c r="D310" s="337"/>
      <c r="H310" s="337"/>
      <c r="I310" s="343"/>
      <c r="J310" s="343"/>
      <c r="K310" s="343"/>
      <c r="L310" s="343"/>
      <c r="M310" s="343"/>
      <c r="N310" s="343"/>
      <c r="O310" s="343"/>
    </row>
    <row r="311" spans="2:15">
      <c r="B311" s="337"/>
      <c r="D311" s="337"/>
      <c r="H311" s="337"/>
      <c r="I311" s="343"/>
      <c r="J311" s="343"/>
      <c r="K311" s="343"/>
      <c r="L311" s="343"/>
      <c r="M311" s="343"/>
      <c r="N311" s="343"/>
      <c r="O311" s="343"/>
    </row>
    <row r="312" spans="2:15">
      <c r="B312" s="337"/>
      <c r="D312" s="337"/>
      <c r="H312" s="337"/>
      <c r="I312" s="343"/>
      <c r="J312" s="343"/>
      <c r="K312" s="343"/>
      <c r="L312" s="343"/>
      <c r="M312" s="343"/>
      <c r="N312" s="343"/>
      <c r="O312" s="343"/>
    </row>
    <row r="313" spans="2:15">
      <c r="B313" s="337"/>
      <c r="D313" s="337"/>
      <c r="H313" s="337"/>
      <c r="I313" s="343"/>
      <c r="J313" s="343"/>
      <c r="K313" s="343"/>
      <c r="L313" s="343"/>
      <c r="M313" s="343"/>
      <c r="N313" s="343"/>
      <c r="O313" s="343"/>
    </row>
    <row r="314" spans="2:15">
      <c r="B314" s="337"/>
      <c r="D314" s="337"/>
      <c r="H314" s="337"/>
      <c r="I314" s="343"/>
      <c r="J314" s="343"/>
      <c r="K314" s="343"/>
      <c r="L314" s="343"/>
      <c r="M314" s="343"/>
      <c r="N314" s="343"/>
      <c r="O314" s="343"/>
    </row>
    <row r="315" spans="2:15">
      <c r="B315" s="337"/>
      <c r="D315" s="337"/>
      <c r="H315" s="337"/>
      <c r="I315" s="343"/>
      <c r="J315" s="343"/>
      <c r="K315" s="343"/>
      <c r="L315" s="343"/>
      <c r="M315" s="343"/>
      <c r="N315" s="343"/>
      <c r="O315" s="343"/>
    </row>
    <row r="316" spans="2:15">
      <c r="B316" s="337"/>
      <c r="D316" s="337"/>
      <c r="H316" s="337"/>
      <c r="I316" s="343"/>
      <c r="J316" s="343"/>
      <c r="K316" s="343"/>
      <c r="L316" s="343"/>
      <c r="M316" s="343"/>
      <c r="N316" s="343"/>
      <c r="O316" s="343"/>
    </row>
    <row r="317" spans="2:15">
      <c r="B317" s="337"/>
      <c r="D317" s="337"/>
      <c r="H317" s="337"/>
      <c r="I317" s="343"/>
      <c r="J317" s="343"/>
      <c r="K317" s="343"/>
      <c r="L317" s="343"/>
      <c r="M317" s="343"/>
      <c r="N317" s="343"/>
      <c r="O317" s="343"/>
    </row>
    <row r="318" spans="2:15">
      <c r="B318" s="337"/>
      <c r="D318" s="337"/>
      <c r="H318" s="337"/>
      <c r="I318" s="343"/>
      <c r="J318" s="343"/>
      <c r="K318" s="343"/>
      <c r="L318" s="343"/>
      <c r="M318" s="343"/>
      <c r="N318" s="343"/>
      <c r="O318" s="343"/>
    </row>
    <row r="319" spans="2:15">
      <c r="B319" s="337"/>
      <c r="D319" s="337"/>
      <c r="H319" s="337"/>
      <c r="I319" s="343"/>
      <c r="J319" s="343"/>
      <c r="K319" s="343"/>
      <c r="L319" s="343"/>
      <c r="M319" s="343"/>
      <c r="N319" s="343"/>
      <c r="O319" s="343"/>
    </row>
    <row r="320" spans="2:15">
      <c r="B320" s="337"/>
      <c r="D320" s="337"/>
      <c r="H320" s="337"/>
      <c r="I320" s="343"/>
      <c r="J320" s="343"/>
      <c r="K320" s="343"/>
      <c r="L320" s="343"/>
      <c r="M320" s="343"/>
      <c r="N320" s="343"/>
      <c r="O320" s="343"/>
    </row>
    <row r="321" spans="2:15">
      <c r="B321" s="337"/>
      <c r="D321" s="337"/>
      <c r="H321" s="337"/>
      <c r="I321" s="343"/>
      <c r="J321" s="343"/>
      <c r="K321" s="343"/>
      <c r="L321" s="343"/>
      <c r="M321" s="343"/>
      <c r="N321" s="343"/>
      <c r="O321" s="343"/>
    </row>
    <row r="322" spans="2:15">
      <c r="B322" s="337"/>
      <c r="D322" s="337"/>
      <c r="H322" s="337"/>
      <c r="I322" s="343"/>
      <c r="J322" s="343"/>
      <c r="K322" s="343"/>
      <c r="L322" s="343"/>
      <c r="M322" s="343"/>
      <c r="N322" s="343"/>
      <c r="O322" s="343"/>
    </row>
    <row r="323" spans="2:15">
      <c r="B323" s="337"/>
      <c r="D323" s="337"/>
      <c r="H323" s="337"/>
      <c r="I323" s="343"/>
      <c r="J323" s="343"/>
      <c r="K323" s="343"/>
      <c r="L323" s="343"/>
      <c r="M323" s="343"/>
      <c r="N323" s="343"/>
      <c r="O323" s="343"/>
    </row>
    <row r="324" spans="2:15">
      <c r="B324" s="337"/>
      <c r="D324" s="337"/>
      <c r="H324" s="337"/>
      <c r="I324" s="343"/>
      <c r="J324" s="343"/>
      <c r="K324" s="343"/>
      <c r="L324" s="343"/>
      <c r="M324" s="343"/>
      <c r="N324" s="343"/>
      <c r="O324" s="343"/>
    </row>
    <row r="325" spans="2:15">
      <c r="B325" s="337"/>
      <c r="D325" s="337"/>
      <c r="H325" s="337"/>
      <c r="I325" s="343"/>
      <c r="J325" s="343"/>
      <c r="K325" s="343"/>
      <c r="L325" s="343"/>
      <c r="M325" s="343"/>
      <c r="N325" s="343"/>
      <c r="O325" s="343"/>
    </row>
    <row r="326" spans="2:15">
      <c r="B326" s="337"/>
      <c r="D326" s="337"/>
      <c r="H326" s="337"/>
      <c r="I326" s="343"/>
      <c r="J326" s="343"/>
      <c r="K326" s="343"/>
      <c r="L326" s="343"/>
      <c r="M326" s="343"/>
      <c r="N326" s="343"/>
      <c r="O326" s="343"/>
    </row>
    <row r="327" spans="2:15">
      <c r="B327" s="337"/>
      <c r="D327" s="337"/>
      <c r="H327" s="337"/>
      <c r="I327" s="343"/>
      <c r="J327" s="343"/>
      <c r="K327" s="343"/>
      <c r="L327" s="343"/>
      <c r="M327" s="343"/>
      <c r="N327" s="343"/>
      <c r="O327" s="343"/>
    </row>
    <row r="328" spans="2:15">
      <c r="B328" s="337"/>
      <c r="D328" s="337"/>
      <c r="H328" s="337"/>
      <c r="I328" s="343"/>
      <c r="J328" s="343"/>
      <c r="K328" s="343"/>
      <c r="L328" s="343"/>
      <c r="M328" s="343"/>
      <c r="N328" s="343"/>
      <c r="O328" s="343"/>
    </row>
    <row r="329" spans="2:15">
      <c r="B329" s="337"/>
      <c r="D329" s="337"/>
      <c r="H329" s="337"/>
      <c r="I329" s="343"/>
      <c r="J329" s="343"/>
      <c r="K329" s="343"/>
      <c r="L329" s="343"/>
      <c r="M329" s="343"/>
      <c r="N329" s="343"/>
      <c r="O329" s="343"/>
    </row>
    <row r="330" spans="2:15">
      <c r="B330" s="337"/>
      <c r="D330" s="337"/>
      <c r="H330" s="337"/>
      <c r="I330" s="343"/>
      <c r="J330" s="343"/>
      <c r="K330" s="343"/>
      <c r="L330" s="343"/>
      <c r="M330" s="343"/>
      <c r="N330" s="343"/>
      <c r="O330" s="343"/>
    </row>
    <row r="331" spans="2:15">
      <c r="B331" s="337"/>
      <c r="D331" s="337"/>
      <c r="H331" s="337"/>
      <c r="I331" s="343"/>
      <c r="J331" s="343"/>
      <c r="K331" s="343"/>
      <c r="L331" s="343"/>
      <c r="M331" s="343"/>
      <c r="N331" s="343"/>
      <c r="O331" s="343"/>
    </row>
    <row r="332" spans="2:15">
      <c r="B332" s="337"/>
      <c r="D332" s="337"/>
      <c r="H332" s="337"/>
      <c r="I332" s="343"/>
      <c r="J332" s="343"/>
      <c r="K332" s="343"/>
      <c r="L332" s="343"/>
      <c r="M332" s="343"/>
      <c r="N332" s="343"/>
      <c r="O332" s="343"/>
    </row>
    <row r="333" spans="2:15">
      <c r="B333" s="337"/>
      <c r="D333" s="337"/>
      <c r="H333" s="337"/>
      <c r="I333" s="343"/>
      <c r="J333" s="343"/>
      <c r="K333" s="343"/>
      <c r="L333" s="343"/>
      <c r="M333" s="343"/>
      <c r="N333" s="343"/>
      <c r="O333" s="343"/>
    </row>
    <row r="334" spans="2:15">
      <c r="B334" s="337"/>
      <c r="D334" s="337"/>
      <c r="H334" s="337"/>
      <c r="I334" s="343"/>
      <c r="J334" s="343"/>
      <c r="K334" s="343"/>
      <c r="L334" s="343"/>
      <c r="M334" s="343"/>
      <c r="N334" s="343"/>
      <c r="O334" s="343"/>
    </row>
    <row r="335" spans="2:15">
      <c r="B335" s="337"/>
      <c r="D335" s="337"/>
      <c r="H335" s="337"/>
      <c r="I335" s="343"/>
      <c r="J335" s="343"/>
      <c r="K335" s="343"/>
      <c r="L335" s="343"/>
      <c r="M335" s="343"/>
      <c r="N335" s="343"/>
      <c r="O335" s="343"/>
    </row>
    <row r="336" spans="2:15">
      <c r="B336" s="337"/>
      <c r="D336" s="337"/>
      <c r="H336" s="337"/>
      <c r="I336" s="343"/>
      <c r="J336" s="343"/>
      <c r="K336" s="343"/>
      <c r="L336" s="343"/>
      <c r="M336" s="343"/>
      <c r="N336" s="343"/>
      <c r="O336" s="343"/>
    </row>
    <row r="337" spans="2:15">
      <c r="B337" s="337"/>
      <c r="D337" s="337"/>
      <c r="H337" s="337"/>
      <c r="I337" s="343"/>
      <c r="J337" s="343"/>
      <c r="K337" s="343"/>
      <c r="L337" s="343"/>
      <c r="M337" s="343"/>
      <c r="N337" s="343"/>
      <c r="O337" s="343"/>
    </row>
    <row r="338" spans="2:15">
      <c r="B338" s="337"/>
      <c r="D338" s="337"/>
      <c r="H338" s="337"/>
      <c r="I338" s="343"/>
      <c r="J338" s="343"/>
      <c r="K338" s="343"/>
      <c r="L338" s="343"/>
      <c r="M338" s="343"/>
      <c r="N338" s="343"/>
      <c r="O338" s="343"/>
    </row>
    <row r="339" spans="2:15">
      <c r="B339" s="337"/>
      <c r="D339" s="337"/>
      <c r="H339" s="337"/>
      <c r="I339" s="343"/>
      <c r="J339" s="343"/>
      <c r="K339" s="343"/>
      <c r="L339" s="343"/>
      <c r="M339" s="343"/>
      <c r="N339" s="343"/>
      <c r="O339" s="343"/>
    </row>
    <row r="340" spans="2:15">
      <c r="B340" s="337"/>
      <c r="D340" s="337"/>
      <c r="H340" s="337"/>
      <c r="I340" s="343"/>
      <c r="J340" s="343"/>
      <c r="K340" s="343"/>
      <c r="L340" s="343"/>
      <c r="M340" s="343"/>
      <c r="N340" s="343"/>
      <c r="O340" s="343"/>
    </row>
    <row r="341" spans="2:15">
      <c r="B341" s="337"/>
      <c r="D341" s="337"/>
      <c r="H341" s="337"/>
      <c r="I341" s="343"/>
      <c r="J341" s="343"/>
      <c r="K341" s="343"/>
      <c r="L341" s="343"/>
      <c r="M341" s="343"/>
      <c r="N341" s="343"/>
      <c r="O341" s="343"/>
    </row>
    <row r="342" spans="2:15">
      <c r="B342" s="337"/>
      <c r="D342" s="337"/>
      <c r="H342" s="337"/>
      <c r="I342" s="343"/>
      <c r="J342" s="343"/>
      <c r="K342" s="343"/>
      <c r="L342" s="343"/>
      <c r="M342" s="343"/>
      <c r="N342" s="343"/>
      <c r="O342" s="343"/>
    </row>
    <row r="343" spans="2:15">
      <c r="B343" s="337"/>
      <c r="D343" s="337"/>
      <c r="H343" s="337"/>
      <c r="I343" s="343"/>
      <c r="J343" s="343"/>
      <c r="K343" s="343"/>
      <c r="L343" s="343"/>
      <c r="M343" s="343"/>
      <c r="N343" s="343"/>
      <c r="O343" s="343"/>
    </row>
    <row r="344" spans="2:15">
      <c r="B344" s="337"/>
      <c r="D344" s="337"/>
      <c r="H344" s="337"/>
      <c r="I344" s="343"/>
      <c r="J344" s="343"/>
      <c r="K344" s="343"/>
      <c r="L344" s="343"/>
      <c r="M344" s="343"/>
      <c r="N344" s="343"/>
      <c r="O344" s="343"/>
    </row>
    <row r="345" spans="2:15">
      <c r="B345" s="337"/>
      <c r="D345" s="337"/>
      <c r="H345" s="337"/>
      <c r="I345" s="343"/>
      <c r="J345" s="343"/>
      <c r="K345" s="343"/>
      <c r="L345" s="343"/>
      <c r="M345" s="343"/>
      <c r="N345" s="343"/>
      <c r="O345" s="343"/>
    </row>
    <row r="346" spans="2:15">
      <c r="B346" s="337"/>
      <c r="D346" s="337"/>
      <c r="H346" s="337"/>
      <c r="I346" s="343"/>
      <c r="J346" s="343"/>
      <c r="K346" s="343"/>
      <c r="L346" s="343"/>
      <c r="M346" s="343"/>
      <c r="N346" s="343"/>
      <c r="O346" s="343"/>
    </row>
    <row r="347" spans="2:15">
      <c r="B347" s="337"/>
      <c r="D347" s="337"/>
      <c r="H347" s="337"/>
      <c r="I347" s="343"/>
      <c r="J347" s="343"/>
      <c r="K347" s="343"/>
      <c r="L347" s="343"/>
      <c r="M347" s="343"/>
      <c r="N347" s="343"/>
      <c r="O347" s="343"/>
    </row>
    <row r="348" spans="2:15">
      <c r="B348" s="337"/>
      <c r="D348" s="337"/>
      <c r="H348" s="337"/>
      <c r="I348" s="343"/>
      <c r="J348" s="343"/>
      <c r="K348" s="343"/>
      <c r="L348" s="343"/>
      <c r="M348" s="343"/>
      <c r="N348" s="343"/>
      <c r="O348" s="343"/>
    </row>
    <row r="349" spans="2:15">
      <c r="B349" s="337"/>
      <c r="D349" s="337"/>
      <c r="H349" s="337"/>
      <c r="I349" s="343"/>
      <c r="J349" s="343"/>
      <c r="K349" s="343"/>
      <c r="L349" s="343"/>
      <c r="M349" s="343"/>
      <c r="N349" s="343"/>
      <c r="O349" s="343"/>
    </row>
    <row r="350" spans="2:15">
      <c r="B350" s="337"/>
      <c r="D350" s="337"/>
      <c r="H350" s="337"/>
      <c r="I350" s="343"/>
      <c r="J350" s="343"/>
      <c r="K350" s="343"/>
      <c r="L350" s="343"/>
      <c r="M350" s="343"/>
      <c r="N350" s="343"/>
      <c r="O350" s="343"/>
    </row>
    <row r="351" spans="2:15">
      <c r="B351" s="337"/>
      <c r="D351" s="337"/>
      <c r="H351" s="337"/>
      <c r="I351" s="343"/>
      <c r="J351" s="343"/>
      <c r="K351" s="343"/>
      <c r="L351" s="343"/>
      <c r="M351" s="343"/>
      <c r="N351" s="343"/>
      <c r="O351" s="343"/>
    </row>
    <row r="352" spans="2:15">
      <c r="B352" s="337"/>
      <c r="D352" s="337"/>
      <c r="H352" s="337"/>
      <c r="I352" s="343"/>
      <c r="J352" s="343"/>
      <c r="K352" s="343"/>
      <c r="L352" s="343"/>
      <c r="M352" s="343"/>
      <c r="N352" s="343"/>
      <c r="O352" s="343"/>
    </row>
    <row r="353" spans="2:15">
      <c r="B353" s="337"/>
      <c r="D353" s="337"/>
      <c r="H353" s="337"/>
      <c r="I353" s="343"/>
      <c r="J353" s="343"/>
      <c r="K353" s="343"/>
      <c r="L353" s="343"/>
      <c r="M353" s="343"/>
      <c r="N353" s="343"/>
      <c r="O353" s="343"/>
    </row>
    <row r="354" spans="2:15">
      <c r="B354" s="337"/>
      <c r="D354" s="337"/>
      <c r="H354" s="337"/>
      <c r="I354" s="343"/>
      <c r="J354" s="343"/>
      <c r="K354" s="343"/>
      <c r="L354" s="343"/>
      <c r="M354" s="343"/>
      <c r="N354" s="343"/>
      <c r="O354" s="343"/>
    </row>
    <row r="355" spans="2:15">
      <c r="B355" s="337"/>
      <c r="D355" s="337"/>
      <c r="H355" s="337"/>
      <c r="I355" s="343"/>
      <c r="J355" s="343"/>
      <c r="K355" s="343"/>
      <c r="L355" s="343"/>
      <c r="M355" s="343"/>
      <c r="N355" s="343"/>
      <c r="O355" s="343"/>
    </row>
    <row r="356" spans="2:15">
      <c r="B356" s="337"/>
      <c r="D356" s="337"/>
      <c r="H356" s="337"/>
      <c r="I356" s="343"/>
      <c r="J356" s="343"/>
      <c r="K356" s="343"/>
      <c r="L356" s="343"/>
      <c r="M356" s="343"/>
      <c r="N356" s="343"/>
      <c r="O356" s="343"/>
    </row>
    <row r="357" spans="2:15">
      <c r="B357" s="337"/>
      <c r="D357" s="337"/>
      <c r="H357" s="337"/>
      <c r="I357" s="343"/>
      <c r="J357" s="343"/>
      <c r="K357" s="343"/>
      <c r="L357" s="343"/>
      <c r="M357" s="343"/>
      <c r="N357" s="343"/>
      <c r="O357" s="343"/>
    </row>
    <row r="358" spans="2:15">
      <c r="B358" s="337"/>
      <c r="D358" s="337"/>
      <c r="H358" s="337"/>
      <c r="I358" s="343"/>
      <c r="J358" s="343"/>
      <c r="K358" s="343"/>
      <c r="L358" s="343"/>
      <c r="M358" s="343"/>
      <c r="N358" s="343"/>
      <c r="O358" s="343"/>
    </row>
    <row r="359" spans="2:15">
      <c r="B359" s="337"/>
      <c r="D359" s="337"/>
      <c r="H359" s="337"/>
      <c r="I359" s="343"/>
      <c r="J359" s="343"/>
      <c r="K359" s="343"/>
      <c r="L359" s="343"/>
      <c r="M359" s="343"/>
      <c r="N359" s="343"/>
      <c r="O359" s="343"/>
    </row>
    <row r="360" spans="2:15">
      <c r="B360" s="337"/>
      <c r="D360" s="337"/>
      <c r="H360" s="337"/>
      <c r="I360" s="343"/>
      <c r="J360" s="343"/>
      <c r="K360" s="343"/>
      <c r="L360" s="343"/>
      <c r="M360" s="343"/>
      <c r="N360" s="343"/>
      <c r="O360" s="343"/>
    </row>
    <row r="361" spans="2:15">
      <c r="B361" s="337"/>
      <c r="D361" s="337"/>
      <c r="H361" s="337"/>
      <c r="I361" s="343"/>
      <c r="J361" s="343"/>
      <c r="K361" s="343"/>
      <c r="L361" s="343"/>
      <c r="M361" s="343"/>
      <c r="N361" s="343"/>
      <c r="O361" s="343"/>
    </row>
    <row r="362" spans="2:15">
      <c r="B362" s="337"/>
      <c r="D362" s="337"/>
      <c r="H362" s="337"/>
      <c r="I362" s="343"/>
      <c r="J362" s="343"/>
      <c r="K362" s="343"/>
      <c r="L362" s="343"/>
      <c r="M362" s="343"/>
      <c r="N362" s="343"/>
      <c r="O362" s="343"/>
    </row>
    <row r="363" spans="2:15">
      <c r="B363" s="337"/>
      <c r="D363" s="337"/>
      <c r="H363" s="337"/>
      <c r="I363" s="343"/>
      <c r="J363" s="343"/>
      <c r="K363" s="343"/>
      <c r="L363" s="343"/>
      <c r="M363" s="343"/>
      <c r="N363" s="343"/>
      <c r="O363" s="343"/>
    </row>
    <row r="364" spans="2:15">
      <c r="B364" s="337"/>
      <c r="D364" s="337"/>
      <c r="H364" s="337"/>
      <c r="I364" s="343"/>
      <c r="J364" s="343"/>
      <c r="K364" s="343"/>
      <c r="L364" s="343"/>
      <c r="M364" s="343"/>
      <c r="N364" s="343"/>
      <c r="O364" s="343"/>
    </row>
    <row r="365" spans="2:15">
      <c r="B365" s="337"/>
      <c r="D365" s="337"/>
      <c r="H365" s="337"/>
      <c r="I365" s="343"/>
      <c r="J365" s="343"/>
      <c r="K365" s="343"/>
      <c r="L365" s="343"/>
      <c r="M365" s="343"/>
      <c r="N365" s="343"/>
      <c r="O365" s="343"/>
    </row>
    <row r="366" spans="2:15">
      <c r="B366" s="337"/>
      <c r="D366" s="337"/>
      <c r="H366" s="337"/>
      <c r="I366" s="343"/>
      <c r="J366" s="343"/>
      <c r="K366" s="343"/>
      <c r="L366" s="343"/>
      <c r="M366" s="343"/>
      <c r="N366" s="343"/>
      <c r="O366" s="343"/>
    </row>
    <row r="367" spans="2:15">
      <c r="B367" s="337"/>
      <c r="D367" s="337"/>
      <c r="H367" s="337"/>
      <c r="I367" s="343"/>
      <c r="J367" s="343"/>
      <c r="K367" s="343"/>
      <c r="L367" s="343"/>
      <c r="M367" s="343"/>
      <c r="N367" s="343"/>
      <c r="O367" s="343"/>
    </row>
    <row r="368" spans="2:15">
      <c r="B368" s="337"/>
      <c r="D368" s="337"/>
      <c r="H368" s="337"/>
      <c r="I368" s="343"/>
      <c r="J368" s="343"/>
      <c r="K368" s="343"/>
      <c r="L368" s="343"/>
      <c r="M368" s="343"/>
      <c r="N368" s="343"/>
      <c r="O368" s="343"/>
    </row>
    <row r="369" spans="2:15">
      <c r="B369" s="337"/>
      <c r="D369" s="337"/>
      <c r="H369" s="337"/>
      <c r="I369" s="343"/>
      <c r="J369" s="343"/>
      <c r="K369" s="343"/>
      <c r="L369" s="343"/>
      <c r="M369" s="343"/>
      <c r="N369" s="343"/>
      <c r="O369" s="343"/>
    </row>
    <row r="370" spans="2:15">
      <c r="B370" s="337"/>
      <c r="D370" s="337"/>
      <c r="H370" s="337"/>
      <c r="I370" s="343"/>
      <c r="J370" s="343"/>
      <c r="K370" s="343"/>
      <c r="L370" s="343"/>
      <c r="M370" s="343"/>
      <c r="N370" s="343"/>
      <c r="O370" s="343"/>
    </row>
    <row r="371" spans="2:15">
      <c r="B371" s="337"/>
      <c r="D371" s="337"/>
      <c r="H371" s="337"/>
      <c r="I371" s="343"/>
      <c r="J371" s="343"/>
      <c r="K371" s="343"/>
      <c r="L371" s="343"/>
      <c r="M371" s="343"/>
      <c r="N371" s="343"/>
      <c r="O371" s="343"/>
    </row>
    <row r="372" spans="2:15">
      <c r="B372" s="337"/>
      <c r="D372" s="337"/>
      <c r="H372" s="337"/>
      <c r="I372" s="343"/>
      <c r="J372" s="343"/>
      <c r="K372" s="343"/>
      <c r="L372" s="343"/>
      <c r="M372" s="343"/>
      <c r="N372" s="343"/>
      <c r="O372" s="343"/>
    </row>
    <row r="373" spans="2:15">
      <c r="B373" s="337"/>
      <c r="D373" s="337"/>
      <c r="H373" s="337"/>
      <c r="I373" s="343"/>
      <c r="J373" s="343"/>
      <c r="K373" s="343"/>
      <c r="L373" s="343"/>
      <c r="M373" s="343"/>
      <c r="N373" s="343"/>
      <c r="O373" s="343"/>
    </row>
    <row r="374" spans="2:15">
      <c r="B374" s="337"/>
      <c r="D374" s="337"/>
      <c r="H374" s="337"/>
      <c r="I374" s="343"/>
      <c r="J374" s="343"/>
      <c r="K374" s="343"/>
      <c r="L374" s="343"/>
      <c r="M374" s="343"/>
      <c r="N374" s="343"/>
      <c r="O374" s="343"/>
    </row>
    <row r="375" spans="2:15">
      <c r="B375" s="337"/>
      <c r="D375" s="337"/>
      <c r="H375" s="337"/>
      <c r="I375" s="343"/>
      <c r="J375" s="343"/>
      <c r="K375" s="343"/>
      <c r="L375" s="343"/>
      <c r="M375" s="343"/>
      <c r="N375" s="343"/>
      <c r="O375" s="343"/>
    </row>
    <row r="376" spans="2:15">
      <c r="B376" s="337"/>
      <c r="D376" s="337"/>
      <c r="H376" s="337"/>
      <c r="I376" s="343"/>
      <c r="J376" s="343"/>
      <c r="K376" s="343"/>
      <c r="L376" s="343"/>
      <c r="M376" s="343"/>
      <c r="N376" s="343"/>
      <c r="O376" s="343"/>
    </row>
    <row r="377" spans="2:15">
      <c r="B377" s="337"/>
      <c r="D377" s="337"/>
      <c r="H377" s="337"/>
      <c r="I377" s="343"/>
      <c r="J377" s="343"/>
      <c r="K377" s="343"/>
      <c r="L377" s="343"/>
      <c r="M377" s="343"/>
      <c r="N377" s="343"/>
      <c r="O377" s="343"/>
    </row>
    <row r="378" spans="2:15">
      <c r="B378" s="337"/>
      <c r="D378" s="337"/>
      <c r="H378" s="337"/>
      <c r="I378" s="343"/>
      <c r="J378" s="343"/>
      <c r="K378" s="343"/>
      <c r="L378" s="343"/>
      <c r="M378" s="343"/>
      <c r="N378" s="343"/>
      <c r="O378" s="343"/>
    </row>
    <row r="379" spans="2:15">
      <c r="B379" s="337"/>
      <c r="D379" s="337"/>
      <c r="H379" s="337"/>
      <c r="I379" s="343"/>
      <c r="J379" s="343"/>
      <c r="K379" s="343"/>
      <c r="L379" s="343"/>
      <c r="M379" s="343"/>
      <c r="N379" s="343"/>
      <c r="O379" s="343"/>
    </row>
    <row r="380" spans="2:15">
      <c r="B380" s="337"/>
      <c r="D380" s="337"/>
      <c r="H380" s="337"/>
      <c r="I380" s="343"/>
      <c r="J380" s="343"/>
      <c r="K380" s="343"/>
      <c r="L380" s="343"/>
      <c r="M380" s="343"/>
      <c r="N380" s="343"/>
      <c r="O380" s="343"/>
    </row>
    <row r="381" spans="2:15">
      <c r="B381" s="337"/>
      <c r="D381" s="337"/>
      <c r="H381" s="337"/>
      <c r="I381" s="343"/>
      <c r="J381" s="343"/>
      <c r="K381" s="343"/>
      <c r="L381" s="343"/>
      <c r="M381" s="343"/>
      <c r="N381" s="343"/>
      <c r="O381" s="343"/>
    </row>
    <row r="382" spans="2:15">
      <c r="B382" s="337"/>
      <c r="D382" s="337"/>
      <c r="H382" s="337"/>
      <c r="I382" s="343"/>
      <c r="J382" s="343"/>
      <c r="K382" s="343"/>
      <c r="L382" s="343"/>
      <c r="M382" s="343"/>
      <c r="N382" s="343"/>
      <c r="O382" s="343"/>
    </row>
    <row r="383" spans="2:15">
      <c r="B383" s="337"/>
      <c r="D383" s="337"/>
      <c r="H383" s="337"/>
      <c r="I383" s="343"/>
      <c r="J383" s="343"/>
      <c r="K383" s="343"/>
      <c r="L383" s="343"/>
      <c r="M383" s="343"/>
      <c r="N383" s="343"/>
      <c r="O383" s="343"/>
    </row>
    <row r="384" spans="2:15">
      <c r="B384" s="337"/>
      <c r="D384" s="337"/>
      <c r="H384" s="337"/>
      <c r="I384" s="343"/>
      <c r="J384" s="343"/>
      <c r="K384" s="343"/>
      <c r="L384" s="343"/>
      <c r="M384" s="343"/>
      <c r="N384" s="343"/>
      <c r="O384" s="343"/>
    </row>
    <row r="385" spans="2:15">
      <c r="B385" s="337"/>
      <c r="D385" s="337"/>
      <c r="H385" s="337"/>
      <c r="I385" s="343"/>
      <c r="J385" s="343"/>
      <c r="K385" s="343"/>
      <c r="L385" s="343"/>
      <c r="M385" s="343"/>
      <c r="N385" s="343"/>
      <c r="O385" s="343"/>
    </row>
    <row r="386" spans="2:15">
      <c r="B386" s="337"/>
      <c r="D386" s="337"/>
      <c r="H386" s="337"/>
      <c r="I386" s="343"/>
      <c r="J386" s="343"/>
      <c r="K386" s="343"/>
      <c r="L386" s="343"/>
      <c r="M386" s="343"/>
      <c r="N386" s="343"/>
      <c r="O386" s="343"/>
    </row>
    <row r="387" spans="2:15">
      <c r="B387" s="337"/>
      <c r="D387" s="337"/>
      <c r="H387" s="337"/>
      <c r="I387" s="343"/>
      <c r="J387" s="343"/>
      <c r="K387" s="343"/>
      <c r="L387" s="343"/>
      <c r="M387" s="343"/>
      <c r="N387" s="343"/>
      <c r="O387" s="343"/>
    </row>
    <row r="388" spans="2:15">
      <c r="B388" s="337"/>
      <c r="D388" s="337"/>
      <c r="H388" s="337"/>
      <c r="I388" s="343"/>
      <c r="J388" s="343"/>
      <c r="K388" s="343"/>
      <c r="L388" s="343"/>
      <c r="M388" s="343"/>
      <c r="N388" s="343"/>
      <c r="O388" s="343"/>
    </row>
    <row r="389" spans="2:15">
      <c r="B389" s="337"/>
      <c r="D389" s="337"/>
      <c r="H389" s="337"/>
      <c r="I389" s="343"/>
      <c r="J389" s="343"/>
      <c r="K389" s="343"/>
      <c r="L389" s="343"/>
      <c r="M389" s="343"/>
      <c r="N389" s="343"/>
      <c r="O389" s="343"/>
    </row>
    <row r="390" spans="2:15">
      <c r="B390" s="337"/>
      <c r="D390" s="337"/>
      <c r="H390" s="337"/>
      <c r="I390" s="343"/>
      <c r="J390" s="343"/>
      <c r="K390" s="343"/>
      <c r="L390" s="343"/>
      <c r="M390" s="343"/>
      <c r="N390" s="343"/>
      <c r="O390" s="343"/>
    </row>
    <row r="391" spans="2:15">
      <c r="B391" s="337"/>
      <c r="D391" s="337"/>
      <c r="H391" s="337"/>
      <c r="I391" s="343"/>
      <c r="J391" s="343"/>
      <c r="K391" s="343"/>
      <c r="L391" s="343"/>
      <c r="M391" s="343"/>
      <c r="N391" s="343"/>
      <c r="O391" s="343"/>
    </row>
    <row r="392" spans="2:15">
      <c r="B392" s="337"/>
      <c r="D392" s="337"/>
      <c r="H392" s="337"/>
      <c r="I392" s="343"/>
      <c r="J392" s="343"/>
      <c r="K392" s="343"/>
      <c r="L392" s="343"/>
      <c r="M392" s="343"/>
      <c r="N392" s="343"/>
      <c r="O392" s="343"/>
    </row>
    <row r="393" spans="2:15">
      <c r="B393" s="337"/>
      <c r="D393" s="337"/>
      <c r="H393" s="337"/>
      <c r="I393" s="343"/>
      <c r="J393" s="343"/>
      <c r="K393" s="343"/>
      <c r="L393" s="343"/>
      <c r="M393" s="343"/>
      <c r="N393" s="343"/>
      <c r="O393" s="343"/>
    </row>
    <row r="394" spans="2:15">
      <c r="B394" s="337"/>
      <c r="D394" s="337"/>
      <c r="H394" s="337"/>
      <c r="I394" s="343"/>
      <c r="J394" s="343"/>
      <c r="K394" s="343"/>
      <c r="L394" s="343"/>
      <c r="M394" s="343"/>
      <c r="N394" s="343"/>
      <c r="O394" s="343"/>
    </row>
    <row r="395" spans="2:15">
      <c r="B395" s="337"/>
      <c r="D395" s="337"/>
      <c r="H395" s="337"/>
      <c r="I395" s="343"/>
      <c r="J395" s="343"/>
      <c r="K395" s="343"/>
      <c r="L395" s="343"/>
      <c r="M395" s="343"/>
      <c r="N395" s="343"/>
      <c r="O395" s="343"/>
    </row>
    <row r="396" spans="2:15">
      <c r="B396" s="337"/>
      <c r="D396" s="337"/>
      <c r="H396" s="337"/>
      <c r="I396" s="343"/>
      <c r="J396" s="343"/>
      <c r="K396" s="343"/>
      <c r="L396" s="343"/>
      <c r="M396" s="343"/>
      <c r="N396" s="343"/>
      <c r="O396" s="343"/>
    </row>
    <row r="397" spans="2:15">
      <c r="B397" s="337"/>
      <c r="D397" s="337"/>
      <c r="H397" s="337"/>
      <c r="I397" s="343"/>
      <c r="J397" s="343"/>
      <c r="K397" s="343"/>
      <c r="L397" s="343"/>
      <c r="M397" s="343"/>
      <c r="N397" s="343"/>
      <c r="O397" s="343"/>
    </row>
    <row r="398" spans="2:15">
      <c r="B398" s="337"/>
      <c r="D398" s="337"/>
      <c r="H398" s="337"/>
      <c r="I398" s="343"/>
      <c r="J398" s="343"/>
      <c r="K398" s="343"/>
      <c r="L398" s="343"/>
      <c r="M398" s="343"/>
      <c r="N398" s="343"/>
      <c r="O398" s="343"/>
    </row>
    <row r="399" spans="2:15">
      <c r="B399" s="337"/>
      <c r="D399" s="337"/>
      <c r="H399" s="337"/>
      <c r="I399" s="343"/>
      <c r="J399" s="343"/>
      <c r="K399" s="343"/>
      <c r="L399" s="343"/>
      <c r="M399" s="343"/>
      <c r="N399" s="343"/>
      <c r="O399" s="343"/>
    </row>
    <row r="400" spans="2:15">
      <c r="B400" s="337"/>
      <c r="D400" s="337"/>
      <c r="H400" s="337"/>
      <c r="I400" s="343"/>
      <c r="J400" s="343"/>
      <c r="K400" s="343"/>
      <c r="L400" s="343"/>
      <c r="M400" s="343"/>
      <c r="N400" s="343"/>
      <c r="O400" s="343"/>
    </row>
    <row r="401" spans="2:15">
      <c r="B401" s="337"/>
      <c r="D401" s="337"/>
      <c r="H401" s="337"/>
      <c r="I401" s="343"/>
      <c r="J401" s="343"/>
      <c r="K401" s="343"/>
      <c r="L401" s="343"/>
      <c r="M401" s="343"/>
      <c r="N401" s="343"/>
      <c r="O401" s="343"/>
    </row>
    <row r="402" spans="2:15">
      <c r="B402" s="337"/>
      <c r="D402" s="337"/>
      <c r="H402" s="337"/>
      <c r="I402" s="343"/>
      <c r="J402" s="343"/>
      <c r="K402" s="343"/>
      <c r="L402" s="343"/>
      <c r="M402" s="343"/>
      <c r="N402" s="343"/>
      <c r="O402" s="343"/>
    </row>
    <row r="403" spans="2:15">
      <c r="B403" s="337"/>
      <c r="D403" s="337"/>
      <c r="H403" s="337"/>
      <c r="I403" s="343"/>
      <c r="J403" s="343"/>
      <c r="K403" s="343"/>
      <c r="L403" s="343"/>
      <c r="M403" s="343"/>
      <c r="N403" s="343"/>
      <c r="O403" s="343"/>
    </row>
    <row r="404" spans="2:15">
      <c r="B404" s="337"/>
      <c r="D404" s="337"/>
      <c r="H404" s="337"/>
      <c r="I404" s="343"/>
      <c r="J404" s="343"/>
      <c r="K404" s="343"/>
      <c r="L404" s="343"/>
      <c r="M404" s="343"/>
      <c r="N404" s="343"/>
      <c r="O404" s="343"/>
    </row>
    <row r="405" spans="2:15">
      <c r="B405" s="337"/>
      <c r="D405" s="337"/>
      <c r="H405" s="337"/>
      <c r="I405" s="343"/>
      <c r="J405" s="343"/>
      <c r="K405" s="343"/>
      <c r="L405" s="343"/>
      <c r="M405" s="343"/>
      <c r="N405" s="343"/>
      <c r="O405" s="343"/>
    </row>
    <row r="406" spans="2:15">
      <c r="B406" s="337"/>
      <c r="D406" s="337"/>
      <c r="H406" s="337"/>
      <c r="I406" s="343"/>
      <c r="J406" s="343"/>
      <c r="K406" s="343"/>
      <c r="L406" s="343"/>
      <c r="M406" s="343"/>
      <c r="N406" s="343"/>
      <c r="O406" s="343"/>
    </row>
    <row r="407" spans="2:15">
      <c r="B407" s="337"/>
      <c r="D407" s="337"/>
      <c r="H407" s="337"/>
      <c r="I407" s="343"/>
      <c r="J407" s="343"/>
      <c r="K407" s="343"/>
      <c r="L407" s="343"/>
      <c r="M407" s="343"/>
      <c r="N407" s="343"/>
      <c r="O407" s="343"/>
    </row>
    <row r="408" spans="2:15">
      <c r="B408" s="337"/>
      <c r="D408" s="337"/>
      <c r="H408" s="337"/>
      <c r="I408" s="343"/>
      <c r="J408" s="343"/>
      <c r="K408" s="343"/>
      <c r="L408" s="343"/>
      <c r="M408" s="343"/>
      <c r="N408" s="343"/>
      <c r="O408" s="343"/>
    </row>
    <row r="409" spans="2:15">
      <c r="B409" s="337"/>
      <c r="D409" s="337"/>
      <c r="H409" s="337"/>
      <c r="I409" s="343"/>
      <c r="J409" s="343"/>
      <c r="K409" s="343"/>
      <c r="L409" s="343"/>
      <c r="M409" s="343"/>
      <c r="N409" s="343"/>
      <c r="O409" s="343"/>
    </row>
    <row r="410" spans="2:15">
      <c r="B410" s="337"/>
      <c r="D410" s="337"/>
      <c r="H410" s="337"/>
      <c r="I410" s="343"/>
      <c r="J410" s="343"/>
      <c r="K410" s="343"/>
      <c r="L410" s="343"/>
      <c r="M410" s="343"/>
      <c r="N410" s="343"/>
      <c r="O410" s="343"/>
    </row>
    <row r="411" spans="2:15">
      <c r="B411" s="337"/>
      <c r="D411" s="337"/>
      <c r="H411" s="337"/>
      <c r="I411" s="343"/>
      <c r="J411" s="343"/>
      <c r="K411" s="343"/>
      <c r="L411" s="343"/>
      <c r="M411" s="343"/>
      <c r="N411" s="343"/>
      <c r="O411" s="343"/>
    </row>
    <row r="412" spans="2:15">
      <c r="B412" s="337"/>
      <c r="D412" s="337"/>
      <c r="H412" s="337"/>
      <c r="I412" s="343"/>
      <c r="J412" s="343"/>
      <c r="K412" s="343"/>
      <c r="L412" s="343"/>
      <c r="M412" s="343"/>
      <c r="N412" s="343"/>
      <c r="O412" s="343"/>
    </row>
    <row r="413" spans="2:15">
      <c r="B413" s="337"/>
      <c r="D413" s="337"/>
      <c r="H413" s="337"/>
      <c r="I413" s="343"/>
      <c r="J413" s="343"/>
      <c r="K413" s="343"/>
      <c r="L413" s="343"/>
      <c r="M413" s="343"/>
      <c r="N413" s="343"/>
      <c r="O413" s="343"/>
    </row>
    <row r="414" spans="2:15">
      <c r="B414" s="337"/>
      <c r="D414" s="337"/>
      <c r="H414" s="337"/>
      <c r="I414" s="343"/>
      <c r="J414" s="343"/>
      <c r="K414" s="343"/>
      <c r="L414" s="343"/>
      <c r="M414" s="343"/>
      <c r="N414" s="343"/>
      <c r="O414" s="343"/>
    </row>
    <row r="415" spans="2:15">
      <c r="B415" s="337"/>
      <c r="D415" s="337"/>
      <c r="H415" s="337"/>
      <c r="I415" s="343"/>
      <c r="J415" s="343"/>
      <c r="K415" s="343"/>
      <c r="L415" s="343"/>
      <c r="M415" s="343"/>
      <c r="N415" s="343"/>
      <c r="O415" s="343"/>
    </row>
    <row r="416" spans="2:15">
      <c r="B416" s="337"/>
      <c r="D416" s="337"/>
      <c r="H416" s="337"/>
      <c r="I416" s="343"/>
      <c r="J416" s="343"/>
      <c r="K416" s="343"/>
      <c r="L416" s="343"/>
      <c r="M416" s="343"/>
      <c r="N416" s="343"/>
      <c r="O416" s="343"/>
    </row>
    <row r="417" spans="2:15">
      <c r="B417" s="337"/>
      <c r="D417" s="337"/>
      <c r="H417" s="337"/>
      <c r="I417" s="343"/>
      <c r="J417" s="343"/>
      <c r="K417" s="343"/>
      <c r="L417" s="343"/>
      <c r="M417" s="343"/>
      <c r="N417" s="343"/>
      <c r="O417" s="343"/>
    </row>
    <row r="418" spans="2:15">
      <c r="B418" s="337"/>
      <c r="D418" s="337"/>
      <c r="H418" s="337"/>
      <c r="I418" s="343"/>
      <c r="J418" s="343"/>
      <c r="K418" s="343"/>
      <c r="L418" s="343"/>
      <c r="M418" s="343"/>
      <c r="N418" s="343"/>
      <c r="O418" s="343"/>
    </row>
    <row r="419" spans="2:15">
      <c r="B419" s="337"/>
      <c r="D419" s="337"/>
      <c r="H419" s="337"/>
      <c r="I419" s="343"/>
      <c r="J419" s="343"/>
      <c r="K419" s="343"/>
      <c r="L419" s="343"/>
      <c r="M419" s="343"/>
      <c r="N419" s="343"/>
      <c r="O419" s="343"/>
    </row>
    <row r="420" spans="2:15">
      <c r="B420" s="337"/>
      <c r="D420" s="337"/>
      <c r="H420" s="337"/>
      <c r="I420" s="343"/>
      <c r="J420" s="343"/>
      <c r="K420" s="343"/>
      <c r="L420" s="343"/>
      <c r="M420" s="343"/>
      <c r="N420" s="343"/>
      <c r="O420" s="343"/>
    </row>
    <row r="421" spans="2:15">
      <c r="B421" s="337"/>
      <c r="D421" s="337"/>
      <c r="H421" s="337"/>
      <c r="I421" s="343"/>
      <c r="J421" s="343"/>
      <c r="K421" s="343"/>
      <c r="L421" s="343"/>
      <c r="M421" s="343"/>
      <c r="N421" s="343"/>
      <c r="O421" s="343"/>
    </row>
    <row r="422" spans="2:15">
      <c r="B422" s="337"/>
      <c r="D422" s="337"/>
      <c r="H422" s="337"/>
      <c r="I422" s="343"/>
      <c r="J422" s="343"/>
      <c r="K422" s="343"/>
      <c r="L422" s="343"/>
      <c r="M422" s="343"/>
      <c r="N422" s="343"/>
      <c r="O422" s="343"/>
    </row>
    <row r="423" spans="2:15">
      <c r="B423" s="337"/>
      <c r="D423" s="337"/>
      <c r="H423" s="337"/>
      <c r="I423" s="343"/>
      <c r="J423" s="343"/>
      <c r="K423" s="343"/>
      <c r="L423" s="343"/>
      <c r="M423" s="343"/>
      <c r="N423" s="343"/>
      <c r="O423" s="343"/>
    </row>
    <row r="424" spans="2:15">
      <c r="B424" s="337"/>
      <c r="D424" s="337"/>
      <c r="H424" s="337"/>
      <c r="I424" s="343"/>
      <c r="J424" s="343"/>
      <c r="K424" s="343"/>
      <c r="L424" s="343"/>
      <c r="M424" s="343"/>
      <c r="N424" s="343"/>
      <c r="O424" s="343"/>
    </row>
    <row r="425" spans="2:15">
      <c r="B425" s="337"/>
      <c r="D425" s="337"/>
      <c r="H425" s="337"/>
      <c r="I425" s="343"/>
      <c r="J425" s="343"/>
      <c r="K425" s="343"/>
      <c r="L425" s="343"/>
      <c r="M425" s="343"/>
      <c r="N425" s="343"/>
      <c r="O425" s="343"/>
    </row>
    <row r="426" spans="2:15">
      <c r="B426" s="337"/>
      <c r="D426" s="337"/>
      <c r="H426" s="337"/>
      <c r="I426" s="343"/>
      <c r="J426" s="343"/>
      <c r="K426" s="343"/>
      <c r="L426" s="343"/>
      <c r="M426" s="343"/>
      <c r="N426" s="343"/>
      <c r="O426" s="343"/>
    </row>
    <row r="427" spans="2:15">
      <c r="B427" s="337"/>
      <c r="D427" s="337"/>
      <c r="H427" s="337"/>
      <c r="I427" s="343"/>
      <c r="J427" s="343"/>
      <c r="K427" s="343"/>
      <c r="L427" s="343"/>
      <c r="M427" s="343"/>
      <c r="N427" s="343"/>
      <c r="O427" s="343"/>
    </row>
    <row r="428" spans="2:15">
      <c r="B428" s="337"/>
      <c r="D428" s="337"/>
      <c r="H428" s="337"/>
      <c r="I428" s="343"/>
      <c r="J428" s="343"/>
      <c r="K428" s="343"/>
      <c r="L428" s="343"/>
      <c r="M428" s="343"/>
      <c r="N428" s="343"/>
      <c r="O428" s="343"/>
    </row>
    <row r="429" spans="2:15">
      <c r="B429" s="337"/>
      <c r="D429" s="337"/>
      <c r="H429" s="337"/>
      <c r="I429" s="343"/>
      <c r="J429" s="343"/>
      <c r="K429" s="343"/>
      <c r="L429" s="343"/>
      <c r="M429" s="343"/>
      <c r="N429" s="343"/>
      <c r="O429" s="343"/>
    </row>
    <row r="430" spans="2:15">
      <c r="B430" s="337"/>
      <c r="D430" s="337"/>
      <c r="H430" s="337"/>
      <c r="I430" s="343"/>
      <c r="J430" s="343"/>
      <c r="K430" s="343"/>
      <c r="L430" s="343"/>
      <c r="M430" s="343"/>
      <c r="N430" s="343"/>
      <c r="O430" s="343"/>
    </row>
    <row r="431" spans="2:15">
      <c r="B431" s="337"/>
      <c r="D431" s="337"/>
      <c r="H431" s="337"/>
      <c r="I431" s="343"/>
      <c r="J431" s="343"/>
      <c r="K431" s="343"/>
      <c r="L431" s="343"/>
      <c r="M431" s="343"/>
      <c r="N431" s="343"/>
      <c r="O431" s="343"/>
    </row>
    <row r="432" spans="2:15">
      <c r="B432" s="337"/>
      <c r="D432" s="337"/>
      <c r="H432" s="337"/>
      <c r="I432" s="343"/>
      <c r="J432" s="343"/>
      <c r="K432" s="343"/>
      <c r="L432" s="343"/>
      <c r="M432" s="343"/>
      <c r="N432" s="343"/>
      <c r="O432" s="343"/>
    </row>
    <row r="433" spans="2:15">
      <c r="B433" s="337"/>
      <c r="D433" s="337"/>
      <c r="H433" s="337"/>
      <c r="I433" s="343"/>
      <c r="J433" s="343"/>
      <c r="K433" s="343"/>
      <c r="L433" s="343"/>
      <c r="M433" s="343"/>
      <c r="N433" s="343"/>
      <c r="O433" s="343"/>
    </row>
    <row r="434" spans="2:15">
      <c r="B434" s="337"/>
      <c r="D434" s="337"/>
      <c r="H434" s="337"/>
      <c r="I434" s="343"/>
      <c r="J434" s="343"/>
      <c r="K434" s="343"/>
      <c r="L434" s="343"/>
      <c r="M434" s="343"/>
      <c r="N434" s="343"/>
      <c r="O434" s="343"/>
    </row>
    <row r="435" spans="2:15">
      <c r="B435" s="337"/>
      <c r="D435" s="337"/>
      <c r="H435" s="337"/>
      <c r="I435" s="343"/>
      <c r="J435" s="343"/>
      <c r="K435" s="343"/>
      <c r="L435" s="343"/>
      <c r="M435" s="343"/>
      <c r="N435" s="343"/>
      <c r="O435" s="343"/>
    </row>
    <row r="436" spans="2:15">
      <c r="B436" s="337"/>
      <c r="D436" s="337"/>
      <c r="H436" s="337"/>
      <c r="I436" s="343"/>
      <c r="J436" s="343"/>
      <c r="K436" s="343"/>
      <c r="L436" s="343"/>
      <c r="M436" s="343"/>
      <c r="N436" s="343"/>
      <c r="O436" s="343"/>
    </row>
    <row r="437" spans="2:15">
      <c r="B437" s="337"/>
      <c r="D437" s="337"/>
      <c r="H437" s="337"/>
      <c r="I437" s="343"/>
      <c r="J437" s="343"/>
      <c r="K437" s="343"/>
      <c r="L437" s="343"/>
      <c r="M437" s="343"/>
      <c r="N437" s="343"/>
      <c r="O437" s="343"/>
    </row>
    <row r="438" spans="2:15">
      <c r="B438" s="337"/>
      <c r="D438" s="337"/>
      <c r="H438" s="337"/>
      <c r="I438" s="343"/>
      <c r="J438" s="343"/>
      <c r="K438" s="343"/>
      <c r="L438" s="343"/>
      <c r="M438" s="343"/>
      <c r="N438" s="343"/>
      <c r="O438" s="343"/>
    </row>
    <row r="439" spans="2:15">
      <c r="B439" s="337"/>
      <c r="D439" s="337"/>
      <c r="H439" s="337"/>
      <c r="I439" s="343"/>
      <c r="J439" s="343"/>
      <c r="K439" s="343"/>
      <c r="L439" s="343"/>
      <c r="M439" s="343"/>
      <c r="N439" s="343"/>
      <c r="O439" s="343"/>
    </row>
    <row r="440" spans="2:15">
      <c r="B440" s="337"/>
      <c r="D440" s="337"/>
      <c r="H440" s="337"/>
      <c r="I440" s="343"/>
      <c r="J440" s="343"/>
      <c r="K440" s="343"/>
      <c r="L440" s="343"/>
      <c r="M440" s="343"/>
      <c r="N440" s="343"/>
      <c r="O440" s="343"/>
    </row>
    <row r="441" spans="2:15">
      <c r="B441" s="337"/>
      <c r="D441" s="337"/>
      <c r="H441" s="337"/>
      <c r="I441" s="343"/>
      <c r="J441" s="343"/>
      <c r="K441" s="343"/>
      <c r="L441" s="343"/>
      <c r="M441" s="343"/>
      <c r="N441" s="343"/>
      <c r="O441" s="343"/>
    </row>
    <row r="442" spans="2:15">
      <c r="B442" s="337"/>
      <c r="D442" s="337"/>
      <c r="H442" s="337"/>
      <c r="I442" s="343"/>
      <c r="J442" s="343"/>
      <c r="K442" s="343"/>
      <c r="L442" s="343"/>
      <c r="M442" s="343"/>
      <c r="N442" s="343"/>
      <c r="O442" s="343"/>
    </row>
    <row r="443" spans="2:15">
      <c r="B443" s="337"/>
      <c r="D443" s="337"/>
      <c r="H443" s="337"/>
      <c r="I443" s="343"/>
      <c r="J443" s="343"/>
      <c r="K443" s="343"/>
      <c r="L443" s="343"/>
      <c r="M443" s="343"/>
      <c r="N443" s="343"/>
      <c r="O443" s="343"/>
    </row>
    <row r="444" spans="2:15">
      <c r="B444" s="337"/>
      <c r="D444" s="337"/>
      <c r="H444" s="337"/>
      <c r="I444" s="343"/>
      <c r="J444" s="343"/>
      <c r="K444" s="343"/>
      <c r="L444" s="343"/>
      <c r="M444" s="343"/>
      <c r="N444" s="343"/>
      <c r="O444" s="343"/>
    </row>
    <row r="445" spans="2:15">
      <c r="B445" s="337"/>
      <c r="D445" s="337"/>
      <c r="H445" s="337"/>
      <c r="I445" s="343"/>
      <c r="J445" s="343"/>
      <c r="K445" s="343"/>
      <c r="L445" s="343"/>
      <c r="M445" s="343"/>
      <c r="N445" s="343"/>
      <c r="O445" s="343"/>
    </row>
    <row r="446" spans="2:15">
      <c r="B446" s="337"/>
      <c r="D446" s="337"/>
      <c r="H446" s="337"/>
      <c r="I446" s="343"/>
      <c r="J446" s="343"/>
      <c r="K446" s="343"/>
      <c r="L446" s="343"/>
      <c r="M446" s="343"/>
      <c r="N446" s="343"/>
      <c r="O446" s="343"/>
    </row>
    <row r="447" spans="2:15">
      <c r="B447" s="337"/>
      <c r="D447" s="337"/>
      <c r="H447" s="337"/>
      <c r="I447" s="343"/>
      <c r="J447" s="343"/>
      <c r="K447" s="343"/>
      <c r="L447" s="343"/>
      <c r="M447" s="343"/>
      <c r="N447" s="343"/>
      <c r="O447" s="343"/>
    </row>
    <row r="448" spans="2:15">
      <c r="B448" s="337"/>
      <c r="D448" s="337"/>
      <c r="H448" s="337"/>
      <c r="I448" s="343"/>
      <c r="J448" s="343"/>
      <c r="K448" s="343"/>
      <c r="L448" s="343"/>
      <c r="M448" s="343"/>
      <c r="N448" s="343"/>
      <c r="O448" s="343"/>
    </row>
    <row r="449" spans="2:15">
      <c r="B449" s="337"/>
      <c r="D449" s="337"/>
      <c r="H449" s="337"/>
      <c r="I449" s="343"/>
      <c r="J449" s="343"/>
      <c r="K449" s="343"/>
      <c r="L449" s="343"/>
      <c r="M449" s="343"/>
      <c r="N449" s="343"/>
      <c r="O449" s="343"/>
    </row>
    <row r="450" spans="2:15">
      <c r="B450" s="337"/>
      <c r="D450" s="337"/>
      <c r="H450" s="337"/>
      <c r="I450" s="343"/>
      <c r="J450" s="343"/>
      <c r="K450" s="343"/>
      <c r="L450" s="343"/>
      <c r="M450" s="343"/>
      <c r="N450" s="343"/>
      <c r="O450" s="343"/>
    </row>
    <row r="451" spans="2:15">
      <c r="B451" s="337"/>
      <c r="D451" s="337"/>
      <c r="H451" s="337"/>
      <c r="I451" s="343"/>
      <c r="J451" s="343"/>
      <c r="K451" s="343"/>
      <c r="L451" s="343"/>
      <c r="M451" s="343"/>
      <c r="N451" s="343"/>
      <c r="O451" s="343"/>
    </row>
    <row r="452" spans="2:15">
      <c r="B452" s="337"/>
      <c r="D452" s="337"/>
      <c r="H452" s="337"/>
      <c r="I452" s="343"/>
      <c r="J452" s="343"/>
      <c r="K452" s="343"/>
      <c r="L452" s="343"/>
      <c r="M452" s="343"/>
      <c r="N452" s="343"/>
      <c r="O452" s="343"/>
    </row>
    <row r="453" spans="2:15">
      <c r="B453" s="337"/>
      <c r="D453" s="337"/>
      <c r="H453" s="337"/>
      <c r="I453" s="343"/>
      <c r="J453" s="343"/>
      <c r="K453" s="343"/>
      <c r="L453" s="343"/>
      <c r="M453" s="343"/>
      <c r="N453" s="343"/>
      <c r="O453" s="343"/>
    </row>
    <row r="454" spans="2:15">
      <c r="B454" s="337"/>
      <c r="D454" s="337"/>
      <c r="H454" s="337"/>
      <c r="I454" s="343"/>
      <c r="J454" s="343"/>
      <c r="K454" s="343"/>
      <c r="L454" s="343"/>
      <c r="M454" s="343"/>
      <c r="N454" s="343"/>
      <c r="O454" s="343"/>
    </row>
    <row r="455" spans="2:15">
      <c r="B455" s="337"/>
      <c r="D455" s="337"/>
      <c r="H455" s="337"/>
      <c r="I455" s="343"/>
      <c r="J455" s="343"/>
      <c r="K455" s="343"/>
      <c r="L455" s="343"/>
      <c r="M455" s="343"/>
      <c r="N455" s="343"/>
      <c r="O455" s="343"/>
    </row>
    <row r="456" spans="2:15">
      <c r="B456" s="337"/>
      <c r="D456" s="337"/>
      <c r="H456" s="337"/>
      <c r="I456" s="343"/>
      <c r="J456" s="343"/>
      <c r="K456" s="343"/>
      <c r="L456" s="343"/>
      <c r="M456" s="343"/>
      <c r="N456" s="343"/>
      <c r="O456" s="343"/>
    </row>
    <row r="457" spans="2:15">
      <c r="B457" s="337"/>
      <c r="D457" s="337"/>
      <c r="H457" s="337"/>
      <c r="I457" s="343"/>
      <c r="J457" s="343"/>
      <c r="K457" s="343"/>
      <c r="L457" s="343"/>
      <c r="M457" s="343"/>
      <c r="N457" s="343"/>
      <c r="O457" s="343"/>
    </row>
    <row r="458" spans="2:15">
      <c r="B458" s="337"/>
      <c r="D458" s="337"/>
      <c r="H458" s="337"/>
      <c r="I458" s="343"/>
      <c r="J458" s="343"/>
      <c r="K458" s="343"/>
      <c r="L458" s="343"/>
      <c r="M458" s="343"/>
      <c r="N458" s="343"/>
      <c r="O458" s="343"/>
    </row>
    <row r="459" spans="2:15">
      <c r="B459" s="337"/>
      <c r="D459" s="337"/>
      <c r="H459" s="337"/>
      <c r="I459" s="343"/>
      <c r="J459" s="343"/>
      <c r="K459" s="343"/>
      <c r="L459" s="343"/>
      <c r="M459" s="343"/>
      <c r="N459" s="343"/>
      <c r="O459" s="343"/>
    </row>
    <row r="460" spans="2:15">
      <c r="B460" s="337"/>
      <c r="D460" s="337"/>
      <c r="H460" s="337"/>
      <c r="I460" s="343"/>
      <c r="J460" s="343"/>
      <c r="K460" s="343"/>
      <c r="L460" s="343"/>
      <c r="M460" s="343"/>
      <c r="N460" s="343"/>
      <c r="O460" s="343"/>
    </row>
    <row r="461" spans="2:15">
      <c r="B461" s="337"/>
      <c r="D461" s="337"/>
      <c r="H461" s="337"/>
      <c r="I461" s="343"/>
      <c r="J461" s="343"/>
      <c r="K461" s="343"/>
      <c r="L461" s="343"/>
      <c r="M461" s="343"/>
      <c r="N461" s="343"/>
      <c r="O461" s="343"/>
    </row>
    <row r="462" spans="2:15">
      <c r="B462" s="337"/>
      <c r="D462" s="337"/>
      <c r="H462" s="337"/>
      <c r="I462" s="343"/>
      <c r="J462" s="343"/>
      <c r="K462" s="343"/>
      <c r="L462" s="343"/>
      <c r="M462" s="343"/>
      <c r="N462" s="343"/>
      <c r="O462" s="343"/>
    </row>
    <row r="463" spans="2:15">
      <c r="B463" s="337"/>
      <c r="D463" s="337"/>
      <c r="H463" s="337"/>
      <c r="I463" s="343"/>
      <c r="J463" s="343"/>
      <c r="K463" s="343"/>
      <c r="L463" s="343"/>
      <c r="M463" s="343"/>
      <c r="N463" s="343"/>
      <c r="O463" s="343"/>
    </row>
    <row r="464" spans="2:15">
      <c r="B464" s="337"/>
      <c r="D464" s="337"/>
      <c r="H464" s="337"/>
      <c r="I464" s="343"/>
      <c r="J464" s="343"/>
      <c r="K464" s="343"/>
      <c r="L464" s="343"/>
      <c r="M464" s="343"/>
      <c r="N464" s="343"/>
      <c r="O464" s="343"/>
    </row>
    <row r="465" spans="2:15">
      <c r="B465" s="337"/>
      <c r="D465" s="337"/>
      <c r="H465" s="337"/>
      <c r="I465" s="343"/>
      <c r="J465" s="343"/>
      <c r="K465" s="343"/>
      <c r="L465" s="343"/>
      <c r="M465" s="343"/>
      <c r="N465" s="343"/>
      <c r="O465" s="343"/>
    </row>
    <row r="466" spans="2:15">
      <c r="B466" s="337"/>
      <c r="D466" s="337"/>
      <c r="H466" s="337"/>
      <c r="I466" s="343"/>
      <c r="J466" s="343"/>
      <c r="K466" s="343"/>
      <c r="L466" s="343"/>
      <c r="M466" s="343"/>
      <c r="N466" s="343"/>
      <c r="O466" s="343"/>
    </row>
    <row r="467" spans="2:15">
      <c r="B467" s="337"/>
      <c r="D467" s="337"/>
      <c r="H467" s="337"/>
      <c r="I467" s="343"/>
      <c r="J467" s="343"/>
      <c r="K467" s="343"/>
      <c r="L467" s="343"/>
      <c r="M467" s="343"/>
      <c r="N467" s="343"/>
      <c r="O467" s="343"/>
    </row>
    <row r="468" spans="2:15">
      <c r="B468" s="337"/>
      <c r="D468" s="337"/>
      <c r="H468" s="337"/>
      <c r="I468" s="343"/>
      <c r="J468" s="343"/>
      <c r="K468" s="343"/>
      <c r="L468" s="343"/>
      <c r="M468" s="343"/>
      <c r="N468" s="343"/>
      <c r="O468" s="343"/>
    </row>
    <row r="469" spans="2:15">
      <c r="B469" s="337"/>
      <c r="D469" s="337"/>
      <c r="H469" s="337"/>
      <c r="I469" s="343"/>
      <c r="J469" s="343"/>
      <c r="K469" s="343"/>
      <c r="L469" s="343"/>
      <c r="M469" s="343"/>
      <c r="N469" s="343"/>
      <c r="O469" s="343"/>
    </row>
    <row r="470" spans="2:15">
      <c r="B470" s="337"/>
      <c r="D470" s="337"/>
      <c r="H470" s="337"/>
      <c r="I470" s="343"/>
      <c r="J470" s="343"/>
      <c r="K470" s="343"/>
      <c r="L470" s="343"/>
      <c r="M470" s="343"/>
      <c r="N470" s="343"/>
      <c r="O470" s="343"/>
    </row>
    <row r="471" spans="2:15">
      <c r="B471" s="337"/>
      <c r="D471" s="337"/>
      <c r="H471" s="337"/>
      <c r="I471" s="343"/>
      <c r="J471" s="343"/>
      <c r="K471" s="343"/>
      <c r="L471" s="343"/>
      <c r="M471" s="343"/>
      <c r="N471" s="343"/>
      <c r="O471" s="343"/>
    </row>
    <row r="472" spans="2:15">
      <c r="B472" s="337"/>
      <c r="D472" s="337"/>
      <c r="H472" s="337"/>
      <c r="I472" s="343"/>
      <c r="J472" s="343"/>
      <c r="K472" s="343"/>
      <c r="L472" s="343"/>
      <c r="M472" s="343"/>
      <c r="N472" s="343"/>
      <c r="O472" s="343"/>
    </row>
    <row r="473" spans="2:15">
      <c r="B473" s="337"/>
      <c r="D473" s="337"/>
      <c r="H473" s="337"/>
      <c r="I473" s="343"/>
      <c r="J473" s="343"/>
      <c r="K473" s="343"/>
      <c r="L473" s="343"/>
      <c r="M473" s="343"/>
      <c r="N473" s="343"/>
      <c r="O473" s="343"/>
    </row>
    <row r="474" spans="2:15">
      <c r="B474" s="337"/>
      <c r="D474" s="337"/>
      <c r="H474" s="337"/>
      <c r="I474" s="343"/>
      <c r="J474" s="343"/>
      <c r="K474" s="343"/>
      <c r="L474" s="343"/>
      <c r="M474" s="343"/>
      <c r="N474" s="343"/>
      <c r="O474" s="343"/>
    </row>
    <row r="475" spans="2:15">
      <c r="B475" s="337"/>
      <c r="D475" s="337"/>
      <c r="H475" s="337"/>
      <c r="I475" s="343"/>
      <c r="J475" s="343"/>
      <c r="K475" s="343"/>
      <c r="L475" s="343"/>
      <c r="M475" s="343"/>
      <c r="N475" s="343"/>
      <c r="O475" s="343"/>
    </row>
    <row r="476" spans="2:15">
      <c r="B476" s="337"/>
      <c r="D476" s="337"/>
      <c r="H476" s="337"/>
      <c r="I476" s="343"/>
      <c r="J476" s="343"/>
      <c r="K476" s="343"/>
      <c r="L476" s="343"/>
      <c r="M476" s="343"/>
      <c r="N476" s="343"/>
      <c r="O476" s="343"/>
    </row>
    <row r="477" spans="2:15">
      <c r="B477" s="337"/>
      <c r="D477" s="337"/>
      <c r="H477" s="337"/>
      <c r="I477" s="343"/>
      <c r="J477" s="343"/>
      <c r="K477" s="343"/>
      <c r="L477" s="343"/>
      <c r="M477" s="343"/>
      <c r="N477" s="343"/>
      <c r="O477" s="343"/>
    </row>
    <row r="478" spans="2:15">
      <c r="B478" s="337"/>
      <c r="D478" s="337"/>
      <c r="H478" s="337"/>
      <c r="I478" s="343"/>
      <c r="J478" s="343"/>
      <c r="K478" s="343"/>
      <c r="L478" s="343"/>
      <c r="M478" s="343"/>
      <c r="N478" s="343"/>
      <c r="O478" s="343"/>
    </row>
    <row r="479" spans="2:15">
      <c r="B479" s="337"/>
      <c r="D479" s="337"/>
      <c r="H479" s="337"/>
      <c r="I479" s="343"/>
      <c r="J479" s="343"/>
      <c r="K479" s="343"/>
      <c r="L479" s="343"/>
      <c r="M479" s="343"/>
      <c r="N479" s="343"/>
      <c r="O479" s="343"/>
    </row>
    <row r="480" spans="2:15">
      <c r="B480" s="337"/>
      <c r="D480" s="337"/>
      <c r="H480" s="337"/>
      <c r="I480" s="343"/>
      <c r="J480" s="343"/>
      <c r="K480" s="343"/>
      <c r="L480" s="343"/>
      <c r="M480" s="343"/>
      <c r="N480" s="343"/>
      <c r="O480" s="343"/>
    </row>
    <row r="481" spans="2:15">
      <c r="B481" s="337"/>
      <c r="D481" s="337"/>
      <c r="H481" s="337"/>
      <c r="I481" s="343"/>
      <c r="J481" s="343"/>
      <c r="K481" s="343"/>
      <c r="L481" s="343"/>
      <c r="M481" s="343"/>
      <c r="N481" s="343"/>
      <c r="O481" s="343"/>
    </row>
    <row r="482" spans="2:15">
      <c r="B482" s="337"/>
      <c r="D482" s="337"/>
      <c r="H482" s="337"/>
      <c r="I482" s="343"/>
      <c r="J482" s="343"/>
      <c r="K482" s="343"/>
      <c r="L482" s="343"/>
      <c r="M482" s="343"/>
      <c r="N482" s="343"/>
      <c r="O482" s="343"/>
    </row>
    <row r="483" spans="2:15">
      <c r="B483" s="337"/>
      <c r="D483" s="337"/>
      <c r="H483" s="337"/>
      <c r="I483" s="343"/>
      <c r="J483" s="343"/>
      <c r="K483" s="343"/>
      <c r="L483" s="343"/>
      <c r="M483" s="343"/>
      <c r="N483" s="343"/>
      <c r="O483" s="343"/>
    </row>
    <row r="484" spans="2:15">
      <c r="B484" s="337"/>
      <c r="D484" s="337"/>
      <c r="H484" s="337"/>
      <c r="I484" s="343"/>
      <c r="J484" s="343"/>
      <c r="K484" s="343"/>
      <c r="L484" s="343"/>
      <c r="M484" s="343"/>
      <c r="N484" s="343"/>
      <c r="O484" s="343"/>
    </row>
    <row r="485" spans="2:15">
      <c r="B485" s="337"/>
      <c r="D485" s="337"/>
      <c r="H485" s="337"/>
      <c r="I485" s="343"/>
      <c r="J485" s="343"/>
      <c r="K485" s="343"/>
      <c r="L485" s="343"/>
      <c r="M485" s="343"/>
      <c r="N485" s="343"/>
      <c r="O485" s="343"/>
    </row>
    <row r="486" spans="2:15">
      <c r="B486" s="337"/>
      <c r="D486" s="337"/>
      <c r="H486" s="337"/>
      <c r="I486" s="343"/>
      <c r="J486" s="343"/>
      <c r="K486" s="343"/>
      <c r="L486" s="343"/>
      <c r="M486" s="343"/>
      <c r="N486" s="343"/>
      <c r="O486" s="343"/>
    </row>
    <row r="487" spans="2:15">
      <c r="B487" s="337"/>
      <c r="D487" s="337"/>
      <c r="H487" s="337"/>
      <c r="I487" s="343"/>
      <c r="J487" s="343"/>
      <c r="K487" s="343"/>
      <c r="L487" s="343"/>
      <c r="M487" s="343"/>
      <c r="N487" s="343"/>
      <c r="O487" s="343"/>
    </row>
    <row r="488" spans="2:15">
      <c r="B488" s="337"/>
      <c r="D488" s="337"/>
      <c r="H488" s="337"/>
      <c r="I488" s="343"/>
      <c r="J488" s="343"/>
      <c r="K488" s="343"/>
      <c r="L488" s="343"/>
      <c r="M488" s="343"/>
      <c r="N488" s="343"/>
      <c r="O488" s="343"/>
    </row>
    <row r="489" spans="2:15">
      <c r="B489" s="337"/>
      <c r="D489" s="337"/>
      <c r="H489" s="337"/>
      <c r="I489" s="343"/>
      <c r="J489" s="343"/>
      <c r="K489" s="343"/>
      <c r="L489" s="343"/>
      <c r="M489" s="343"/>
      <c r="N489" s="343"/>
      <c r="O489" s="343"/>
    </row>
    <row r="490" spans="2:15">
      <c r="B490" s="337"/>
      <c r="D490" s="337"/>
      <c r="H490" s="337"/>
      <c r="I490" s="343"/>
      <c r="J490" s="343"/>
      <c r="K490" s="343"/>
      <c r="L490" s="343"/>
      <c r="M490" s="343"/>
      <c r="N490" s="343"/>
      <c r="O490" s="343"/>
    </row>
    <row r="491" spans="2:15">
      <c r="B491" s="337"/>
      <c r="D491" s="337"/>
      <c r="H491" s="337"/>
      <c r="I491" s="343"/>
      <c r="J491" s="343"/>
      <c r="K491" s="343"/>
      <c r="L491" s="343"/>
      <c r="M491" s="343"/>
      <c r="N491" s="343"/>
      <c r="O491" s="343"/>
    </row>
    <row r="492" spans="2:15">
      <c r="B492" s="337"/>
      <c r="D492" s="337"/>
      <c r="H492" s="337"/>
      <c r="I492" s="343"/>
      <c r="J492" s="343"/>
      <c r="K492" s="343"/>
      <c r="L492" s="343"/>
      <c r="M492" s="343"/>
      <c r="N492" s="343"/>
      <c r="O492" s="343"/>
    </row>
    <row r="493" spans="2:15">
      <c r="B493" s="337"/>
      <c r="D493" s="337"/>
      <c r="H493" s="337"/>
      <c r="I493" s="343"/>
      <c r="J493" s="343"/>
      <c r="K493" s="343"/>
      <c r="L493" s="343"/>
      <c r="M493" s="343"/>
      <c r="N493" s="343"/>
      <c r="O493" s="343"/>
    </row>
    <row r="494" spans="2:15">
      <c r="B494" s="337"/>
      <c r="D494" s="337"/>
      <c r="H494" s="337"/>
      <c r="I494" s="343"/>
      <c r="J494" s="343"/>
      <c r="K494" s="343"/>
      <c r="L494" s="343"/>
      <c r="M494" s="343"/>
      <c r="N494" s="343"/>
      <c r="O494" s="343"/>
    </row>
    <row r="495" spans="2:15">
      <c r="B495" s="337"/>
      <c r="D495" s="337"/>
      <c r="H495" s="337"/>
      <c r="I495" s="343"/>
      <c r="J495" s="343"/>
      <c r="K495" s="343"/>
      <c r="L495" s="343"/>
      <c r="M495" s="343"/>
      <c r="N495" s="343"/>
      <c r="O495" s="343"/>
    </row>
    <row r="496" spans="2:15">
      <c r="B496" s="337"/>
      <c r="D496" s="337"/>
      <c r="H496" s="337"/>
      <c r="I496" s="343"/>
      <c r="J496" s="343"/>
      <c r="K496" s="343"/>
      <c r="L496" s="343"/>
      <c r="M496" s="343"/>
      <c r="N496" s="343"/>
      <c r="O496" s="343"/>
    </row>
    <row r="497" spans="2:15">
      <c r="B497" s="337"/>
      <c r="D497" s="337"/>
      <c r="H497" s="337"/>
      <c r="I497" s="343"/>
      <c r="J497" s="343"/>
      <c r="K497" s="343"/>
      <c r="L497" s="343"/>
      <c r="M497" s="343"/>
      <c r="N497" s="343"/>
      <c r="O497" s="343"/>
    </row>
    <row r="498" spans="2:15">
      <c r="B498" s="337"/>
      <c r="D498" s="337"/>
      <c r="H498" s="337"/>
      <c r="I498" s="343"/>
      <c r="J498" s="343"/>
      <c r="K498" s="343"/>
      <c r="L498" s="343"/>
      <c r="M498" s="343"/>
      <c r="N498" s="343"/>
      <c r="O498" s="343"/>
    </row>
    <row r="499" spans="2:15">
      <c r="B499" s="337"/>
      <c r="D499" s="337"/>
      <c r="H499" s="337"/>
      <c r="I499" s="343"/>
      <c r="J499" s="343"/>
      <c r="K499" s="343"/>
      <c r="L499" s="343"/>
      <c r="M499" s="343"/>
      <c r="N499" s="343"/>
      <c r="O499" s="343"/>
    </row>
    <row r="500" spans="2:15">
      <c r="B500" s="337"/>
      <c r="D500" s="337"/>
      <c r="H500" s="337"/>
      <c r="I500" s="343"/>
      <c r="J500" s="343"/>
      <c r="K500" s="343"/>
      <c r="L500" s="343"/>
      <c r="M500" s="343"/>
      <c r="N500" s="343"/>
      <c r="O500" s="343"/>
    </row>
    <row r="501" spans="2:15">
      <c r="B501" s="337"/>
      <c r="D501" s="337"/>
      <c r="H501" s="337"/>
      <c r="I501" s="343"/>
      <c r="J501" s="343"/>
      <c r="K501" s="343"/>
      <c r="L501" s="343"/>
      <c r="M501" s="343"/>
      <c r="N501" s="343"/>
      <c r="O501" s="343"/>
    </row>
    <row r="502" spans="2:15">
      <c r="B502" s="337"/>
      <c r="D502" s="337"/>
      <c r="H502" s="337"/>
      <c r="I502" s="343"/>
      <c r="J502" s="343"/>
      <c r="K502" s="343"/>
      <c r="L502" s="343"/>
      <c r="M502" s="343"/>
      <c r="N502" s="343"/>
      <c r="O502" s="343"/>
    </row>
    <row r="503" spans="2:15">
      <c r="B503" s="337"/>
      <c r="D503" s="337"/>
      <c r="H503" s="337"/>
      <c r="I503" s="343"/>
      <c r="J503" s="343"/>
      <c r="K503" s="343"/>
      <c r="L503" s="343"/>
      <c r="M503" s="343"/>
      <c r="N503" s="343"/>
      <c r="O503" s="343"/>
    </row>
    <row r="504" spans="2:15">
      <c r="B504" s="337"/>
      <c r="D504" s="337"/>
      <c r="H504" s="337"/>
      <c r="I504" s="343"/>
      <c r="J504" s="343"/>
      <c r="K504" s="343"/>
      <c r="L504" s="343"/>
      <c r="M504" s="343"/>
      <c r="N504" s="343"/>
      <c r="O504" s="343"/>
    </row>
    <row r="505" spans="2:15">
      <c r="B505" s="337"/>
      <c r="D505" s="337"/>
      <c r="H505" s="337"/>
      <c r="I505" s="343"/>
      <c r="J505" s="343"/>
      <c r="K505" s="343"/>
      <c r="L505" s="343"/>
      <c r="M505" s="343"/>
      <c r="N505" s="343"/>
      <c r="O505" s="343"/>
    </row>
    <row r="506" spans="2:15">
      <c r="B506" s="337"/>
      <c r="D506" s="337"/>
      <c r="H506" s="337"/>
      <c r="I506" s="343"/>
      <c r="J506" s="343"/>
      <c r="K506" s="343"/>
      <c r="L506" s="343"/>
      <c r="M506" s="343"/>
      <c r="N506" s="343"/>
      <c r="O506" s="343"/>
    </row>
    <row r="507" spans="2:15">
      <c r="B507" s="337"/>
      <c r="D507" s="337"/>
      <c r="H507" s="337"/>
      <c r="I507" s="343"/>
      <c r="J507" s="343"/>
      <c r="K507" s="343"/>
      <c r="L507" s="343"/>
      <c r="M507" s="343"/>
      <c r="N507" s="343"/>
      <c r="O507" s="343"/>
    </row>
    <row r="508" spans="2:15">
      <c r="B508" s="337"/>
      <c r="D508" s="337"/>
      <c r="H508" s="337"/>
      <c r="I508" s="343"/>
      <c r="J508" s="343"/>
      <c r="K508" s="343"/>
      <c r="L508" s="343"/>
      <c r="M508" s="343"/>
      <c r="N508" s="343"/>
      <c r="O508" s="343"/>
    </row>
    <row r="509" spans="2:15">
      <c r="B509" s="337"/>
      <c r="D509" s="337"/>
      <c r="H509" s="337"/>
      <c r="I509" s="343"/>
      <c r="J509" s="343"/>
      <c r="K509" s="343"/>
      <c r="L509" s="343"/>
      <c r="M509" s="343"/>
      <c r="N509" s="343"/>
      <c r="O509" s="343"/>
    </row>
    <row r="510" spans="2:15">
      <c r="B510" s="337"/>
      <c r="D510" s="337"/>
      <c r="H510" s="337"/>
      <c r="I510" s="343"/>
      <c r="J510" s="343"/>
      <c r="K510" s="343"/>
      <c r="L510" s="343"/>
      <c r="M510" s="343"/>
      <c r="N510" s="343"/>
      <c r="O510" s="343"/>
    </row>
    <row r="511" spans="2:15">
      <c r="B511" s="337"/>
      <c r="D511" s="337"/>
      <c r="H511" s="337"/>
      <c r="I511" s="343"/>
      <c r="J511" s="343"/>
      <c r="K511" s="343"/>
      <c r="L511" s="343"/>
      <c r="M511" s="343"/>
      <c r="N511" s="343"/>
      <c r="O511" s="343"/>
    </row>
    <row r="512" spans="2:15">
      <c r="B512" s="337"/>
      <c r="D512" s="337"/>
      <c r="H512" s="337"/>
      <c r="I512" s="343"/>
      <c r="J512" s="343"/>
      <c r="K512" s="343"/>
      <c r="L512" s="343"/>
      <c r="M512" s="343"/>
      <c r="N512" s="343"/>
      <c r="O512" s="343"/>
    </row>
    <row r="513" spans="2:15">
      <c r="B513" s="337"/>
      <c r="D513" s="337"/>
      <c r="H513" s="337"/>
      <c r="I513" s="343"/>
      <c r="J513" s="343"/>
      <c r="K513" s="343"/>
      <c r="L513" s="343"/>
      <c r="M513" s="343"/>
      <c r="N513" s="343"/>
      <c r="O513" s="343"/>
    </row>
    <row r="514" spans="2:15">
      <c r="B514" s="337"/>
      <c r="D514" s="337"/>
      <c r="H514" s="337"/>
      <c r="I514" s="343"/>
      <c r="J514" s="343"/>
      <c r="K514" s="343"/>
      <c r="L514" s="343"/>
      <c r="M514" s="343"/>
      <c r="N514" s="343"/>
      <c r="O514" s="343"/>
    </row>
    <row r="515" spans="2:15">
      <c r="B515" s="337"/>
      <c r="D515" s="337"/>
      <c r="H515" s="337"/>
      <c r="I515" s="343"/>
      <c r="J515" s="343"/>
      <c r="K515" s="343"/>
      <c r="L515" s="343"/>
      <c r="M515" s="343"/>
      <c r="N515" s="343"/>
      <c r="O515" s="343"/>
    </row>
    <row r="516" spans="2:15">
      <c r="B516" s="337"/>
      <c r="D516" s="337"/>
      <c r="H516" s="337"/>
      <c r="I516" s="343"/>
      <c r="J516" s="343"/>
      <c r="K516" s="343"/>
      <c r="L516" s="343"/>
      <c r="M516" s="343"/>
      <c r="N516" s="343"/>
      <c r="O516" s="343"/>
    </row>
    <row r="517" spans="2:15">
      <c r="B517" s="337"/>
      <c r="D517" s="337"/>
      <c r="H517" s="337"/>
      <c r="I517" s="343"/>
      <c r="J517" s="343"/>
      <c r="K517" s="343"/>
      <c r="L517" s="343"/>
      <c r="M517" s="343"/>
      <c r="N517" s="343"/>
      <c r="O517" s="343"/>
    </row>
    <row r="518" spans="2:15">
      <c r="B518" s="337"/>
      <c r="D518" s="337"/>
      <c r="H518" s="337"/>
      <c r="I518" s="343"/>
      <c r="J518" s="343"/>
      <c r="K518" s="343"/>
      <c r="L518" s="343"/>
      <c r="M518" s="343"/>
      <c r="N518" s="343"/>
      <c r="O518" s="343"/>
    </row>
    <row r="519" spans="2:15">
      <c r="B519" s="337"/>
      <c r="D519" s="337"/>
      <c r="H519" s="337"/>
      <c r="I519" s="343"/>
      <c r="J519" s="343"/>
      <c r="K519" s="343"/>
      <c r="L519" s="343"/>
      <c r="M519" s="343"/>
      <c r="N519" s="343"/>
      <c r="O519" s="343"/>
    </row>
    <row r="520" spans="2:15">
      <c r="B520" s="337"/>
      <c r="D520" s="337"/>
      <c r="H520" s="337"/>
      <c r="I520" s="343"/>
      <c r="J520" s="343"/>
      <c r="K520" s="343"/>
      <c r="L520" s="343"/>
      <c r="M520" s="343"/>
      <c r="N520" s="343"/>
      <c r="O520" s="343"/>
    </row>
    <row r="521" spans="2:15">
      <c r="B521" s="337"/>
      <c r="D521" s="337"/>
      <c r="H521" s="337"/>
      <c r="I521" s="343"/>
      <c r="J521" s="343"/>
      <c r="K521" s="343"/>
      <c r="L521" s="343"/>
      <c r="M521" s="343"/>
      <c r="N521" s="343"/>
      <c r="O521" s="343"/>
    </row>
    <row r="522" spans="2:15">
      <c r="B522" s="337"/>
      <c r="D522" s="337"/>
      <c r="H522" s="337"/>
      <c r="I522" s="343"/>
      <c r="J522" s="343"/>
      <c r="K522" s="343"/>
      <c r="L522" s="343"/>
      <c r="M522" s="343"/>
      <c r="N522" s="343"/>
      <c r="O522" s="343"/>
    </row>
    <row r="523" spans="2:15">
      <c r="B523" s="337"/>
      <c r="D523" s="337"/>
      <c r="H523" s="337"/>
      <c r="I523" s="343"/>
      <c r="J523" s="343"/>
      <c r="K523" s="343"/>
      <c r="L523" s="343"/>
      <c r="M523" s="343"/>
      <c r="N523" s="343"/>
      <c r="O523" s="343"/>
    </row>
    <row r="524" spans="2:15">
      <c r="B524" s="337"/>
      <c r="D524" s="337"/>
      <c r="H524" s="337"/>
      <c r="I524" s="343"/>
      <c r="J524" s="343"/>
      <c r="K524" s="343"/>
      <c r="L524" s="343"/>
      <c r="M524" s="343"/>
      <c r="N524" s="343"/>
      <c r="O524" s="343"/>
    </row>
    <row r="525" spans="2:15">
      <c r="B525" s="337"/>
      <c r="D525" s="337"/>
      <c r="H525" s="337"/>
      <c r="I525" s="343"/>
      <c r="J525" s="343"/>
      <c r="K525" s="343"/>
      <c r="L525" s="343"/>
      <c r="M525" s="343"/>
      <c r="N525" s="343"/>
      <c r="O525" s="343"/>
    </row>
    <row r="526" spans="2:15">
      <c r="B526" s="337"/>
      <c r="D526" s="337"/>
      <c r="H526" s="337"/>
      <c r="I526" s="343"/>
      <c r="J526" s="343"/>
      <c r="K526" s="343"/>
      <c r="L526" s="343"/>
      <c r="M526" s="343"/>
      <c r="N526" s="343"/>
      <c r="O526" s="343"/>
    </row>
    <row r="527" spans="2:15">
      <c r="B527" s="337"/>
      <c r="D527" s="337"/>
      <c r="H527" s="337"/>
      <c r="I527" s="343"/>
      <c r="J527" s="343"/>
      <c r="K527" s="343"/>
      <c r="L527" s="343"/>
      <c r="M527" s="343"/>
      <c r="N527" s="343"/>
      <c r="O527" s="343"/>
    </row>
    <row r="528" spans="2:15">
      <c r="B528" s="337"/>
      <c r="D528" s="337"/>
      <c r="H528" s="337"/>
      <c r="I528" s="343"/>
      <c r="J528" s="343"/>
      <c r="K528" s="343"/>
      <c r="L528" s="343"/>
      <c r="M528" s="343"/>
      <c r="N528" s="343"/>
      <c r="O528" s="343"/>
    </row>
    <row r="529" spans="2:15">
      <c r="B529" s="337"/>
      <c r="D529" s="337"/>
      <c r="H529" s="337"/>
      <c r="I529" s="343"/>
      <c r="J529" s="343"/>
      <c r="K529" s="343"/>
      <c r="L529" s="343"/>
      <c r="M529" s="343"/>
      <c r="N529" s="343"/>
      <c r="O529" s="343"/>
    </row>
    <row r="530" spans="2:15">
      <c r="B530" s="337"/>
      <c r="D530" s="337"/>
      <c r="H530" s="337"/>
      <c r="I530" s="343"/>
      <c r="J530" s="343"/>
      <c r="K530" s="343"/>
      <c r="L530" s="343"/>
      <c r="M530" s="343"/>
      <c r="N530" s="343"/>
      <c r="O530" s="343"/>
    </row>
    <row r="531" spans="2:15">
      <c r="B531" s="337"/>
      <c r="D531" s="337"/>
      <c r="H531" s="337"/>
      <c r="I531" s="343"/>
      <c r="J531" s="343"/>
      <c r="K531" s="343"/>
      <c r="L531" s="343"/>
      <c r="M531" s="343"/>
      <c r="N531" s="343"/>
      <c r="O531" s="343"/>
    </row>
    <row r="532" spans="2:15">
      <c r="B532" s="337"/>
      <c r="D532" s="337"/>
      <c r="H532" s="337"/>
      <c r="I532" s="343"/>
      <c r="J532" s="343"/>
      <c r="K532" s="343"/>
      <c r="L532" s="343"/>
      <c r="M532" s="343"/>
      <c r="N532" s="343"/>
      <c r="O532" s="343"/>
    </row>
    <row r="533" spans="2:15">
      <c r="B533" s="337"/>
      <c r="D533" s="337"/>
      <c r="H533" s="337"/>
      <c r="I533" s="343"/>
      <c r="J533" s="343"/>
      <c r="K533" s="343"/>
      <c r="L533" s="343"/>
      <c r="M533" s="343"/>
      <c r="N533" s="343"/>
      <c r="O533" s="343"/>
    </row>
    <row r="534" spans="2:15">
      <c r="B534" s="337"/>
      <c r="D534" s="337"/>
      <c r="H534" s="337"/>
      <c r="I534" s="343"/>
      <c r="J534" s="343"/>
      <c r="K534" s="343"/>
      <c r="L534" s="343"/>
      <c r="M534" s="343"/>
      <c r="N534" s="343"/>
      <c r="O534" s="343"/>
    </row>
    <row r="535" spans="2:15">
      <c r="B535" s="337"/>
      <c r="D535" s="337"/>
      <c r="H535" s="337"/>
      <c r="I535" s="343"/>
      <c r="J535" s="343"/>
      <c r="K535" s="343"/>
      <c r="L535" s="343"/>
      <c r="M535" s="343"/>
      <c r="N535" s="343"/>
      <c r="O535" s="343"/>
    </row>
    <row r="536" spans="2:15">
      <c r="B536" s="337"/>
      <c r="D536" s="337"/>
      <c r="H536" s="337"/>
      <c r="I536" s="343"/>
      <c r="J536" s="343"/>
      <c r="K536" s="343"/>
      <c r="L536" s="343"/>
      <c r="M536" s="343"/>
      <c r="N536" s="343"/>
      <c r="O536" s="343"/>
    </row>
    <row r="537" spans="2:15">
      <c r="B537" s="337"/>
      <c r="D537" s="337"/>
      <c r="H537" s="337"/>
      <c r="I537" s="343"/>
      <c r="J537" s="343"/>
      <c r="K537" s="343"/>
      <c r="L537" s="343"/>
      <c r="M537" s="343"/>
      <c r="N537" s="343"/>
      <c r="O537" s="343"/>
    </row>
    <row r="538" spans="2:15">
      <c r="B538" s="337"/>
      <c r="D538" s="337"/>
      <c r="H538" s="337"/>
      <c r="I538" s="343"/>
      <c r="J538" s="343"/>
      <c r="K538" s="343"/>
      <c r="L538" s="343"/>
      <c r="M538" s="343"/>
      <c r="N538" s="343"/>
      <c r="O538" s="343"/>
    </row>
    <row r="539" spans="2:15">
      <c r="B539" s="337"/>
      <c r="D539" s="337"/>
      <c r="H539" s="337"/>
      <c r="I539" s="343"/>
      <c r="J539" s="343"/>
      <c r="K539" s="343"/>
      <c r="L539" s="343"/>
      <c r="M539" s="343"/>
      <c r="N539" s="343"/>
      <c r="O539" s="343"/>
    </row>
    <row r="540" spans="2:15">
      <c r="B540" s="337"/>
      <c r="D540" s="337"/>
      <c r="H540" s="337"/>
      <c r="I540" s="343"/>
      <c r="J540" s="343"/>
      <c r="K540" s="343"/>
      <c r="L540" s="343"/>
      <c r="M540" s="343"/>
      <c r="N540" s="343"/>
      <c r="O540" s="343"/>
    </row>
    <row r="541" spans="2:15">
      <c r="B541" s="337"/>
      <c r="D541" s="337"/>
      <c r="H541" s="337"/>
      <c r="I541" s="343"/>
      <c r="J541" s="343"/>
      <c r="K541" s="343"/>
      <c r="L541" s="343"/>
      <c r="M541" s="343"/>
      <c r="N541" s="343"/>
      <c r="O541" s="343"/>
    </row>
    <row r="542" spans="2:15">
      <c r="B542" s="337"/>
      <c r="D542" s="337"/>
      <c r="H542" s="337"/>
      <c r="I542" s="343"/>
      <c r="J542" s="343"/>
      <c r="K542" s="343"/>
      <c r="L542" s="343"/>
      <c r="M542" s="343"/>
      <c r="N542" s="343"/>
      <c r="O542" s="343"/>
    </row>
    <row r="543" spans="2:15">
      <c r="B543" s="337"/>
      <c r="D543" s="337"/>
      <c r="H543" s="337"/>
      <c r="I543" s="343"/>
      <c r="J543" s="343"/>
      <c r="K543" s="343"/>
      <c r="L543" s="343"/>
      <c r="M543" s="343"/>
      <c r="N543" s="343"/>
      <c r="O543" s="343"/>
    </row>
    <row r="544" spans="2:15">
      <c r="B544" s="337"/>
      <c r="D544" s="337"/>
      <c r="H544" s="337"/>
      <c r="I544" s="343"/>
      <c r="J544" s="343"/>
      <c r="K544" s="343"/>
      <c r="L544" s="343"/>
      <c r="M544" s="343"/>
      <c r="N544" s="343"/>
      <c r="O544" s="343"/>
    </row>
    <row r="545" spans="2:15">
      <c r="B545" s="337"/>
      <c r="D545" s="337"/>
      <c r="H545" s="337"/>
      <c r="I545" s="343"/>
      <c r="J545" s="343"/>
      <c r="K545" s="343"/>
      <c r="L545" s="343"/>
      <c r="M545" s="343"/>
      <c r="N545" s="343"/>
      <c r="O545" s="343"/>
    </row>
    <row r="546" spans="2:15">
      <c r="B546" s="337"/>
      <c r="D546" s="337"/>
      <c r="H546" s="337"/>
      <c r="I546" s="343"/>
      <c r="J546" s="343"/>
      <c r="K546" s="343"/>
      <c r="L546" s="343"/>
      <c r="M546" s="343"/>
      <c r="N546" s="343"/>
      <c r="O546" s="343"/>
    </row>
    <row r="547" spans="2:15">
      <c r="B547" s="337"/>
      <c r="D547" s="337"/>
      <c r="H547" s="337"/>
      <c r="I547" s="343"/>
      <c r="J547" s="343"/>
      <c r="K547" s="343"/>
      <c r="L547" s="343"/>
      <c r="M547" s="343"/>
      <c r="N547" s="343"/>
      <c r="O547" s="343"/>
    </row>
    <row r="548" spans="2:15">
      <c r="B548" s="337"/>
      <c r="D548" s="337"/>
      <c r="H548" s="337"/>
      <c r="I548" s="343"/>
      <c r="J548" s="343"/>
      <c r="K548" s="343"/>
      <c r="L548" s="343"/>
      <c r="M548" s="343"/>
      <c r="N548" s="343"/>
      <c r="O548" s="343"/>
    </row>
    <row r="549" spans="2:15">
      <c r="B549" s="337"/>
      <c r="D549" s="337"/>
      <c r="H549" s="337"/>
      <c r="I549" s="343"/>
      <c r="J549" s="343"/>
      <c r="K549" s="343"/>
      <c r="L549" s="343"/>
      <c r="M549" s="343"/>
      <c r="N549" s="343"/>
      <c r="O549" s="343"/>
    </row>
    <row r="550" spans="2:15">
      <c r="B550" s="337"/>
      <c r="D550" s="337"/>
      <c r="H550" s="337"/>
      <c r="I550" s="343"/>
      <c r="J550" s="343"/>
      <c r="K550" s="343"/>
      <c r="L550" s="343"/>
      <c r="M550" s="343"/>
      <c r="N550" s="343"/>
      <c r="O550" s="343"/>
    </row>
    <row r="551" spans="2:15">
      <c r="B551" s="337"/>
      <c r="D551" s="337"/>
      <c r="H551" s="337"/>
      <c r="I551" s="343"/>
      <c r="J551" s="343"/>
      <c r="K551" s="343"/>
      <c r="L551" s="343"/>
      <c r="M551" s="343"/>
      <c r="N551" s="343"/>
      <c r="O551" s="343"/>
    </row>
    <row r="552" spans="2:15">
      <c r="B552" s="337"/>
      <c r="D552" s="337"/>
      <c r="H552" s="337"/>
      <c r="I552" s="343"/>
      <c r="J552" s="343"/>
      <c r="K552" s="343"/>
      <c r="L552" s="343"/>
      <c r="M552" s="343"/>
      <c r="N552" s="343"/>
      <c r="O552" s="343"/>
    </row>
    <row r="553" spans="2:15">
      <c r="B553" s="337"/>
      <c r="D553" s="337"/>
      <c r="H553" s="337"/>
      <c r="I553" s="343"/>
      <c r="J553" s="343"/>
      <c r="K553" s="343"/>
      <c r="L553" s="343"/>
      <c r="M553" s="343"/>
      <c r="N553" s="343"/>
      <c r="O553" s="343"/>
    </row>
    <row r="554" spans="2:15">
      <c r="B554" s="337"/>
      <c r="D554" s="337"/>
      <c r="H554" s="337"/>
      <c r="I554" s="343"/>
      <c r="J554" s="343"/>
      <c r="K554" s="343"/>
      <c r="L554" s="343"/>
      <c r="M554" s="343"/>
      <c r="N554" s="343"/>
      <c r="O554" s="343"/>
    </row>
    <row r="555" spans="2:15">
      <c r="B555" s="337"/>
      <c r="D555" s="337"/>
      <c r="H555" s="337"/>
      <c r="I555" s="343"/>
      <c r="J555" s="343"/>
      <c r="K555" s="343"/>
      <c r="L555" s="343"/>
      <c r="M555" s="343"/>
      <c r="N555" s="343"/>
      <c r="O555" s="343"/>
    </row>
    <row r="556" spans="2:15">
      <c r="B556" s="337"/>
      <c r="D556" s="337"/>
      <c r="H556" s="337"/>
      <c r="I556" s="343"/>
      <c r="J556" s="343"/>
      <c r="K556" s="343"/>
      <c r="L556" s="343"/>
      <c r="M556" s="343"/>
      <c r="N556" s="343"/>
      <c r="O556" s="343"/>
    </row>
    <row r="557" spans="2:15">
      <c r="B557" s="337"/>
      <c r="D557" s="337"/>
      <c r="H557" s="337"/>
      <c r="I557" s="343"/>
      <c r="J557" s="343"/>
      <c r="K557" s="343"/>
      <c r="L557" s="343"/>
      <c r="M557" s="343"/>
      <c r="N557" s="343"/>
      <c r="O557" s="343"/>
    </row>
    <row r="558" spans="2:15">
      <c r="B558" s="337"/>
      <c r="D558" s="337"/>
      <c r="H558" s="337"/>
      <c r="I558" s="343"/>
      <c r="J558" s="343"/>
      <c r="K558" s="343"/>
      <c r="L558" s="343"/>
      <c r="M558" s="343"/>
      <c r="N558" s="343"/>
      <c r="O558" s="343"/>
    </row>
    <row r="559" spans="2:15">
      <c r="B559" s="337"/>
      <c r="D559" s="337"/>
      <c r="H559" s="337"/>
      <c r="I559" s="343"/>
      <c r="J559" s="343"/>
      <c r="K559" s="343"/>
      <c r="L559" s="343"/>
      <c r="M559" s="343"/>
      <c r="N559" s="343"/>
      <c r="O559" s="343"/>
    </row>
    <row r="560" spans="2:15">
      <c r="B560" s="337"/>
      <c r="D560" s="337"/>
      <c r="H560" s="337"/>
      <c r="I560" s="343"/>
      <c r="J560" s="343"/>
      <c r="K560" s="343"/>
      <c r="L560" s="343"/>
      <c r="M560" s="343"/>
      <c r="N560" s="343"/>
      <c r="O560" s="343"/>
    </row>
    <row r="561" spans="2:15">
      <c r="B561" s="337"/>
      <c r="D561" s="337"/>
      <c r="H561" s="337"/>
      <c r="I561" s="343"/>
      <c r="J561" s="343"/>
      <c r="K561" s="343"/>
      <c r="L561" s="343"/>
      <c r="M561" s="343"/>
      <c r="N561" s="343"/>
      <c r="O561" s="343"/>
    </row>
    <row r="562" spans="2:15">
      <c r="B562" s="337"/>
      <c r="D562" s="337"/>
      <c r="H562" s="337"/>
      <c r="I562" s="343"/>
      <c r="J562" s="343"/>
      <c r="K562" s="343"/>
      <c r="L562" s="343"/>
      <c r="M562" s="343"/>
      <c r="N562" s="343"/>
      <c r="O562" s="343"/>
    </row>
    <row r="563" spans="2:15">
      <c r="B563" s="337"/>
      <c r="D563" s="337"/>
      <c r="H563" s="337"/>
      <c r="I563" s="343"/>
      <c r="J563" s="343"/>
      <c r="K563" s="343"/>
      <c r="L563" s="343"/>
      <c r="M563" s="343"/>
      <c r="N563" s="343"/>
      <c r="O563" s="343"/>
    </row>
    <row r="564" spans="2:15">
      <c r="B564" s="337"/>
      <c r="D564" s="337"/>
      <c r="H564" s="337"/>
      <c r="I564" s="343"/>
      <c r="J564" s="343"/>
      <c r="K564" s="343"/>
      <c r="L564" s="343"/>
      <c r="M564" s="343"/>
      <c r="N564" s="343"/>
      <c r="O564" s="343"/>
    </row>
    <row r="565" spans="2:15">
      <c r="B565" s="337"/>
      <c r="D565" s="337"/>
      <c r="H565" s="337"/>
      <c r="I565" s="343"/>
      <c r="J565" s="343"/>
      <c r="K565" s="343"/>
      <c r="L565" s="343"/>
      <c r="M565" s="343"/>
      <c r="N565" s="343"/>
      <c r="O565" s="343"/>
    </row>
    <row r="566" spans="2:15">
      <c r="B566" s="337"/>
      <c r="D566" s="337"/>
      <c r="H566" s="337"/>
      <c r="I566" s="343"/>
      <c r="J566" s="343"/>
      <c r="K566" s="343"/>
      <c r="L566" s="343"/>
      <c r="M566" s="343"/>
      <c r="N566" s="343"/>
      <c r="O566" s="343"/>
    </row>
    <row r="567" spans="2:15">
      <c r="B567" s="337"/>
      <c r="D567" s="337"/>
      <c r="H567" s="337"/>
      <c r="I567" s="343"/>
      <c r="J567" s="343"/>
      <c r="K567" s="343"/>
      <c r="L567" s="343"/>
      <c r="M567" s="343"/>
      <c r="N567" s="343"/>
      <c r="O567" s="343"/>
    </row>
    <row r="568" spans="2:15">
      <c r="B568" s="337"/>
      <c r="D568" s="337"/>
      <c r="H568" s="337"/>
      <c r="I568" s="343"/>
      <c r="J568" s="343"/>
      <c r="K568" s="343"/>
      <c r="L568" s="343"/>
      <c r="M568" s="343"/>
      <c r="N568" s="343"/>
      <c r="O568" s="343"/>
    </row>
    <row r="569" spans="2:15">
      <c r="B569" s="337"/>
      <c r="D569" s="337"/>
      <c r="H569" s="337"/>
      <c r="I569" s="343"/>
      <c r="J569" s="343"/>
      <c r="K569" s="343"/>
      <c r="L569" s="343"/>
      <c r="M569" s="343"/>
      <c r="N569" s="343"/>
      <c r="O569" s="343"/>
    </row>
    <row r="570" spans="2:15">
      <c r="B570" s="337"/>
      <c r="D570" s="337"/>
      <c r="H570" s="337"/>
      <c r="I570" s="343"/>
      <c r="J570" s="343"/>
      <c r="K570" s="343"/>
      <c r="L570" s="343"/>
      <c r="M570" s="343"/>
      <c r="N570" s="343"/>
      <c r="O570" s="343"/>
    </row>
    <row r="571" spans="2:15">
      <c r="B571" s="337"/>
      <c r="D571" s="337"/>
      <c r="H571" s="337"/>
      <c r="I571" s="343"/>
      <c r="J571" s="343"/>
      <c r="K571" s="343"/>
      <c r="L571" s="343"/>
      <c r="M571" s="343"/>
      <c r="N571" s="343"/>
      <c r="O571" s="343"/>
    </row>
    <row r="572" spans="2:15">
      <c r="B572" s="337"/>
      <c r="D572" s="337"/>
      <c r="H572" s="337"/>
      <c r="I572" s="343"/>
      <c r="J572" s="343"/>
      <c r="K572" s="343"/>
      <c r="L572" s="343"/>
      <c r="M572" s="343"/>
      <c r="N572" s="343"/>
      <c r="O572" s="343"/>
    </row>
    <row r="573" spans="2:15">
      <c r="B573" s="337"/>
      <c r="D573" s="337"/>
      <c r="H573" s="337"/>
      <c r="I573" s="343"/>
      <c r="J573" s="343"/>
      <c r="K573" s="343"/>
      <c r="L573" s="343"/>
      <c r="M573" s="343"/>
      <c r="N573" s="343"/>
      <c r="O573" s="343"/>
    </row>
    <row r="574" spans="2:15">
      <c r="B574" s="337"/>
      <c r="D574" s="337"/>
      <c r="H574" s="337"/>
      <c r="I574" s="343"/>
      <c r="J574" s="343"/>
      <c r="K574" s="343"/>
      <c r="L574" s="343"/>
      <c r="M574" s="343"/>
      <c r="N574" s="343"/>
      <c r="O574" s="343"/>
    </row>
    <row r="575" spans="2:15">
      <c r="B575" s="337"/>
      <c r="D575" s="337"/>
      <c r="H575" s="337"/>
      <c r="I575" s="343"/>
      <c r="J575" s="343"/>
      <c r="K575" s="343"/>
      <c r="L575" s="343"/>
      <c r="M575" s="343"/>
      <c r="N575" s="343"/>
      <c r="O575" s="343"/>
    </row>
    <row r="576" spans="2:15">
      <c r="B576" s="337"/>
      <c r="D576" s="337"/>
      <c r="H576" s="337"/>
      <c r="I576" s="343"/>
      <c r="J576" s="343"/>
      <c r="K576" s="343"/>
      <c r="L576" s="343"/>
      <c r="M576" s="343"/>
      <c r="N576" s="343"/>
      <c r="O576" s="343"/>
    </row>
    <row r="577" spans="2:15">
      <c r="B577" s="337"/>
      <c r="D577" s="337"/>
      <c r="H577" s="337"/>
      <c r="I577" s="343"/>
      <c r="J577" s="343"/>
      <c r="K577" s="343"/>
      <c r="L577" s="343"/>
      <c r="M577" s="343"/>
      <c r="N577" s="343"/>
      <c r="O577" s="343"/>
    </row>
    <row r="578" spans="2:15">
      <c r="B578" s="337"/>
      <c r="D578" s="337"/>
      <c r="H578" s="337"/>
      <c r="I578" s="343"/>
      <c r="J578" s="343"/>
      <c r="K578" s="343"/>
      <c r="L578" s="343"/>
      <c r="M578" s="343"/>
      <c r="N578" s="343"/>
      <c r="O578" s="343"/>
    </row>
    <row r="579" spans="2:15">
      <c r="B579" s="337"/>
      <c r="D579" s="337"/>
      <c r="H579" s="337"/>
      <c r="I579" s="343"/>
      <c r="J579" s="343"/>
      <c r="K579" s="343"/>
      <c r="L579" s="343"/>
      <c r="M579" s="343"/>
      <c r="N579" s="343"/>
      <c r="O579" s="343"/>
    </row>
    <row r="580" spans="2:15">
      <c r="B580" s="337"/>
      <c r="D580" s="337"/>
      <c r="H580" s="337"/>
      <c r="I580" s="343"/>
      <c r="J580" s="343"/>
      <c r="K580" s="343"/>
      <c r="L580" s="343"/>
      <c r="M580" s="343"/>
      <c r="N580" s="343"/>
      <c r="O580" s="343"/>
    </row>
    <row r="581" spans="2:15">
      <c r="B581" s="337"/>
      <c r="D581" s="337"/>
      <c r="H581" s="337"/>
      <c r="I581" s="343"/>
      <c r="J581" s="343"/>
      <c r="K581" s="343"/>
      <c r="L581" s="343"/>
      <c r="M581" s="343"/>
      <c r="N581" s="343"/>
      <c r="O581" s="343"/>
    </row>
    <row r="582" spans="2:15">
      <c r="B582" s="337"/>
      <c r="D582" s="337"/>
      <c r="H582" s="337"/>
      <c r="I582" s="343"/>
      <c r="J582" s="343"/>
      <c r="K582" s="343"/>
      <c r="L582" s="343"/>
      <c r="M582" s="343"/>
      <c r="N582" s="343"/>
      <c r="O582" s="343"/>
    </row>
    <row r="583" spans="2:15">
      <c r="B583" s="337"/>
      <c r="D583" s="337"/>
      <c r="H583" s="337"/>
      <c r="I583" s="343"/>
      <c r="J583" s="343"/>
      <c r="K583" s="343"/>
      <c r="L583" s="343"/>
      <c r="M583" s="343"/>
      <c r="N583" s="343"/>
      <c r="O583" s="343"/>
    </row>
    <row r="584" spans="2:15">
      <c r="B584" s="337"/>
      <c r="D584" s="337"/>
      <c r="H584" s="337"/>
      <c r="I584" s="343"/>
      <c r="J584" s="343"/>
      <c r="K584" s="343"/>
      <c r="L584" s="343"/>
      <c r="M584" s="343"/>
      <c r="N584" s="343"/>
      <c r="O584" s="343"/>
    </row>
    <row r="585" spans="2:15">
      <c r="B585" s="337"/>
      <c r="D585" s="337"/>
      <c r="H585" s="337"/>
      <c r="I585" s="343"/>
      <c r="J585" s="343"/>
      <c r="K585" s="343"/>
      <c r="L585" s="343"/>
      <c r="M585" s="343"/>
      <c r="N585" s="343"/>
      <c r="O585" s="343"/>
    </row>
    <row r="586" spans="2:15">
      <c r="B586" s="337"/>
      <c r="D586" s="337"/>
      <c r="H586" s="337"/>
      <c r="I586" s="343"/>
      <c r="J586" s="343"/>
      <c r="K586" s="343"/>
      <c r="L586" s="343"/>
      <c r="M586" s="343"/>
      <c r="N586" s="343"/>
      <c r="O586" s="343"/>
    </row>
    <row r="587" spans="2:15">
      <c r="B587" s="337"/>
      <c r="D587" s="337"/>
      <c r="H587" s="337"/>
      <c r="I587" s="343"/>
      <c r="J587" s="343"/>
      <c r="K587" s="343"/>
      <c r="L587" s="343"/>
      <c r="M587" s="343"/>
      <c r="N587" s="343"/>
      <c r="O587" s="343"/>
    </row>
    <row r="588" spans="2:15">
      <c r="B588" s="337"/>
      <c r="D588" s="337"/>
      <c r="H588" s="337"/>
      <c r="I588" s="343"/>
      <c r="J588" s="343"/>
      <c r="K588" s="343"/>
      <c r="L588" s="343"/>
      <c r="M588" s="343"/>
      <c r="N588" s="343"/>
      <c r="O588" s="343"/>
    </row>
    <row r="589" spans="2:15">
      <c r="B589" s="337"/>
      <c r="D589" s="337"/>
      <c r="H589" s="337"/>
      <c r="I589" s="343"/>
      <c r="J589" s="343"/>
      <c r="K589" s="343"/>
      <c r="L589" s="343"/>
      <c r="M589" s="343"/>
      <c r="N589" s="343"/>
      <c r="O589" s="343"/>
    </row>
    <row r="590" spans="2:15">
      <c r="B590" s="337"/>
      <c r="D590" s="337"/>
      <c r="H590" s="337"/>
      <c r="I590" s="343"/>
      <c r="J590" s="343"/>
      <c r="K590" s="343"/>
      <c r="L590" s="343"/>
      <c r="M590" s="343"/>
      <c r="N590" s="343"/>
      <c r="O590" s="343"/>
    </row>
    <row r="591" spans="2:15">
      <c r="B591" s="337"/>
      <c r="D591" s="337"/>
      <c r="H591" s="337"/>
      <c r="I591" s="343"/>
      <c r="J591" s="343"/>
      <c r="K591" s="343"/>
      <c r="L591" s="343"/>
      <c r="M591" s="343"/>
      <c r="N591" s="343"/>
      <c r="O591" s="343"/>
    </row>
    <row r="592" spans="2:15">
      <c r="B592" s="337"/>
      <c r="D592" s="337"/>
      <c r="H592" s="337"/>
      <c r="I592" s="343"/>
      <c r="J592" s="343"/>
      <c r="K592" s="343"/>
      <c r="L592" s="343"/>
      <c r="M592" s="343"/>
      <c r="N592" s="343"/>
      <c r="O592" s="343"/>
    </row>
    <row r="593" spans="2:15">
      <c r="B593" s="337"/>
      <c r="D593" s="337"/>
      <c r="H593" s="337"/>
      <c r="I593" s="343"/>
      <c r="J593" s="343"/>
      <c r="K593" s="343"/>
      <c r="L593" s="343"/>
      <c r="M593" s="343"/>
      <c r="N593" s="343"/>
      <c r="O593" s="343"/>
    </row>
    <row r="594" spans="2:15">
      <c r="B594" s="337"/>
      <c r="D594" s="337"/>
      <c r="H594" s="337"/>
      <c r="I594" s="343"/>
      <c r="J594" s="343"/>
      <c r="K594" s="343"/>
      <c r="L594" s="343"/>
      <c r="M594" s="343"/>
      <c r="N594" s="343"/>
      <c r="O594" s="343"/>
    </row>
    <row r="595" spans="2:15">
      <c r="B595" s="337"/>
      <c r="D595" s="337"/>
      <c r="H595" s="337"/>
      <c r="I595" s="343"/>
      <c r="J595" s="343"/>
      <c r="K595" s="343"/>
      <c r="L595" s="343"/>
      <c r="M595" s="343"/>
      <c r="N595" s="343"/>
      <c r="O595" s="343"/>
    </row>
    <row r="596" spans="2:15">
      <c r="B596" s="337"/>
      <c r="D596" s="337"/>
      <c r="H596" s="337"/>
      <c r="I596" s="343"/>
      <c r="J596" s="343"/>
      <c r="K596" s="343"/>
      <c r="L596" s="343"/>
      <c r="M596" s="343"/>
      <c r="N596" s="343"/>
      <c r="O596" s="343"/>
    </row>
    <row r="597" spans="2:15">
      <c r="B597" s="337"/>
      <c r="D597" s="337"/>
      <c r="H597" s="337"/>
      <c r="I597" s="343"/>
      <c r="J597" s="343"/>
      <c r="K597" s="343"/>
      <c r="L597" s="343"/>
      <c r="M597" s="343"/>
      <c r="N597" s="343"/>
      <c r="O597" s="343"/>
    </row>
    <row r="598" spans="2:15">
      <c r="B598" s="337"/>
      <c r="D598" s="337"/>
      <c r="H598" s="337"/>
      <c r="I598" s="343"/>
      <c r="J598" s="343"/>
      <c r="K598" s="343"/>
      <c r="L598" s="343"/>
      <c r="M598" s="343"/>
      <c r="N598" s="343"/>
      <c r="O598" s="343"/>
    </row>
    <row r="599" spans="2:15">
      <c r="B599" s="337"/>
      <c r="D599" s="337"/>
      <c r="H599" s="337"/>
      <c r="I599" s="343"/>
      <c r="J599" s="343"/>
      <c r="K599" s="343"/>
      <c r="L599" s="343"/>
      <c r="M599" s="343"/>
      <c r="N599" s="343"/>
      <c r="O599" s="343"/>
    </row>
    <row r="600" spans="2:15">
      <c r="B600" s="337"/>
      <c r="D600" s="337"/>
      <c r="H600" s="337"/>
      <c r="I600" s="343"/>
      <c r="J600" s="343"/>
      <c r="K600" s="343"/>
      <c r="L600" s="343"/>
      <c r="M600" s="343"/>
      <c r="N600" s="343"/>
      <c r="O600" s="343"/>
    </row>
    <row r="601" spans="2:15">
      <c r="B601" s="337"/>
      <c r="D601" s="337"/>
      <c r="H601" s="337"/>
      <c r="I601" s="343"/>
      <c r="J601" s="343"/>
      <c r="K601" s="343"/>
      <c r="L601" s="343"/>
      <c r="M601" s="343"/>
      <c r="N601" s="343"/>
      <c r="O601" s="343"/>
    </row>
    <row r="602" spans="2:15">
      <c r="B602" s="337"/>
      <c r="D602" s="337"/>
      <c r="H602" s="337"/>
      <c r="I602" s="343"/>
      <c r="J602" s="343"/>
      <c r="K602" s="343"/>
      <c r="L602" s="343"/>
      <c r="M602" s="343"/>
      <c r="N602" s="343"/>
      <c r="O602" s="343"/>
    </row>
    <row r="603" spans="2:15">
      <c r="B603" s="337"/>
      <c r="D603" s="337"/>
      <c r="H603" s="337"/>
      <c r="I603" s="343"/>
      <c r="J603" s="343"/>
      <c r="K603" s="343"/>
      <c r="L603" s="343"/>
      <c r="M603" s="343"/>
      <c r="N603" s="343"/>
      <c r="O603" s="343"/>
    </row>
    <row r="604" spans="2:15">
      <c r="B604" s="337"/>
      <c r="D604" s="337"/>
      <c r="H604" s="337"/>
      <c r="I604" s="343"/>
      <c r="J604" s="343"/>
      <c r="K604" s="343"/>
      <c r="L604" s="343"/>
      <c r="M604" s="343"/>
      <c r="N604" s="343"/>
      <c r="O604" s="343"/>
    </row>
    <row r="605" spans="2:15">
      <c r="B605" s="337"/>
      <c r="D605" s="337"/>
      <c r="H605" s="337"/>
      <c r="I605" s="343"/>
      <c r="J605" s="343"/>
      <c r="K605" s="343"/>
      <c r="L605" s="343"/>
      <c r="M605" s="343"/>
      <c r="N605" s="343"/>
      <c r="O605" s="343"/>
    </row>
    <row r="606" spans="2:15">
      <c r="B606" s="337"/>
      <c r="D606" s="337"/>
      <c r="H606" s="337"/>
      <c r="I606" s="343"/>
      <c r="J606" s="343"/>
      <c r="K606" s="343"/>
      <c r="L606" s="343"/>
      <c r="M606" s="343"/>
      <c r="N606" s="343"/>
      <c r="O606" s="343"/>
    </row>
    <row r="607" spans="2:15">
      <c r="B607" s="337"/>
      <c r="D607" s="337"/>
      <c r="H607" s="337"/>
      <c r="I607" s="343"/>
      <c r="J607" s="343"/>
      <c r="K607" s="343"/>
      <c r="L607" s="343"/>
      <c r="M607" s="343"/>
      <c r="N607" s="343"/>
      <c r="O607" s="343"/>
    </row>
    <row r="608" spans="2:15">
      <c r="B608" s="337"/>
      <c r="D608" s="337"/>
      <c r="H608" s="337"/>
      <c r="I608" s="343"/>
      <c r="J608" s="343"/>
      <c r="K608" s="343"/>
      <c r="L608" s="343"/>
      <c r="M608" s="343"/>
      <c r="N608" s="343"/>
      <c r="O608" s="343"/>
    </row>
    <row r="609" spans="2:15">
      <c r="B609" s="337"/>
      <c r="D609" s="337"/>
      <c r="H609" s="337"/>
      <c r="I609" s="343"/>
      <c r="J609" s="343"/>
      <c r="K609" s="343"/>
      <c r="L609" s="343"/>
      <c r="M609" s="343"/>
      <c r="N609" s="343"/>
      <c r="O609" s="343"/>
    </row>
    <row r="610" spans="2:15">
      <c r="B610" s="337"/>
      <c r="D610" s="337"/>
      <c r="H610" s="337"/>
      <c r="I610" s="343"/>
      <c r="J610" s="343"/>
      <c r="K610" s="343"/>
      <c r="L610" s="343"/>
      <c r="M610" s="343"/>
      <c r="N610" s="343"/>
      <c r="O610" s="343"/>
    </row>
    <row r="611" spans="2:15">
      <c r="B611" s="337"/>
      <c r="D611" s="337"/>
      <c r="H611" s="337"/>
      <c r="I611" s="343"/>
      <c r="J611" s="343"/>
      <c r="K611" s="343"/>
      <c r="L611" s="343"/>
      <c r="M611" s="343"/>
      <c r="N611" s="343"/>
      <c r="O611" s="343"/>
    </row>
    <row r="612" spans="2:15">
      <c r="B612" s="337"/>
      <c r="D612" s="337"/>
      <c r="H612" s="337"/>
      <c r="I612" s="343"/>
      <c r="J612" s="343"/>
      <c r="K612" s="343"/>
      <c r="L612" s="343"/>
      <c r="M612" s="343"/>
      <c r="N612" s="343"/>
      <c r="O612" s="343"/>
    </row>
    <row r="613" spans="2:15">
      <c r="B613" s="337"/>
      <c r="D613" s="337"/>
      <c r="H613" s="337"/>
      <c r="I613" s="343"/>
      <c r="J613" s="343"/>
      <c r="K613" s="343"/>
      <c r="L613" s="343"/>
      <c r="M613" s="343"/>
      <c r="N613" s="343"/>
      <c r="O613" s="343"/>
    </row>
    <row r="614" spans="2:15">
      <c r="B614" s="337"/>
      <c r="D614" s="337"/>
      <c r="H614" s="337"/>
      <c r="I614" s="343"/>
      <c r="J614" s="343"/>
      <c r="K614" s="343"/>
      <c r="L614" s="343"/>
      <c r="M614" s="343"/>
      <c r="N614" s="343"/>
      <c r="O614" s="343"/>
    </row>
    <row r="615" spans="2:15">
      <c r="B615" s="337"/>
      <c r="D615" s="337"/>
      <c r="H615" s="337"/>
      <c r="I615" s="343"/>
      <c r="J615" s="343"/>
      <c r="K615" s="343"/>
      <c r="L615" s="343"/>
      <c r="M615" s="343"/>
      <c r="N615" s="343"/>
      <c r="O615" s="343"/>
    </row>
    <row r="616" spans="2:15">
      <c r="B616" s="337"/>
      <c r="D616" s="337"/>
      <c r="H616" s="337"/>
      <c r="I616" s="343"/>
      <c r="J616" s="343"/>
      <c r="K616" s="343"/>
      <c r="L616" s="343"/>
      <c r="M616" s="343"/>
      <c r="N616" s="343"/>
      <c r="O616" s="343"/>
    </row>
    <row r="617" spans="2:15">
      <c r="B617" s="337"/>
      <c r="D617" s="337"/>
      <c r="H617" s="337"/>
      <c r="I617" s="343"/>
      <c r="J617" s="343"/>
      <c r="K617" s="343"/>
      <c r="L617" s="343"/>
      <c r="M617" s="343"/>
      <c r="N617" s="343"/>
      <c r="O617" s="343"/>
    </row>
    <row r="618" spans="2:15">
      <c r="B618" s="337"/>
      <c r="D618" s="337"/>
      <c r="H618" s="337"/>
      <c r="I618" s="343"/>
      <c r="J618" s="343"/>
      <c r="K618" s="343"/>
      <c r="L618" s="343"/>
      <c r="M618" s="343"/>
      <c r="N618" s="343"/>
      <c r="O618" s="343"/>
    </row>
    <row r="619" spans="2:15">
      <c r="B619" s="337"/>
      <c r="D619" s="337"/>
      <c r="H619" s="337"/>
      <c r="I619" s="343"/>
      <c r="J619" s="343"/>
      <c r="K619" s="343"/>
      <c r="L619" s="343"/>
      <c r="M619" s="343"/>
      <c r="N619" s="343"/>
      <c r="O619" s="343"/>
    </row>
    <row r="620" spans="2:15">
      <c r="B620" s="337"/>
      <c r="D620" s="337"/>
      <c r="H620" s="337"/>
      <c r="I620" s="343"/>
      <c r="J620" s="343"/>
      <c r="K620" s="343"/>
      <c r="L620" s="343"/>
      <c r="M620" s="343"/>
      <c r="N620" s="343"/>
      <c r="O620" s="343"/>
    </row>
    <row r="621" spans="2:15">
      <c r="B621" s="337"/>
      <c r="D621" s="337"/>
      <c r="H621" s="337"/>
      <c r="I621" s="343"/>
      <c r="J621" s="343"/>
      <c r="K621" s="343"/>
      <c r="L621" s="343"/>
      <c r="M621" s="343"/>
      <c r="N621" s="343"/>
      <c r="O621" s="343"/>
    </row>
    <row r="622" spans="2:15">
      <c r="B622" s="337"/>
      <c r="D622" s="337"/>
      <c r="H622" s="337"/>
      <c r="I622" s="343"/>
      <c r="J622" s="343"/>
      <c r="K622" s="343"/>
      <c r="L622" s="343"/>
      <c r="M622" s="343"/>
      <c r="N622" s="343"/>
      <c r="O622" s="343"/>
    </row>
    <row r="623" spans="2:15">
      <c r="B623" s="337"/>
      <c r="D623" s="337"/>
      <c r="H623" s="337"/>
      <c r="I623" s="343"/>
      <c r="J623" s="343"/>
      <c r="K623" s="343"/>
      <c r="L623" s="343"/>
      <c r="M623" s="343"/>
      <c r="N623" s="343"/>
      <c r="O623" s="343"/>
    </row>
    <row r="624" spans="2:15">
      <c r="B624" s="337"/>
      <c r="D624" s="337"/>
      <c r="H624" s="337"/>
      <c r="I624" s="343"/>
      <c r="J624" s="343"/>
      <c r="K624" s="343"/>
      <c r="L624" s="343"/>
      <c r="M624" s="343"/>
      <c r="N624" s="343"/>
      <c r="O624" s="343"/>
    </row>
    <row r="625" spans="2:15">
      <c r="B625" s="337"/>
      <c r="D625" s="337"/>
      <c r="H625" s="337"/>
      <c r="I625" s="343"/>
      <c r="J625" s="343"/>
      <c r="K625" s="343"/>
      <c r="L625" s="343"/>
      <c r="M625" s="343"/>
      <c r="N625" s="343"/>
      <c r="O625" s="343"/>
    </row>
    <row r="626" spans="2:15">
      <c r="B626" s="337"/>
      <c r="D626" s="337"/>
      <c r="H626" s="337"/>
      <c r="I626" s="343"/>
      <c r="J626" s="343"/>
      <c r="K626" s="343"/>
      <c r="L626" s="343"/>
      <c r="M626" s="343"/>
      <c r="N626" s="343"/>
      <c r="O626" s="343"/>
    </row>
    <row r="627" spans="2:15">
      <c r="B627" s="337"/>
      <c r="D627" s="337"/>
      <c r="H627" s="337"/>
      <c r="I627" s="343"/>
      <c r="J627" s="343"/>
      <c r="K627" s="343"/>
      <c r="L627" s="343"/>
      <c r="M627" s="343"/>
      <c r="N627" s="343"/>
      <c r="O627" s="343"/>
    </row>
    <row r="628" spans="2:15">
      <c r="B628" s="337"/>
      <c r="D628" s="337"/>
      <c r="H628" s="337"/>
      <c r="I628" s="343"/>
      <c r="J628" s="343"/>
      <c r="K628" s="343"/>
      <c r="L628" s="343"/>
      <c r="M628" s="343"/>
      <c r="N628" s="343"/>
      <c r="O628" s="343"/>
    </row>
    <row r="629" spans="2:15">
      <c r="B629" s="337"/>
      <c r="D629" s="337"/>
      <c r="H629" s="337"/>
      <c r="I629" s="343"/>
      <c r="J629" s="343"/>
      <c r="K629" s="343"/>
      <c r="L629" s="343"/>
      <c r="M629" s="343"/>
      <c r="N629" s="343"/>
      <c r="O629" s="343"/>
    </row>
    <row r="630" spans="2:15">
      <c r="B630" s="337"/>
      <c r="D630" s="337"/>
      <c r="H630" s="337"/>
      <c r="I630" s="343"/>
      <c r="J630" s="343"/>
      <c r="K630" s="343"/>
      <c r="L630" s="343"/>
      <c r="M630" s="343"/>
      <c r="N630" s="343"/>
      <c r="O630" s="343"/>
    </row>
    <row r="631" spans="2:15">
      <c r="B631" s="337"/>
      <c r="D631" s="337"/>
      <c r="H631" s="337"/>
      <c r="I631" s="343"/>
      <c r="J631" s="343"/>
      <c r="K631" s="343"/>
      <c r="L631" s="343"/>
      <c r="M631" s="343"/>
      <c r="N631" s="343"/>
      <c r="O631" s="343"/>
    </row>
    <row r="632" spans="2:15">
      <c r="B632" s="337"/>
      <c r="D632" s="337"/>
      <c r="H632" s="337"/>
      <c r="I632" s="343"/>
      <c r="J632" s="343"/>
      <c r="K632" s="343"/>
      <c r="L632" s="343"/>
      <c r="M632" s="343"/>
      <c r="N632" s="343"/>
      <c r="O632" s="343"/>
    </row>
    <row r="633" spans="2:15">
      <c r="B633" s="337"/>
      <c r="D633" s="337"/>
      <c r="H633" s="337"/>
      <c r="I633" s="343"/>
      <c r="J633" s="343"/>
      <c r="K633" s="343"/>
      <c r="L633" s="343"/>
      <c r="M633" s="343"/>
      <c r="N633" s="343"/>
      <c r="O633" s="343"/>
    </row>
    <row r="634" spans="2:15">
      <c r="B634" s="337"/>
      <c r="D634" s="337"/>
      <c r="H634" s="337"/>
      <c r="I634" s="343"/>
      <c r="J634" s="343"/>
      <c r="K634" s="343"/>
      <c r="L634" s="343"/>
      <c r="M634" s="343"/>
      <c r="N634" s="343"/>
      <c r="O634" s="343"/>
    </row>
    <row r="635" spans="2:15">
      <c r="B635" s="337"/>
      <c r="D635" s="337"/>
      <c r="H635" s="337"/>
      <c r="I635" s="343"/>
      <c r="J635" s="343"/>
      <c r="K635" s="343"/>
      <c r="L635" s="343"/>
      <c r="M635" s="343"/>
      <c r="N635" s="343"/>
      <c r="O635" s="343"/>
    </row>
    <row r="636" spans="2:15">
      <c r="B636" s="337"/>
      <c r="D636" s="337"/>
      <c r="H636" s="337"/>
      <c r="I636" s="343"/>
      <c r="J636" s="343"/>
      <c r="K636" s="343"/>
      <c r="L636" s="343"/>
      <c r="M636" s="343"/>
      <c r="N636" s="343"/>
      <c r="O636" s="343"/>
    </row>
    <row r="637" spans="2:15">
      <c r="B637" s="337"/>
      <c r="D637" s="337"/>
      <c r="H637" s="337"/>
      <c r="I637" s="343"/>
      <c r="J637" s="343"/>
      <c r="K637" s="343"/>
      <c r="L637" s="343"/>
      <c r="M637" s="343"/>
      <c r="N637" s="343"/>
      <c r="O637" s="343"/>
    </row>
    <row r="638" spans="2:15">
      <c r="B638" s="337"/>
      <c r="D638" s="337"/>
      <c r="H638" s="337"/>
      <c r="I638" s="343"/>
      <c r="J638" s="343"/>
      <c r="K638" s="343"/>
      <c r="L638" s="343"/>
      <c r="M638" s="343"/>
      <c r="N638" s="343"/>
      <c r="O638" s="343"/>
    </row>
    <row r="639" spans="2:15">
      <c r="B639" s="337"/>
      <c r="D639" s="337"/>
      <c r="H639" s="337"/>
      <c r="I639" s="343"/>
      <c r="J639" s="343"/>
      <c r="K639" s="343"/>
      <c r="L639" s="343"/>
      <c r="M639" s="343"/>
      <c r="N639" s="343"/>
      <c r="O639" s="343"/>
    </row>
    <row r="640" spans="2:15">
      <c r="B640" s="337"/>
      <c r="D640" s="337"/>
      <c r="H640" s="337"/>
      <c r="I640" s="343"/>
      <c r="J640" s="343"/>
      <c r="K640" s="343"/>
      <c r="L640" s="343"/>
      <c r="M640" s="343"/>
      <c r="N640" s="343"/>
      <c r="O640" s="343"/>
    </row>
    <row r="641" spans="2:15">
      <c r="B641" s="337"/>
      <c r="D641" s="337"/>
      <c r="H641" s="337"/>
      <c r="I641" s="343"/>
      <c r="J641" s="343"/>
      <c r="K641" s="343"/>
      <c r="L641" s="343"/>
      <c r="M641" s="343"/>
      <c r="N641" s="343"/>
      <c r="O641" s="343"/>
    </row>
    <row r="642" spans="2:15">
      <c r="B642" s="337"/>
      <c r="D642" s="337"/>
      <c r="H642" s="337"/>
      <c r="I642" s="343"/>
      <c r="J642" s="343"/>
      <c r="K642" s="343"/>
      <c r="L642" s="343"/>
      <c r="M642" s="343"/>
      <c r="N642" s="343"/>
      <c r="O642" s="343"/>
    </row>
    <row r="643" spans="2:15">
      <c r="B643" s="337"/>
      <c r="D643" s="337"/>
      <c r="H643" s="337"/>
      <c r="I643" s="343"/>
      <c r="J643" s="343"/>
      <c r="K643" s="343"/>
      <c r="L643" s="343"/>
      <c r="M643" s="343"/>
      <c r="N643" s="343"/>
      <c r="O643" s="343"/>
    </row>
    <row r="644" spans="2:15">
      <c r="B644" s="337"/>
      <c r="D644" s="337"/>
      <c r="H644" s="337"/>
      <c r="I644" s="343"/>
      <c r="J644" s="343"/>
      <c r="K644" s="343"/>
      <c r="L644" s="343"/>
      <c r="M644" s="343"/>
      <c r="N644" s="343"/>
      <c r="O644" s="343"/>
    </row>
    <row r="645" spans="2:15">
      <c r="B645" s="337"/>
      <c r="D645" s="337"/>
      <c r="H645" s="337"/>
      <c r="I645" s="343"/>
      <c r="J645" s="343"/>
      <c r="K645" s="343"/>
      <c r="L645" s="343"/>
      <c r="M645" s="343"/>
      <c r="N645" s="343"/>
      <c r="O645" s="343"/>
    </row>
    <row r="646" spans="2:15">
      <c r="B646" s="337"/>
      <c r="D646" s="337"/>
      <c r="H646" s="337"/>
      <c r="I646" s="343"/>
      <c r="J646" s="343"/>
      <c r="K646" s="343"/>
      <c r="L646" s="343"/>
      <c r="M646" s="343"/>
      <c r="N646" s="343"/>
      <c r="O646" s="343"/>
    </row>
    <row r="647" spans="2:15">
      <c r="B647" s="337"/>
      <c r="D647" s="337"/>
      <c r="H647" s="337"/>
      <c r="I647" s="343"/>
      <c r="J647" s="343"/>
      <c r="K647" s="343"/>
      <c r="L647" s="343"/>
      <c r="M647" s="343"/>
      <c r="N647" s="343"/>
      <c r="O647" s="343"/>
    </row>
    <row r="648" spans="2:15">
      <c r="B648" s="337"/>
      <c r="D648" s="337"/>
      <c r="H648" s="337"/>
      <c r="I648" s="343"/>
      <c r="J648" s="343"/>
      <c r="K648" s="343"/>
      <c r="L648" s="343"/>
      <c r="M648" s="343"/>
      <c r="N648" s="343"/>
      <c r="O648" s="343"/>
    </row>
    <row r="649" spans="2:15">
      <c r="B649" s="337"/>
      <c r="D649" s="337"/>
      <c r="H649" s="337"/>
      <c r="I649" s="343"/>
      <c r="J649" s="343"/>
      <c r="K649" s="343"/>
      <c r="L649" s="343"/>
      <c r="M649" s="343"/>
      <c r="N649" s="343"/>
      <c r="O649" s="343"/>
    </row>
    <row r="650" spans="2:15">
      <c r="B650" s="337"/>
      <c r="D650" s="337"/>
      <c r="H650" s="337"/>
      <c r="I650" s="343"/>
      <c r="J650" s="343"/>
      <c r="K650" s="343"/>
      <c r="L650" s="343"/>
      <c r="M650" s="343"/>
      <c r="N650" s="343"/>
      <c r="O650" s="343"/>
    </row>
    <row r="651" spans="2:15">
      <c r="B651" s="337"/>
      <c r="D651" s="337"/>
      <c r="H651" s="337"/>
      <c r="I651" s="343"/>
      <c r="J651" s="343"/>
      <c r="K651" s="343"/>
      <c r="L651" s="343"/>
      <c r="M651" s="343"/>
      <c r="N651" s="343"/>
      <c r="O651" s="343"/>
    </row>
    <row r="652" spans="2:15">
      <c r="B652" s="337"/>
      <c r="D652" s="337"/>
      <c r="H652" s="337"/>
      <c r="I652" s="343"/>
      <c r="J652" s="343"/>
      <c r="K652" s="343"/>
      <c r="L652" s="343"/>
      <c r="M652" s="343"/>
      <c r="N652" s="343"/>
      <c r="O652" s="343"/>
    </row>
    <row r="653" spans="2:15">
      <c r="B653" s="337"/>
      <c r="D653" s="337"/>
      <c r="H653" s="337"/>
      <c r="I653" s="343"/>
      <c r="J653" s="343"/>
      <c r="K653" s="343"/>
      <c r="L653" s="343"/>
      <c r="M653" s="343"/>
      <c r="N653" s="343"/>
      <c r="O653" s="343"/>
    </row>
    <row r="654" spans="2:15">
      <c r="B654" s="337"/>
      <c r="D654" s="337"/>
      <c r="H654" s="337"/>
      <c r="I654" s="343"/>
      <c r="J654" s="343"/>
      <c r="K654" s="343"/>
      <c r="L654" s="343"/>
      <c r="M654" s="343"/>
      <c r="N654" s="343"/>
      <c r="O654" s="343"/>
    </row>
    <row r="655" spans="2:15">
      <c r="B655" s="337"/>
      <c r="D655" s="337"/>
      <c r="H655" s="337"/>
      <c r="I655" s="343"/>
      <c r="J655" s="343"/>
      <c r="K655" s="343"/>
      <c r="L655" s="343"/>
      <c r="M655" s="343"/>
      <c r="N655" s="343"/>
      <c r="O655" s="343"/>
    </row>
    <row r="656" spans="2:15">
      <c r="B656" s="337"/>
      <c r="D656" s="337"/>
      <c r="H656" s="337"/>
      <c r="I656" s="343"/>
      <c r="J656" s="343"/>
      <c r="K656" s="343"/>
      <c r="L656" s="343"/>
      <c r="M656" s="343"/>
      <c r="N656" s="343"/>
      <c r="O656" s="343"/>
    </row>
    <row r="657" spans="2:15">
      <c r="B657" s="337"/>
      <c r="D657" s="337"/>
      <c r="H657" s="337"/>
      <c r="I657" s="343"/>
      <c r="J657" s="343"/>
      <c r="K657" s="343"/>
      <c r="L657" s="343"/>
      <c r="M657" s="343"/>
      <c r="N657" s="343"/>
      <c r="O657" s="343"/>
    </row>
    <row r="658" spans="2:15">
      <c r="B658" s="337"/>
      <c r="D658" s="337"/>
      <c r="H658" s="337"/>
      <c r="I658" s="343"/>
      <c r="J658" s="343"/>
      <c r="K658" s="343"/>
      <c r="L658" s="343"/>
      <c r="M658" s="343"/>
      <c r="N658" s="343"/>
      <c r="O658" s="343"/>
    </row>
    <row r="659" spans="2:15">
      <c r="B659" s="337"/>
      <c r="D659" s="337"/>
      <c r="H659" s="337"/>
      <c r="I659" s="343"/>
      <c r="J659" s="343"/>
      <c r="K659" s="343"/>
      <c r="L659" s="343"/>
      <c r="M659" s="343"/>
      <c r="N659" s="343"/>
      <c r="O659" s="343"/>
    </row>
    <row r="660" spans="2:15">
      <c r="B660" s="337"/>
      <c r="D660" s="337"/>
    </row>
    <row r="661" spans="2:15">
      <c r="B661" s="337"/>
      <c r="D661" s="337"/>
    </row>
    <row r="662" spans="2:15">
      <c r="B662" s="337"/>
      <c r="D662" s="337"/>
    </row>
    <row r="663" spans="2:15">
      <c r="B663" s="337"/>
      <c r="D663" s="337"/>
    </row>
    <row r="664" spans="2:15">
      <c r="B664" s="337"/>
      <c r="D664" s="337"/>
    </row>
    <row r="665" spans="2:15">
      <c r="B665" s="337"/>
      <c r="D665" s="337"/>
    </row>
    <row r="666" spans="2:15">
      <c r="B666" s="337"/>
      <c r="D666" s="337"/>
    </row>
    <row r="667" spans="2:15">
      <c r="B667" s="337"/>
      <c r="D667" s="337"/>
    </row>
    <row r="668" spans="2:15">
      <c r="B668" s="337"/>
      <c r="D668" s="337"/>
    </row>
    <row r="669" spans="2:15">
      <c r="B669" s="337"/>
      <c r="D669" s="337"/>
    </row>
    <row r="670" spans="2:15">
      <c r="B670" s="337"/>
      <c r="D670" s="337"/>
    </row>
    <row r="671" spans="2:15">
      <c r="B671" s="337"/>
      <c r="D671" s="337"/>
    </row>
    <row r="672" spans="2:15">
      <c r="B672" s="337"/>
      <c r="D672" s="337"/>
    </row>
    <row r="673" spans="2:4">
      <c r="B673" s="337"/>
      <c r="D673" s="337"/>
    </row>
    <row r="674" spans="2:4">
      <c r="B674" s="337"/>
      <c r="D674" s="337"/>
    </row>
    <row r="675" spans="2:4">
      <c r="B675" s="337"/>
      <c r="D675" s="337"/>
    </row>
    <row r="676" spans="2:4">
      <c r="B676" s="337"/>
      <c r="D676" s="337"/>
    </row>
    <row r="677" spans="2:4">
      <c r="B677" s="337"/>
      <c r="D677" s="337"/>
    </row>
    <row r="678" spans="2:4">
      <c r="B678" s="337"/>
      <c r="D678" s="337"/>
    </row>
    <row r="679" spans="2:4">
      <c r="B679" s="337"/>
      <c r="D679" s="337"/>
    </row>
    <row r="680" spans="2:4">
      <c r="B680" s="337"/>
      <c r="D680" s="337"/>
    </row>
    <row r="681" spans="2:4">
      <c r="B681" s="337"/>
      <c r="D681" s="337"/>
    </row>
    <row r="682" spans="2:4">
      <c r="B682" s="337"/>
      <c r="D682" s="337"/>
    </row>
    <row r="683" spans="2:4">
      <c r="B683" s="337"/>
      <c r="D683" s="337"/>
    </row>
    <row r="684" spans="2:4">
      <c r="B684" s="337"/>
      <c r="D684" s="337"/>
    </row>
    <row r="685" spans="2:4">
      <c r="B685" s="337"/>
      <c r="D685" s="337"/>
    </row>
    <row r="686" spans="2:4">
      <c r="B686" s="337"/>
      <c r="D686" s="337"/>
    </row>
    <row r="687" spans="2:4">
      <c r="B687" s="337"/>
      <c r="D687" s="337"/>
    </row>
    <row r="688" spans="2:4">
      <c r="B688" s="337"/>
      <c r="D688" s="337"/>
    </row>
    <row r="689" spans="2:4">
      <c r="B689" s="337"/>
      <c r="D689" s="337"/>
    </row>
    <row r="690" spans="2:4">
      <c r="B690" s="337"/>
      <c r="D690" s="337"/>
    </row>
    <row r="691" spans="2:4">
      <c r="B691" s="337"/>
      <c r="D691" s="337"/>
    </row>
    <row r="692" spans="2:4">
      <c r="B692" s="337"/>
      <c r="D692" s="337"/>
    </row>
    <row r="693" spans="2:4">
      <c r="B693" s="337"/>
      <c r="D693" s="337"/>
    </row>
    <row r="694" spans="2:4">
      <c r="B694" s="337"/>
      <c r="D694" s="337"/>
    </row>
    <row r="695" spans="2:4">
      <c r="B695" s="337"/>
      <c r="D695" s="337"/>
    </row>
    <row r="696" spans="2:4">
      <c r="B696" s="337"/>
      <c r="D696" s="337"/>
    </row>
    <row r="697" spans="2:4">
      <c r="B697" s="337"/>
      <c r="D697" s="337"/>
    </row>
    <row r="698" spans="2:4">
      <c r="B698" s="337"/>
      <c r="D698" s="337"/>
    </row>
    <row r="699" spans="2:4">
      <c r="B699" s="337"/>
      <c r="D699" s="337"/>
    </row>
    <row r="700" spans="2:4">
      <c r="B700" s="337"/>
      <c r="D700" s="337"/>
    </row>
    <row r="701" spans="2:4">
      <c r="B701" s="337"/>
      <c r="D701" s="337"/>
    </row>
    <row r="702" spans="2:4">
      <c r="B702" s="337"/>
      <c r="D702" s="337"/>
    </row>
    <row r="703" spans="2:4">
      <c r="B703" s="337"/>
      <c r="D703" s="337"/>
    </row>
    <row r="704" spans="2:4">
      <c r="B704" s="337"/>
      <c r="D704" s="337"/>
    </row>
    <row r="705" spans="2:4">
      <c r="B705" s="337"/>
      <c r="D705" s="337"/>
    </row>
    <row r="706" spans="2:4">
      <c r="B706" s="337"/>
      <c r="D706" s="337"/>
    </row>
    <row r="707" spans="2:4">
      <c r="B707" s="337"/>
      <c r="D707" s="337"/>
    </row>
    <row r="708" spans="2:4">
      <c r="B708" s="337"/>
      <c r="D708" s="337"/>
    </row>
    <row r="709" spans="2:4">
      <c r="B709" s="337"/>
      <c r="D709" s="337"/>
    </row>
    <row r="710" spans="2:4">
      <c r="B710" s="337"/>
      <c r="D710" s="337"/>
    </row>
    <row r="711" spans="2:4">
      <c r="B711" s="337"/>
      <c r="D711" s="337"/>
    </row>
    <row r="712" spans="2:4">
      <c r="B712" s="337"/>
      <c r="D712" s="337"/>
    </row>
    <row r="713" spans="2:4">
      <c r="B713" s="337"/>
      <c r="D713" s="337"/>
    </row>
    <row r="714" spans="2:4">
      <c r="B714" s="337"/>
      <c r="D714" s="337"/>
    </row>
    <row r="715" spans="2:4">
      <c r="B715" s="337"/>
      <c r="D715" s="337"/>
    </row>
    <row r="716" spans="2:4">
      <c r="B716" s="337"/>
      <c r="D716" s="337"/>
    </row>
    <row r="717" spans="2:4">
      <c r="B717" s="337"/>
      <c r="D717" s="337"/>
    </row>
    <row r="718" spans="2:4">
      <c r="B718" s="337"/>
      <c r="D718" s="337"/>
    </row>
    <row r="719" spans="2:4">
      <c r="B719" s="337"/>
      <c r="D719" s="337"/>
    </row>
    <row r="720" spans="2:4">
      <c r="B720" s="337"/>
      <c r="D720" s="337"/>
    </row>
    <row r="721" spans="2:4">
      <c r="B721" s="337"/>
      <c r="D721" s="337"/>
    </row>
    <row r="722" spans="2:4">
      <c r="B722" s="337"/>
      <c r="D722" s="337"/>
    </row>
    <row r="723" spans="2:4">
      <c r="B723" s="337"/>
      <c r="D723" s="337"/>
    </row>
    <row r="724" spans="2:4">
      <c r="B724" s="337"/>
      <c r="D724" s="337"/>
    </row>
    <row r="725" spans="2:4">
      <c r="B725" s="337"/>
      <c r="D725" s="337"/>
    </row>
    <row r="726" spans="2:4">
      <c r="B726" s="337"/>
      <c r="D726" s="337"/>
    </row>
    <row r="727" spans="2:4">
      <c r="B727" s="337"/>
      <c r="D727" s="337"/>
    </row>
    <row r="728" spans="2:4">
      <c r="B728" s="337"/>
      <c r="D728" s="337"/>
    </row>
    <row r="729" spans="2:4">
      <c r="B729" s="337"/>
      <c r="D729" s="337"/>
    </row>
    <row r="730" spans="2:4">
      <c r="B730" s="337"/>
      <c r="D730" s="337"/>
    </row>
    <row r="731" spans="2:4">
      <c r="B731" s="337"/>
      <c r="D731" s="337"/>
    </row>
    <row r="732" spans="2:4">
      <c r="B732" s="337"/>
      <c r="D732" s="337"/>
    </row>
    <row r="733" spans="2:4">
      <c r="B733" s="337"/>
      <c r="D733" s="337"/>
    </row>
    <row r="734" spans="2:4">
      <c r="B734" s="337"/>
      <c r="D734" s="337"/>
    </row>
    <row r="735" spans="2:4">
      <c r="B735" s="337"/>
      <c r="D735" s="337"/>
    </row>
    <row r="736" spans="2:4">
      <c r="B736" s="337"/>
      <c r="D736" s="337"/>
    </row>
    <row r="737" spans="2:4">
      <c r="B737" s="337"/>
      <c r="D737" s="337"/>
    </row>
    <row r="738" spans="2:4">
      <c r="B738" s="337"/>
      <c r="D738" s="337"/>
    </row>
    <row r="739" spans="2:4">
      <c r="B739" s="337"/>
      <c r="D739" s="337"/>
    </row>
    <row r="740" spans="2:4">
      <c r="B740" s="337"/>
      <c r="D740" s="337"/>
    </row>
    <row r="741" spans="2:4">
      <c r="B741" s="337"/>
      <c r="D741" s="337"/>
    </row>
    <row r="742" spans="2:4">
      <c r="B742" s="337"/>
      <c r="D742" s="337"/>
    </row>
    <row r="743" spans="2:4">
      <c r="B743" s="337"/>
      <c r="D743" s="337"/>
    </row>
    <row r="744" spans="2:4">
      <c r="B744" s="337"/>
      <c r="D744" s="337"/>
    </row>
    <row r="745" spans="2:4">
      <c r="B745" s="337"/>
      <c r="D745" s="337"/>
    </row>
    <row r="746" spans="2:4">
      <c r="B746" s="337"/>
      <c r="D746" s="337"/>
    </row>
    <row r="747" spans="2:4">
      <c r="B747" s="337"/>
      <c r="D747" s="337"/>
    </row>
    <row r="748" spans="2:4">
      <c r="B748" s="337"/>
      <c r="D748" s="337"/>
    </row>
    <row r="749" spans="2:4">
      <c r="B749" s="337"/>
      <c r="D749" s="337"/>
    </row>
    <row r="750" spans="2:4">
      <c r="B750" s="337"/>
      <c r="D750" s="337"/>
    </row>
    <row r="751" spans="2:4">
      <c r="B751" s="337"/>
      <c r="D751" s="337"/>
    </row>
    <row r="752" spans="2:4">
      <c r="B752" s="337"/>
      <c r="D752" s="337"/>
    </row>
    <row r="753" spans="2:4">
      <c r="B753" s="337"/>
      <c r="D753" s="337"/>
    </row>
    <row r="754" spans="2:4">
      <c r="B754" s="337"/>
      <c r="D754" s="337"/>
    </row>
    <row r="755" spans="2:4">
      <c r="B755" s="337"/>
      <c r="D755" s="337"/>
    </row>
    <row r="756" spans="2:4">
      <c r="B756" s="337"/>
      <c r="D756" s="337"/>
    </row>
    <row r="757" spans="2:4">
      <c r="B757" s="337"/>
      <c r="D757" s="337"/>
    </row>
    <row r="758" spans="2:4">
      <c r="B758" s="337"/>
      <c r="D758" s="337"/>
    </row>
    <row r="759" spans="2:4">
      <c r="B759" s="337"/>
      <c r="D759" s="337"/>
    </row>
    <row r="760" spans="2:4">
      <c r="B760" s="337"/>
      <c r="D760" s="337"/>
    </row>
    <row r="761" spans="2:4">
      <c r="B761" s="337"/>
      <c r="D761" s="337"/>
    </row>
    <row r="762" spans="2:4">
      <c r="B762" s="337"/>
      <c r="D762" s="337"/>
    </row>
    <row r="763" spans="2:4">
      <c r="B763" s="337"/>
      <c r="D763" s="337"/>
    </row>
    <row r="764" spans="2:4">
      <c r="B764" s="337"/>
      <c r="D764" s="337"/>
    </row>
    <row r="765" spans="2:4">
      <c r="B765" s="337"/>
      <c r="D765" s="337"/>
    </row>
    <row r="766" spans="2:4">
      <c r="B766" s="337"/>
      <c r="D766" s="337"/>
    </row>
    <row r="767" spans="2:4">
      <c r="B767" s="337"/>
      <c r="D767" s="337"/>
    </row>
    <row r="768" spans="2:4">
      <c r="B768" s="337"/>
      <c r="D768" s="337"/>
    </row>
    <row r="769" spans="2:4">
      <c r="B769" s="337"/>
      <c r="D769" s="337"/>
    </row>
    <row r="770" spans="2:4">
      <c r="B770" s="337"/>
      <c r="D770" s="337"/>
    </row>
    <row r="771" spans="2:4">
      <c r="B771" s="337"/>
      <c r="D771" s="337"/>
    </row>
    <row r="772" spans="2:4">
      <c r="B772" s="337"/>
      <c r="D772" s="337"/>
    </row>
    <row r="773" spans="2:4">
      <c r="B773" s="337"/>
      <c r="D773" s="337"/>
    </row>
    <row r="774" spans="2:4">
      <c r="B774" s="337"/>
      <c r="D774" s="337"/>
    </row>
    <row r="775" spans="2:4">
      <c r="B775" s="337"/>
      <c r="D775" s="337"/>
    </row>
    <row r="776" spans="2:4">
      <c r="B776" s="337"/>
      <c r="D776" s="337"/>
    </row>
    <row r="777" spans="2:4">
      <c r="B777" s="337"/>
      <c r="D777" s="337"/>
    </row>
    <row r="778" spans="2:4">
      <c r="B778" s="337"/>
      <c r="D778" s="337"/>
    </row>
    <row r="779" spans="2:4">
      <c r="B779" s="337"/>
      <c r="D779" s="337"/>
    </row>
    <row r="780" spans="2:4">
      <c r="B780" s="337"/>
      <c r="D780" s="337"/>
    </row>
    <row r="781" spans="2:4">
      <c r="B781" s="337"/>
      <c r="D781" s="337"/>
    </row>
    <row r="782" spans="2:4">
      <c r="B782" s="337"/>
      <c r="D782" s="337"/>
    </row>
    <row r="783" spans="2:4">
      <c r="B783" s="337"/>
      <c r="D783" s="337"/>
    </row>
    <row r="784" spans="2:4">
      <c r="B784" s="337"/>
      <c r="D784" s="337"/>
    </row>
    <row r="785" spans="2:4">
      <c r="B785" s="337"/>
      <c r="D785" s="337"/>
    </row>
    <row r="786" spans="2:4">
      <c r="B786" s="337"/>
      <c r="D786" s="337"/>
    </row>
    <row r="787" spans="2:4">
      <c r="B787" s="337"/>
      <c r="D787" s="337"/>
    </row>
    <row r="788" spans="2:4">
      <c r="B788" s="337"/>
      <c r="D788" s="337"/>
    </row>
    <row r="789" spans="2:4">
      <c r="B789" s="337"/>
      <c r="D789" s="337"/>
    </row>
    <row r="790" spans="2:4">
      <c r="B790" s="337"/>
      <c r="D790" s="337"/>
    </row>
    <row r="791" spans="2:4">
      <c r="B791" s="337"/>
      <c r="D791" s="337"/>
    </row>
    <row r="792" spans="2:4">
      <c r="B792" s="337"/>
      <c r="D792" s="337"/>
    </row>
    <row r="793" spans="2:4">
      <c r="B793" s="337"/>
      <c r="D793" s="337"/>
    </row>
    <row r="794" spans="2:4">
      <c r="B794" s="337"/>
      <c r="D794" s="337"/>
    </row>
    <row r="795" spans="2:4">
      <c r="B795" s="337"/>
      <c r="D795" s="337"/>
    </row>
    <row r="796" spans="2:4">
      <c r="B796" s="337"/>
      <c r="D796" s="337"/>
    </row>
    <row r="797" spans="2:4">
      <c r="B797" s="337"/>
      <c r="D797" s="337"/>
    </row>
    <row r="798" spans="2:4">
      <c r="B798" s="337"/>
      <c r="D798" s="337"/>
    </row>
    <row r="799" spans="2:4">
      <c r="B799" s="337"/>
      <c r="D799" s="337"/>
    </row>
    <row r="800" spans="2:4">
      <c r="B800" s="337"/>
      <c r="D800" s="337"/>
    </row>
    <row r="801" spans="2:4">
      <c r="B801" s="337"/>
      <c r="D801" s="337"/>
    </row>
    <row r="802" spans="2:4">
      <c r="B802" s="337"/>
      <c r="D802" s="337"/>
    </row>
    <row r="803" spans="2:4">
      <c r="B803" s="337"/>
      <c r="D803" s="337"/>
    </row>
    <row r="804" spans="2:4">
      <c r="B804" s="337"/>
      <c r="D804" s="337"/>
    </row>
    <row r="805" spans="2:4">
      <c r="B805" s="337"/>
      <c r="D805" s="337"/>
    </row>
    <row r="806" spans="2:4">
      <c r="B806" s="337"/>
      <c r="D806" s="337"/>
    </row>
    <row r="807" spans="2:4">
      <c r="B807" s="337"/>
      <c r="D807" s="337"/>
    </row>
    <row r="808" spans="2:4">
      <c r="B808" s="337"/>
      <c r="D808" s="337"/>
    </row>
    <row r="809" spans="2:4">
      <c r="B809" s="337"/>
      <c r="D809" s="337"/>
    </row>
    <row r="810" spans="2:4">
      <c r="B810" s="337"/>
      <c r="D810" s="337"/>
    </row>
    <row r="811" spans="2:4">
      <c r="B811" s="337"/>
      <c r="D811" s="337"/>
    </row>
    <row r="812" spans="2:4">
      <c r="B812" s="337"/>
      <c r="D812" s="337"/>
    </row>
    <row r="813" spans="2:4">
      <c r="B813" s="337"/>
      <c r="D813" s="337"/>
    </row>
    <row r="814" spans="2:4">
      <c r="B814" s="337"/>
      <c r="D814" s="337"/>
    </row>
    <row r="815" spans="2:4">
      <c r="B815" s="337"/>
      <c r="D815" s="337"/>
    </row>
    <row r="816" spans="2:4">
      <c r="B816" s="337"/>
      <c r="D816" s="337"/>
    </row>
    <row r="817" spans="2:4">
      <c r="B817" s="337"/>
      <c r="D817" s="337"/>
    </row>
    <row r="818" spans="2:4">
      <c r="B818" s="337"/>
      <c r="D818" s="337"/>
    </row>
    <row r="819" spans="2:4">
      <c r="B819" s="337"/>
      <c r="D819" s="337"/>
    </row>
    <row r="820" spans="2:4">
      <c r="B820" s="337"/>
      <c r="D820" s="337"/>
    </row>
    <row r="821" spans="2:4">
      <c r="B821" s="337"/>
      <c r="D821" s="337"/>
    </row>
    <row r="822" spans="2:4">
      <c r="B822" s="337"/>
      <c r="D822" s="337"/>
    </row>
    <row r="823" spans="2:4">
      <c r="B823" s="337"/>
      <c r="D823" s="337"/>
    </row>
    <row r="824" spans="2:4">
      <c r="B824" s="337"/>
      <c r="D824" s="337"/>
    </row>
    <row r="825" spans="2:4">
      <c r="B825" s="337"/>
      <c r="D825" s="337"/>
    </row>
    <row r="826" spans="2:4">
      <c r="B826" s="337"/>
      <c r="D826" s="337"/>
    </row>
    <row r="827" spans="2:4">
      <c r="B827" s="337"/>
      <c r="D827" s="337"/>
    </row>
    <row r="828" spans="2:4">
      <c r="B828" s="337"/>
      <c r="D828" s="337"/>
    </row>
    <row r="829" spans="2:4">
      <c r="B829" s="337"/>
      <c r="D829" s="337"/>
    </row>
    <row r="830" spans="2:4">
      <c r="B830" s="337"/>
      <c r="D830" s="337"/>
    </row>
    <row r="831" spans="2:4">
      <c r="B831" s="337"/>
      <c r="D831" s="337"/>
    </row>
    <row r="832" spans="2:4">
      <c r="B832" s="337"/>
      <c r="D832" s="337"/>
    </row>
    <row r="833" spans="2:4">
      <c r="B833" s="337"/>
      <c r="D833" s="337"/>
    </row>
    <row r="834" spans="2:4">
      <c r="B834" s="337"/>
      <c r="D834" s="337"/>
    </row>
    <row r="835" spans="2:4">
      <c r="B835" s="337"/>
      <c r="D835" s="337"/>
    </row>
    <row r="836" spans="2:4">
      <c r="B836" s="337"/>
      <c r="D836" s="337"/>
    </row>
    <row r="837" spans="2:4">
      <c r="B837" s="337"/>
      <c r="D837" s="337"/>
    </row>
    <row r="838" spans="2:4">
      <c r="B838" s="337"/>
      <c r="D838" s="337"/>
    </row>
    <row r="839" spans="2:4">
      <c r="B839" s="337"/>
      <c r="D839" s="337"/>
    </row>
    <row r="840" spans="2:4">
      <c r="B840" s="337"/>
      <c r="D840" s="337"/>
    </row>
    <row r="841" spans="2:4">
      <c r="B841" s="337"/>
      <c r="D841" s="337"/>
    </row>
    <row r="842" spans="2:4">
      <c r="B842" s="337"/>
      <c r="D842" s="337"/>
    </row>
    <row r="843" spans="2:4">
      <c r="B843" s="337"/>
      <c r="D843" s="337"/>
    </row>
    <row r="844" spans="2:4">
      <c r="B844" s="337"/>
      <c r="D844" s="337"/>
    </row>
    <row r="845" spans="2:4">
      <c r="B845" s="337"/>
      <c r="D845" s="337"/>
    </row>
    <row r="846" spans="2:4">
      <c r="B846" s="337"/>
      <c r="D846" s="337"/>
    </row>
    <row r="847" spans="2:4">
      <c r="B847" s="337"/>
      <c r="D847" s="337"/>
    </row>
    <row r="848" spans="2:4">
      <c r="B848" s="337"/>
      <c r="D848" s="337"/>
    </row>
    <row r="849" spans="2:4">
      <c r="B849" s="337"/>
      <c r="D849" s="337"/>
    </row>
    <row r="850" spans="2:4">
      <c r="B850" s="337"/>
      <c r="D850" s="337"/>
    </row>
    <row r="851" spans="2:4">
      <c r="B851" s="337"/>
      <c r="D851" s="337"/>
    </row>
    <row r="852" spans="2:4">
      <c r="B852" s="337"/>
      <c r="D852" s="337"/>
    </row>
    <row r="853" spans="2:4">
      <c r="B853" s="337"/>
      <c r="D853" s="337"/>
    </row>
    <row r="854" spans="2:4">
      <c r="B854" s="337"/>
      <c r="D854" s="337"/>
    </row>
    <row r="855" spans="2:4">
      <c r="B855" s="337"/>
      <c r="D855" s="337"/>
    </row>
    <row r="856" spans="2:4">
      <c r="B856" s="337"/>
      <c r="D856" s="337"/>
    </row>
    <row r="857" spans="2:4">
      <c r="B857" s="337"/>
      <c r="D857" s="337"/>
    </row>
    <row r="858" spans="2:4">
      <c r="B858" s="337"/>
      <c r="D858" s="337"/>
    </row>
    <row r="859" spans="2:4">
      <c r="B859" s="337"/>
      <c r="D859" s="337"/>
    </row>
    <row r="860" spans="2:4">
      <c r="B860" s="337"/>
      <c r="D860" s="337"/>
    </row>
    <row r="861" spans="2:4">
      <c r="B861" s="337"/>
      <c r="D861" s="337"/>
    </row>
    <row r="862" spans="2:4">
      <c r="B862" s="337"/>
      <c r="D862" s="337"/>
    </row>
    <row r="863" spans="2:4">
      <c r="B863" s="337"/>
      <c r="D863" s="337"/>
    </row>
    <row r="864" spans="2:4">
      <c r="B864" s="337"/>
      <c r="D864" s="337"/>
    </row>
    <row r="865" spans="2:4">
      <c r="B865" s="337"/>
      <c r="D865" s="337"/>
    </row>
    <row r="866" spans="2:4">
      <c r="B866" s="337"/>
      <c r="D866" s="337"/>
    </row>
    <row r="867" spans="2:4">
      <c r="B867" s="337"/>
      <c r="D867" s="337"/>
    </row>
    <row r="868" spans="2:4">
      <c r="B868" s="337"/>
      <c r="D868" s="337"/>
    </row>
    <row r="869" spans="2:4">
      <c r="B869" s="337"/>
      <c r="D869" s="337"/>
    </row>
    <row r="870" spans="2:4">
      <c r="B870" s="337"/>
      <c r="D870" s="337"/>
    </row>
    <row r="871" spans="2:4">
      <c r="B871" s="337"/>
      <c r="D871" s="337"/>
    </row>
    <row r="872" spans="2:4">
      <c r="B872" s="337"/>
      <c r="D872" s="337"/>
    </row>
    <row r="873" spans="2:4">
      <c r="B873" s="337"/>
      <c r="D873" s="337"/>
    </row>
    <row r="874" spans="2:4">
      <c r="B874" s="337"/>
      <c r="D874" s="337"/>
    </row>
    <row r="875" spans="2:4">
      <c r="B875" s="337"/>
      <c r="D875" s="337"/>
    </row>
    <row r="876" spans="2:4">
      <c r="B876" s="337"/>
      <c r="D876" s="337"/>
    </row>
    <row r="877" spans="2:4">
      <c r="B877" s="337"/>
      <c r="D877" s="337"/>
    </row>
    <row r="878" spans="2:4">
      <c r="B878" s="337"/>
      <c r="D878" s="337"/>
    </row>
    <row r="879" spans="2:4">
      <c r="B879" s="337"/>
      <c r="D879" s="337"/>
    </row>
    <row r="880" spans="2:4">
      <c r="B880" s="337"/>
      <c r="D880" s="337"/>
    </row>
    <row r="881" spans="2:4">
      <c r="B881" s="337"/>
      <c r="D881" s="337"/>
    </row>
    <row r="882" spans="2:4">
      <c r="B882" s="337"/>
      <c r="D882" s="337"/>
    </row>
    <row r="883" spans="2:4">
      <c r="B883" s="337"/>
      <c r="D883" s="337"/>
    </row>
    <row r="884" spans="2:4">
      <c r="B884" s="337"/>
      <c r="D884" s="337"/>
    </row>
    <row r="885" spans="2:4">
      <c r="B885" s="337"/>
      <c r="D885" s="337"/>
    </row>
    <row r="886" spans="2:4">
      <c r="B886" s="337"/>
      <c r="D886" s="337"/>
    </row>
    <row r="887" spans="2:4">
      <c r="B887" s="337"/>
      <c r="D887" s="337"/>
    </row>
    <row r="888" spans="2:4">
      <c r="B888" s="337"/>
      <c r="D888" s="337"/>
    </row>
    <row r="889" spans="2:4">
      <c r="B889" s="337"/>
      <c r="D889" s="337"/>
    </row>
    <row r="890" spans="2:4">
      <c r="B890" s="337"/>
      <c r="D890" s="337"/>
    </row>
    <row r="891" spans="2:4">
      <c r="B891" s="337"/>
      <c r="D891" s="337"/>
    </row>
    <row r="892" spans="2:4">
      <c r="B892" s="337"/>
      <c r="D892" s="337"/>
    </row>
    <row r="893" spans="2:4">
      <c r="B893" s="337"/>
      <c r="D893" s="337"/>
    </row>
    <row r="894" spans="2:4">
      <c r="B894" s="337"/>
      <c r="D894" s="337"/>
    </row>
    <row r="895" spans="2:4">
      <c r="B895" s="337"/>
      <c r="D895" s="337"/>
    </row>
    <row r="896" spans="2:4">
      <c r="B896" s="337"/>
      <c r="D896" s="337"/>
    </row>
    <row r="897" spans="2:4">
      <c r="B897" s="337"/>
      <c r="D897" s="337"/>
    </row>
    <row r="898" spans="2:4">
      <c r="B898" s="337"/>
      <c r="D898" s="337"/>
    </row>
    <row r="899" spans="2:4">
      <c r="B899" s="337"/>
      <c r="D899" s="337"/>
    </row>
    <row r="900" spans="2:4">
      <c r="B900" s="337"/>
      <c r="D900" s="337"/>
    </row>
    <row r="901" spans="2:4">
      <c r="B901" s="337"/>
      <c r="D901" s="337"/>
    </row>
    <row r="902" spans="2:4">
      <c r="B902" s="337"/>
      <c r="D902" s="337"/>
    </row>
    <row r="903" spans="2:4">
      <c r="B903" s="337"/>
      <c r="D903" s="337"/>
    </row>
    <row r="904" spans="2:4">
      <c r="B904" s="337"/>
      <c r="D904" s="337"/>
    </row>
    <row r="905" spans="2:4">
      <c r="B905" s="337"/>
      <c r="D905" s="337"/>
    </row>
    <row r="906" spans="2:4">
      <c r="B906" s="337"/>
      <c r="D906" s="337"/>
    </row>
    <row r="907" spans="2:4">
      <c r="B907" s="337"/>
      <c r="D907" s="337"/>
    </row>
    <row r="908" spans="2:4">
      <c r="B908" s="337"/>
      <c r="D908" s="337"/>
    </row>
    <row r="909" spans="2:4">
      <c r="B909" s="337"/>
      <c r="D909" s="337"/>
    </row>
    <row r="910" spans="2:4">
      <c r="B910" s="337"/>
      <c r="D910" s="337"/>
    </row>
    <row r="911" spans="2:4">
      <c r="B911" s="337"/>
      <c r="D911" s="337"/>
    </row>
    <row r="912" spans="2:4">
      <c r="B912" s="337"/>
      <c r="D912" s="337"/>
    </row>
    <row r="913" spans="2:4">
      <c r="B913" s="337"/>
      <c r="D913" s="337"/>
    </row>
    <row r="914" spans="2:4">
      <c r="B914" s="337"/>
      <c r="D914" s="337"/>
    </row>
    <row r="915" spans="2:4">
      <c r="B915" s="337"/>
      <c r="D915" s="337"/>
    </row>
    <row r="916" spans="2:4">
      <c r="B916" s="337"/>
      <c r="D916" s="337"/>
    </row>
    <row r="917" spans="2:4">
      <c r="B917" s="337"/>
      <c r="D917" s="337"/>
    </row>
    <row r="918" spans="2:4">
      <c r="B918" s="337"/>
      <c r="D918" s="337"/>
    </row>
    <row r="919" spans="2:4">
      <c r="B919" s="337"/>
      <c r="D919" s="337"/>
    </row>
    <row r="920" spans="2:4">
      <c r="B920" s="337"/>
      <c r="D920" s="337"/>
    </row>
    <row r="921" spans="2:4">
      <c r="B921" s="337"/>
      <c r="D921" s="337"/>
    </row>
    <row r="922" spans="2:4">
      <c r="B922" s="337"/>
      <c r="D922" s="337"/>
    </row>
    <row r="923" spans="2:4">
      <c r="B923" s="337"/>
      <c r="D923" s="337"/>
    </row>
    <row r="924" spans="2:4">
      <c r="B924" s="337"/>
      <c r="D924" s="337"/>
    </row>
    <row r="925" spans="2:4">
      <c r="B925" s="337"/>
      <c r="D925" s="337"/>
    </row>
    <row r="926" spans="2:4">
      <c r="B926" s="337"/>
      <c r="D926" s="337"/>
    </row>
    <row r="927" spans="2:4">
      <c r="B927" s="337"/>
      <c r="D927" s="337"/>
    </row>
    <row r="928" spans="2:4">
      <c r="B928" s="337"/>
      <c r="D928" s="337"/>
    </row>
    <row r="929" spans="2:4">
      <c r="B929" s="337"/>
      <c r="D929" s="337"/>
    </row>
    <row r="930" spans="2:4">
      <c r="B930" s="337"/>
      <c r="D930" s="337"/>
    </row>
    <row r="931" spans="2:4">
      <c r="B931" s="337"/>
      <c r="D931" s="337"/>
    </row>
    <row r="932" spans="2:4">
      <c r="B932" s="337"/>
      <c r="D932" s="337"/>
    </row>
    <row r="933" spans="2:4">
      <c r="B933" s="337"/>
      <c r="D933" s="337"/>
    </row>
    <row r="934" spans="2:4">
      <c r="B934" s="337"/>
      <c r="D934" s="337"/>
    </row>
    <row r="935" spans="2:4">
      <c r="B935" s="337"/>
      <c r="D935" s="337"/>
    </row>
    <row r="936" spans="2:4">
      <c r="B936" s="337"/>
      <c r="D936" s="337"/>
    </row>
    <row r="937" spans="2:4">
      <c r="B937" s="337"/>
      <c r="D937" s="337"/>
    </row>
    <row r="938" spans="2:4">
      <c r="B938" s="337"/>
      <c r="D938" s="337"/>
    </row>
    <row r="939" spans="2:4">
      <c r="B939" s="337"/>
      <c r="D939" s="337"/>
    </row>
    <row r="940" spans="2:4">
      <c r="B940" s="337"/>
      <c r="D940" s="337"/>
    </row>
    <row r="941" spans="2:4">
      <c r="B941" s="337"/>
      <c r="D941" s="337"/>
    </row>
    <row r="942" spans="2:4">
      <c r="B942" s="337"/>
      <c r="D942" s="337"/>
    </row>
    <row r="943" spans="2:4">
      <c r="B943" s="337"/>
      <c r="D943" s="337"/>
    </row>
    <row r="944" spans="2:4">
      <c r="B944" s="337"/>
      <c r="D944" s="337"/>
    </row>
    <row r="945" spans="2:4">
      <c r="B945" s="337"/>
      <c r="D945" s="337"/>
    </row>
    <row r="946" spans="2:4">
      <c r="B946" s="337"/>
      <c r="D946" s="337"/>
    </row>
    <row r="947" spans="2:4">
      <c r="B947" s="337"/>
      <c r="D947" s="337"/>
    </row>
    <row r="948" spans="2:4">
      <c r="B948" s="337"/>
      <c r="D948" s="337"/>
    </row>
    <row r="949" spans="2:4">
      <c r="B949" s="337"/>
      <c r="D949" s="337"/>
    </row>
    <row r="950" spans="2:4">
      <c r="B950" s="337"/>
      <c r="D950" s="337"/>
    </row>
    <row r="951" spans="2:4">
      <c r="B951" s="337"/>
      <c r="D951" s="337"/>
    </row>
    <row r="952" spans="2:4">
      <c r="B952" s="337"/>
      <c r="D952" s="337"/>
    </row>
    <row r="953" spans="2:4">
      <c r="B953" s="337"/>
      <c r="D953" s="337"/>
    </row>
    <row r="954" spans="2:4">
      <c r="B954" s="337"/>
      <c r="D954" s="337"/>
    </row>
    <row r="955" spans="2:4">
      <c r="B955" s="337"/>
      <c r="D955" s="337"/>
    </row>
    <row r="956" spans="2:4">
      <c r="B956" s="337"/>
      <c r="D956" s="337"/>
    </row>
    <row r="957" spans="2:4">
      <c r="B957" s="337"/>
      <c r="D957" s="337"/>
    </row>
    <row r="958" spans="2:4">
      <c r="B958" s="337"/>
      <c r="D958" s="337"/>
    </row>
    <row r="959" spans="2:4">
      <c r="B959" s="337"/>
      <c r="D959" s="337"/>
    </row>
    <row r="960" spans="2:4">
      <c r="B960" s="337"/>
      <c r="D960" s="337"/>
    </row>
    <row r="961" spans="2:4">
      <c r="B961" s="337"/>
      <c r="D961" s="337"/>
    </row>
    <row r="962" spans="2:4">
      <c r="B962" s="337"/>
      <c r="D962" s="337"/>
    </row>
    <row r="963" spans="2:4">
      <c r="B963" s="337"/>
      <c r="D963" s="337"/>
    </row>
    <row r="964" spans="2:4">
      <c r="B964" s="337"/>
      <c r="D964" s="337"/>
    </row>
    <row r="965" spans="2:4">
      <c r="B965" s="337"/>
      <c r="D965" s="337"/>
    </row>
    <row r="966" spans="2:4">
      <c r="B966" s="337"/>
      <c r="D966" s="337"/>
    </row>
    <row r="967" spans="2:4">
      <c r="B967" s="337"/>
      <c r="D967" s="337"/>
    </row>
    <row r="968" spans="2:4">
      <c r="B968" s="337"/>
      <c r="D968" s="337"/>
    </row>
    <row r="969" spans="2:4">
      <c r="B969" s="337"/>
      <c r="D969" s="337"/>
    </row>
    <row r="970" spans="2:4">
      <c r="B970" s="337"/>
      <c r="D970" s="337"/>
    </row>
    <row r="971" spans="2:4">
      <c r="B971" s="337"/>
      <c r="D971" s="337"/>
    </row>
    <row r="972" spans="2:4">
      <c r="B972" s="337"/>
      <c r="D972" s="337"/>
    </row>
    <row r="973" spans="2:4">
      <c r="B973" s="337"/>
      <c r="D973" s="337"/>
    </row>
    <row r="974" spans="2:4">
      <c r="B974" s="337"/>
      <c r="D974" s="337"/>
    </row>
    <row r="975" spans="2:4">
      <c r="B975" s="337"/>
      <c r="D975" s="337"/>
    </row>
    <row r="976" spans="2:4">
      <c r="B976" s="337"/>
      <c r="D976" s="337"/>
    </row>
    <row r="977" spans="2:4">
      <c r="B977" s="337"/>
      <c r="D977" s="337"/>
    </row>
    <row r="978" spans="2:4">
      <c r="B978" s="337"/>
      <c r="D978" s="337"/>
    </row>
    <row r="979" spans="2:4">
      <c r="B979" s="337"/>
      <c r="D979" s="337"/>
    </row>
    <row r="980" spans="2:4">
      <c r="B980" s="337"/>
      <c r="D980" s="337"/>
    </row>
    <row r="981" spans="2:4">
      <c r="B981" s="337"/>
      <c r="D981" s="337"/>
    </row>
    <row r="982" spans="2:4">
      <c r="B982" s="337"/>
      <c r="D982" s="337"/>
    </row>
    <row r="983" spans="2:4">
      <c r="B983" s="337"/>
      <c r="D983" s="337"/>
    </row>
    <row r="984" spans="2:4">
      <c r="B984" s="337"/>
      <c r="D984" s="337"/>
    </row>
    <row r="985" spans="2:4">
      <c r="B985" s="337"/>
      <c r="D985" s="337"/>
    </row>
    <row r="986" spans="2:4">
      <c r="B986" s="337"/>
      <c r="D986" s="337"/>
    </row>
    <row r="987" spans="2:4">
      <c r="B987" s="337"/>
      <c r="D987" s="337"/>
    </row>
    <row r="988" spans="2:4">
      <c r="B988" s="337"/>
      <c r="D988" s="337"/>
    </row>
    <row r="989" spans="2:4">
      <c r="B989" s="337"/>
      <c r="D989" s="337"/>
    </row>
    <row r="990" spans="2:4">
      <c r="B990" s="337"/>
      <c r="D990" s="337"/>
    </row>
    <row r="991" spans="2:4">
      <c r="B991" s="337"/>
      <c r="D991" s="337"/>
    </row>
    <row r="992" spans="2:4">
      <c r="B992" s="337"/>
      <c r="D992" s="337"/>
    </row>
    <row r="993" spans="2:4">
      <c r="B993" s="337"/>
      <c r="D993" s="337"/>
    </row>
    <row r="994" spans="2:4">
      <c r="B994" s="337"/>
      <c r="D994" s="337"/>
    </row>
    <row r="995" spans="2:4">
      <c r="B995" s="337"/>
      <c r="D995" s="337"/>
    </row>
    <row r="996" spans="2:4">
      <c r="B996" s="337"/>
      <c r="D996" s="337"/>
    </row>
    <row r="997" spans="2:4">
      <c r="B997" s="337"/>
      <c r="D997" s="337"/>
    </row>
    <row r="998" spans="2:4">
      <c r="B998" s="337"/>
      <c r="D998" s="337"/>
    </row>
    <row r="999" spans="2:4">
      <c r="B999" s="337"/>
      <c r="D999" s="337"/>
    </row>
    <row r="1000" spans="2:4">
      <c r="B1000" s="337"/>
      <c r="D1000" s="337"/>
    </row>
    <row r="1001" spans="2:4">
      <c r="B1001" s="337"/>
      <c r="D1001" s="337"/>
    </row>
    <row r="1002" spans="2:4">
      <c r="B1002" s="337"/>
      <c r="D1002" s="337"/>
    </row>
    <row r="1003" spans="2:4">
      <c r="B1003" s="337"/>
      <c r="D1003" s="337"/>
    </row>
    <row r="1004" spans="2:4">
      <c r="B1004" s="337"/>
      <c r="D1004" s="337"/>
    </row>
    <row r="1005" spans="2:4">
      <c r="B1005" s="337"/>
      <c r="D1005" s="337"/>
    </row>
    <row r="1006" spans="2:4">
      <c r="B1006" s="337"/>
      <c r="D1006" s="337"/>
    </row>
    <row r="1007" spans="2:4">
      <c r="B1007" s="337"/>
      <c r="D1007" s="337"/>
    </row>
    <row r="1008" spans="2:4">
      <c r="B1008" s="337"/>
      <c r="D1008" s="337"/>
    </row>
    <row r="1009" spans="2:4">
      <c r="B1009" s="337"/>
      <c r="D1009" s="337"/>
    </row>
    <row r="1010" spans="2:4">
      <c r="B1010" s="337"/>
      <c r="D1010" s="337"/>
    </row>
    <row r="1011" spans="2:4">
      <c r="B1011" s="337"/>
      <c r="D1011" s="337"/>
    </row>
    <row r="1012" spans="2:4">
      <c r="B1012" s="337"/>
      <c r="D1012" s="337"/>
    </row>
    <row r="1013" spans="2:4">
      <c r="B1013" s="337"/>
      <c r="D1013" s="337"/>
    </row>
    <row r="1014" spans="2:4">
      <c r="B1014" s="337"/>
      <c r="D1014" s="337"/>
    </row>
    <row r="1015" spans="2:4">
      <c r="B1015" s="337"/>
      <c r="D1015" s="337"/>
    </row>
    <row r="1016" spans="2:4">
      <c r="B1016" s="337"/>
      <c r="D1016" s="337"/>
    </row>
    <row r="1017" spans="2:4">
      <c r="B1017" s="337"/>
      <c r="D1017" s="337"/>
    </row>
    <row r="1018" spans="2:4">
      <c r="B1018" s="337"/>
      <c r="D1018" s="337"/>
    </row>
    <row r="1019" spans="2:4">
      <c r="B1019" s="337"/>
      <c r="D1019" s="337"/>
    </row>
    <row r="1020" spans="2:4">
      <c r="B1020" s="337"/>
      <c r="D1020" s="337"/>
    </row>
    <row r="1021" spans="2:4">
      <c r="B1021" s="337"/>
      <c r="D1021" s="337"/>
    </row>
    <row r="1022" spans="2:4">
      <c r="B1022" s="337"/>
      <c r="D1022" s="337"/>
    </row>
    <row r="1023" spans="2:4">
      <c r="B1023" s="337"/>
      <c r="D1023" s="337"/>
    </row>
    <row r="1024" spans="2:4">
      <c r="B1024" s="337"/>
      <c r="D1024" s="337"/>
    </row>
    <row r="1025" spans="2:4">
      <c r="B1025" s="337"/>
      <c r="D1025" s="337"/>
    </row>
    <row r="1026" spans="2:4">
      <c r="B1026" s="337"/>
      <c r="D1026" s="337"/>
    </row>
    <row r="1027" spans="2:4">
      <c r="B1027" s="337"/>
      <c r="D1027" s="337"/>
    </row>
    <row r="1028" spans="2:4">
      <c r="B1028" s="337"/>
      <c r="D1028" s="337"/>
    </row>
    <row r="1029" spans="2:4">
      <c r="B1029" s="337"/>
      <c r="D1029" s="337"/>
    </row>
    <row r="1030" spans="2:4">
      <c r="B1030" s="337"/>
      <c r="D1030" s="337"/>
    </row>
    <row r="1031" spans="2:4">
      <c r="B1031" s="337"/>
      <c r="D1031" s="337"/>
    </row>
    <row r="1032" spans="2:4">
      <c r="B1032" s="337"/>
      <c r="D1032" s="337"/>
    </row>
    <row r="1033" spans="2:4">
      <c r="B1033" s="337"/>
      <c r="D1033" s="337"/>
    </row>
    <row r="1034" spans="2:4">
      <c r="B1034" s="337"/>
      <c r="D1034" s="337"/>
    </row>
    <row r="1035" spans="2:4">
      <c r="B1035" s="337"/>
      <c r="D1035" s="337"/>
    </row>
    <row r="1036" spans="2:4">
      <c r="B1036" s="337"/>
      <c r="D1036" s="337"/>
    </row>
    <row r="1037" spans="2:4">
      <c r="B1037" s="337"/>
      <c r="D1037" s="337"/>
    </row>
    <row r="1038" spans="2:4">
      <c r="B1038" s="337"/>
      <c r="D1038" s="337"/>
    </row>
    <row r="1039" spans="2:4">
      <c r="B1039" s="337"/>
      <c r="D1039" s="337"/>
    </row>
    <row r="1040" spans="2:4">
      <c r="B1040" s="337"/>
      <c r="D1040" s="337"/>
    </row>
    <row r="1041" spans="2:4">
      <c r="B1041" s="337"/>
      <c r="D1041" s="337"/>
    </row>
    <row r="1042" spans="2:4">
      <c r="B1042" s="337"/>
      <c r="D1042" s="337"/>
    </row>
    <row r="1043" spans="2:4">
      <c r="B1043" s="337"/>
      <c r="D1043" s="337"/>
    </row>
    <row r="1044" spans="2:4">
      <c r="B1044" s="337"/>
      <c r="D1044" s="337"/>
    </row>
    <row r="1045" spans="2:4">
      <c r="B1045" s="337"/>
      <c r="D1045" s="337"/>
    </row>
    <row r="1046" spans="2:4">
      <c r="B1046" s="337"/>
      <c r="D1046" s="337"/>
    </row>
    <row r="1047" spans="2:4">
      <c r="B1047" s="337"/>
      <c r="D1047" s="337"/>
    </row>
    <row r="1048" spans="2:4">
      <c r="B1048" s="337"/>
      <c r="D1048" s="337"/>
    </row>
    <row r="1049" spans="2:4">
      <c r="B1049" s="337"/>
      <c r="D1049" s="337"/>
    </row>
    <row r="1050" spans="2:4">
      <c r="B1050" s="337"/>
      <c r="D1050" s="337"/>
    </row>
    <row r="1051" spans="2:4">
      <c r="B1051" s="337"/>
      <c r="D1051" s="337"/>
    </row>
    <row r="1052" spans="2:4">
      <c r="B1052" s="337"/>
      <c r="D1052" s="337"/>
    </row>
    <row r="1053" spans="2:4">
      <c r="B1053" s="337"/>
      <c r="D1053" s="337"/>
    </row>
    <row r="1054" spans="2:4">
      <c r="B1054" s="337"/>
      <c r="D1054" s="337"/>
    </row>
    <row r="1055" spans="2:4">
      <c r="B1055" s="337"/>
      <c r="D1055" s="337"/>
    </row>
    <row r="1056" spans="2:4">
      <c r="B1056" s="337"/>
      <c r="D1056" s="337"/>
    </row>
    <row r="1057" spans="2:4">
      <c r="B1057" s="337"/>
      <c r="D1057" s="337"/>
    </row>
    <row r="1058" spans="2:4">
      <c r="B1058" s="337"/>
      <c r="D1058" s="337"/>
    </row>
    <row r="1059" spans="2:4">
      <c r="B1059" s="337"/>
      <c r="D1059" s="337"/>
    </row>
    <row r="1060" spans="2:4">
      <c r="B1060" s="337"/>
      <c r="D1060" s="337"/>
    </row>
    <row r="1061" spans="2:4">
      <c r="B1061" s="337"/>
      <c r="D1061" s="337"/>
    </row>
    <row r="1062" spans="2:4">
      <c r="B1062" s="337"/>
      <c r="D1062" s="337"/>
    </row>
    <row r="1063" spans="2:4">
      <c r="B1063" s="337"/>
      <c r="D1063" s="337"/>
    </row>
    <row r="1064" spans="2:4">
      <c r="B1064" s="337"/>
      <c r="D1064" s="337"/>
    </row>
    <row r="1065" spans="2:4">
      <c r="B1065" s="337"/>
      <c r="D1065" s="337"/>
    </row>
    <row r="1066" spans="2:4">
      <c r="B1066" s="337"/>
      <c r="D1066" s="337"/>
    </row>
    <row r="1067" spans="2:4">
      <c r="B1067" s="337"/>
      <c r="D1067" s="337"/>
    </row>
    <row r="1068" spans="2:4">
      <c r="B1068" s="337"/>
      <c r="D1068" s="337"/>
    </row>
    <row r="1069" spans="2:4">
      <c r="B1069" s="337"/>
      <c r="D1069" s="337"/>
    </row>
    <row r="1070" spans="2:4">
      <c r="B1070" s="337"/>
      <c r="D1070" s="337"/>
    </row>
    <row r="1071" spans="2:4">
      <c r="B1071" s="337"/>
      <c r="D1071" s="337"/>
    </row>
    <row r="1072" spans="2:4">
      <c r="B1072" s="337"/>
      <c r="D1072" s="337"/>
    </row>
    <row r="1073" spans="2:4">
      <c r="B1073" s="337"/>
      <c r="D1073" s="337"/>
    </row>
    <row r="1074" spans="2:4">
      <c r="B1074" s="337"/>
      <c r="D1074" s="337"/>
    </row>
    <row r="1075" spans="2:4">
      <c r="B1075" s="337"/>
      <c r="D1075" s="337"/>
    </row>
    <row r="1076" spans="2:4">
      <c r="B1076" s="337"/>
      <c r="D1076" s="337"/>
    </row>
    <row r="1077" spans="2:4">
      <c r="B1077" s="337"/>
      <c r="D1077" s="337"/>
    </row>
    <row r="1078" spans="2:4">
      <c r="B1078" s="337"/>
      <c r="D1078" s="337"/>
    </row>
    <row r="1079" spans="2:4">
      <c r="B1079" s="337"/>
      <c r="D1079" s="337"/>
    </row>
    <row r="1080" spans="2:4">
      <c r="B1080" s="337"/>
      <c r="D1080" s="337"/>
    </row>
    <row r="1081" spans="2:4">
      <c r="B1081" s="337"/>
      <c r="D1081" s="337"/>
    </row>
    <row r="1082" spans="2:4">
      <c r="B1082" s="337"/>
      <c r="D1082" s="337"/>
    </row>
    <row r="1083" spans="2:4">
      <c r="B1083" s="337"/>
      <c r="D1083" s="337"/>
    </row>
    <row r="1084" spans="2:4">
      <c r="B1084" s="337"/>
      <c r="D1084" s="337"/>
    </row>
    <row r="1085" spans="2:4">
      <c r="B1085" s="337"/>
      <c r="D1085" s="337"/>
    </row>
    <row r="1086" spans="2:4">
      <c r="B1086" s="337"/>
      <c r="D1086" s="337"/>
    </row>
    <row r="1087" spans="2:4">
      <c r="B1087" s="337"/>
      <c r="D1087" s="337"/>
    </row>
    <row r="1088" spans="2:4">
      <c r="B1088" s="337"/>
      <c r="D1088" s="337"/>
    </row>
    <row r="1089" spans="2:4">
      <c r="B1089" s="337"/>
      <c r="D1089" s="337"/>
    </row>
    <row r="1090" spans="2:4">
      <c r="B1090" s="337"/>
      <c r="D1090" s="337"/>
    </row>
    <row r="1091" spans="2:4">
      <c r="B1091" s="337"/>
      <c r="D1091" s="337"/>
    </row>
    <row r="1092" spans="2:4">
      <c r="B1092" s="337"/>
      <c r="D1092" s="337"/>
    </row>
    <row r="1093" spans="2:4">
      <c r="B1093" s="337"/>
      <c r="D1093" s="337"/>
    </row>
    <row r="1094" spans="2:4">
      <c r="B1094" s="337"/>
      <c r="D1094" s="337"/>
    </row>
    <row r="1095" spans="2:4">
      <c r="B1095" s="337"/>
      <c r="D1095" s="337"/>
    </row>
    <row r="1096" spans="2:4">
      <c r="B1096" s="337"/>
      <c r="D1096" s="337"/>
    </row>
    <row r="1097" spans="2:4">
      <c r="B1097" s="337"/>
      <c r="D1097" s="337"/>
    </row>
    <row r="1098" spans="2:4">
      <c r="B1098" s="337"/>
      <c r="D1098" s="337"/>
    </row>
    <row r="1099" spans="2:4">
      <c r="B1099" s="337"/>
      <c r="D1099" s="337"/>
    </row>
    <row r="1100" spans="2:4">
      <c r="B1100" s="337"/>
      <c r="D1100" s="337"/>
    </row>
    <row r="1101" spans="2:4">
      <c r="B1101" s="337"/>
      <c r="D1101" s="337"/>
    </row>
    <row r="1102" spans="2:4">
      <c r="B1102" s="337"/>
      <c r="D1102" s="337"/>
    </row>
    <row r="1103" spans="2:4">
      <c r="B1103" s="337"/>
      <c r="D1103" s="337"/>
    </row>
    <row r="1104" spans="2:4">
      <c r="B1104" s="337"/>
      <c r="D1104" s="337"/>
    </row>
    <row r="1105" spans="2:4">
      <c r="B1105" s="337"/>
      <c r="D1105" s="337"/>
    </row>
    <row r="1106" spans="2:4">
      <c r="B1106" s="337"/>
      <c r="D1106" s="337"/>
    </row>
    <row r="1107" spans="2:4">
      <c r="B1107" s="337"/>
      <c r="D1107" s="337"/>
    </row>
    <row r="1108" spans="2:4">
      <c r="B1108" s="337"/>
      <c r="D1108" s="337"/>
    </row>
    <row r="1109" spans="2:4">
      <c r="B1109" s="337"/>
      <c r="D1109" s="337"/>
    </row>
    <row r="1110" spans="2:4">
      <c r="B1110" s="337"/>
      <c r="D1110" s="337"/>
    </row>
    <row r="1111" spans="2:4">
      <c r="B1111" s="337"/>
      <c r="D1111" s="337"/>
    </row>
    <row r="1112" spans="2:4">
      <c r="B1112" s="337"/>
      <c r="D1112" s="337"/>
    </row>
    <row r="1113" spans="2:4">
      <c r="B1113" s="337"/>
      <c r="D1113" s="337"/>
    </row>
    <row r="1114" spans="2:4">
      <c r="B1114" s="337"/>
      <c r="D1114" s="337"/>
    </row>
    <row r="1115" spans="2:4">
      <c r="B1115" s="337"/>
      <c r="D1115" s="337"/>
    </row>
    <row r="1116" spans="2:4">
      <c r="B1116" s="337"/>
      <c r="D1116" s="337"/>
    </row>
    <row r="1117" spans="2:4">
      <c r="B1117" s="337"/>
      <c r="D1117" s="337"/>
    </row>
    <row r="1118" spans="2:4">
      <c r="B1118" s="337"/>
      <c r="D1118" s="337"/>
    </row>
    <row r="1119" spans="2:4">
      <c r="B1119" s="337"/>
      <c r="D1119" s="337"/>
    </row>
    <row r="1120" spans="2:4">
      <c r="B1120" s="337"/>
      <c r="D1120" s="337"/>
    </row>
    <row r="1121" spans="2:4">
      <c r="B1121" s="337"/>
      <c r="D1121" s="337"/>
    </row>
    <row r="1122" spans="2:4">
      <c r="B1122" s="337"/>
      <c r="D1122" s="337"/>
    </row>
    <row r="1123" spans="2:4">
      <c r="B1123" s="337"/>
      <c r="D1123" s="337"/>
    </row>
    <row r="1124" spans="2:4">
      <c r="B1124" s="337"/>
      <c r="D1124" s="337"/>
    </row>
    <row r="1125" spans="2:4">
      <c r="B1125" s="337"/>
      <c r="D1125" s="337"/>
    </row>
    <row r="1126" spans="2:4">
      <c r="B1126" s="337"/>
      <c r="D1126" s="337"/>
    </row>
    <row r="1127" spans="2:4">
      <c r="B1127" s="337"/>
      <c r="D1127" s="337"/>
    </row>
    <row r="1128" spans="2:4">
      <c r="B1128" s="337"/>
      <c r="D1128" s="337"/>
    </row>
    <row r="1129" spans="2:4">
      <c r="B1129" s="337"/>
      <c r="D1129" s="337"/>
    </row>
    <row r="1130" spans="2:4">
      <c r="B1130" s="337"/>
      <c r="D1130" s="337"/>
    </row>
    <row r="1131" spans="2:4">
      <c r="B1131" s="337"/>
      <c r="D1131" s="337"/>
    </row>
    <row r="1132" spans="2:4">
      <c r="B1132" s="337"/>
      <c r="D1132" s="337"/>
    </row>
    <row r="1133" spans="2:4">
      <c r="B1133" s="337"/>
      <c r="D1133" s="337"/>
    </row>
    <row r="1134" spans="2:4">
      <c r="B1134" s="337"/>
      <c r="D1134" s="337"/>
    </row>
    <row r="1135" spans="2:4">
      <c r="B1135" s="337"/>
      <c r="D1135" s="337"/>
    </row>
    <row r="1136" spans="2:4">
      <c r="B1136" s="337"/>
      <c r="D1136" s="337"/>
    </row>
    <row r="1137" spans="2:4">
      <c r="B1137" s="337"/>
      <c r="D1137" s="337"/>
    </row>
    <row r="1138" spans="2:4">
      <c r="B1138" s="337"/>
      <c r="D1138" s="337"/>
    </row>
    <row r="1139" spans="2:4">
      <c r="B1139" s="337"/>
      <c r="D1139" s="337"/>
    </row>
    <row r="1140" spans="2:4">
      <c r="B1140" s="337"/>
      <c r="D1140" s="337"/>
    </row>
    <row r="1141" spans="2:4">
      <c r="B1141" s="337"/>
      <c r="D1141" s="337"/>
    </row>
    <row r="1142" spans="2:4">
      <c r="B1142" s="337"/>
      <c r="D1142" s="337"/>
    </row>
    <row r="1143" spans="2:4">
      <c r="B1143" s="337"/>
      <c r="D1143" s="337"/>
    </row>
    <row r="1144" spans="2:4">
      <c r="B1144" s="337"/>
      <c r="D1144" s="337"/>
    </row>
    <row r="1145" spans="2:4">
      <c r="B1145" s="337"/>
      <c r="D1145" s="337"/>
    </row>
    <row r="1146" spans="2:4">
      <c r="B1146" s="337"/>
      <c r="D1146" s="337"/>
    </row>
    <row r="1147" spans="2:4">
      <c r="B1147" s="337"/>
      <c r="D1147" s="337"/>
    </row>
    <row r="1148" spans="2:4">
      <c r="B1148" s="337"/>
      <c r="D1148" s="337"/>
    </row>
    <row r="1149" spans="2:4">
      <c r="B1149" s="337"/>
      <c r="D1149" s="337"/>
    </row>
    <row r="1150" spans="2:4">
      <c r="B1150" s="337"/>
      <c r="D1150" s="337"/>
    </row>
    <row r="1151" spans="2:4">
      <c r="B1151" s="337"/>
      <c r="D1151" s="337"/>
    </row>
    <row r="1152" spans="2:4">
      <c r="B1152" s="337"/>
      <c r="D1152" s="337"/>
    </row>
    <row r="1153" spans="2:4">
      <c r="B1153" s="337"/>
      <c r="D1153" s="337"/>
    </row>
    <row r="1154" spans="2:4">
      <c r="B1154" s="337"/>
      <c r="D1154" s="337"/>
    </row>
    <row r="1155" spans="2:4">
      <c r="B1155" s="337"/>
      <c r="D1155" s="337"/>
    </row>
    <row r="1156" spans="2:4">
      <c r="B1156" s="337"/>
      <c r="D1156" s="337"/>
    </row>
    <row r="1157" spans="2:4">
      <c r="B1157" s="337"/>
      <c r="D1157" s="337"/>
    </row>
    <row r="1158" spans="2:4">
      <c r="B1158" s="337"/>
      <c r="D1158" s="337"/>
    </row>
    <row r="1159" spans="2:4">
      <c r="B1159" s="337"/>
      <c r="D1159" s="337"/>
    </row>
    <row r="1160" spans="2:4">
      <c r="B1160" s="337"/>
      <c r="D1160" s="337"/>
    </row>
    <row r="1161" spans="2:4">
      <c r="B1161" s="337"/>
      <c r="D1161" s="337"/>
    </row>
    <row r="1162" spans="2:4">
      <c r="B1162" s="337"/>
      <c r="D1162" s="337"/>
    </row>
    <row r="1163" spans="2:4">
      <c r="B1163" s="337"/>
      <c r="D1163" s="337"/>
    </row>
    <row r="1164" spans="2:4">
      <c r="B1164" s="337"/>
      <c r="D1164" s="337"/>
    </row>
    <row r="1165" spans="2:4">
      <c r="B1165" s="337"/>
      <c r="D1165" s="337"/>
    </row>
    <row r="1166" spans="2:4">
      <c r="B1166" s="337"/>
      <c r="D1166" s="337"/>
    </row>
    <row r="1167" spans="2:4">
      <c r="B1167" s="337"/>
      <c r="D1167" s="337"/>
    </row>
    <row r="1168" spans="2:4">
      <c r="B1168" s="337"/>
      <c r="D1168" s="337"/>
    </row>
    <row r="1169" spans="2:4">
      <c r="B1169" s="337"/>
      <c r="D1169" s="337"/>
    </row>
    <row r="1170" spans="2:4">
      <c r="B1170" s="337"/>
      <c r="D1170" s="337"/>
    </row>
    <row r="1171" spans="2:4">
      <c r="B1171" s="337"/>
      <c r="D1171" s="337"/>
    </row>
    <row r="1172" spans="2:4">
      <c r="B1172" s="337"/>
      <c r="D1172" s="337"/>
    </row>
    <row r="1173" spans="2:4">
      <c r="B1173" s="337"/>
      <c r="D1173" s="337"/>
    </row>
    <row r="1174" spans="2:4">
      <c r="B1174" s="337"/>
      <c r="D1174" s="337"/>
    </row>
    <row r="1175" spans="2:4">
      <c r="B1175" s="337"/>
      <c r="D1175" s="337"/>
    </row>
    <row r="1176" spans="2:4">
      <c r="B1176" s="337"/>
      <c r="D1176" s="337"/>
    </row>
    <row r="1177" spans="2:4">
      <c r="B1177" s="337"/>
      <c r="D1177" s="337"/>
    </row>
    <row r="1178" spans="2:4">
      <c r="B1178" s="337"/>
      <c r="D1178" s="337"/>
    </row>
    <row r="1179" spans="2:4">
      <c r="B1179" s="337"/>
      <c r="D1179" s="337"/>
    </row>
    <row r="1180" spans="2:4">
      <c r="B1180" s="337"/>
      <c r="D1180" s="337"/>
    </row>
    <row r="1181" spans="2:4">
      <c r="B1181" s="337"/>
      <c r="D1181" s="337"/>
    </row>
    <row r="1182" spans="2:4">
      <c r="B1182" s="337"/>
      <c r="D1182" s="337"/>
    </row>
    <row r="1183" spans="2:4">
      <c r="B1183" s="337"/>
      <c r="D1183" s="337"/>
    </row>
    <row r="1184" spans="2:4">
      <c r="B1184" s="337"/>
      <c r="D1184" s="337"/>
    </row>
    <row r="1185" spans="2:4">
      <c r="B1185" s="337"/>
      <c r="D1185" s="337"/>
    </row>
    <row r="1186" spans="2:4">
      <c r="B1186" s="337"/>
      <c r="D1186" s="337"/>
    </row>
    <row r="1187" spans="2:4">
      <c r="B1187" s="337"/>
      <c r="D1187" s="337"/>
    </row>
    <row r="1188" spans="2:4">
      <c r="B1188" s="337"/>
      <c r="D1188" s="337"/>
    </row>
    <row r="1189" spans="2:4">
      <c r="B1189" s="337"/>
      <c r="D1189" s="337"/>
    </row>
    <row r="1190" spans="2:4">
      <c r="B1190" s="337"/>
      <c r="D1190" s="337"/>
    </row>
    <row r="1191" spans="2:4">
      <c r="B1191" s="337"/>
      <c r="D1191" s="337"/>
    </row>
    <row r="1192" spans="2:4">
      <c r="B1192" s="337"/>
      <c r="D1192" s="337"/>
    </row>
    <row r="1193" spans="2:4">
      <c r="B1193" s="337"/>
      <c r="D1193" s="337"/>
    </row>
    <row r="1194" spans="2:4">
      <c r="B1194" s="337"/>
      <c r="D1194" s="337"/>
    </row>
    <row r="1195" spans="2:4">
      <c r="B1195" s="337"/>
      <c r="D1195" s="337"/>
    </row>
    <row r="1196" spans="2:4">
      <c r="B1196" s="337"/>
      <c r="D1196" s="337"/>
    </row>
    <row r="1197" spans="2:4">
      <c r="B1197" s="337"/>
      <c r="D1197" s="337"/>
    </row>
    <row r="1198" spans="2:4">
      <c r="B1198" s="337"/>
      <c r="D1198" s="337"/>
    </row>
    <row r="1199" spans="2:4">
      <c r="B1199" s="337"/>
      <c r="D1199" s="337"/>
    </row>
  </sheetData>
  <dataValidations count="1">
    <dataValidation type="list" allowBlank="1" showInputMessage="1" showErrorMessage="1" sqref="H2:H659 N2:O659">
      <formula1>VD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opLeftCell="A10" workbookViewId="0">
      <selection activeCell="F4" sqref="F4"/>
    </sheetView>
  </sheetViews>
  <sheetFormatPr baseColWidth="10" defaultRowHeight="15.75"/>
  <cols>
    <col min="1" max="1" width="18" style="236" customWidth="1"/>
    <col min="2" max="5" width="11.42578125" style="236"/>
    <col min="6" max="6" width="13.85546875" style="236" customWidth="1"/>
    <col min="7" max="7" width="13.140625" style="236" customWidth="1"/>
    <col min="8" max="8" width="18.28515625" style="330" customWidth="1"/>
    <col min="9" max="9" width="14.5703125" style="236" customWidth="1"/>
    <col min="10" max="10" width="17.85546875" style="330" customWidth="1"/>
    <col min="11" max="11" width="14" style="236" customWidth="1"/>
    <col min="12" max="16384" width="11.42578125" style="236"/>
  </cols>
  <sheetData>
    <row r="1" spans="1:14" ht="34.5" customHeight="1" thickTop="1">
      <c r="A1" s="235"/>
      <c r="B1" s="354" t="s">
        <v>119</v>
      </c>
      <c r="C1" s="355"/>
      <c r="E1" s="237"/>
      <c r="F1" s="356" t="s">
        <v>53</v>
      </c>
      <c r="G1" s="357"/>
      <c r="H1" s="357"/>
      <c r="I1" s="358"/>
      <c r="J1" s="133"/>
      <c r="K1" s="133"/>
    </row>
    <row r="2" spans="1:14" ht="41.25" customHeight="1">
      <c r="A2" s="235"/>
      <c r="B2" s="348" t="s">
        <v>120</v>
      </c>
      <c r="C2" s="349"/>
      <c r="D2" s="238"/>
      <c r="E2" s="239"/>
      <c r="F2" s="240"/>
      <c r="G2" s="241"/>
      <c r="H2" s="240"/>
      <c r="I2" s="241"/>
      <c r="J2" s="133"/>
      <c r="K2" s="133"/>
    </row>
    <row r="3" spans="1:14" ht="33" customHeight="1">
      <c r="A3" s="242"/>
      <c r="B3" s="348" t="s">
        <v>121</v>
      </c>
      <c r="C3" s="349"/>
      <c r="E3" s="243" t="s">
        <v>54</v>
      </c>
      <c r="F3" s="240" t="s">
        <v>55</v>
      </c>
      <c r="G3" s="241" t="s">
        <v>56</v>
      </c>
      <c r="H3" s="240" t="s">
        <v>55</v>
      </c>
      <c r="I3" s="241" t="s">
        <v>57</v>
      </c>
      <c r="J3" s="244">
        <v>0.7</v>
      </c>
      <c r="K3" s="133"/>
    </row>
    <row r="4" spans="1:14" ht="27" customHeight="1">
      <c r="A4" s="245"/>
      <c r="B4" s="348" t="s">
        <v>122</v>
      </c>
      <c r="C4" s="349"/>
      <c r="D4" s="246"/>
      <c r="E4" s="239">
        <v>450</v>
      </c>
      <c r="F4" s="247" t="s">
        <v>58</v>
      </c>
      <c r="G4" s="248">
        <v>120</v>
      </c>
      <c r="H4" s="249" t="str">
        <f t="shared" ref="H4:H26" si="0">F4</f>
        <v>ALTEA</v>
      </c>
      <c r="I4" s="250">
        <f t="shared" ref="I4:I17" si="1">SUM(G4)*K4</f>
        <v>84</v>
      </c>
      <c r="J4" s="133"/>
      <c r="K4" s="244">
        <v>0.7</v>
      </c>
    </row>
    <row r="5" spans="1:14" ht="28.5" customHeight="1">
      <c r="A5" s="245"/>
      <c r="B5" s="348" t="s">
        <v>59</v>
      </c>
      <c r="C5" s="349"/>
      <c r="D5" s="246"/>
      <c r="E5" s="239">
        <v>320</v>
      </c>
      <c r="F5" s="251" t="s">
        <v>60</v>
      </c>
      <c r="G5" s="252">
        <v>300</v>
      </c>
      <c r="H5" s="249" t="str">
        <f t="shared" si="0"/>
        <v>AMAROCK</v>
      </c>
      <c r="I5" s="250">
        <f t="shared" si="1"/>
        <v>210</v>
      </c>
      <c r="J5" s="133"/>
      <c r="K5" s="244">
        <v>0.7</v>
      </c>
    </row>
    <row r="6" spans="1:14" ht="27.75" customHeight="1">
      <c r="A6" s="253"/>
      <c r="B6" s="348" t="s">
        <v>61</v>
      </c>
      <c r="C6" s="349"/>
      <c r="D6" s="246"/>
      <c r="E6" s="239">
        <v>350</v>
      </c>
      <c r="F6" s="254" t="s">
        <v>62</v>
      </c>
      <c r="G6" s="255">
        <v>80</v>
      </c>
      <c r="H6" s="256" t="str">
        <f t="shared" si="0"/>
        <v>CADDY</v>
      </c>
      <c r="I6" s="250">
        <f t="shared" si="1"/>
        <v>56</v>
      </c>
      <c r="J6" s="257">
        <f t="shared" ref="J6:J25" si="2">SUM(G6)*$V$38</f>
        <v>0</v>
      </c>
      <c r="K6" s="258">
        <v>0.7</v>
      </c>
    </row>
    <row r="7" spans="1:14" ht="26.25" customHeight="1" thickBot="1">
      <c r="A7" s="245"/>
      <c r="B7" s="350" t="s">
        <v>63</v>
      </c>
      <c r="C7" s="351"/>
      <c r="D7" s="246"/>
      <c r="E7" s="239"/>
      <c r="F7" s="259" t="s">
        <v>64</v>
      </c>
      <c r="G7" s="260">
        <v>60</v>
      </c>
      <c r="H7" s="261" t="str">
        <f t="shared" si="0"/>
        <v>CITIGO</v>
      </c>
      <c r="I7" s="262">
        <f t="shared" si="1"/>
        <v>42</v>
      </c>
      <c r="J7" s="257">
        <f t="shared" si="2"/>
        <v>0</v>
      </c>
      <c r="K7" s="258">
        <v>0.7</v>
      </c>
    </row>
    <row r="8" spans="1:14" ht="27.75" customHeight="1" thickTop="1">
      <c r="A8" s="263"/>
      <c r="E8" s="239"/>
      <c r="F8" s="264" t="s">
        <v>65</v>
      </c>
      <c r="G8" s="265">
        <v>120</v>
      </c>
      <c r="H8" s="261" t="str">
        <f t="shared" si="0"/>
        <v>COCCINELLE</v>
      </c>
      <c r="I8" s="262">
        <f t="shared" si="1"/>
        <v>84</v>
      </c>
      <c r="J8" s="257">
        <f t="shared" si="2"/>
        <v>0</v>
      </c>
      <c r="K8" s="258">
        <v>0.7</v>
      </c>
    </row>
    <row r="9" spans="1:14" ht="26.25" customHeight="1">
      <c r="A9" s="266"/>
      <c r="B9" s="267" t="s">
        <v>66</v>
      </c>
      <c r="C9" s="268">
        <v>0.6</v>
      </c>
      <c r="D9" s="269"/>
      <c r="E9" s="270"/>
      <c r="F9" s="271" t="s">
        <v>67</v>
      </c>
      <c r="G9" s="272">
        <v>70</v>
      </c>
      <c r="H9" s="273" t="str">
        <f t="shared" si="0"/>
        <v>FABIA</v>
      </c>
      <c r="I9" s="262">
        <f t="shared" si="1"/>
        <v>49</v>
      </c>
      <c r="J9" s="257">
        <f t="shared" si="2"/>
        <v>0</v>
      </c>
      <c r="K9" s="258">
        <v>0.7</v>
      </c>
    </row>
    <row r="10" spans="1:14" ht="26.25" customHeight="1">
      <c r="A10" s="263"/>
      <c r="B10" s="267" t="s">
        <v>68</v>
      </c>
      <c r="C10" s="268">
        <v>0.4</v>
      </c>
      <c r="D10" s="269"/>
      <c r="E10" s="270"/>
      <c r="F10" s="274" t="s">
        <v>6</v>
      </c>
      <c r="G10" s="275">
        <v>120</v>
      </c>
      <c r="H10" s="261" t="str">
        <f t="shared" si="0"/>
        <v xml:space="preserve">GOLF  </v>
      </c>
      <c r="I10" s="262">
        <f t="shared" si="1"/>
        <v>60</v>
      </c>
      <c r="J10" s="257">
        <f t="shared" si="2"/>
        <v>0</v>
      </c>
      <c r="K10" s="258">
        <v>0.5</v>
      </c>
    </row>
    <row r="11" spans="1:14" ht="31.5" customHeight="1">
      <c r="A11" s="276" t="s">
        <v>69</v>
      </c>
      <c r="B11" s="346" t="s">
        <v>70</v>
      </c>
      <c r="C11" s="347"/>
      <c r="E11" s="239"/>
      <c r="F11" s="264" t="s">
        <v>71</v>
      </c>
      <c r="G11" s="265">
        <v>120</v>
      </c>
      <c r="H11" s="277" t="str">
        <f t="shared" si="0"/>
        <v>GOLF SPOTSVAN</v>
      </c>
      <c r="I11" s="278">
        <f t="shared" si="1"/>
        <v>84</v>
      </c>
      <c r="J11" s="257">
        <f t="shared" si="2"/>
        <v>0</v>
      </c>
      <c r="K11" s="258">
        <v>0.7</v>
      </c>
    </row>
    <row r="12" spans="1:14">
      <c r="A12" s="279" t="s">
        <v>72</v>
      </c>
      <c r="B12" s="280">
        <v>0</v>
      </c>
      <c r="C12" s="267"/>
      <c r="E12" s="239"/>
      <c r="F12" s="281" t="s">
        <v>73</v>
      </c>
      <c r="G12" s="272">
        <v>70</v>
      </c>
      <c r="H12" s="282" t="str">
        <f t="shared" si="0"/>
        <v>IBIZA</v>
      </c>
      <c r="I12" s="278">
        <f t="shared" si="1"/>
        <v>49</v>
      </c>
      <c r="J12" s="257">
        <f t="shared" si="2"/>
        <v>0</v>
      </c>
      <c r="K12" s="258">
        <v>0.7</v>
      </c>
    </row>
    <row r="13" spans="1:14" ht="23.25" customHeight="1">
      <c r="A13" s="276" t="s">
        <v>74</v>
      </c>
      <c r="B13" s="280">
        <v>0.25</v>
      </c>
      <c r="C13" s="267"/>
      <c r="E13" s="239"/>
      <c r="F13" s="264" t="s">
        <v>75</v>
      </c>
      <c r="G13" s="265">
        <v>120</v>
      </c>
      <c r="H13" s="277" t="str">
        <f t="shared" si="0"/>
        <v>JETTA</v>
      </c>
      <c r="I13" s="278">
        <f t="shared" si="1"/>
        <v>84</v>
      </c>
      <c r="J13" s="257">
        <f t="shared" si="2"/>
        <v>0</v>
      </c>
      <c r="K13" s="258">
        <v>0.7</v>
      </c>
      <c r="N13" s="283"/>
    </row>
    <row r="14" spans="1:14">
      <c r="A14" s="276" t="s">
        <v>76</v>
      </c>
      <c r="B14" s="280">
        <v>0.5</v>
      </c>
      <c r="C14" s="267"/>
      <c r="E14" s="239"/>
      <c r="F14" s="254" t="s">
        <v>77</v>
      </c>
      <c r="G14" s="255">
        <v>150</v>
      </c>
      <c r="H14" s="284" t="str">
        <f t="shared" si="0"/>
        <v>KRAFTER</v>
      </c>
      <c r="I14" s="285">
        <f t="shared" si="1"/>
        <v>105</v>
      </c>
      <c r="J14" s="257">
        <f t="shared" si="2"/>
        <v>0</v>
      </c>
      <c r="K14" s="258">
        <v>0.7</v>
      </c>
      <c r="N14" s="286"/>
    </row>
    <row r="15" spans="1:14" ht="30" customHeight="1">
      <c r="A15" s="276" t="s">
        <v>78</v>
      </c>
      <c r="B15" s="280">
        <v>0.75</v>
      </c>
      <c r="C15" s="267"/>
      <c r="E15" s="239"/>
      <c r="F15" s="281" t="s">
        <v>79</v>
      </c>
      <c r="G15" s="272">
        <v>80</v>
      </c>
      <c r="H15" s="284" t="str">
        <f t="shared" si="0"/>
        <v>LEON</v>
      </c>
      <c r="I15" s="285">
        <f t="shared" si="1"/>
        <v>56</v>
      </c>
      <c r="J15" s="257">
        <f t="shared" si="2"/>
        <v>0</v>
      </c>
      <c r="K15" s="258">
        <v>0.7</v>
      </c>
      <c r="N15" s="287"/>
    </row>
    <row r="16" spans="1:14" ht="27" customHeight="1">
      <c r="A16" s="288"/>
      <c r="B16" s="280">
        <v>1</v>
      </c>
      <c r="C16" s="267"/>
      <c r="E16" s="239"/>
      <c r="F16" s="289" t="s">
        <v>80</v>
      </c>
      <c r="G16" s="290">
        <v>60</v>
      </c>
      <c r="H16" s="284" t="str">
        <f t="shared" si="0"/>
        <v>MII</v>
      </c>
      <c r="I16" s="285">
        <f t="shared" si="1"/>
        <v>42</v>
      </c>
      <c r="J16" s="257">
        <f t="shared" si="2"/>
        <v>0</v>
      </c>
      <c r="K16" s="258">
        <v>0.7</v>
      </c>
      <c r="N16" s="286"/>
    </row>
    <row r="17" spans="1:14" ht="18" customHeight="1">
      <c r="A17" s="291"/>
      <c r="B17" s="267"/>
      <c r="C17" s="267"/>
      <c r="E17" s="239"/>
      <c r="F17" s="274" t="s">
        <v>81</v>
      </c>
      <c r="G17" s="292">
        <v>100</v>
      </c>
      <c r="H17" s="284" t="str">
        <f t="shared" si="0"/>
        <v>OCTAVIA</v>
      </c>
      <c r="I17" s="285">
        <f t="shared" si="1"/>
        <v>70</v>
      </c>
      <c r="J17" s="257">
        <f t="shared" si="2"/>
        <v>0</v>
      </c>
      <c r="K17" s="258">
        <v>0.7</v>
      </c>
      <c r="N17" s="286"/>
    </row>
    <row r="18" spans="1:14" ht="24" customHeight="1">
      <c r="A18" s="293"/>
      <c r="B18" s="352" t="s">
        <v>82</v>
      </c>
      <c r="C18" s="352"/>
      <c r="E18" s="239"/>
      <c r="F18" s="294" t="s">
        <v>83</v>
      </c>
      <c r="G18" s="295">
        <v>150</v>
      </c>
      <c r="H18" s="296" t="str">
        <f t="shared" si="0"/>
        <v>PASSAT</v>
      </c>
      <c r="I18" s="285">
        <v>50</v>
      </c>
      <c r="J18" s="257">
        <f t="shared" si="2"/>
        <v>0</v>
      </c>
      <c r="K18" s="258">
        <v>0.7</v>
      </c>
      <c r="N18" s="287"/>
    </row>
    <row r="19" spans="1:14">
      <c r="A19" s="291"/>
      <c r="B19" s="267">
        <v>1</v>
      </c>
      <c r="E19" s="239"/>
      <c r="F19" s="281" t="s">
        <v>84</v>
      </c>
      <c r="G19" s="272">
        <v>70</v>
      </c>
      <c r="H19" s="297" t="str">
        <f t="shared" si="0"/>
        <v>POLO</v>
      </c>
      <c r="I19" s="298">
        <f t="shared" ref="I19:I30" si="3">SUM(G19)*K19</f>
        <v>49</v>
      </c>
      <c r="J19" s="257">
        <f t="shared" si="2"/>
        <v>0</v>
      </c>
      <c r="K19" s="258">
        <v>0.7</v>
      </c>
      <c r="N19" s="299"/>
    </row>
    <row r="20" spans="1:14" ht="21" customHeight="1">
      <c r="A20" s="300"/>
      <c r="B20" s="267">
        <v>2</v>
      </c>
      <c r="E20" s="239"/>
      <c r="F20" s="301" t="s">
        <v>85</v>
      </c>
      <c r="G20" s="265">
        <v>120</v>
      </c>
      <c r="H20" s="302" t="str">
        <f t="shared" si="0"/>
        <v xml:space="preserve">RAPID  </v>
      </c>
      <c r="I20" s="298">
        <f t="shared" si="3"/>
        <v>84</v>
      </c>
      <c r="J20" s="257">
        <f t="shared" si="2"/>
        <v>0</v>
      </c>
      <c r="K20" s="258">
        <v>0.7</v>
      </c>
      <c r="N20" s="286"/>
    </row>
    <row r="21" spans="1:14" ht="47.25">
      <c r="A21" s="303"/>
      <c r="B21" s="267">
        <v>3</v>
      </c>
      <c r="E21" s="239"/>
      <c r="F21" s="274" t="s">
        <v>86</v>
      </c>
      <c r="G21" s="292">
        <v>100</v>
      </c>
      <c r="H21" s="297" t="str">
        <f t="shared" si="0"/>
        <v>RAPID SPACEBACK</v>
      </c>
      <c r="I21" s="298">
        <f t="shared" si="3"/>
        <v>70</v>
      </c>
      <c r="J21" s="257">
        <f t="shared" si="2"/>
        <v>0</v>
      </c>
      <c r="K21" s="258">
        <v>0.7</v>
      </c>
      <c r="N21" s="304"/>
    </row>
    <row r="22" spans="1:14">
      <c r="A22" s="305"/>
      <c r="B22" s="267">
        <v>4</v>
      </c>
      <c r="E22" s="239"/>
      <c r="F22" s="264" t="s">
        <v>87</v>
      </c>
      <c r="G22" s="265">
        <v>120</v>
      </c>
      <c r="H22" s="306" t="str">
        <f t="shared" si="0"/>
        <v>SCIROCCO</v>
      </c>
      <c r="I22" s="298">
        <f t="shared" si="3"/>
        <v>84</v>
      </c>
      <c r="J22" s="133">
        <f t="shared" si="2"/>
        <v>0</v>
      </c>
      <c r="K22" s="258">
        <v>0.7</v>
      </c>
      <c r="N22" s="286"/>
    </row>
    <row r="23" spans="1:14">
      <c r="A23" s="305"/>
      <c r="E23" s="239"/>
      <c r="F23" s="251" t="s">
        <v>88</v>
      </c>
      <c r="G23" s="252">
        <v>200</v>
      </c>
      <c r="H23" s="307" t="str">
        <f t="shared" si="0"/>
        <v>SHARAN</v>
      </c>
      <c r="I23" s="308">
        <f t="shared" si="3"/>
        <v>140</v>
      </c>
      <c r="J23" s="133">
        <f t="shared" si="2"/>
        <v>0</v>
      </c>
      <c r="K23" s="258">
        <v>0.7</v>
      </c>
      <c r="N23" s="286"/>
    </row>
    <row r="24" spans="1:14" ht="47.25" customHeight="1">
      <c r="A24" s="309" t="s">
        <v>89</v>
      </c>
      <c r="B24" s="353" t="s">
        <v>90</v>
      </c>
      <c r="C24" s="353"/>
      <c r="E24" s="239"/>
      <c r="F24" s="310" t="s">
        <v>91</v>
      </c>
      <c r="G24" s="295">
        <v>150</v>
      </c>
      <c r="H24" s="307" t="str">
        <f t="shared" si="0"/>
        <v>SUPERB</v>
      </c>
      <c r="I24" s="308">
        <f t="shared" si="3"/>
        <v>105</v>
      </c>
      <c r="J24" s="133">
        <f t="shared" si="2"/>
        <v>0</v>
      </c>
      <c r="K24" s="258">
        <v>0.7</v>
      </c>
      <c r="N24" s="286"/>
    </row>
    <row r="25" spans="1:14" ht="24.75" customHeight="1">
      <c r="A25" s="311" t="s">
        <v>9</v>
      </c>
      <c r="B25" s="344">
        <v>2.5000000000000001E-3</v>
      </c>
      <c r="C25" s="345"/>
      <c r="E25" s="239"/>
      <c r="F25" s="310" t="s">
        <v>92</v>
      </c>
      <c r="G25" s="295">
        <v>150</v>
      </c>
      <c r="H25" s="312" t="str">
        <f t="shared" si="0"/>
        <v>TIGUAN</v>
      </c>
      <c r="I25" s="313">
        <f t="shared" si="3"/>
        <v>105</v>
      </c>
      <c r="J25" s="236">
        <f t="shared" si="2"/>
        <v>0</v>
      </c>
      <c r="K25" s="258">
        <v>0.7</v>
      </c>
      <c r="N25" s="314"/>
    </row>
    <row r="26" spans="1:14">
      <c r="A26" s="311" t="s">
        <v>93</v>
      </c>
      <c r="B26" s="344">
        <v>2.5000000000000001E-3</v>
      </c>
      <c r="C26" s="345"/>
      <c r="E26" s="239"/>
      <c r="F26" s="251" t="s">
        <v>94</v>
      </c>
      <c r="G26" s="252">
        <v>300</v>
      </c>
      <c r="H26" s="312" t="str">
        <f t="shared" si="0"/>
        <v>TOUAREG</v>
      </c>
      <c r="I26" s="313">
        <f t="shared" si="3"/>
        <v>210</v>
      </c>
      <c r="J26" s="236"/>
      <c r="K26" s="258">
        <v>0.7</v>
      </c>
      <c r="N26" s="315"/>
    </row>
    <row r="27" spans="1:14" ht="27" customHeight="1">
      <c r="A27" s="316"/>
      <c r="B27" s="344">
        <v>2E-3</v>
      </c>
      <c r="C27" s="345"/>
      <c r="E27" s="239"/>
      <c r="F27" s="310" t="s">
        <v>95</v>
      </c>
      <c r="G27" s="295">
        <v>150</v>
      </c>
      <c r="H27" s="312" t="str">
        <f>$F$27</f>
        <v>TOURAN</v>
      </c>
      <c r="I27" s="313">
        <f t="shared" si="3"/>
        <v>105</v>
      </c>
      <c r="J27" s="236"/>
      <c r="K27" s="258">
        <v>0.7</v>
      </c>
      <c r="N27" s="317"/>
    </row>
    <row r="28" spans="1:14" ht="31.5">
      <c r="A28" s="318" t="s">
        <v>96</v>
      </c>
      <c r="B28" s="346" t="s">
        <v>19</v>
      </c>
      <c r="C28" s="347"/>
      <c r="D28" s="246"/>
      <c r="E28" s="239"/>
      <c r="F28" s="319" t="s">
        <v>97</v>
      </c>
      <c r="G28" s="255">
        <v>100</v>
      </c>
      <c r="H28" s="320" t="str">
        <f>F28</f>
        <v>TRANSPORTER</v>
      </c>
      <c r="I28" s="321">
        <f t="shared" si="3"/>
        <v>70</v>
      </c>
      <c r="J28" s="236"/>
      <c r="K28" s="258">
        <v>0.7</v>
      </c>
      <c r="N28" s="304"/>
    </row>
    <row r="29" spans="1:14">
      <c r="A29" s="267" t="s">
        <v>98</v>
      </c>
      <c r="B29" s="322" t="s">
        <v>99</v>
      </c>
      <c r="C29" s="323">
        <v>15</v>
      </c>
      <c r="D29" s="324"/>
      <c r="E29" s="325"/>
      <c r="F29" s="326" t="s">
        <v>100</v>
      </c>
      <c r="G29" s="327">
        <v>60</v>
      </c>
      <c r="H29" s="320" t="str">
        <f>F29</f>
        <v>UP</v>
      </c>
      <c r="I29" s="321">
        <f t="shared" si="3"/>
        <v>42</v>
      </c>
      <c r="J29" s="236"/>
      <c r="K29" s="258">
        <v>0.7</v>
      </c>
      <c r="N29" s="304"/>
    </row>
    <row r="30" spans="1:14">
      <c r="A30" s="267" t="s">
        <v>24</v>
      </c>
      <c r="B30" s="322" t="s">
        <v>101</v>
      </c>
      <c r="C30" s="323">
        <v>30</v>
      </c>
      <c r="D30" s="324"/>
      <c r="E30" s="325"/>
      <c r="F30" s="328" t="s">
        <v>102</v>
      </c>
      <c r="G30" s="248">
        <v>120</v>
      </c>
      <c r="H30" s="320" t="str">
        <f>F30</f>
        <v>YETI</v>
      </c>
      <c r="I30" s="321">
        <f t="shared" si="3"/>
        <v>84</v>
      </c>
      <c r="J30" s="236"/>
      <c r="K30" s="258">
        <v>0.7</v>
      </c>
      <c r="N30" s="286"/>
    </row>
    <row r="31" spans="1:14">
      <c r="B31" s="322" t="s">
        <v>20</v>
      </c>
      <c r="C31" s="323">
        <v>50</v>
      </c>
      <c r="D31" s="329"/>
      <c r="E31" s="329"/>
      <c r="F31" s="330"/>
      <c r="J31" s="236"/>
      <c r="N31" s="304"/>
    </row>
    <row r="32" spans="1:14">
      <c r="F32" s="330" t="s">
        <v>103</v>
      </c>
      <c r="J32" s="236"/>
      <c r="N32" s="317"/>
    </row>
    <row r="33" spans="14:14">
      <c r="N33" s="286"/>
    </row>
    <row r="34" spans="14:14">
      <c r="N34" s="286"/>
    </row>
  </sheetData>
  <mergeCells count="15">
    <mergeCell ref="B5:C5"/>
    <mergeCell ref="B1:C1"/>
    <mergeCell ref="F1:I1"/>
    <mergeCell ref="B2:C2"/>
    <mergeCell ref="B3:C3"/>
    <mergeCell ref="B4:C4"/>
    <mergeCell ref="B26:C26"/>
    <mergeCell ref="B27:C27"/>
    <mergeCell ref="B28:C28"/>
    <mergeCell ref="B6:C6"/>
    <mergeCell ref="B7:C7"/>
    <mergeCell ref="B11:C11"/>
    <mergeCell ref="B18:C18"/>
    <mergeCell ref="B24:C24"/>
    <mergeCell ref="B25:C25"/>
  </mergeCells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6"/>
    <pageSetUpPr fitToPage="1"/>
  </sheetPr>
  <dimension ref="A1:S77"/>
  <sheetViews>
    <sheetView tabSelected="1" topLeftCell="A34" zoomScale="75" zoomScaleNormal="75" workbookViewId="0">
      <selection activeCell="C20" sqref="C20"/>
    </sheetView>
  </sheetViews>
  <sheetFormatPr baseColWidth="10" defaultRowHeight="12.75"/>
  <cols>
    <col min="1" max="1" width="23.42578125" style="5" customWidth="1"/>
    <col min="2" max="2" width="28.42578125" style="5" customWidth="1"/>
    <col min="3" max="3" width="23.5703125" style="5" customWidth="1"/>
    <col min="4" max="4" width="27.42578125" style="5" customWidth="1"/>
    <col min="5" max="5" width="10.5703125" style="5" customWidth="1"/>
    <col min="6" max="6" width="22.140625" style="5" customWidth="1"/>
    <col min="7" max="7" width="24.28515625" style="5" customWidth="1"/>
    <col min="8" max="8" width="15" style="5" customWidth="1"/>
    <col min="9" max="9" width="15.5703125" style="5" customWidth="1"/>
    <col min="10" max="10" width="23.7109375" style="5" customWidth="1"/>
    <col min="11" max="11" width="14.140625" style="7" customWidth="1"/>
    <col min="12" max="12" width="8" style="5" customWidth="1"/>
    <col min="13" max="13" width="20.42578125" style="7" customWidth="1"/>
    <col min="14" max="15" width="13.42578125" style="5" customWidth="1"/>
    <col min="16" max="16" width="13.85546875" style="5" customWidth="1"/>
    <col min="17" max="16384" width="11.42578125" style="5"/>
  </cols>
  <sheetData>
    <row r="1" spans="1:18" ht="37.5" customHeight="1" thickTop="1" thickBot="1">
      <c r="A1" s="1"/>
      <c r="B1" s="1"/>
      <c r="C1" s="2"/>
      <c r="D1" s="3"/>
      <c r="E1" s="3"/>
      <c r="F1" s="1"/>
      <c r="G1" s="4" t="s">
        <v>0</v>
      </c>
      <c r="I1" s="6" t="s">
        <v>1</v>
      </c>
    </row>
    <row r="2" spans="1:18" ht="36" customHeight="1" thickTop="1" thickBot="1">
      <c r="A2" s="8" t="s">
        <v>2</v>
      </c>
      <c r="B2" s="9"/>
      <c r="C2" s="10">
        <f ca="1">TODAY()</f>
        <v>42364</v>
      </c>
      <c r="D2" s="11" t="s">
        <v>3</v>
      </c>
      <c r="E2" s="12"/>
      <c r="F2" s="13" t="s">
        <v>4</v>
      </c>
      <c r="G2" s="14"/>
      <c r="H2" s="15"/>
    </row>
    <row r="3" spans="1:18" ht="30" customHeight="1" thickTop="1">
      <c r="A3" s="16"/>
      <c r="B3" s="17"/>
      <c r="C3" s="1"/>
      <c r="D3" s="18" t="s">
        <v>5</v>
      </c>
      <c r="E3" s="19"/>
      <c r="F3" s="20" t="s">
        <v>75</v>
      </c>
      <c r="G3" s="21">
        <f>IF(F5="s",VLOOKUP(F3,'[1]feuille de liste'!F4:G30,2),IF(F5="ac",VLOOKUP(F3,'[1]feuille de liste'!H4:I30,2)))</f>
        <v>120</v>
      </c>
    </row>
    <row r="4" spans="1:18" ht="25.5" customHeight="1">
      <c r="A4" s="16"/>
      <c r="B4" s="22"/>
      <c r="C4" s="1"/>
      <c r="D4" s="23"/>
      <c r="F4" s="24"/>
    </row>
    <row r="5" spans="1:18" ht="26.25" customHeight="1">
      <c r="A5" s="25" t="s">
        <v>7</v>
      </c>
      <c r="B5" s="26"/>
      <c r="C5" s="1"/>
      <c r="D5" s="18" t="s">
        <v>8</v>
      </c>
      <c r="E5" s="19"/>
      <c r="F5" s="27" t="s">
        <v>9</v>
      </c>
      <c r="G5" s="28"/>
    </row>
    <row r="6" spans="1:18" ht="29.25" customHeight="1">
      <c r="A6" s="29" t="s">
        <v>10</v>
      </c>
      <c r="B6" s="30"/>
      <c r="C6" s="1"/>
      <c r="D6" s="31" t="s">
        <v>11</v>
      </c>
      <c r="E6" s="19"/>
      <c r="F6" s="32"/>
      <c r="G6" s="28" t="b">
        <f>IF(F6="o",IF(F21&lt;=0,G3*H6,0))</f>
        <v>0</v>
      </c>
      <c r="H6" s="33"/>
      <c r="J6" s="34"/>
      <c r="K6" s="35"/>
      <c r="L6" s="34"/>
      <c r="M6" s="36"/>
      <c r="N6" s="37"/>
      <c r="O6" s="37"/>
      <c r="P6" s="37"/>
      <c r="Q6" s="34"/>
      <c r="R6" s="34"/>
    </row>
    <row r="7" spans="1:18" ht="30" customHeight="1">
      <c r="A7" s="38"/>
      <c r="B7" s="39"/>
      <c r="C7" s="1"/>
      <c r="D7" s="18" t="s">
        <v>12</v>
      </c>
      <c r="E7" s="19"/>
      <c r="F7" s="40"/>
      <c r="G7" s="41">
        <f>IF(F8="VA",G3*30%,0)+SUM(G3:G5)-G6</f>
        <v>120</v>
      </c>
      <c r="H7" s="6"/>
      <c r="I7" s="6"/>
      <c r="J7" s="42"/>
      <c r="K7" s="35"/>
      <c r="L7" s="34"/>
      <c r="M7" s="43"/>
      <c r="N7" s="44"/>
      <c r="O7" s="44"/>
      <c r="P7" s="44"/>
      <c r="Q7" s="34"/>
      <c r="R7" s="34"/>
    </row>
    <row r="8" spans="1:18" ht="30" customHeight="1">
      <c r="A8" s="38"/>
      <c r="B8" s="39"/>
      <c r="C8" s="1"/>
      <c r="D8" s="18" t="s">
        <v>13</v>
      </c>
      <c r="E8" s="19"/>
      <c r="F8" s="45"/>
      <c r="G8" s="46">
        <f>IF(F8="vdu",G7*'[1]feuille de liste'!C9,0)+IF(F8="vda",G7*'[1]feuille de liste'!C10)</f>
        <v>0</v>
      </c>
      <c r="H8" s="33"/>
      <c r="I8" s="33"/>
      <c r="J8" s="42"/>
      <c r="K8" s="35"/>
      <c r="L8" s="34"/>
      <c r="M8" s="43"/>
      <c r="N8" s="43"/>
      <c r="O8" s="43"/>
      <c r="P8" s="43"/>
      <c r="Q8" s="34"/>
      <c r="R8" s="34"/>
    </row>
    <row r="9" spans="1:18" ht="30" customHeight="1">
      <c r="A9" s="38"/>
      <c r="B9" s="39"/>
      <c r="C9" s="1"/>
      <c r="D9" s="47" t="s">
        <v>14</v>
      </c>
      <c r="E9" s="19"/>
      <c r="F9" s="48">
        <v>15000</v>
      </c>
      <c r="J9" s="42"/>
      <c r="K9" s="35"/>
      <c r="L9" s="34"/>
      <c r="M9" s="43"/>
      <c r="N9" s="43"/>
      <c r="O9" s="43"/>
      <c r="P9" s="43"/>
      <c r="Q9" s="34"/>
      <c r="R9" s="34"/>
    </row>
    <row r="10" spans="1:18" ht="30.75" customHeight="1">
      <c r="A10" s="38"/>
      <c r="B10" s="49"/>
      <c r="C10" s="1"/>
      <c r="D10" s="50" t="s">
        <v>15</v>
      </c>
      <c r="E10" s="51"/>
      <c r="F10" s="45">
        <v>2</v>
      </c>
      <c r="G10" s="52">
        <f>IF(F10&gt;=2,20,0)</f>
        <v>20</v>
      </c>
      <c r="J10" s="42"/>
      <c r="K10" s="35"/>
      <c r="L10" s="34"/>
      <c r="M10" s="53"/>
      <c r="N10" s="43"/>
      <c r="O10" s="43"/>
      <c r="P10" s="43"/>
      <c r="Q10" s="54"/>
      <c r="R10" s="34"/>
    </row>
    <row r="11" spans="1:18" ht="35.25" customHeight="1" thickBot="1">
      <c r="A11" s="55" t="s">
        <v>16</v>
      </c>
      <c r="B11" s="56">
        <f>IF(B5=1,B53,0)+IF(B5=2,B52,0)</f>
        <v>0</v>
      </c>
      <c r="C11" s="1"/>
      <c r="D11" s="57" t="s">
        <v>17</v>
      </c>
      <c r="E11" s="58">
        <v>0.75</v>
      </c>
      <c r="F11" s="59">
        <f>SUM(F9*E11)</f>
        <v>11250</v>
      </c>
      <c r="G11" s="60">
        <f>IF(F11&gt;7001,F11*'[1]feuille de liste'!B27,0)+IF(F11&gt;=5000,F11*'[1]feuille de liste'!B26,0)+IF(F11&gt;=3000,F11*'[1]feuille de liste'!B25)</f>
        <v>78.75</v>
      </c>
      <c r="J11" s="42"/>
      <c r="K11" s="35"/>
      <c r="L11" s="34"/>
      <c r="M11" s="61"/>
      <c r="N11" s="62"/>
      <c r="O11" s="61"/>
      <c r="P11" s="63"/>
      <c r="Q11" s="34"/>
      <c r="R11" s="54"/>
    </row>
    <row r="12" spans="1:18" ht="27.75" customHeight="1" thickBot="1">
      <c r="A12" s="64" t="s">
        <v>18</v>
      </c>
      <c r="B12" s="65"/>
      <c r="C12" s="1"/>
      <c r="D12" s="57" t="s">
        <v>19</v>
      </c>
      <c r="E12" s="66"/>
      <c r="F12" s="67" t="s">
        <v>20</v>
      </c>
      <c r="G12" s="60">
        <f>IF(F12="gs",'[1]feuille de liste'!C29,)+IF(F12="g+",'[1]feuille de liste'!C30,0)+IF(F12="ent",'[1]feuille de liste'!C31,0)</f>
        <v>50</v>
      </c>
      <c r="J12" s="42"/>
      <c r="K12" s="35"/>
      <c r="L12" s="34"/>
      <c r="M12" s="68"/>
      <c r="N12" s="69"/>
      <c r="O12" s="68"/>
      <c r="P12" s="70"/>
      <c r="Q12" s="34"/>
      <c r="R12" s="54"/>
    </row>
    <row r="13" spans="1:18" ht="30" customHeight="1" thickBot="1">
      <c r="A13" s="64" t="s">
        <v>21</v>
      </c>
      <c r="B13" s="71">
        <f>SUM(B11:B12)</f>
        <v>0</v>
      </c>
      <c r="C13" s="1"/>
      <c r="D13" s="72" t="s">
        <v>22</v>
      </c>
      <c r="E13" s="73"/>
      <c r="F13" s="74">
        <v>1</v>
      </c>
      <c r="G13" s="60">
        <f>IF(F13=1,5)</f>
        <v>5</v>
      </c>
      <c r="J13" s="42"/>
      <c r="K13" s="35"/>
      <c r="L13" s="34"/>
      <c r="M13" s="75"/>
      <c r="N13" s="76"/>
      <c r="O13" s="75"/>
      <c r="P13" s="76"/>
      <c r="Q13" s="77"/>
      <c r="R13" s="78"/>
    </row>
    <row r="14" spans="1:18" ht="38.25" customHeight="1">
      <c r="A14" s="79"/>
      <c r="B14" s="80"/>
      <c r="C14" s="1"/>
      <c r="D14" s="18" t="s">
        <v>23</v>
      </c>
      <c r="E14" s="81" t="s">
        <v>24</v>
      </c>
      <c r="F14" s="82">
        <f>IF(E14="c",2)+IF(E14="p",1)</f>
        <v>1</v>
      </c>
      <c r="G14" s="60">
        <f>IF(F19=1,IF(F14=1,15,0+IF(F14=2,30,0)))</f>
        <v>15</v>
      </c>
      <c r="J14" s="42"/>
      <c r="K14" s="35"/>
      <c r="L14" s="34"/>
      <c r="M14" s="68"/>
      <c r="N14" s="83"/>
      <c r="O14" s="68"/>
      <c r="P14" s="70"/>
      <c r="Q14" s="77"/>
      <c r="R14" s="78"/>
    </row>
    <row r="15" spans="1:18" ht="38.25" customHeight="1">
      <c r="A15" s="84"/>
      <c r="B15" s="84"/>
      <c r="C15" s="1"/>
      <c r="D15" s="18" t="s">
        <v>25</v>
      </c>
      <c r="E15" s="73"/>
      <c r="F15" s="85">
        <v>1</v>
      </c>
      <c r="G15" s="86">
        <f>IF(F15&gt;=1,30,0)</f>
        <v>30</v>
      </c>
      <c r="J15" s="34"/>
      <c r="K15" s="35"/>
      <c r="L15" s="34"/>
      <c r="M15" s="68"/>
      <c r="N15" s="83"/>
      <c r="O15" s="68"/>
      <c r="P15" s="70"/>
      <c r="Q15" s="77"/>
      <c r="R15" s="78"/>
    </row>
    <row r="16" spans="1:18" ht="23.25" customHeight="1">
      <c r="A16" s="84"/>
      <c r="B16" s="84"/>
      <c r="C16" s="1"/>
      <c r="D16" s="18" t="s">
        <v>26</v>
      </c>
      <c r="E16" s="73"/>
      <c r="F16" s="87"/>
      <c r="G16" s="88"/>
      <c r="J16" s="42"/>
      <c r="K16" s="35"/>
      <c r="L16" s="34"/>
      <c r="M16" s="89"/>
      <c r="N16" s="83"/>
      <c r="O16" s="89"/>
      <c r="P16" s="83"/>
      <c r="Q16" s="77"/>
      <c r="R16" s="78"/>
    </row>
    <row r="17" spans="1:18" ht="23.25" customHeight="1" thickBot="1">
      <c r="A17" s="84"/>
      <c r="B17" s="84"/>
      <c r="C17" s="1"/>
      <c r="D17" s="18"/>
      <c r="E17" s="19"/>
      <c r="F17" s="90"/>
      <c r="G17" s="91"/>
      <c r="J17" s="42"/>
      <c r="K17" s="35"/>
      <c r="L17" s="34"/>
      <c r="M17" s="92"/>
      <c r="N17" s="70"/>
      <c r="O17" s="92"/>
      <c r="P17" s="70"/>
      <c r="Q17" s="77"/>
      <c r="R17" s="78"/>
    </row>
    <row r="18" spans="1:18" ht="30" customHeight="1" thickBot="1">
      <c r="A18" s="359"/>
      <c r="B18" s="360"/>
      <c r="C18" s="1"/>
      <c r="D18" s="18" t="s">
        <v>27</v>
      </c>
      <c r="E18" s="19"/>
      <c r="F18" s="45"/>
      <c r="G18" s="88"/>
      <c r="J18" s="42"/>
      <c r="K18" s="35"/>
      <c r="L18" s="34"/>
      <c r="M18" s="68"/>
      <c r="N18" s="69"/>
      <c r="O18" s="68"/>
      <c r="P18" s="70"/>
      <c r="Q18" s="77"/>
      <c r="R18" s="78"/>
    </row>
    <row r="19" spans="1:18" ht="24" customHeight="1">
      <c r="A19" s="93"/>
      <c r="B19" s="94"/>
      <c r="C19" s="1"/>
      <c r="D19" s="95" t="s">
        <v>28</v>
      </c>
      <c r="E19" s="19"/>
      <c r="F19" s="85">
        <v>1</v>
      </c>
      <c r="G19" s="96"/>
      <c r="J19" s="34"/>
      <c r="K19" s="35"/>
      <c r="L19" s="34"/>
      <c r="M19" s="97"/>
      <c r="N19" s="83"/>
      <c r="O19" s="97"/>
      <c r="P19" s="70"/>
      <c r="Q19" s="77"/>
      <c r="R19" s="78"/>
    </row>
    <row r="20" spans="1:18" ht="31.5" customHeight="1">
      <c r="A20" s="98"/>
      <c r="B20" s="99"/>
      <c r="C20" s="1"/>
      <c r="D20" s="100" t="s">
        <v>29</v>
      </c>
      <c r="E20" s="100"/>
      <c r="F20" s="45"/>
      <c r="G20" s="101">
        <f>SUM(G7+G8+G10+G11+G12+G13+G14+G15+G16-G18)</f>
        <v>318.75</v>
      </c>
      <c r="I20" s="102"/>
      <c r="J20" s="103"/>
      <c r="K20" s="35"/>
      <c r="L20" s="34"/>
      <c r="M20" s="68"/>
      <c r="N20" s="83"/>
      <c r="O20" s="68"/>
      <c r="P20" s="70"/>
      <c r="Q20" s="77"/>
      <c r="R20" s="78"/>
    </row>
    <row r="21" spans="1:18" ht="27.75" customHeight="1">
      <c r="A21" s="93"/>
      <c r="B21" s="94"/>
      <c r="C21" s="1"/>
      <c r="D21" s="104" t="s">
        <v>30</v>
      </c>
      <c r="E21" s="19"/>
      <c r="F21" s="105"/>
      <c r="G21" s="106">
        <f>IF(F21&lt;100,0,IF(F21&lt;199,10,IF(F21&gt;=201,(G20-G11)*5%)+IF(F21&gt;=400,(G20-G11)*7%)+IF(F21&gt;=700,(G20-G11)*9%)))</f>
        <v>0</v>
      </c>
      <c r="J21" s="103"/>
      <c r="K21" s="35"/>
      <c r="L21" s="34"/>
      <c r="M21" s="68"/>
      <c r="N21" s="83"/>
      <c r="O21" s="68"/>
      <c r="P21" s="70"/>
      <c r="Q21" s="77"/>
      <c r="R21" s="78"/>
    </row>
    <row r="22" spans="1:18" ht="27.75" customHeight="1">
      <c r="C22" s="1"/>
      <c r="D22" s="19" t="s">
        <v>31</v>
      </c>
      <c r="E22" s="107"/>
      <c r="F22" s="108"/>
      <c r="G22" s="109">
        <f>SUM(G20-G21)</f>
        <v>318.75</v>
      </c>
      <c r="J22" s="103"/>
      <c r="K22" s="35"/>
      <c r="L22" s="34"/>
      <c r="M22" s="110"/>
      <c r="N22" s="111"/>
      <c r="O22" s="110"/>
      <c r="P22" s="70"/>
      <c r="Q22" s="77"/>
      <c r="R22" s="78"/>
    </row>
    <row r="23" spans="1:18" ht="17.25" customHeight="1">
      <c r="C23" s="1"/>
      <c r="D23" s="1"/>
      <c r="E23" s="1"/>
      <c r="F23" s="1"/>
      <c r="H23" s="7"/>
      <c r="J23" s="35"/>
      <c r="K23" s="35"/>
      <c r="L23" s="34"/>
      <c r="M23" s="112"/>
      <c r="N23" s="113"/>
      <c r="O23" s="112"/>
      <c r="P23" s="70"/>
      <c r="Q23" s="77"/>
      <c r="R23" s="78"/>
    </row>
    <row r="24" spans="1:18" ht="18" customHeight="1">
      <c r="A24" s="1"/>
      <c r="B24" s="1"/>
      <c r="C24" s="1"/>
      <c r="D24" s="1"/>
      <c r="E24" s="1"/>
      <c r="F24" s="1"/>
      <c r="H24" s="7"/>
      <c r="J24" s="35"/>
      <c r="K24" s="35"/>
      <c r="L24" s="34"/>
      <c r="M24" s="114"/>
      <c r="N24" s="83"/>
      <c r="O24" s="83"/>
      <c r="P24" s="83"/>
      <c r="Q24" s="77"/>
      <c r="R24" s="78"/>
    </row>
    <row r="25" spans="1:18" ht="19.5" customHeight="1">
      <c r="A25" s="115"/>
      <c r="B25" s="115"/>
      <c r="C25" s="1"/>
      <c r="D25" s="1"/>
      <c r="E25" s="1"/>
      <c r="F25" s="1"/>
      <c r="H25" s="7"/>
      <c r="J25" s="34"/>
      <c r="K25" s="35"/>
      <c r="L25" s="34"/>
      <c r="M25" s="97"/>
      <c r="N25" s="83"/>
      <c r="O25" s="97"/>
      <c r="P25" s="70"/>
      <c r="Q25" s="77"/>
      <c r="R25" s="78"/>
    </row>
    <row r="26" spans="1:18" ht="19.5" customHeight="1" thickBot="1">
      <c r="A26" s="115"/>
      <c r="B26" s="115"/>
      <c r="C26" s="1"/>
      <c r="D26" s="1"/>
      <c r="E26" s="1"/>
      <c r="F26" s="1"/>
      <c r="J26" s="34"/>
      <c r="K26" s="35"/>
      <c r="L26" s="34"/>
      <c r="M26" s="68"/>
      <c r="N26" s="83"/>
      <c r="O26" s="68"/>
      <c r="P26" s="70"/>
      <c r="Q26" s="77"/>
      <c r="R26" s="78"/>
    </row>
    <row r="27" spans="1:18" ht="31.5" customHeight="1" thickTop="1" thickBot="1">
      <c r="A27" s="1"/>
      <c r="B27" s="1"/>
      <c r="C27" s="1"/>
      <c r="D27" s="116" t="s">
        <v>32</v>
      </c>
      <c r="E27" s="1"/>
      <c r="F27" s="1"/>
      <c r="G27" s="117"/>
      <c r="J27" s="34"/>
      <c r="K27" s="35"/>
      <c r="L27" s="34"/>
      <c r="M27" s="97"/>
      <c r="N27" s="83"/>
      <c r="O27" s="97"/>
      <c r="P27" s="113"/>
      <c r="Q27" s="77"/>
      <c r="R27" s="78"/>
    </row>
    <row r="28" spans="1:18" ht="29.25" customHeight="1" thickTop="1">
      <c r="A28" s="1"/>
      <c r="B28" s="1"/>
      <c r="C28" s="1"/>
      <c r="D28" s="6" t="s">
        <v>33</v>
      </c>
      <c r="E28" s="10"/>
      <c r="F28" s="93"/>
      <c r="J28" s="34"/>
      <c r="K28" s="35"/>
      <c r="L28" s="34"/>
      <c r="M28" s="118"/>
      <c r="N28" s="83"/>
      <c r="O28" s="118"/>
      <c r="P28" s="70"/>
      <c r="Q28" s="34"/>
      <c r="R28" s="78"/>
    </row>
    <row r="29" spans="1:18" ht="33.75" customHeight="1">
      <c r="F29" s="93"/>
      <c r="J29" s="34"/>
      <c r="K29" s="35"/>
      <c r="L29" s="34"/>
      <c r="M29" s="68"/>
      <c r="N29" s="83"/>
      <c r="O29" s="68"/>
      <c r="P29" s="70"/>
      <c r="Q29" s="34"/>
      <c r="R29" s="78"/>
    </row>
    <row r="30" spans="1:18" ht="33.75" customHeight="1">
      <c r="F30" s="102"/>
      <c r="G30" s="119"/>
      <c r="H30" s="120" t="s">
        <v>34</v>
      </c>
      <c r="J30" s="34"/>
      <c r="K30" s="35"/>
      <c r="L30" s="34"/>
      <c r="M30" s="68"/>
      <c r="N30" s="83"/>
      <c r="O30" s="68"/>
      <c r="P30" s="70"/>
      <c r="Q30" s="34"/>
      <c r="R30" s="78"/>
    </row>
    <row r="31" spans="1:18" ht="43.5" customHeight="1" thickBot="1">
      <c r="A31" s="24"/>
      <c r="B31" s="121"/>
      <c r="C31" s="122"/>
      <c r="F31" s="123"/>
      <c r="G31" s="124"/>
      <c r="H31" s="125">
        <v>1.2</v>
      </c>
    </row>
    <row r="32" spans="1:18" ht="27.75" customHeight="1" thickTop="1" thickBot="1">
      <c r="C32" s="126"/>
      <c r="D32" s="361" t="s">
        <v>35</v>
      </c>
      <c r="E32" s="362"/>
      <c r="F32" s="127">
        <v>15000</v>
      </c>
      <c r="G32" s="128" t="str">
        <f>$F$3</f>
        <v>JETTA</v>
      </c>
    </row>
    <row r="33" spans="1:16" ht="27.75" customHeight="1" thickTop="1">
      <c r="D33" s="361" t="s">
        <v>36</v>
      </c>
      <c r="E33" s="363"/>
      <c r="F33" s="129">
        <v>17500</v>
      </c>
      <c r="G33" s="130">
        <f>SUM(F33/$H$31-H33)</f>
        <v>14583.333333333334</v>
      </c>
      <c r="H33" s="131"/>
    </row>
    <row r="34" spans="1:16" ht="27.75" customHeight="1">
      <c r="A34" s="5" t="s">
        <v>37</v>
      </c>
      <c r="F34" s="129"/>
      <c r="G34" s="130">
        <f>SUM(F34/$H$31-H34)</f>
        <v>0</v>
      </c>
      <c r="H34" s="131"/>
    </row>
    <row r="35" spans="1:16" ht="27.75" customHeight="1">
      <c r="C35" s="132">
        <v>6.5595699999999999</v>
      </c>
      <c r="D35" s="133"/>
      <c r="F35" s="134"/>
      <c r="G35" s="130">
        <f>SUM(F35/$H$31-H35)</f>
        <v>0</v>
      </c>
      <c r="H35" s="131"/>
    </row>
    <row r="36" spans="1:16" ht="27.75" customHeight="1" thickBot="1">
      <c r="B36" s="135" t="s">
        <v>38</v>
      </c>
      <c r="C36" s="135"/>
      <c r="D36" s="133"/>
      <c r="F36" s="134"/>
      <c r="G36" s="130">
        <f>SUM(F36/$H$31-H36)</f>
        <v>0</v>
      </c>
      <c r="H36" s="131"/>
    </row>
    <row r="37" spans="1:16" ht="27.75" customHeight="1" thickTop="1" thickBot="1">
      <c r="A37" s="136" t="s">
        <v>39</v>
      </c>
      <c r="B37" s="137">
        <f>SUM(F33-F32)/H31</f>
        <v>2083.3333333333335</v>
      </c>
      <c r="C37" s="138">
        <f>SUM(B37/G38)</f>
        <v>0.14285714285714285</v>
      </c>
      <c r="D37" s="133"/>
      <c r="F37" s="139"/>
      <c r="G37" s="130">
        <f>SUM(F37/$H$31-H37)</f>
        <v>0</v>
      </c>
      <c r="H37" s="131"/>
      <c r="I37" s="140"/>
    </row>
    <row r="38" spans="1:16" ht="27.75" customHeight="1" thickTop="1" thickBot="1">
      <c r="A38" s="141" t="s">
        <v>40</v>
      </c>
      <c r="B38" s="142">
        <v>800</v>
      </c>
      <c r="C38" s="138">
        <f>SUM(B38/G38)</f>
        <v>5.4857142857142854E-2</v>
      </c>
      <c r="D38" s="133"/>
      <c r="F38" s="143">
        <f>SUM(F33:F37)</f>
        <v>17500</v>
      </c>
      <c r="G38" s="130">
        <f>SUM(G33:G37)</f>
        <v>14583.333333333334</v>
      </c>
      <c r="H38" s="144"/>
      <c r="I38" s="140"/>
    </row>
    <row r="39" spans="1:16" ht="27" customHeight="1" thickTop="1" thickBot="1">
      <c r="A39" s="141" t="s">
        <v>41</v>
      </c>
      <c r="B39" s="145"/>
      <c r="C39" s="138"/>
      <c r="D39" s="146"/>
      <c r="E39" s="147"/>
      <c r="F39" s="148"/>
      <c r="G39" s="130">
        <f>SUM(F39/$H$31-H39)</f>
        <v>0</v>
      </c>
      <c r="H39" s="131"/>
      <c r="I39" s="140"/>
    </row>
    <row r="40" spans="1:16" ht="27" customHeight="1" thickTop="1" thickBot="1">
      <c r="A40" s="149"/>
      <c r="B40" s="150"/>
      <c r="C40" s="138"/>
      <c r="D40" s="151"/>
      <c r="E40" s="147"/>
      <c r="F40" s="152">
        <f>SUM(F39+F38)</f>
        <v>17500</v>
      </c>
      <c r="G40" s="153">
        <f>SUM(G38:G39)</f>
        <v>14583.333333333334</v>
      </c>
      <c r="H40" s="154"/>
      <c r="I40" s="140"/>
    </row>
    <row r="41" spans="1:16" ht="27" customHeight="1" thickTop="1">
      <c r="A41" s="155"/>
      <c r="B41" s="150"/>
      <c r="C41" s="138"/>
      <c r="D41" s="151"/>
      <c r="E41" s="147"/>
      <c r="F41" s="156"/>
      <c r="G41" s="144"/>
      <c r="H41" s="154"/>
      <c r="I41" s="140"/>
    </row>
    <row r="42" spans="1:16" ht="27" customHeight="1">
      <c r="A42" s="155"/>
      <c r="B42" s="150"/>
      <c r="C42" s="138"/>
      <c r="D42" s="151"/>
      <c r="E42" s="147"/>
      <c r="F42" s="156"/>
      <c r="G42" s="144"/>
      <c r="H42" s="154"/>
      <c r="I42" s="140"/>
    </row>
    <row r="43" spans="1:16" ht="35.25" customHeight="1" thickBot="1">
      <c r="B43" s="157"/>
      <c r="C43" s="138"/>
      <c r="D43" s="158" t="s">
        <v>42</v>
      </c>
      <c r="E43" s="147"/>
      <c r="F43" s="159"/>
      <c r="G43" s="160">
        <f>SUM(F43/H31)</f>
        <v>0</v>
      </c>
      <c r="H43" s="161"/>
    </row>
    <row r="44" spans="1:16" ht="29.25" customHeight="1">
      <c r="A44" s="162" t="s">
        <v>43</v>
      </c>
      <c r="B44" s="163">
        <f>SUM(B37:B43)</f>
        <v>2883.3333333333335</v>
      </c>
      <c r="C44" s="138">
        <f>SUM(B44/G38)</f>
        <v>0.1977142857142857</v>
      </c>
      <c r="D44" s="158" t="s">
        <v>44</v>
      </c>
      <c r="E44" s="147"/>
      <c r="F44" s="164"/>
      <c r="G44" s="165"/>
      <c r="H44" s="161"/>
    </row>
    <row r="45" spans="1:16" ht="55.5" customHeight="1">
      <c r="A45" s="166" t="s">
        <v>45</v>
      </c>
      <c r="B45" s="167"/>
      <c r="C45" s="168">
        <f>SUM(B45/G38)</f>
        <v>0</v>
      </c>
      <c r="D45" s="169"/>
      <c r="E45" s="170"/>
      <c r="F45" s="171"/>
      <c r="G45" s="172"/>
      <c r="H45" s="161"/>
      <c r="I45" s="173"/>
      <c r="M45" s="174"/>
      <c r="N45" s="175"/>
      <c r="O45" s="37"/>
      <c r="P45" s="37"/>
    </row>
    <row r="46" spans="1:16" ht="46.5" customHeight="1">
      <c r="A46" s="141" t="s">
        <v>46</v>
      </c>
      <c r="B46" s="176">
        <v>2000</v>
      </c>
      <c r="C46" s="138">
        <f>SUM(B46/G38)</f>
        <v>0.13714285714285715</v>
      </c>
      <c r="D46" s="177"/>
      <c r="E46" s="178"/>
      <c r="F46" s="179" t="s">
        <v>47</v>
      </c>
      <c r="G46" s="180"/>
      <c r="H46" s="181"/>
      <c r="I46" s="173"/>
      <c r="M46" s="182"/>
      <c r="N46" s="183"/>
      <c r="O46" s="184"/>
      <c r="P46" s="37"/>
    </row>
    <row r="47" spans="1:16" ht="40.5" customHeight="1">
      <c r="A47" s="185" t="s">
        <v>48</v>
      </c>
      <c r="B47" s="186">
        <f>SUM(B45:B46)</f>
        <v>2000</v>
      </c>
      <c r="C47" s="187">
        <f>SUM(B47/G38)</f>
        <v>0.13714285714285715</v>
      </c>
      <c r="D47" s="169"/>
      <c r="E47" s="188"/>
      <c r="F47" s="189">
        <f>SUM(B47*H31)</f>
        <v>2400</v>
      </c>
      <c r="G47" s="180"/>
      <c r="H47" s="181"/>
      <c r="I47" s="190"/>
      <c r="M47" s="36"/>
      <c r="N47" s="37"/>
      <c r="O47" s="191"/>
      <c r="P47" s="192"/>
    </row>
    <row r="48" spans="1:16" ht="44.25" customHeight="1">
      <c r="A48" s="149" t="s">
        <v>49</v>
      </c>
      <c r="B48" s="193"/>
      <c r="C48" s="194">
        <f>SUM(C47-C38)</f>
        <v>8.2285714285714295E-2</v>
      </c>
      <c r="E48" s="188"/>
      <c r="I48" s="195"/>
    </row>
    <row r="49" spans="1:19" ht="41.25" customHeight="1">
      <c r="A49" s="162" t="s">
        <v>50</v>
      </c>
      <c r="B49" s="196">
        <f>SUM(B44-B47)</f>
        <v>883.33333333333348</v>
      </c>
      <c r="C49" s="194">
        <f>SUM(B49/G38)</f>
        <v>6.0571428571428582E-2</v>
      </c>
      <c r="E49" s="188"/>
      <c r="I49" s="195"/>
    </row>
    <row r="50" spans="1:19" ht="43.5" customHeight="1">
      <c r="A50" s="166" t="s">
        <v>51</v>
      </c>
      <c r="B50" s="150">
        <f>SUM(G22)</f>
        <v>318.75</v>
      </c>
      <c r="C50" s="194"/>
      <c r="E50" s="188"/>
      <c r="I50" s="197"/>
      <c r="J50" s="198"/>
    </row>
    <row r="51" spans="1:19" ht="48" customHeight="1">
      <c r="A51" s="149" t="s">
        <v>52</v>
      </c>
      <c r="B51" s="199">
        <f>SUM(B49-B50)</f>
        <v>564.58333333333348</v>
      </c>
      <c r="C51" s="200">
        <f>SUM(B51/F40)</f>
        <v>3.2261904761904769E-2</v>
      </c>
      <c r="E51" s="178"/>
      <c r="G51" s="93"/>
      <c r="H51" s="201"/>
      <c r="I51" s="140"/>
    </row>
    <row r="52" spans="1:19" ht="39.75" customHeight="1">
      <c r="A52" s="141"/>
      <c r="B52" s="202"/>
      <c r="C52" s="203"/>
      <c r="E52" s="204"/>
      <c r="F52" s="205"/>
      <c r="G52" s="206"/>
      <c r="H52" s="201"/>
      <c r="I52" s="140"/>
    </row>
    <row r="53" spans="1:19" ht="39.75" customHeight="1">
      <c r="A53" s="141"/>
      <c r="B53" s="202"/>
      <c r="C53" s="207"/>
      <c r="E53" s="208"/>
      <c r="F53" s="209"/>
      <c r="G53" s="34"/>
      <c r="I53" s="195"/>
    </row>
    <row r="54" spans="1:19" ht="23.25" customHeight="1">
      <c r="C54" s="210"/>
      <c r="E54" s="211"/>
      <c r="F54" s="34"/>
      <c r="G54" s="212"/>
      <c r="I54" s="213"/>
    </row>
    <row r="55" spans="1:19" ht="36.75" customHeight="1">
      <c r="C55" s="200"/>
      <c r="E55" s="178"/>
      <c r="I55" s="214"/>
    </row>
    <row r="56" spans="1:19" ht="44.25" customHeight="1">
      <c r="A56" s="215"/>
      <c r="B56" s="216"/>
      <c r="C56" s="217"/>
      <c r="E56" s="218"/>
      <c r="F56" s="219"/>
    </row>
    <row r="57" spans="1:19" ht="33.75" customHeight="1">
      <c r="A57" s="220"/>
      <c r="B57" s="221"/>
      <c r="C57" s="222"/>
      <c r="E57" s="147"/>
    </row>
    <row r="60" spans="1:19" ht="28.5" customHeight="1">
      <c r="B60" s="93"/>
      <c r="C60" s="93"/>
      <c r="D60" s="93"/>
      <c r="E60" s="93"/>
      <c r="H60" s="215"/>
      <c r="I60" s="215"/>
      <c r="J60" s="215"/>
      <c r="K60" s="364"/>
      <c r="L60" s="364"/>
      <c r="M60" s="364"/>
      <c r="N60" s="364"/>
      <c r="O60" s="364"/>
      <c r="P60" s="364"/>
      <c r="Q60" s="215"/>
      <c r="R60" s="215"/>
      <c r="S60" s="215"/>
    </row>
    <row r="61" spans="1:19" ht="26.25" customHeight="1">
      <c r="B61" s="93"/>
      <c r="C61" s="93">
        <v>2.5</v>
      </c>
      <c r="D61" s="93"/>
      <c r="E61" s="93"/>
      <c r="F61" s="93"/>
      <c r="H61" s="215"/>
      <c r="I61" s="215"/>
      <c r="J61" s="215"/>
      <c r="K61" s="223"/>
      <c r="L61" s="215"/>
      <c r="M61" s="223"/>
      <c r="N61" s="215"/>
      <c r="O61" s="215"/>
      <c r="P61" s="215"/>
      <c r="Q61" s="215"/>
      <c r="R61" s="215"/>
      <c r="S61" s="215"/>
    </row>
    <row r="62" spans="1:19" ht="26.25" customHeight="1">
      <c r="F62" s="93"/>
      <c r="H62" s="224"/>
      <c r="I62" s="215"/>
      <c r="J62" s="225"/>
      <c r="K62" s="225"/>
      <c r="L62" s="225"/>
      <c r="M62" s="226"/>
      <c r="N62" s="225"/>
      <c r="O62" s="225"/>
      <c r="P62" s="225"/>
      <c r="Q62" s="225"/>
      <c r="R62" s="227"/>
      <c r="S62" s="225"/>
    </row>
    <row r="63" spans="1:19" ht="15.75">
      <c r="H63" s="224"/>
      <c r="I63" s="215"/>
      <c r="J63" s="224"/>
      <c r="K63" s="228"/>
      <c r="L63" s="228"/>
      <c r="M63" s="229"/>
      <c r="N63" s="228"/>
      <c r="O63" s="228"/>
      <c r="P63" s="228"/>
      <c r="Q63" s="228"/>
      <c r="R63" s="228"/>
      <c r="S63" s="228"/>
    </row>
    <row r="64" spans="1:19" ht="24" customHeight="1">
      <c r="H64" s="224"/>
      <c r="I64" s="215"/>
      <c r="J64" s="224"/>
      <c r="K64" s="228"/>
      <c r="L64" s="228"/>
      <c r="M64" s="229"/>
      <c r="N64" s="228"/>
      <c r="O64" s="228"/>
      <c r="P64" s="228"/>
      <c r="Q64" s="228"/>
      <c r="R64" s="228"/>
      <c r="S64" s="228"/>
    </row>
    <row r="65" spans="8:19" ht="23.25" customHeight="1">
      <c r="H65" s="224"/>
      <c r="I65" s="215"/>
      <c r="J65" s="224"/>
      <c r="K65" s="228"/>
      <c r="L65" s="228"/>
      <c r="M65" s="229"/>
      <c r="N65" s="228"/>
      <c r="O65" s="228"/>
      <c r="P65" s="228"/>
      <c r="Q65" s="228"/>
      <c r="R65" s="228"/>
      <c r="S65" s="228"/>
    </row>
    <row r="66" spans="8:19" ht="26.25" customHeight="1">
      <c r="H66" s="224"/>
      <c r="I66" s="215"/>
      <c r="J66" s="224"/>
      <c r="K66" s="230"/>
      <c r="L66" s="228"/>
      <c r="M66" s="229"/>
      <c r="N66" s="228"/>
      <c r="O66" s="228"/>
      <c r="P66" s="228"/>
      <c r="Q66" s="228"/>
      <c r="R66" s="228"/>
      <c r="S66" s="228"/>
    </row>
    <row r="67" spans="8:19" ht="21.75" customHeight="1">
      <c r="H67" s="224"/>
      <c r="I67" s="215"/>
      <c r="J67" s="224"/>
      <c r="K67" s="228"/>
      <c r="L67" s="228"/>
      <c r="M67" s="229"/>
      <c r="N67" s="228"/>
      <c r="O67" s="228"/>
      <c r="P67" s="228"/>
      <c r="Q67" s="228"/>
      <c r="R67" s="228"/>
      <c r="S67" s="228"/>
    </row>
    <row r="68" spans="8:19" ht="15.75">
      <c r="H68" s="231"/>
      <c r="I68" s="215"/>
      <c r="J68" s="224"/>
      <c r="K68" s="228"/>
      <c r="L68" s="228"/>
      <c r="M68" s="229"/>
      <c r="N68" s="228"/>
      <c r="O68" s="232"/>
      <c r="P68" s="215"/>
      <c r="Q68" s="228"/>
      <c r="R68" s="228"/>
      <c r="S68" s="228"/>
    </row>
    <row r="69" spans="8:19">
      <c r="H69" s="215"/>
      <c r="I69" s="215"/>
      <c r="J69" s="231"/>
      <c r="K69" s="228"/>
      <c r="L69" s="228"/>
      <c r="M69" s="229"/>
      <c r="N69" s="228"/>
      <c r="O69" s="228"/>
      <c r="P69" s="215"/>
      <c r="Q69" s="228"/>
      <c r="R69" s="228"/>
      <c r="S69" s="228"/>
    </row>
    <row r="70" spans="8:19" ht="15.75">
      <c r="H70" s="215"/>
      <c r="I70" s="215"/>
      <c r="J70" s="224"/>
      <c r="K70" s="228"/>
      <c r="L70" s="228"/>
      <c r="M70" s="229"/>
      <c r="N70" s="228"/>
      <c r="O70" s="228"/>
      <c r="P70" s="215"/>
      <c r="Q70" s="228"/>
      <c r="R70" s="228"/>
      <c r="S70" s="228"/>
    </row>
    <row r="71" spans="8:19">
      <c r="H71" s="215"/>
      <c r="I71" s="215"/>
      <c r="J71" s="231"/>
      <c r="K71" s="228"/>
      <c r="L71" s="228"/>
      <c r="M71" s="229"/>
      <c r="N71" s="228"/>
      <c r="O71" s="228"/>
      <c r="P71" s="215"/>
      <c r="Q71" s="232"/>
      <c r="R71" s="228"/>
      <c r="S71" s="233"/>
    </row>
    <row r="72" spans="8:19" ht="15.75">
      <c r="H72" s="215"/>
      <c r="I72" s="215"/>
      <c r="J72" s="224"/>
      <c r="K72" s="228"/>
      <c r="L72" s="228"/>
      <c r="M72" s="229"/>
      <c r="N72" s="228"/>
      <c r="O72" s="228"/>
      <c r="P72" s="215"/>
      <c r="Q72" s="228"/>
      <c r="R72" s="228"/>
      <c r="S72" s="233"/>
    </row>
    <row r="73" spans="8:19" ht="15.75">
      <c r="H73" s="215"/>
      <c r="I73" s="215"/>
      <c r="J73" s="224"/>
      <c r="K73" s="228"/>
      <c r="L73" s="228"/>
      <c r="M73" s="229"/>
      <c r="N73" s="228"/>
      <c r="O73" s="228"/>
      <c r="P73" s="215"/>
      <c r="Q73" s="228"/>
      <c r="R73" s="228"/>
      <c r="S73" s="233"/>
    </row>
    <row r="74" spans="8:19" ht="15.75">
      <c r="H74" s="215"/>
      <c r="I74" s="215"/>
      <c r="J74" s="224"/>
      <c r="K74" s="228"/>
      <c r="L74" s="228"/>
      <c r="M74" s="229"/>
      <c r="N74" s="228"/>
      <c r="O74" s="228"/>
      <c r="P74" s="215"/>
      <c r="Q74" s="228"/>
      <c r="R74" s="228"/>
      <c r="S74" s="233"/>
    </row>
    <row r="75" spans="8:19">
      <c r="H75" s="215"/>
      <c r="I75" s="215"/>
      <c r="J75" s="215"/>
      <c r="K75" s="223"/>
      <c r="L75" s="215"/>
      <c r="M75" s="223"/>
      <c r="N75" s="215"/>
      <c r="O75" s="215"/>
      <c r="P75" s="215"/>
      <c r="Q75" s="228"/>
      <c r="R75" s="228"/>
      <c r="S75" s="233"/>
    </row>
    <row r="76" spans="8:19">
      <c r="R76" s="198"/>
    </row>
    <row r="77" spans="8:19">
      <c r="R77" s="234"/>
    </row>
  </sheetData>
  <sheetProtection formatCells="0" insertColumns="0" insertRows="0" insertHyperlinks="0" sort="0" autoFilter="0" pivotTables="0"/>
  <mergeCells count="4">
    <mergeCell ref="A18:B18"/>
    <mergeCell ref="D32:E32"/>
    <mergeCell ref="D33:E33"/>
    <mergeCell ref="K60:P60"/>
  </mergeCells>
  <conditionalFormatting sqref="B57">
    <cfRule type="cellIs" dxfId="2" priority="2" stopIfTrue="1" operator="greaterThanOrEqual">
      <formula>1</formula>
    </cfRule>
  </conditionalFormatting>
  <conditionalFormatting sqref="I47">
    <cfRule type="cellIs" dxfId="1" priority="3" stopIfTrue="1" operator="greaterThan">
      <formula>0</formula>
    </cfRule>
  </conditionalFormatting>
  <conditionalFormatting sqref="G19">
    <cfRule type="cellIs" dxfId="0" priority="4" stopIfTrue="1" operator="equal">
      <formula>"ok"</formula>
    </cfRule>
  </conditionalFormatting>
  <conditionalFormatting sqref="F11">
    <cfRule type="iconSet" priority="1">
      <iconSet iconSet="3TrafficLights2">
        <cfvo type="percent" val="0"/>
        <cfvo type="num" val="2999"/>
        <cfvo type="num" val="3000"/>
      </iconSet>
    </cfRule>
  </conditionalFormatting>
  <dataValidations count="10">
    <dataValidation type="list" allowBlank="1" showInputMessage="1" showErrorMessage="1" sqref="F5">
      <formula1>dispovn</formula1>
    </dataValidation>
    <dataValidation type="list" allowBlank="1" showInputMessage="1" showErrorMessage="1" sqref="F3">
      <formula1>modele</formula1>
    </dataValidation>
    <dataValidation type="list" allowBlank="1" showInputMessage="1" showErrorMessage="1" sqref="E14">
      <formula1>FORFAIT</formula1>
    </dataValidation>
    <dataValidation type="list" allowBlank="1" showInputMessage="1" showErrorMessage="1" sqref="F12">
      <formula1>service</formula1>
    </dataValidation>
    <dataValidation type="whole" errorStyle="warning" showInputMessage="1" showErrorMessage="1" error="saisie manquante" promptTitle="forfait SIV" prompt="ne pas oublier de saisir dans cette cellule" sqref="F19">
      <formula1>0</formula1>
      <formula2>1</formula2>
    </dataValidation>
    <dataValidation type="whole" showInputMessage="1" showErrorMessage="1" prompt="Ne pas oublier cette cellule" sqref="F15">
      <formula1>0</formula1>
      <formula2>1</formula2>
    </dataValidation>
    <dataValidation type="list" allowBlank="1" showInputMessage="1" showErrorMessage="1" sqref="F10">
      <formula1>nb_assurances</formula1>
    </dataValidation>
    <dataValidation type="list" allowBlank="1" showInputMessage="1" showErrorMessage="1" sqref="E11">
      <formula1>eligibilitécredit</formula1>
    </dataValidation>
    <dataValidation type="list" allowBlank="1" showInputMessage="1" showErrorMessage="1" sqref="F8">
      <formula1>VD</formula1>
    </dataValidation>
    <dataValidation type="list" allowBlank="1" showInputMessage="1" showErrorMessage="1" sqref="F2">
      <formula1>liste_vendeurs</formula1>
    </dataValidation>
  </dataValidations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40" orientation="portrait" verticalDpi="4294967294" r:id="rId1"/>
  <headerFooter alignWithMargins="0">
    <oddHeader>&amp;L&amp;D&amp;CFEUILLE DE GESTION VN</oddHeader>
    <oddFooter>&amp;C&amp;D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Feuil2</vt:lpstr>
      <vt:lpstr>Feuil1</vt:lpstr>
      <vt:lpstr>GESTION VN janv2016</vt:lpstr>
      <vt:lpstr>dispovn</vt:lpstr>
      <vt:lpstr>eligibilitécredit</vt:lpstr>
      <vt:lpstr>FORFAIT</vt:lpstr>
      <vt:lpstr>liste_vendeurs</vt:lpstr>
      <vt:lpstr>listevn</vt:lpstr>
      <vt:lpstr>marque</vt:lpstr>
      <vt:lpstr>modele</vt:lpstr>
      <vt:lpstr>nb_assurances</vt:lpstr>
      <vt:lpstr>service</vt:lpstr>
      <vt:lpstr>VD</vt:lpstr>
      <vt:lpstr>'GESTION VN janv2016'!Zone_d_impression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2015-12-25T11:16:15Z</dcterms:created>
  <dcterms:modified xsi:type="dcterms:W3CDTF">2015-12-26T08:56:22Z</dcterms:modified>
</cp:coreProperties>
</file>