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showInkAnnotation="0" codeName="ThisWorkbook" hidePivotFieldList="1"/>
  <bookViews>
    <workbookView xWindow="0" yWindow="0" windowWidth="25605" windowHeight="15990" tabRatio="500" activeTab="4"/>
  </bookViews>
  <sheets>
    <sheet name="sept" sheetId="1" r:id="rId1"/>
    <sheet name="oct" sheetId="6" r:id="rId2"/>
    <sheet name="A1" sheetId="5" state="hidden" r:id="rId3"/>
    <sheet name="listes ref" sheetId="4" r:id="rId4"/>
    <sheet name="h profs" sheetId="50" r:id="rId5"/>
  </sheets>
  <definedNames>
    <definedName name="AVRILA1S1">#REF!</definedName>
    <definedName name="AVRILA1S2">#REF!</definedName>
    <definedName name="AVRILA1S3">#REF!</definedName>
    <definedName name="AVRILA1S4">#REF!</definedName>
    <definedName name="AVRILA1S5">#REF!</definedName>
    <definedName name="AVRILA2S1">#REF!</definedName>
    <definedName name="AVRILA2S2">#REF!</definedName>
    <definedName name="AVRILA2S3">#REF!</definedName>
    <definedName name="AVRILA2S4">#REF!</definedName>
    <definedName name="AVRILA2S5">#REF!</definedName>
    <definedName name="AVRILD1S1">#REF!</definedName>
    <definedName name="AVRILD1S2">#REF!</definedName>
    <definedName name="AVRILD1S3">#REF!</definedName>
    <definedName name="AVRILD1S4">#REF!</definedName>
    <definedName name="AVRILD1S5">#REF!</definedName>
    <definedName name="AVRILD2S1">#REF!</definedName>
    <definedName name="AVRILD2S2">#REF!</definedName>
    <definedName name="AVRILD2S3">#REF!</definedName>
    <definedName name="AVRILD2S4">#REF!</definedName>
    <definedName name="AVRILD2S5">#REF!</definedName>
    <definedName name="AVRILDM1S1">#REF!</definedName>
    <definedName name="AVRILDM1S2">#REF!</definedName>
    <definedName name="AVRILDM1S3">#REF!</definedName>
    <definedName name="AVRILDM1S4">#REF!</definedName>
    <definedName name="AVRILDM1S5">#REF!</definedName>
    <definedName name="AVRILDM2S1">#REF!</definedName>
    <definedName name="AVRILDM2S2">#REF!</definedName>
    <definedName name="AVRILDM2S3">#REF!</definedName>
    <definedName name="AVRILDM2S4">#REF!</definedName>
    <definedName name="AVRILDM2S5">#REF!</definedName>
    <definedName name="AVRILDUMS1">#REF!</definedName>
    <definedName name="AVRILDUMS2">#REF!</definedName>
    <definedName name="AVRILDUMS3">#REF!</definedName>
    <definedName name="AVRILDUMS4">#REF!</definedName>
    <definedName name="AVRILDUMS5">#REF!</definedName>
    <definedName name="AVRILFCS1">#REF!</definedName>
    <definedName name="AVRILFCS2">#REF!</definedName>
    <definedName name="AVRILFCS3">#REF!</definedName>
    <definedName name="AVRILFCS4">#REF!</definedName>
    <definedName name="AVRILFCS5">#REF!</definedName>
    <definedName name="AVRILM1S1">#REF!</definedName>
    <definedName name="AVRILM1S2">#REF!</definedName>
    <definedName name="AVRILM1S3">#REF!</definedName>
    <definedName name="AVRILM1S4">#REF!</definedName>
    <definedName name="AVRILM1S5">#REF!</definedName>
    <definedName name="AVRILM2S1">#REF!</definedName>
    <definedName name="AVRILM2S2">#REF!</definedName>
    <definedName name="AVRILM2S3">#REF!</definedName>
    <definedName name="AVRILM2S4">#REF!</definedName>
    <definedName name="AVRILM2S5">#REF!</definedName>
    <definedName name="DECA1S1">#REF!</definedName>
    <definedName name="DECA1S2">#REF!</definedName>
    <definedName name="DECA1S3">#REF!</definedName>
    <definedName name="DECA1S4">#REF!</definedName>
    <definedName name="DECA1S5">#REF!</definedName>
    <definedName name="DECA2S1">#REF!</definedName>
    <definedName name="DECA2S2">#REF!</definedName>
    <definedName name="DECA2S3">#REF!</definedName>
    <definedName name="DECA2S4">#REF!</definedName>
    <definedName name="DECA2S5">#REF!</definedName>
    <definedName name="DECD1S1">#REF!</definedName>
    <definedName name="DECD1S2">#REF!</definedName>
    <definedName name="DECD1S3">#REF!</definedName>
    <definedName name="DECD1S4">#REF!</definedName>
    <definedName name="DECD1S5">#REF!</definedName>
    <definedName name="DECD2S1">#REF!</definedName>
    <definedName name="DECD2S2">#REF!</definedName>
    <definedName name="DECD2S3">#REF!</definedName>
    <definedName name="DECD2S4">#REF!</definedName>
    <definedName name="DECD2S5">#REF!</definedName>
    <definedName name="DECDM1S1">#REF!</definedName>
    <definedName name="DECDM1S2">#REF!</definedName>
    <definedName name="DECDM1S3">#REF!</definedName>
    <definedName name="DECDM1S4">#REF!</definedName>
    <definedName name="DECDM1S5">#REF!</definedName>
    <definedName name="DECDM2S1">#REF!</definedName>
    <definedName name="DECDM2S2">#REF!</definedName>
    <definedName name="DECDM2S3">#REF!</definedName>
    <definedName name="DECDM2S4">#REF!</definedName>
    <definedName name="DECDM2S5">#REF!</definedName>
    <definedName name="DECDUMS1">#REF!</definedName>
    <definedName name="DECDUMS2">#REF!</definedName>
    <definedName name="DECDUMS3">#REF!</definedName>
    <definedName name="DECDUMS4">#REF!</definedName>
    <definedName name="DECDUMS5">#REF!</definedName>
    <definedName name="DECFCS1">#REF!</definedName>
    <definedName name="DECFCS2">#REF!</definedName>
    <definedName name="DECFCS3">#REF!</definedName>
    <definedName name="DECFCS4">#REF!</definedName>
    <definedName name="DECFCS5">#REF!</definedName>
    <definedName name="DECM1S1">#REF!</definedName>
    <definedName name="DECM1S2">#REF!</definedName>
    <definedName name="DECM1S3">#REF!</definedName>
    <definedName name="DECM1S4">#REF!</definedName>
    <definedName name="DECM1S5">#REF!</definedName>
    <definedName name="DECM2S1">#REF!</definedName>
    <definedName name="DECM2S2">#REF!</definedName>
    <definedName name="DECM2S3">#REF!</definedName>
    <definedName name="DECM2S4">#REF!</definedName>
    <definedName name="DECM2S5">#REF!</definedName>
    <definedName name="_xlnm.Extract" localSheetId="2">'A1'!$N$5:$BE$5</definedName>
    <definedName name="FEVA1S1">#REF!</definedName>
    <definedName name="FEVA1S2">#REF!</definedName>
    <definedName name="FEVA1S3">#REF!</definedName>
    <definedName name="FEVA1S4">#REF!</definedName>
    <definedName name="FEVA1S5">#REF!</definedName>
    <definedName name="FEVA2S1">#REF!</definedName>
    <definedName name="FEVA2S2">#REF!</definedName>
    <definedName name="FEVA2S3">#REF!</definedName>
    <definedName name="FEVA2S4">#REF!</definedName>
    <definedName name="FEVA2S5">#REF!</definedName>
    <definedName name="FEVD1S1">#REF!</definedName>
    <definedName name="FEVD1S2">#REF!</definedName>
    <definedName name="FEVD1S3">#REF!</definedName>
    <definedName name="FEVD1S4">#REF!</definedName>
    <definedName name="FEVD1S5">#REF!</definedName>
    <definedName name="FEVD2S1">#REF!</definedName>
    <definedName name="FEVD2S2">#REF!</definedName>
    <definedName name="FEVD2S3">#REF!</definedName>
    <definedName name="FEVD2S4">#REF!</definedName>
    <definedName name="FEVD2S5">#REF!</definedName>
    <definedName name="FEVDM1S1">#REF!</definedName>
    <definedName name="FEVDM1S2">#REF!</definedName>
    <definedName name="FEVDM1S3">#REF!</definedName>
    <definedName name="FEVDM1S4">#REF!</definedName>
    <definedName name="FEVDM1S5">#REF!</definedName>
    <definedName name="FEVDM2S1">#REF!</definedName>
    <definedName name="FEVDM2S2">#REF!</definedName>
    <definedName name="FEVDM2S3">#REF!</definedName>
    <definedName name="FEVDM2S4">#REF!</definedName>
    <definedName name="FEVDM2S5">#REF!</definedName>
    <definedName name="FEVDUMS1">#REF!</definedName>
    <definedName name="FEVDUMS2">#REF!</definedName>
    <definedName name="FEVDUMS3">#REF!</definedName>
    <definedName name="FEVDUMS4">#REF!</definedName>
    <definedName name="FEVDUMS5">#REF!</definedName>
    <definedName name="FEVFCS1">#REF!</definedName>
    <definedName name="FEVFCS2">#REF!</definedName>
    <definedName name="FEVFCS3">#REF!</definedName>
    <definedName name="FEVFCS4">#REF!</definedName>
    <definedName name="FEVFCS5">#REF!</definedName>
    <definedName name="FEVM1S1">#REF!</definedName>
    <definedName name="FEVM1S2">#REF!</definedName>
    <definedName name="FEVM1S3">#REF!</definedName>
    <definedName name="FEVM1S4">#REF!</definedName>
    <definedName name="FEVM1S5">#REF!</definedName>
    <definedName name="FEVM2S1">#REF!</definedName>
    <definedName name="FEVM2S2">#REF!</definedName>
    <definedName name="FEVM2S3">#REF!</definedName>
    <definedName name="FEVM2S4">#REF!</definedName>
    <definedName name="FEVM2S5">#REF!</definedName>
    <definedName name="JANA1S1">#REF!</definedName>
    <definedName name="JANA1S2">#REF!</definedName>
    <definedName name="JANA1S3">#REF!</definedName>
    <definedName name="JANA1S4">#REF!</definedName>
    <definedName name="JANA1S5">#REF!</definedName>
    <definedName name="JANA2S1">#REF!</definedName>
    <definedName name="JANA2S2">#REF!</definedName>
    <definedName name="JANA2S3">#REF!</definedName>
    <definedName name="JANA2S4">#REF!</definedName>
    <definedName name="JANA2S5">#REF!</definedName>
    <definedName name="JAND1S1">#REF!</definedName>
    <definedName name="JAND1S2">#REF!</definedName>
    <definedName name="JAND1S3">#REF!</definedName>
    <definedName name="JAND1S4">#REF!</definedName>
    <definedName name="JAND1S5">#REF!</definedName>
    <definedName name="JAND2S1">#REF!</definedName>
    <definedName name="JAND2S2">#REF!</definedName>
    <definedName name="JAND2S3">#REF!</definedName>
    <definedName name="JAND2S4">#REF!</definedName>
    <definedName name="JAND2S5">#REF!</definedName>
    <definedName name="JANDM1S1">#REF!</definedName>
    <definedName name="JANDM1S2">#REF!</definedName>
    <definedName name="JANDM1S3">#REF!</definedName>
    <definedName name="JANDM1S4">#REF!</definedName>
    <definedName name="JANDM1S5">#REF!</definedName>
    <definedName name="JANDM2S1">#REF!</definedName>
    <definedName name="JANDM2S2">#REF!</definedName>
    <definedName name="JANDM2S3">#REF!</definedName>
    <definedName name="JANDM2S4">#REF!</definedName>
    <definedName name="JANDM2S5">#REF!</definedName>
    <definedName name="JANDUMS1">#REF!</definedName>
    <definedName name="JANDUMS2">#REF!</definedName>
    <definedName name="JANDUMS3">#REF!</definedName>
    <definedName name="JANDUMS4">#REF!</definedName>
    <definedName name="JANDUMS5">#REF!</definedName>
    <definedName name="JANFCS1">#REF!</definedName>
    <definedName name="JANFCS2">#REF!</definedName>
    <definedName name="JANFCS3">#REF!</definedName>
    <definedName name="JANFCS4">#REF!</definedName>
    <definedName name="JANFCS5">#REF!</definedName>
    <definedName name="JANM1S1">#REF!</definedName>
    <definedName name="JANM1S2">#REF!</definedName>
    <definedName name="JANM1S3">#REF!</definedName>
    <definedName name="JANM1S4">#REF!</definedName>
    <definedName name="JANM1S5">#REF!</definedName>
    <definedName name="JANM2S1">#REF!</definedName>
    <definedName name="JANM2S2">#REF!</definedName>
    <definedName name="JANM2S3">#REF!</definedName>
    <definedName name="JANM2S4">#REF!</definedName>
    <definedName name="JANM2S5">#REF!</definedName>
    <definedName name="JUILA1S1">#REF!</definedName>
    <definedName name="JUILA1S2">#REF!</definedName>
    <definedName name="JUILA1S3">#REF!</definedName>
    <definedName name="JUILA1S4">#REF!</definedName>
    <definedName name="JUILA1S5">#REF!</definedName>
    <definedName name="JUILA2S1">#REF!</definedName>
    <definedName name="JUILA2S2">#REF!</definedName>
    <definedName name="JUILA2S3">#REF!</definedName>
    <definedName name="JUILA2S4">#REF!</definedName>
    <definedName name="JUILA2S5">#REF!</definedName>
    <definedName name="JUILD1S1">#REF!</definedName>
    <definedName name="JUILD1S2">#REF!</definedName>
    <definedName name="JUILD1S3">#REF!</definedName>
    <definedName name="JUILD1S4">#REF!</definedName>
    <definedName name="JUILD1S5">#REF!</definedName>
    <definedName name="JUILD2S1">#REF!</definedName>
    <definedName name="JUILD2S2">#REF!</definedName>
    <definedName name="JUILD2S3">#REF!</definedName>
    <definedName name="JUILD2S4">#REF!</definedName>
    <definedName name="JUILD2S5">#REF!</definedName>
    <definedName name="JUILDM1S1">#REF!</definedName>
    <definedName name="JUILDM1S2">#REF!</definedName>
    <definedName name="JUILDM1S3">#REF!</definedName>
    <definedName name="JUILDM1S4">#REF!</definedName>
    <definedName name="JUILDM1S5">#REF!</definedName>
    <definedName name="JUILDM2S1">#REF!</definedName>
    <definedName name="JUILDM2S2">#REF!</definedName>
    <definedName name="JUILDM2S3">#REF!</definedName>
    <definedName name="JUILDM2S4">#REF!</definedName>
    <definedName name="JUILDM2S5">#REF!</definedName>
    <definedName name="JUILDUMS1">#REF!</definedName>
    <definedName name="JUILDUMS2">#REF!</definedName>
    <definedName name="JUILDUMS3">#REF!</definedName>
    <definedName name="JUILDUMS4">#REF!</definedName>
    <definedName name="JUILDUMS5">#REF!</definedName>
    <definedName name="JUILFCS1">#REF!</definedName>
    <definedName name="JUILFCS2">#REF!</definedName>
    <definedName name="JUILFCS3">#REF!</definedName>
    <definedName name="JUILFCS4">#REF!</definedName>
    <definedName name="JUILFCS5">#REF!</definedName>
    <definedName name="JUILM1S1">#REF!</definedName>
    <definedName name="JUILM1S2">#REF!</definedName>
    <definedName name="JUILM1S3">#REF!</definedName>
    <definedName name="JUILM1S4">#REF!</definedName>
    <definedName name="JUILM1S5">#REF!</definedName>
    <definedName name="JUILM2S1">#REF!</definedName>
    <definedName name="JUILM2S2">#REF!</definedName>
    <definedName name="JUILM2S3">#REF!</definedName>
    <definedName name="JUILM2S4">#REF!</definedName>
    <definedName name="JUILM2S5">#REF!</definedName>
    <definedName name="JUINA1S1">#REF!</definedName>
    <definedName name="JUINA1S2">#REF!</definedName>
    <definedName name="JUINA1S3">#REF!</definedName>
    <definedName name="JUINA1S4">#REF!</definedName>
    <definedName name="JUINA1S5">#REF!</definedName>
    <definedName name="JUINA2S1">#REF!</definedName>
    <definedName name="JUINA2S2">#REF!</definedName>
    <definedName name="JUINA2S3">#REF!</definedName>
    <definedName name="JUINA2S4">#REF!</definedName>
    <definedName name="JUINA2S5">#REF!</definedName>
    <definedName name="JUIND1S1">#REF!</definedName>
    <definedName name="JUIND1S2">#REF!</definedName>
    <definedName name="JUIND1S3">#REF!</definedName>
    <definedName name="JUIND1S4">#REF!</definedName>
    <definedName name="JUIND1S5">#REF!</definedName>
    <definedName name="JUIND2S1">#REF!</definedName>
    <definedName name="JUIND2S2">#REF!</definedName>
    <definedName name="JUIND2S3">#REF!</definedName>
    <definedName name="JUIND2S4">#REF!</definedName>
    <definedName name="JUIND2S5">#REF!</definedName>
    <definedName name="JUINDM1S1">#REF!</definedName>
    <definedName name="JUINDM1S2">#REF!</definedName>
    <definedName name="JUINDM1S3">#REF!</definedName>
    <definedName name="JUINDM1S4">#REF!</definedName>
    <definedName name="JUINDM1S5">#REF!</definedName>
    <definedName name="JUINDM2S1">#REF!</definedName>
    <definedName name="JUINDM2S2">#REF!</definedName>
    <definedName name="JUINDM2S3">#REF!</definedName>
    <definedName name="JUINDM2S4">#REF!</definedName>
    <definedName name="JUINDM2S5">#REF!</definedName>
    <definedName name="JUINDUMS1">#REF!</definedName>
    <definedName name="JUINDUMS2">#REF!</definedName>
    <definedName name="JUINDUMS3">#REF!</definedName>
    <definedName name="JUINDUMS4">#REF!</definedName>
    <definedName name="JUINDUMS5">#REF!</definedName>
    <definedName name="JUINFCS1">#REF!</definedName>
    <definedName name="JUINFCS2">#REF!</definedName>
    <definedName name="JUINFCS3">#REF!</definedName>
    <definedName name="JUINFCS4">#REF!</definedName>
    <definedName name="JUINFCS5">#REF!</definedName>
    <definedName name="JUINM1S1">#REF!</definedName>
    <definedName name="JUINM1S2">#REF!</definedName>
    <definedName name="JUINM1S3">#REF!</definedName>
    <definedName name="JUINM1S4">#REF!</definedName>
    <definedName name="JUINM1S5">#REF!</definedName>
    <definedName name="JUINM2S1">#REF!</definedName>
    <definedName name="JUINM2S2">#REF!</definedName>
    <definedName name="JUINM2S3">#REF!</definedName>
    <definedName name="JUINM2S4">#REF!</definedName>
    <definedName name="JUINM2S5">#REF!</definedName>
    <definedName name="LUN30OC">oct!$C$171:$R$210</definedName>
    <definedName name="MAIA1S1">#REF!</definedName>
    <definedName name="MAIA1S2">#REF!</definedName>
    <definedName name="MAIA1S3">#REF!</definedName>
    <definedName name="MAIA1S4">#REF!</definedName>
    <definedName name="MAIA1S5">#REF!</definedName>
    <definedName name="MAIA2S1">#REF!</definedName>
    <definedName name="MAIA2S2">#REF!</definedName>
    <definedName name="MAIA2S3">#REF!</definedName>
    <definedName name="MAIA2S4">#REF!</definedName>
    <definedName name="MAIA2S5">#REF!</definedName>
    <definedName name="MAID1S1">#REF!</definedName>
    <definedName name="MAID1S2">#REF!</definedName>
    <definedName name="MAID1S3">#REF!</definedName>
    <definedName name="MAID1S4">#REF!</definedName>
    <definedName name="MAID1S5">#REF!</definedName>
    <definedName name="MAID2S1">#REF!</definedName>
    <definedName name="MAID2S2">#REF!</definedName>
    <definedName name="MAID2S3">#REF!</definedName>
    <definedName name="MAID2S4">#REF!</definedName>
    <definedName name="MAID2S5">#REF!</definedName>
    <definedName name="MAIDM1S1">#REF!</definedName>
    <definedName name="MAIDM1S2">#REF!</definedName>
    <definedName name="MAIDM1S3">#REF!</definedName>
    <definedName name="MAIDM1S4">#REF!</definedName>
    <definedName name="MAIDM1S5">#REF!</definedName>
    <definedName name="MAIDM2S1">#REF!</definedName>
    <definedName name="MAIDM2S2">#REF!</definedName>
    <definedName name="MAIDM2S3">#REF!</definedName>
    <definedName name="MAIDM2S4">#REF!</definedName>
    <definedName name="MAIDM2S5">#REF!</definedName>
    <definedName name="MAIDUMS1">#REF!</definedName>
    <definedName name="MAIDUMS2">#REF!</definedName>
    <definedName name="MAIDUMS3">#REF!</definedName>
    <definedName name="MAIDUMS4">#REF!</definedName>
    <definedName name="MAIDUMS5">#REF!</definedName>
    <definedName name="MAIFCS1">#REF!</definedName>
    <definedName name="MAIFCS2">#REF!</definedName>
    <definedName name="MAIFCS3">#REF!</definedName>
    <definedName name="MAIFCS4">#REF!</definedName>
    <definedName name="MAIFCS5">#REF!</definedName>
    <definedName name="MAIM1S1">#REF!</definedName>
    <definedName name="MAIM1S2">#REF!</definedName>
    <definedName name="MAIM1S3">#REF!</definedName>
    <definedName name="MAIM1S4">#REF!</definedName>
    <definedName name="MAIM1S5">#REF!</definedName>
    <definedName name="MAIM2S1">#REF!</definedName>
    <definedName name="MAIM2S2">#REF!</definedName>
    <definedName name="MAIM2S3">#REF!</definedName>
    <definedName name="MAIM2S4">#REF!</definedName>
    <definedName name="MAIM2S5">#REF!</definedName>
    <definedName name="MARSA1S1">#REF!</definedName>
    <definedName name="MARSA1S2">#REF!</definedName>
    <definedName name="MARSA1S3">#REF!</definedName>
    <definedName name="MARSA1S4">#REF!</definedName>
    <definedName name="MARSA1S5">#REF!</definedName>
    <definedName name="MARSA2S1">#REF!</definedName>
    <definedName name="MARSA2S2">#REF!</definedName>
    <definedName name="MARSA2S3">#REF!</definedName>
    <definedName name="MARSA2S4">#REF!</definedName>
    <definedName name="MARSA2S5">#REF!</definedName>
    <definedName name="MARSD1S1">#REF!</definedName>
    <definedName name="MARSD1S2">#REF!</definedName>
    <definedName name="MARSD1S3">#REF!</definedName>
    <definedName name="MARSD1S4">#REF!</definedName>
    <definedName name="MARSD1S5">#REF!</definedName>
    <definedName name="MARSD2S1">#REF!</definedName>
    <definedName name="MARSD2S2">#REF!</definedName>
    <definedName name="MARSD2S3">#REF!</definedName>
    <definedName name="MARSD2S4">#REF!</definedName>
    <definedName name="MARSD2S5">#REF!</definedName>
    <definedName name="MARSDM1S1">#REF!</definedName>
    <definedName name="MARSDM1S2">#REF!</definedName>
    <definedName name="MARSDM1S3">#REF!</definedName>
    <definedName name="MARSDM1S4">#REF!</definedName>
    <definedName name="MARSDM1S5">#REF!</definedName>
    <definedName name="MARSDM2S1">#REF!</definedName>
    <definedName name="MARSDM2S2">#REF!</definedName>
    <definedName name="MARSDM2S3">#REF!</definedName>
    <definedName name="MARSDM2S4">#REF!</definedName>
    <definedName name="MARSDM2S5">#REF!</definedName>
    <definedName name="MARSDUMS1">#REF!</definedName>
    <definedName name="MARSDUMS2">#REF!</definedName>
    <definedName name="MARSDUMS3">#REF!</definedName>
    <definedName name="MARSDUMS4">#REF!</definedName>
    <definedName name="MARSDUMS5">#REF!</definedName>
    <definedName name="MARSFCS1">#REF!</definedName>
    <definedName name="MARSFCS2">#REF!</definedName>
    <definedName name="MARSFCS3">#REF!</definedName>
    <definedName name="MARSFCS4">#REF!</definedName>
    <definedName name="MARSFCS5">#REF!</definedName>
    <definedName name="MARSM1S1">#REF!</definedName>
    <definedName name="MARSM1S2">#REF!</definedName>
    <definedName name="MARSM1S3">#REF!</definedName>
    <definedName name="MARSM1S4">#REF!</definedName>
    <definedName name="MARSM1S5">#REF!</definedName>
    <definedName name="MARSM2S1">#REF!</definedName>
    <definedName name="MARSM2S2">#REF!</definedName>
    <definedName name="MARSM2S3">#REF!</definedName>
    <definedName name="MARSM2S4">#REF!</definedName>
    <definedName name="MARSM2S5">#REF!</definedName>
    <definedName name="MIROIROCT">oct!$C$171:$R$210</definedName>
    <definedName name="NOVA1S1">#REF!</definedName>
    <definedName name="NOVA1S2">#REF!</definedName>
    <definedName name="NOVA1S3">#REF!</definedName>
    <definedName name="NOVA1S4">#REF!</definedName>
    <definedName name="NOVA1S5">#REF!</definedName>
    <definedName name="NOVA2S1">#REF!</definedName>
    <definedName name="NOVA2S2">#REF!</definedName>
    <definedName name="NOVA2S3">#REF!</definedName>
    <definedName name="NOVA2S4">#REF!</definedName>
    <definedName name="NOVA2S5">#REF!</definedName>
    <definedName name="NOVD1S1">#REF!</definedName>
    <definedName name="NOVD1S2">#REF!</definedName>
    <definedName name="NOVD1S3">#REF!</definedName>
    <definedName name="NOVD1S4">#REF!</definedName>
    <definedName name="NOVD1S5">#REF!</definedName>
    <definedName name="NOVD2S1">#REF!</definedName>
    <definedName name="NOVD2S2">#REF!</definedName>
    <definedName name="NOVD2S3">#REF!</definedName>
    <definedName name="NOVD2S4">#REF!</definedName>
    <definedName name="NOVD2S5">#REF!</definedName>
    <definedName name="NOVDM1S1">#REF!</definedName>
    <definedName name="NOVDM1S2">#REF!</definedName>
    <definedName name="NOVDM1S3">#REF!</definedName>
    <definedName name="NOVDM1S4">#REF!</definedName>
    <definedName name="NOVDM1S5">#REF!</definedName>
    <definedName name="NOVDM2S1">#REF!</definedName>
    <definedName name="NOVDM2S2">#REF!</definedName>
    <definedName name="NOVDM2S3">#REF!</definedName>
    <definedName name="NOVDM2S4">#REF!</definedName>
    <definedName name="NOVDM2S5">#REF!</definedName>
    <definedName name="NOVDUMS1">#REF!</definedName>
    <definedName name="NOVDUMS2">#REF!</definedName>
    <definedName name="NOVDUMS3">#REF!</definedName>
    <definedName name="NOVDUMS4">#REF!</definedName>
    <definedName name="NOVDUMS5">#REF!</definedName>
    <definedName name="NOVFCS1">#REF!</definedName>
    <definedName name="NOVFCS2">#REF!</definedName>
    <definedName name="NOVFCS3">#REF!</definedName>
    <definedName name="NOVFCS4">#REF!</definedName>
    <definedName name="NOVFCS5">#REF!</definedName>
    <definedName name="NOVM1S1">#REF!</definedName>
    <definedName name="NOVM1S2">#REF!</definedName>
    <definedName name="NOVM1S3">#REF!</definedName>
    <definedName name="NOVM1S4">#REF!</definedName>
    <definedName name="NOVM1S5">#REF!</definedName>
    <definedName name="NOVM2S1">#REF!</definedName>
    <definedName name="NOVM2S2">#REF!</definedName>
    <definedName name="NOVM2S3">#REF!</definedName>
    <definedName name="NOVM2S4">#REF!</definedName>
    <definedName name="NOVM2S5">#REF!</definedName>
    <definedName name="OCTA1S1">oct!$B$3:$AT$6</definedName>
    <definedName name="OCTA1S2">oct!$B$45:$AT$48</definedName>
    <definedName name="OCTA1S3">oct!$B$87:$AT$90</definedName>
    <definedName name="OCTA1S4">oct!$B$129:$AT$132</definedName>
    <definedName name="OCTA1S5">oct!$B$171:$AT$174</definedName>
    <definedName name="OCTA2S1">oct!$B$19:$AT$22</definedName>
    <definedName name="OCTA2S2">oct!$B$61:$AT$64</definedName>
    <definedName name="OCTA2S3">oct!$B$103:$AT$106</definedName>
    <definedName name="OCTA2S4">oct!$B$145:$AT$148</definedName>
    <definedName name="OCTA2S5">oct!$B$187:$AT$190</definedName>
    <definedName name="OCTD1S1">oct!$B$7:$AT$10</definedName>
    <definedName name="OCTD1S2">oct!$B$49:$AT$52</definedName>
    <definedName name="OCTD1S3">oct!$B$91:$AT$95</definedName>
    <definedName name="OCTD1S4">oct!$B$133:$AT$136</definedName>
    <definedName name="OCTD1S5">oct!$B$175:$AT$178</definedName>
    <definedName name="OCTD2S1">oct!$B$23:$AT$26</definedName>
    <definedName name="OCTD2S2">oct!$B$65:$AT$68</definedName>
    <definedName name="OCTD2S3">oct!$B$107:$AT$110</definedName>
    <definedName name="OCTD2S4">oct!$B$149:$AT$152</definedName>
    <definedName name="OCTD2S5">oct!$B$191:$AT$194</definedName>
    <definedName name="OCTDM1S1">oct!$B$11:$AT$14</definedName>
    <definedName name="OCTDM1S2">oct!$B$53:$AT$56</definedName>
    <definedName name="OCTDM1S3">oct!$B$95:$AT$98</definedName>
    <definedName name="OCTDM1S4">oct!$B$137:$AT$140</definedName>
    <definedName name="OCTDM1S5">oct!$B$179:$AT$182</definedName>
    <definedName name="OCTDM2S1">oct!$B$27:$AT$30</definedName>
    <definedName name="OCTDM2S2">oct!$B$69:$AT$72</definedName>
    <definedName name="OCTDM2S3">oct!$B$111:$AT$114</definedName>
    <definedName name="OCTDM2S4">oct!$B$153:$AT$156</definedName>
    <definedName name="OCTDM2S5">oct!$B$195:$AT$198</definedName>
    <definedName name="OCTDUMS1">oct!$B$35:$AT$38</definedName>
    <definedName name="OCTDUMS2">oct!$B$77:$AT$80</definedName>
    <definedName name="OCTDUMS3">oct!$B$119:$AT$122</definedName>
    <definedName name="OCTDUMS4">oct!$B$161:$AT$164</definedName>
    <definedName name="OCTDUMS5">oct!$B$203:$AT$206</definedName>
    <definedName name="OCTFCS1">oct!$B$39:$AT$42</definedName>
    <definedName name="OCTFCS2">oct!$B$81:$AT$84</definedName>
    <definedName name="OCTFCS3">oct!$B$123:$AT$126</definedName>
    <definedName name="OCTFCS4">oct!$B$165:$AT$168</definedName>
    <definedName name="OCTFCS5">oct!$B$207:$AT$210</definedName>
    <definedName name="OCTM1S1">oct!$B$15:$AT$18</definedName>
    <definedName name="OCTM1S2">oct!$B$57:$AT$60</definedName>
    <definedName name="OCTM1S3">oct!$B$99:$AT$102</definedName>
    <definedName name="OCTM1S4">oct!$B$141:$AT$144</definedName>
    <definedName name="OCTM1S5">oct!$B$183:$AT$186</definedName>
    <definedName name="OCTM2S1">oct!$B$31:$AT$34</definedName>
    <definedName name="OCTM2S2">oct!$B$73:$AT$76</definedName>
    <definedName name="OCTM2S3">oct!$B$115:$AT$118</definedName>
    <definedName name="OCTM2S4">oct!$B$157:$AT$160</definedName>
    <definedName name="OCTM2S5">oct!$B$199:$AT$202</definedName>
    <definedName name="profs">'listes ref'!$C$3:$C$81</definedName>
    <definedName name="salles">'listes ref'!$E$2:$E$33</definedName>
    <definedName name="SEPTA1S1">sept!$B$3:$AT$6</definedName>
    <definedName name="SEPTA1S2">sept!$B$45:$AT$48</definedName>
    <definedName name="SEPTA1S3">sept!$B$87:$AT$90</definedName>
    <definedName name="SEPTA1S4">sept!$B$129:$AT$132</definedName>
    <definedName name="SEPTA1S5">sept!$B$171:$AT$174</definedName>
    <definedName name="SEPTA2S1">sept!$B$19:$AT$22</definedName>
    <definedName name="SEPTA2S2">sept!$B$61:$AT$64</definedName>
    <definedName name="SEPTA2S3">sept!$B$103:$AT$106</definedName>
    <definedName name="SEPTA2S4">sept!$B$145:$AT$148</definedName>
    <definedName name="SEPTA2S5">sept!$B$187:$AT$190</definedName>
    <definedName name="SEPTD1S1">sept!$B$7:$AT$10</definedName>
    <definedName name="SEPTD1S2">sept!$B$49:$AT$52</definedName>
    <definedName name="SEPTD1S3">sept!$B$91:$AT$95</definedName>
    <definedName name="SEPTD1S4">sept!$B$133:$AT$136</definedName>
    <definedName name="SEPTD1S5">sept!$B$175:$AT$178</definedName>
    <definedName name="SEPTD2S1">sept!$B$23:$AT$26</definedName>
    <definedName name="SEPTD2S2">sept!$B$65:$AT$68</definedName>
    <definedName name="SEPTD2S3">sept!$B$107:$AT$110</definedName>
    <definedName name="SEPTD2S4">sept!$B$149:$AT$152</definedName>
    <definedName name="SEPTD2S5">sept!$B$191:$AT$194</definedName>
    <definedName name="SEPTDM1S1">sept!$B$11:$AT$14</definedName>
    <definedName name="SEPTDM1S2">sept!$B$53:$AT$56</definedName>
    <definedName name="SEPTDM1S3">sept!$B$95:$AT$98</definedName>
    <definedName name="SEPTDM1S4">sept!$B$137:$AT$140</definedName>
    <definedName name="SEPTDM1S5">sept!$B$179:$AT$182</definedName>
    <definedName name="SEPTDM2S1">sept!$B$27:$AT$30</definedName>
    <definedName name="SEPTDM2S2">sept!$B$69:$AT$72</definedName>
    <definedName name="SEPTDM2S3">sept!$B$111:$AT$114</definedName>
    <definedName name="SEPTDM2S4">sept!$B$153:$AT$156</definedName>
    <definedName name="SEPTDM2S5">sept!$B$195:$AT$198</definedName>
    <definedName name="SEPTDUMS1">sept!$B$35:$AT$38</definedName>
    <definedName name="SEPTDUMS2">sept!$B$77:$AT$80</definedName>
    <definedName name="SEPTDUMS3">sept!$B$119:$AT$122</definedName>
    <definedName name="SEPTDUMS4">sept!$B$161:$AT$164</definedName>
    <definedName name="SEPTDUMS5">sept!$B$203:$AT$206</definedName>
    <definedName name="SEPTFCS1">sept!$B$39:$AT$42</definedName>
    <definedName name="SEPTFCS2">sept!$B$81:$AT$84</definedName>
    <definedName name="SEPTFCS3">sept!$B$123:$AT$126</definedName>
    <definedName name="SEPTFCS4">sept!$B$165:$AT$168</definedName>
    <definedName name="SEPTFCS5">sept!$B$207:$AT$210</definedName>
    <definedName name="SEPTM1S1">sept!$B$15:$AT$18</definedName>
    <definedName name="SEPTM1S2">sept!$B$57:$AT$60</definedName>
    <definedName name="SEPTM1S3">sept!$B$99:$AT$102</definedName>
    <definedName name="SEPTM1S4">sept!$B$141:$AT$144</definedName>
    <definedName name="SEPTM1S5">sept!$B$183:$AT$186</definedName>
    <definedName name="SEPTM2S1">sept!$B$31:$AT$34</definedName>
    <definedName name="SEPTM2S2">sept!$B$73:$AT$76</definedName>
    <definedName name="SEPTM2S3">sept!$B$115:$AT$118</definedName>
    <definedName name="SEPTM2S4">sept!$B$157:$AT$160</definedName>
    <definedName name="SEPTM2S5">sept!$B$199:$AT$202</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AS179" i="6" l="1"/>
  <c r="AS180" i="6"/>
  <c r="AT180" i="6"/>
  <c r="AS182" i="6"/>
  <c r="S179" i="6"/>
  <c r="U179" i="6"/>
  <c r="W179" i="6"/>
  <c r="Y179" i="6"/>
  <c r="AA179" i="6"/>
  <c r="AC179" i="6"/>
  <c r="AE179" i="6"/>
  <c r="AG179" i="6"/>
  <c r="AI179" i="6"/>
  <c r="AK179" i="6"/>
  <c r="AM179" i="6"/>
  <c r="AO179" i="6"/>
  <c r="AQ179" i="6"/>
  <c r="S180" i="6"/>
  <c r="T180" i="6"/>
  <c r="U180" i="6"/>
  <c r="V180" i="6"/>
  <c r="W180" i="6"/>
  <c r="X180" i="6"/>
  <c r="Y180" i="6"/>
  <c r="Z180" i="6"/>
  <c r="AA180" i="6"/>
  <c r="AB180" i="6"/>
  <c r="AC180" i="6"/>
  <c r="AD180" i="6"/>
  <c r="AE180" i="6"/>
  <c r="AF180" i="6"/>
  <c r="AG180" i="6"/>
  <c r="AH180" i="6"/>
  <c r="AI180" i="6"/>
  <c r="AJ180" i="6"/>
  <c r="AK180" i="6"/>
  <c r="AL180" i="6"/>
  <c r="AM180" i="6"/>
  <c r="AN180" i="6"/>
  <c r="AO180" i="6"/>
  <c r="AP180" i="6"/>
  <c r="AQ180" i="6"/>
  <c r="AR180" i="6"/>
  <c r="S181" i="6"/>
  <c r="T181" i="6"/>
  <c r="U181" i="6"/>
  <c r="V181" i="6"/>
  <c r="W181" i="6"/>
  <c r="X181" i="6"/>
  <c r="Y181" i="6"/>
  <c r="Z181" i="6"/>
  <c r="AA181" i="6"/>
  <c r="AB181" i="6"/>
  <c r="AC181" i="6"/>
  <c r="AD181" i="6"/>
  <c r="AE181" i="6"/>
  <c r="AF181" i="6"/>
  <c r="AG181" i="6"/>
  <c r="AH181" i="6"/>
  <c r="AI181" i="6"/>
  <c r="AJ181" i="6"/>
  <c r="AK181" i="6"/>
  <c r="AL181" i="6"/>
  <c r="AM181" i="6"/>
  <c r="AN181" i="6"/>
  <c r="AO181" i="6"/>
  <c r="AP181" i="6"/>
  <c r="AQ181" i="6"/>
  <c r="AR181" i="6"/>
  <c r="AS181" i="6"/>
  <c r="AT181" i="6"/>
  <c r="S182" i="6"/>
  <c r="U182" i="6"/>
  <c r="W182" i="6"/>
  <c r="Y182" i="6"/>
  <c r="AA182" i="6"/>
  <c r="AC182" i="6"/>
  <c r="AE182" i="6"/>
  <c r="AG182" i="6"/>
  <c r="AI182" i="6"/>
  <c r="AK182" i="6"/>
  <c r="AM182" i="6"/>
  <c r="AO182" i="6"/>
  <c r="AQ182" i="6"/>
  <c r="AS175" i="6"/>
  <c r="AS176" i="6"/>
  <c r="AT176" i="6"/>
  <c r="AS178" i="6"/>
  <c r="S175" i="6"/>
  <c r="U175" i="6"/>
  <c r="W175" i="6"/>
  <c r="Y175" i="6"/>
  <c r="AI175" i="6"/>
  <c r="AK175" i="6"/>
  <c r="AM175" i="6"/>
  <c r="AO175" i="6"/>
  <c r="AQ175" i="6"/>
  <c r="S176" i="6"/>
  <c r="T176" i="6"/>
  <c r="U176" i="6"/>
  <c r="V176" i="6"/>
  <c r="W176" i="6"/>
  <c r="X176" i="6"/>
  <c r="Y176" i="6"/>
  <c r="Z176" i="6"/>
  <c r="AI176" i="6"/>
  <c r="AJ176" i="6"/>
  <c r="AK176" i="6"/>
  <c r="AL176" i="6"/>
  <c r="AM176" i="6"/>
  <c r="AN176" i="6"/>
  <c r="AO176" i="6"/>
  <c r="AP176" i="6"/>
  <c r="AQ176" i="6"/>
  <c r="AR176" i="6"/>
  <c r="S177" i="6"/>
  <c r="T177" i="6"/>
  <c r="U177" i="6"/>
  <c r="V177" i="6"/>
  <c r="W177" i="6"/>
  <c r="X177" i="6"/>
  <c r="Y177" i="6"/>
  <c r="Z177" i="6"/>
  <c r="AI177" i="6"/>
  <c r="AJ177" i="6"/>
  <c r="AK177" i="6"/>
  <c r="AL177" i="6"/>
  <c r="AM177" i="6"/>
  <c r="AN177" i="6"/>
  <c r="AO177" i="6"/>
  <c r="AP177" i="6"/>
  <c r="AQ177" i="6"/>
  <c r="AR177" i="6"/>
  <c r="AS177" i="6"/>
  <c r="AT177" i="6"/>
  <c r="S178" i="6"/>
  <c r="U178" i="6"/>
  <c r="W178" i="6"/>
  <c r="Y178" i="6"/>
  <c r="AI178" i="6"/>
  <c r="AK178" i="6"/>
  <c r="AM178" i="6"/>
  <c r="AO178" i="6"/>
  <c r="AQ178" i="6"/>
  <c r="A1" i="1"/>
  <c r="C2" i="1"/>
  <c r="K2" i="1"/>
  <c r="S2" i="1"/>
  <c r="AA2" i="1"/>
  <c r="AI2" i="1"/>
  <c r="AS2" i="1"/>
  <c r="C44" i="1"/>
  <c r="K44" i="1"/>
  <c r="S44" i="1"/>
  <c r="AA44" i="1"/>
  <c r="AI44" i="1"/>
  <c r="AS44" i="1"/>
  <c r="C86" i="1"/>
  <c r="K86" i="1"/>
  <c r="S86" i="1"/>
  <c r="AA86" i="1"/>
  <c r="AI86" i="1"/>
  <c r="AS86" i="1"/>
  <c r="C128" i="1"/>
  <c r="K128" i="1"/>
  <c r="S128" i="1"/>
  <c r="AA128" i="1"/>
  <c r="AI128" i="1"/>
  <c r="AS128" i="1"/>
  <c r="C170" i="1"/>
  <c r="K170" i="1"/>
  <c r="S170" i="1"/>
  <c r="AA170" i="1"/>
  <c r="AI170" i="1"/>
  <c r="AS170" i="1"/>
  <c r="C2" i="6"/>
  <c r="K2" i="6"/>
  <c r="S2" i="6"/>
  <c r="AA2" i="6"/>
  <c r="AI2" i="6"/>
  <c r="AS2" i="6"/>
  <c r="C44" i="6"/>
  <c r="K44" i="6"/>
  <c r="S44" i="6"/>
  <c r="AA44" i="6"/>
  <c r="AI44" i="6"/>
  <c r="AS44" i="6"/>
  <c r="C86" i="6"/>
  <c r="K86" i="6"/>
  <c r="A3" i="5"/>
  <c r="E3" i="5"/>
  <c r="C3" i="5"/>
  <c r="AS171" i="6"/>
  <c r="AS172" i="6"/>
  <c r="AS174" i="6"/>
  <c r="AT173" i="6"/>
  <c r="S171" i="6"/>
  <c r="U171" i="6"/>
  <c r="W171" i="6"/>
  <c r="Y171" i="6"/>
  <c r="AA171" i="6"/>
  <c r="AC171" i="6"/>
  <c r="AE171" i="6"/>
  <c r="AG171" i="6"/>
  <c r="AI171" i="6"/>
  <c r="AK171" i="6"/>
  <c r="AM171" i="6"/>
  <c r="AO171" i="6"/>
  <c r="AQ171" i="6"/>
  <c r="S172" i="6"/>
  <c r="T172" i="6"/>
  <c r="U172" i="6"/>
  <c r="V172" i="6"/>
  <c r="W172" i="6"/>
  <c r="X172" i="6"/>
  <c r="Y172" i="6"/>
  <c r="Z172" i="6"/>
  <c r="AA172" i="6"/>
  <c r="AB172" i="6"/>
  <c r="AC172" i="6"/>
  <c r="AD172" i="6"/>
  <c r="AE172" i="6"/>
  <c r="AF172" i="6"/>
  <c r="AG172" i="6"/>
  <c r="AH172" i="6"/>
  <c r="AI172" i="6"/>
  <c r="AJ172" i="6"/>
  <c r="AK172" i="6"/>
  <c r="AL172" i="6"/>
  <c r="AM172" i="6"/>
  <c r="AN172" i="6"/>
  <c r="AO172" i="6"/>
  <c r="AP172" i="6"/>
  <c r="AQ172" i="6"/>
  <c r="AR172" i="6"/>
  <c r="AT172" i="6"/>
  <c r="S173" i="6"/>
  <c r="T173" i="6"/>
  <c r="U173" i="6"/>
  <c r="V173" i="6"/>
  <c r="W173" i="6"/>
  <c r="X173" i="6"/>
  <c r="Y173" i="6"/>
  <c r="Z173" i="6"/>
  <c r="AA173" i="6"/>
  <c r="AB173" i="6"/>
  <c r="AC173" i="6"/>
  <c r="AD173" i="6"/>
  <c r="AE173" i="6"/>
  <c r="AF173" i="6"/>
  <c r="AG173" i="6"/>
  <c r="AH173" i="6"/>
  <c r="AI173" i="6"/>
  <c r="AJ173" i="6"/>
  <c r="AK173" i="6"/>
  <c r="AL173" i="6"/>
  <c r="AM173" i="6"/>
  <c r="AN173" i="6"/>
  <c r="AO173" i="6"/>
  <c r="AP173" i="6"/>
  <c r="AQ173" i="6"/>
  <c r="AR173" i="6"/>
  <c r="AS173" i="6"/>
  <c r="S174" i="6"/>
  <c r="U174" i="6"/>
  <c r="W174" i="6"/>
  <c r="Y174" i="6"/>
  <c r="AA174" i="6"/>
  <c r="AC174" i="6"/>
  <c r="AE174" i="6"/>
  <c r="AG174" i="6"/>
  <c r="AI174" i="6"/>
  <c r="AK174" i="6"/>
  <c r="AM174" i="6"/>
  <c r="AO174" i="6"/>
  <c r="AQ174" i="6"/>
  <c r="U210" i="6"/>
  <c r="W210" i="6"/>
  <c r="Y210" i="6"/>
  <c r="AA210" i="6"/>
  <c r="AC210" i="6"/>
  <c r="AE210" i="6"/>
  <c r="AG210" i="6"/>
  <c r="AI210" i="6"/>
  <c r="AK210" i="6"/>
  <c r="AM210" i="6"/>
  <c r="AO210" i="6"/>
  <c r="AQ210" i="6"/>
  <c r="AS210" i="6"/>
  <c r="U208" i="6"/>
  <c r="V208" i="6"/>
  <c r="W208" i="6"/>
  <c r="X208" i="6"/>
  <c r="Y208" i="6"/>
  <c r="Z208" i="6"/>
  <c r="AA208" i="6"/>
  <c r="AB208" i="6"/>
  <c r="AC208" i="6"/>
  <c r="AD208" i="6"/>
  <c r="AE208" i="6"/>
  <c r="AF208" i="6"/>
  <c r="AG208" i="6"/>
  <c r="AH208" i="6"/>
  <c r="AI208" i="6"/>
  <c r="AJ208" i="6"/>
  <c r="AK208" i="6"/>
  <c r="AL208" i="6"/>
  <c r="AM208" i="6"/>
  <c r="AN208" i="6"/>
  <c r="AO208" i="6"/>
  <c r="AP208" i="6"/>
  <c r="AQ208" i="6"/>
  <c r="AR208" i="6"/>
  <c r="AS208" i="6"/>
  <c r="AT208" i="6"/>
  <c r="U209" i="6"/>
  <c r="V209" i="6"/>
  <c r="W209" i="6"/>
  <c r="X209" i="6"/>
  <c r="Y209" i="6"/>
  <c r="Z209" i="6"/>
  <c r="AA209" i="6"/>
  <c r="AB209" i="6"/>
  <c r="AC209" i="6"/>
  <c r="AD209" i="6"/>
  <c r="AE209" i="6"/>
  <c r="AF209" i="6"/>
  <c r="AG209" i="6"/>
  <c r="AH209" i="6"/>
  <c r="AI209" i="6"/>
  <c r="AJ209" i="6"/>
  <c r="AK209" i="6"/>
  <c r="AL209" i="6"/>
  <c r="AM209" i="6"/>
  <c r="AN209" i="6"/>
  <c r="AO209" i="6"/>
  <c r="AP209" i="6"/>
  <c r="AQ209" i="6"/>
  <c r="AR209" i="6"/>
  <c r="AS209" i="6"/>
  <c r="AT209" i="6"/>
  <c r="U206" i="6"/>
  <c r="W206" i="6"/>
  <c r="Y206" i="6"/>
  <c r="AA206" i="6"/>
  <c r="AC206" i="6"/>
  <c r="AE206" i="6"/>
  <c r="AG206" i="6"/>
  <c r="AI206" i="6"/>
  <c r="AK206" i="6"/>
  <c r="AM206" i="6"/>
  <c r="AO206" i="6"/>
  <c r="AQ206" i="6"/>
  <c r="AS206" i="6"/>
  <c r="U207" i="6"/>
  <c r="W207" i="6"/>
  <c r="Y207" i="6"/>
  <c r="AA207" i="6"/>
  <c r="AC207" i="6"/>
  <c r="AE207" i="6"/>
  <c r="AG207" i="6"/>
  <c r="AI207" i="6"/>
  <c r="AK207" i="6"/>
  <c r="AM207" i="6"/>
  <c r="AO207" i="6"/>
  <c r="AQ207" i="6"/>
  <c r="AS207" i="6"/>
  <c r="U204" i="6"/>
  <c r="V204" i="6"/>
  <c r="W204" i="6"/>
  <c r="X204" i="6"/>
  <c r="Y204" i="6"/>
  <c r="Z204" i="6"/>
  <c r="AA204" i="6"/>
  <c r="AB204" i="6"/>
  <c r="AC204" i="6"/>
  <c r="AD204" i="6"/>
  <c r="AE204" i="6"/>
  <c r="AF204" i="6"/>
  <c r="AG204" i="6"/>
  <c r="AH204" i="6"/>
  <c r="AI204" i="6"/>
  <c r="AJ204" i="6"/>
  <c r="AK204" i="6"/>
  <c r="AL204" i="6"/>
  <c r="AM204" i="6"/>
  <c r="AN204" i="6"/>
  <c r="AO204" i="6"/>
  <c r="AP204" i="6"/>
  <c r="AQ204" i="6"/>
  <c r="AR204" i="6"/>
  <c r="AS204" i="6"/>
  <c r="AT204" i="6"/>
  <c r="U205" i="6"/>
  <c r="V205" i="6"/>
  <c r="W205" i="6"/>
  <c r="X205" i="6"/>
  <c r="Y205" i="6"/>
  <c r="Z205" i="6"/>
  <c r="AA205" i="6"/>
  <c r="AB205" i="6"/>
  <c r="AC205" i="6"/>
  <c r="AD205" i="6"/>
  <c r="AE205" i="6"/>
  <c r="AF205" i="6"/>
  <c r="AG205" i="6"/>
  <c r="AH205" i="6"/>
  <c r="AI205" i="6"/>
  <c r="AJ205" i="6"/>
  <c r="AK205" i="6"/>
  <c r="AL205" i="6"/>
  <c r="AM205" i="6"/>
  <c r="AN205" i="6"/>
  <c r="AO205" i="6"/>
  <c r="AP205" i="6"/>
  <c r="AQ205" i="6"/>
  <c r="AR205" i="6"/>
  <c r="AS205" i="6"/>
  <c r="AT205" i="6"/>
  <c r="Y202" i="6"/>
  <c r="AA202" i="6"/>
  <c r="AC202" i="6"/>
  <c r="AE202" i="6"/>
  <c r="AG202" i="6"/>
  <c r="AI202" i="6"/>
  <c r="AK202" i="6"/>
  <c r="AM202" i="6"/>
  <c r="AO202" i="6"/>
  <c r="AQ202" i="6"/>
  <c r="AS202" i="6"/>
  <c r="U203" i="6"/>
  <c r="W203" i="6"/>
  <c r="Y203" i="6"/>
  <c r="AA203" i="6"/>
  <c r="AC203" i="6"/>
  <c r="AE203" i="6"/>
  <c r="AG203" i="6"/>
  <c r="AI203" i="6"/>
  <c r="AK203" i="6"/>
  <c r="AM203" i="6"/>
  <c r="AO203" i="6"/>
  <c r="AQ203" i="6"/>
  <c r="AS203" i="6"/>
  <c r="Y200" i="6"/>
  <c r="Z200" i="6"/>
  <c r="AA200" i="6"/>
  <c r="AB200" i="6"/>
  <c r="AC200" i="6"/>
  <c r="AD200" i="6"/>
  <c r="AE200" i="6"/>
  <c r="AF200" i="6"/>
  <c r="AG200" i="6"/>
  <c r="AH200" i="6"/>
  <c r="AI200" i="6"/>
  <c r="AJ200" i="6"/>
  <c r="AK200" i="6"/>
  <c r="AL200" i="6"/>
  <c r="AM200" i="6"/>
  <c r="AN200" i="6"/>
  <c r="AO200" i="6"/>
  <c r="AP200" i="6"/>
  <c r="AQ200" i="6"/>
  <c r="AR200" i="6"/>
  <c r="AS200" i="6"/>
  <c r="AT200" i="6"/>
  <c r="Y201" i="6"/>
  <c r="Z201" i="6"/>
  <c r="AA201" i="6"/>
  <c r="AB201" i="6"/>
  <c r="AC201" i="6"/>
  <c r="AD201" i="6"/>
  <c r="AE201" i="6"/>
  <c r="AF201" i="6"/>
  <c r="AG201" i="6"/>
  <c r="AH201" i="6"/>
  <c r="AI201" i="6"/>
  <c r="AJ201" i="6"/>
  <c r="AK201" i="6"/>
  <c r="AL201" i="6"/>
  <c r="AM201" i="6"/>
  <c r="AN201" i="6"/>
  <c r="AO201" i="6"/>
  <c r="AP201" i="6"/>
  <c r="AQ201" i="6"/>
  <c r="AR201" i="6"/>
  <c r="AS201" i="6"/>
  <c r="AT201" i="6"/>
  <c r="U198" i="6"/>
  <c r="W198" i="6"/>
  <c r="Y198" i="6"/>
  <c r="AA198" i="6"/>
  <c r="AC198" i="6"/>
  <c r="AE198" i="6"/>
  <c r="AG198" i="6"/>
  <c r="AI198" i="6"/>
  <c r="AK198" i="6"/>
  <c r="AM198" i="6"/>
  <c r="AO198" i="6"/>
  <c r="AQ198" i="6"/>
  <c r="AS198" i="6"/>
  <c r="Y199" i="6"/>
  <c r="AA199" i="6"/>
  <c r="AC199" i="6"/>
  <c r="AE199" i="6"/>
  <c r="AG199" i="6"/>
  <c r="AI199" i="6"/>
  <c r="AK199" i="6"/>
  <c r="AM199" i="6"/>
  <c r="AO199" i="6"/>
  <c r="AQ199" i="6"/>
  <c r="AS199" i="6"/>
  <c r="U196" i="6"/>
  <c r="V196" i="6"/>
  <c r="W196" i="6"/>
  <c r="X196" i="6"/>
  <c r="Y196" i="6"/>
  <c r="Z196" i="6"/>
  <c r="AA196" i="6"/>
  <c r="AB196" i="6"/>
  <c r="AC196" i="6"/>
  <c r="AD196" i="6"/>
  <c r="AE196" i="6"/>
  <c r="AF196" i="6"/>
  <c r="AG196" i="6"/>
  <c r="AH196" i="6"/>
  <c r="AI196" i="6"/>
  <c r="AJ196" i="6"/>
  <c r="AK196" i="6"/>
  <c r="AL196" i="6"/>
  <c r="AM196" i="6"/>
  <c r="AN196" i="6"/>
  <c r="AO196" i="6"/>
  <c r="AP196" i="6"/>
  <c r="AQ196" i="6"/>
  <c r="AR196" i="6"/>
  <c r="AS196" i="6"/>
  <c r="AT196" i="6"/>
  <c r="U197" i="6"/>
  <c r="V197" i="6"/>
  <c r="W197" i="6"/>
  <c r="X197" i="6"/>
  <c r="Y197" i="6"/>
  <c r="Z197" i="6"/>
  <c r="AA197" i="6"/>
  <c r="AB197" i="6"/>
  <c r="AC197" i="6"/>
  <c r="AD197" i="6"/>
  <c r="AE197" i="6"/>
  <c r="AF197" i="6"/>
  <c r="AG197" i="6"/>
  <c r="AH197" i="6"/>
  <c r="AI197" i="6"/>
  <c r="AJ197" i="6"/>
  <c r="AK197" i="6"/>
  <c r="AL197" i="6"/>
  <c r="AM197" i="6"/>
  <c r="AN197" i="6"/>
  <c r="AO197" i="6"/>
  <c r="AP197" i="6"/>
  <c r="AQ197" i="6"/>
  <c r="AR197" i="6"/>
  <c r="AS197" i="6"/>
  <c r="AT197" i="6"/>
  <c r="U194" i="6"/>
  <c r="Y194" i="6"/>
  <c r="AA194" i="6"/>
  <c r="AC194" i="6"/>
  <c r="AE194" i="6"/>
  <c r="AG194" i="6"/>
  <c r="AI194" i="6"/>
  <c r="AK194" i="6"/>
  <c r="AM194" i="6"/>
  <c r="AO194" i="6"/>
  <c r="AQ194" i="6"/>
  <c r="AS194" i="6"/>
  <c r="U195" i="6"/>
  <c r="W195" i="6"/>
  <c r="Y195" i="6"/>
  <c r="AA195" i="6"/>
  <c r="AC195" i="6"/>
  <c r="AE195" i="6"/>
  <c r="AG195" i="6"/>
  <c r="AI195" i="6"/>
  <c r="AK195" i="6"/>
  <c r="AM195" i="6"/>
  <c r="AO195" i="6"/>
  <c r="AQ195" i="6"/>
  <c r="AS195" i="6"/>
  <c r="U192" i="6"/>
  <c r="V192" i="6"/>
  <c r="Y192" i="6"/>
  <c r="Z192" i="6"/>
  <c r="AA192" i="6"/>
  <c r="AB192" i="6"/>
  <c r="AC192" i="6"/>
  <c r="AD192" i="6"/>
  <c r="AE192" i="6"/>
  <c r="AF192" i="6"/>
  <c r="AG192" i="6"/>
  <c r="AH192" i="6"/>
  <c r="AI192" i="6"/>
  <c r="AJ192" i="6"/>
  <c r="AK192" i="6"/>
  <c r="AL192" i="6"/>
  <c r="AM192" i="6"/>
  <c r="AN192" i="6"/>
  <c r="AO192" i="6"/>
  <c r="AP192" i="6"/>
  <c r="AQ192" i="6"/>
  <c r="AR192" i="6"/>
  <c r="AS192" i="6"/>
  <c r="AT192" i="6"/>
  <c r="U193" i="6"/>
  <c r="V193" i="6"/>
  <c r="Y193" i="6"/>
  <c r="Z193" i="6"/>
  <c r="AA193" i="6"/>
  <c r="AB193" i="6"/>
  <c r="AC193" i="6"/>
  <c r="AD193" i="6"/>
  <c r="AE193" i="6"/>
  <c r="AF193" i="6"/>
  <c r="AG193" i="6"/>
  <c r="AH193" i="6"/>
  <c r="AI193" i="6"/>
  <c r="AJ193" i="6"/>
  <c r="AK193" i="6"/>
  <c r="AL193" i="6"/>
  <c r="AM193" i="6"/>
  <c r="AN193" i="6"/>
  <c r="AO193" i="6"/>
  <c r="AP193" i="6"/>
  <c r="AQ193" i="6"/>
  <c r="AR193" i="6"/>
  <c r="AS193" i="6"/>
  <c r="AT193" i="6"/>
  <c r="U190" i="6"/>
  <c r="W190" i="6"/>
  <c r="Y190" i="6"/>
  <c r="AA190" i="6"/>
  <c r="AC190" i="6"/>
  <c r="AE190" i="6"/>
  <c r="AG190" i="6"/>
  <c r="AI190" i="6"/>
  <c r="AK190" i="6"/>
  <c r="AM190" i="6"/>
  <c r="AO190" i="6"/>
  <c r="AQ190" i="6"/>
  <c r="AS190" i="6"/>
  <c r="U191" i="6"/>
  <c r="Y191" i="6"/>
  <c r="AA191" i="6"/>
  <c r="AC191" i="6"/>
  <c r="AE191" i="6"/>
  <c r="AG191" i="6"/>
  <c r="AI191" i="6"/>
  <c r="AK191" i="6"/>
  <c r="AM191" i="6"/>
  <c r="AO191" i="6"/>
  <c r="AQ191" i="6"/>
  <c r="AS191" i="6"/>
  <c r="U188" i="6"/>
  <c r="V188" i="6"/>
  <c r="W188" i="6"/>
  <c r="X188" i="6"/>
  <c r="Y188" i="6"/>
  <c r="Z188" i="6"/>
  <c r="AA188" i="6"/>
  <c r="AB188" i="6"/>
  <c r="AC188" i="6"/>
  <c r="AD188" i="6"/>
  <c r="AE188" i="6"/>
  <c r="AF188" i="6"/>
  <c r="AG188" i="6"/>
  <c r="AH188" i="6"/>
  <c r="AI188" i="6"/>
  <c r="AJ188" i="6"/>
  <c r="AK188" i="6"/>
  <c r="AL188" i="6"/>
  <c r="AM188" i="6"/>
  <c r="AN188" i="6"/>
  <c r="AO188" i="6"/>
  <c r="AP188" i="6"/>
  <c r="AQ188" i="6"/>
  <c r="AR188" i="6"/>
  <c r="AS188" i="6"/>
  <c r="AT188" i="6"/>
  <c r="U189" i="6"/>
  <c r="V189" i="6"/>
  <c r="W189" i="6"/>
  <c r="X189" i="6"/>
  <c r="Y189" i="6"/>
  <c r="Z189" i="6"/>
  <c r="AA189" i="6"/>
  <c r="AB189" i="6"/>
  <c r="AC189" i="6"/>
  <c r="AD189" i="6"/>
  <c r="AE189" i="6"/>
  <c r="AF189" i="6"/>
  <c r="AG189" i="6"/>
  <c r="AH189" i="6"/>
  <c r="AI189" i="6"/>
  <c r="AJ189" i="6"/>
  <c r="AK189" i="6"/>
  <c r="AL189" i="6"/>
  <c r="AM189" i="6"/>
  <c r="AN189" i="6"/>
  <c r="AO189" i="6"/>
  <c r="AP189" i="6"/>
  <c r="AQ189" i="6"/>
  <c r="AR189" i="6"/>
  <c r="AS189" i="6"/>
  <c r="AT189" i="6"/>
  <c r="U186" i="6"/>
  <c r="W186" i="6"/>
  <c r="Y186" i="6"/>
  <c r="AA186" i="6"/>
  <c r="AC186" i="6"/>
  <c r="AE186" i="6"/>
  <c r="AG186" i="6"/>
  <c r="AI186" i="6"/>
  <c r="AK186" i="6"/>
  <c r="AM186" i="6"/>
  <c r="AO186" i="6"/>
  <c r="AQ186" i="6"/>
  <c r="AS186" i="6"/>
  <c r="U187" i="6"/>
  <c r="W187" i="6"/>
  <c r="Y187" i="6"/>
  <c r="AA187" i="6"/>
  <c r="AC187" i="6"/>
  <c r="AE187" i="6"/>
  <c r="AG187" i="6"/>
  <c r="AI187" i="6"/>
  <c r="AK187" i="6"/>
  <c r="AM187" i="6"/>
  <c r="AO187" i="6"/>
  <c r="AQ187" i="6"/>
  <c r="AS187" i="6"/>
  <c r="U184" i="6"/>
  <c r="V184" i="6"/>
  <c r="W184" i="6"/>
  <c r="X184" i="6"/>
  <c r="Y184" i="6"/>
  <c r="Z184" i="6"/>
  <c r="AA184" i="6"/>
  <c r="AB184" i="6"/>
  <c r="AC184" i="6"/>
  <c r="AD184" i="6"/>
  <c r="AE184" i="6"/>
  <c r="AF184" i="6"/>
  <c r="AG184" i="6"/>
  <c r="AH184" i="6"/>
  <c r="AI184" i="6"/>
  <c r="AJ184" i="6"/>
  <c r="AK184" i="6"/>
  <c r="AL184" i="6"/>
  <c r="AM184" i="6"/>
  <c r="AN184" i="6"/>
  <c r="AO184" i="6"/>
  <c r="AP184" i="6"/>
  <c r="AQ184" i="6"/>
  <c r="AR184" i="6"/>
  <c r="AS184" i="6"/>
  <c r="AT184" i="6"/>
  <c r="U185" i="6"/>
  <c r="V185" i="6"/>
  <c r="W185" i="6"/>
  <c r="X185" i="6"/>
  <c r="Y185" i="6"/>
  <c r="Z185" i="6"/>
  <c r="AA185" i="6"/>
  <c r="AB185" i="6"/>
  <c r="AC185" i="6"/>
  <c r="AD185" i="6"/>
  <c r="AE185" i="6"/>
  <c r="AF185" i="6"/>
  <c r="AG185" i="6"/>
  <c r="AH185" i="6"/>
  <c r="AI185" i="6"/>
  <c r="AJ185" i="6"/>
  <c r="AK185" i="6"/>
  <c r="AL185" i="6"/>
  <c r="AM185" i="6"/>
  <c r="AN185" i="6"/>
  <c r="AO185" i="6"/>
  <c r="AP185" i="6"/>
  <c r="AQ185" i="6"/>
  <c r="AR185" i="6"/>
  <c r="AS185" i="6"/>
  <c r="AT185" i="6"/>
  <c r="U183" i="6"/>
  <c r="W183" i="6"/>
  <c r="Y183" i="6"/>
  <c r="AA183" i="6"/>
  <c r="AC183" i="6"/>
  <c r="AE183" i="6"/>
  <c r="AG183" i="6"/>
  <c r="AI183" i="6"/>
  <c r="AK183" i="6"/>
  <c r="AM183" i="6"/>
  <c r="AO183" i="6"/>
  <c r="AQ183" i="6"/>
  <c r="AS183" i="6"/>
  <c r="T208" i="6"/>
  <c r="T209" i="6"/>
  <c r="T204" i="6"/>
  <c r="T205" i="6"/>
  <c r="T196" i="6"/>
  <c r="T197" i="6"/>
  <c r="T192" i="6"/>
  <c r="T193" i="6"/>
  <c r="S210" i="6"/>
  <c r="S209" i="6"/>
  <c r="S208" i="6"/>
  <c r="S207" i="6"/>
  <c r="S206" i="6"/>
  <c r="S205" i="6"/>
  <c r="S204" i="6"/>
  <c r="S203" i="6"/>
  <c r="S198" i="6"/>
  <c r="S197" i="6"/>
  <c r="S196" i="6"/>
  <c r="S195" i="6"/>
  <c r="S194" i="6"/>
  <c r="S193" i="6"/>
  <c r="S192" i="6"/>
  <c r="S191" i="6"/>
  <c r="S190" i="6"/>
  <c r="S189" i="6"/>
  <c r="T189" i="6"/>
  <c r="T188" i="6"/>
  <c r="S188" i="6"/>
  <c r="S187" i="6"/>
  <c r="S186" i="6"/>
  <c r="T184" i="6"/>
  <c r="T185" i="6"/>
  <c r="S185" i="6"/>
  <c r="S184" i="6"/>
  <c r="S183" i="6"/>
  <c r="K229" i="5"/>
  <c r="I229" i="5"/>
  <c r="G229" i="5"/>
  <c r="E229" i="5"/>
  <c r="C229" i="5"/>
  <c r="A229" i="5"/>
  <c r="K227" i="5"/>
  <c r="I227" i="5"/>
  <c r="G227" i="5"/>
  <c r="E227" i="5"/>
  <c r="C227" i="5"/>
  <c r="A227" i="5"/>
  <c r="K224" i="5"/>
  <c r="I224" i="5"/>
  <c r="G224" i="5"/>
  <c r="E224" i="5"/>
  <c r="C224" i="5"/>
  <c r="A224" i="5"/>
  <c r="K222" i="5"/>
  <c r="I222" i="5"/>
  <c r="G222" i="5"/>
  <c r="E222" i="5"/>
  <c r="C222" i="5"/>
  <c r="A222" i="5"/>
  <c r="K219" i="5"/>
  <c r="I219" i="5"/>
  <c r="G219" i="5"/>
  <c r="E219" i="5"/>
  <c r="C219" i="5"/>
  <c r="A219" i="5"/>
  <c r="K217" i="5"/>
  <c r="I217" i="5"/>
  <c r="G217" i="5"/>
  <c r="E217" i="5"/>
  <c r="C217" i="5"/>
  <c r="A217" i="5"/>
  <c r="K214" i="5"/>
  <c r="I214" i="5"/>
  <c r="G214" i="5"/>
  <c r="E214" i="5"/>
  <c r="C214" i="5"/>
  <c r="A214" i="5"/>
  <c r="K212" i="5"/>
  <c r="I212" i="5"/>
  <c r="G212" i="5"/>
  <c r="E212" i="5"/>
  <c r="C212" i="5"/>
  <c r="A212" i="5"/>
  <c r="K208" i="5"/>
  <c r="I208" i="5"/>
  <c r="K206" i="5"/>
  <c r="I206" i="5"/>
  <c r="G208" i="5"/>
  <c r="E208" i="5"/>
  <c r="C208" i="5"/>
  <c r="A208" i="5"/>
  <c r="G206" i="5"/>
  <c r="E206" i="5"/>
  <c r="C206" i="5"/>
  <c r="A206" i="5"/>
  <c r="K203" i="5"/>
  <c r="I203" i="5"/>
  <c r="G203" i="5"/>
  <c r="E203" i="5"/>
  <c r="C203" i="5"/>
  <c r="A203" i="5"/>
  <c r="K201" i="5"/>
  <c r="I201" i="5"/>
  <c r="G201" i="5"/>
  <c r="E201" i="5"/>
  <c r="C201" i="5"/>
  <c r="A201" i="5"/>
  <c r="K198" i="5"/>
  <c r="I198" i="5"/>
  <c r="G198" i="5"/>
  <c r="E198" i="5"/>
  <c r="C198" i="5"/>
  <c r="A198" i="5"/>
  <c r="K196" i="5"/>
  <c r="I196" i="5"/>
  <c r="G196" i="5"/>
  <c r="E196" i="5"/>
  <c r="C196" i="5"/>
  <c r="A196" i="5"/>
  <c r="K193" i="5"/>
  <c r="I193" i="5"/>
  <c r="G193" i="5"/>
  <c r="E193" i="5"/>
  <c r="C193" i="5"/>
  <c r="A193" i="5"/>
  <c r="K191" i="5"/>
  <c r="I191" i="5"/>
  <c r="G191" i="5"/>
  <c r="E191" i="5"/>
  <c r="C191" i="5"/>
  <c r="A191" i="5"/>
  <c r="K187" i="5"/>
  <c r="I187" i="5"/>
  <c r="G187" i="5"/>
  <c r="E187" i="5"/>
  <c r="C187" i="5"/>
  <c r="K185" i="5"/>
  <c r="I185" i="5"/>
  <c r="G185" i="5"/>
  <c r="E185" i="5"/>
  <c r="C185" i="5"/>
  <c r="K161" i="5"/>
  <c r="I161" i="5"/>
  <c r="G161" i="5"/>
  <c r="E161" i="5"/>
  <c r="C161" i="5"/>
  <c r="A161" i="5"/>
  <c r="K159" i="5"/>
  <c r="I159" i="5"/>
  <c r="G159" i="5"/>
  <c r="E159" i="5"/>
  <c r="C159" i="5"/>
  <c r="A159" i="5"/>
  <c r="K156" i="5"/>
  <c r="I156" i="5"/>
  <c r="G156" i="5"/>
  <c r="E156" i="5"/>
  <c r="C156" i="5"/>
  <c r="A156" i="5"/>
  <c r="K154" i="5"/>
  <c r="I154" i="5"/>
  <c r="G154" i="5"/>
  <c r="E154" i="5"/>
  <c r="C154" i="5"/>
  <c r="A154" i="5"/>
  <c r="K151" i="5"/>
  <c r="I151" i="5"/>
  <c r="G151" i="5"/>
  <c r="E151" i="5"/>
  <c r="C151" i="5"/>
  <c r="A151" i="5"/>
  <c r="K149" i="5"/>
  <c r="I149" i="5"/>
  <c r="G149" i="5"/>
  <c r="E149" i="5"/>
  <c r="C149" i="5"/>
  <c r="A149" i="5"/>
  <c r="K146" i="5"/>
  <c r="I146" i="5"/>
  <c r="G146" i="5"/>
  <c r="E146" i="5"/>
  <c r="C146" i="5"/>
  <c r="A146" i="5"/>
  <c r="K144" i="5"/>
  <c r="I144" i="5"/>
  <c r="G144" i="5"/>
  <c r="E144" i="5"/>
  <c r="C144" i="5"/>
  <c r="A144" i="5"/>
  <c r="K140" i="5"/>
  <c r="I140" i="5"/>
  <c r="G140" i="5"/>
  <c r="K138" i="5"/>
  <c r="I138" i="5"/>
  <c r="G138" i="5"/>
  <c r="E140" i="5"/>
  <c r="C140" i="5"/>
  <c r="A140" i="5"/>
  <c r="E138" i="5"/>
  <c r="C138" i="5"/>
  <c r="A138" i="5"/>
  <c r="K135" i="5"/>
  <c r="I135" i="5"/>
  <c r="G135" i="5"/>
  <c r="E135" i="5"/>
  <c r="C135" i="5"/>
  <c r="A135" i="5"/>
  <c r="K133" i="5"/>
  <c r="I133" i="5"/>
  <c r="G133" i="5"/>
  <c r="E133" i="5"/>
  <c r="C133" i="5"/>
  <c r="A133" i="5"/>
  <c r="K130" i="5"/>
  <c r="I130" i="5"/>
  <c r="G130" i="5"/>
  <c r="E130" i="5"/>
  <c r="C130" i="5"/>
  <c r="A130" i="5"/>
  <c r="K128" i="5"/>
  <c r="I128" i="5"/>
  <c r="G128" i="5"/>
  <c r="E128" i="5"/>
  <c r="C128" i="5"/>
  <c r="A128" i="5"/>
  <c r="K125" i="5"/>
  <c r="I125" i="5"/>
  <c r="G125" i="5"/>
  <c r="E125" i="5"/>
  <c r="C125" i="5"/>
  <c r="A125" i="5"/>
  <c r="K123" i="5"/>
  <c r="I123" i="5"/>
  <c r="G123" i="5"/>
  <c r="E123" i="5"/>
  <c r="C123" i="5"/>
  <c r="A123" i="5"/>
  <c r="K119" i="5"/>
  <c r="I119" i="5"/>
  <c r="G119" i="5"/>
  <c r="K117" i="5"/>
  <c r="I117" i="5"/>
  <c r="G117" i="5"/>
  <c r="K93" i="5"/>
  <c r="I93" i="5"/>
  <c r="G93" i="5"/>
  <c r="E93" i="5"/>
  <c r="C93" i="5"/>
  <c r="A93" i="5"/>
  <c r="K91" i="5"/>
  <c r="I91" i="5"/>
  <c r="G91" i="5"/>
  <c r="E91" i="5"/>
  <c r="C91" i="5"/>
  <c r="A91" i="5"/>
  <c r="K88" i="5"/>
  <c r="I88" i="5"/>
  <c r="G88" i="5"/>
  <c r="E88" i="5"/>
  <c r="C88" i="5"/>
  <c r="A88" i="5"/>
  <c r="K86" i="5"/>
  <c r="I86" i="5"/>
  <c r="G86" i="5"/>
  <c r="E86" i="5"/>
  <c r="C86" i="5"/>
  <c r="A86" i="5"/>
  <c r="K83" i="5"/>
  <c r="I83" i="5"/>
  <c r="G83" i="5"/>
  <c r="E83" i="5"/>
  <c r="C83" i="5"/>
  <c r="A83" i="5"/>
  <c r="K81" i="5"/>
  <c r="I81" i="5"/>
  <c r="G81" i="5"/>
  <c r="E81" i="5"/>
  <c r="C81" i="5"/>
  <c r="A81" i="5"/>
  <c r="K78" i="5"/>
  <c r="I78" i="5"/>
  <c r="G78" i="5"/>
  <c r="E78" i="5"/>
  <c r="C78" i="5"/>
  <c r="A78" i="5"/>
  <c r="K76" i="5"/>
  <c r="I76" i="5"/>
  <c r="G76" i="5"/>
  <c r="E76" i="5"/>
  <c r="C76" i="5"/>
  <c r="A76" i="5"/>
  <c r="K72" i="5"/>
  <c r="I72" i="5"/>
  <c r="K70" i="5"/>
  <c r="I70" i="5"/>
  <c r="E60" i="5"/>
  <c r="K57" i="5"/>
  <c r="I57" i="5"/>
  <c r="G57" i="5"/>
  <c r="E57" i="5"/>
  <c r="C57" i="5"/>
  <c r="A57" i="5"/>
  <c r="K55" i="5"/>
  <c r="I55" i="5"/>
  <c r="G55" i="5"/>
  <c r="E55" i="5"/>
  <c r="C55" i="5"/>
  <c r="A55" i="5"/>
  <c r="K255" i="5"/>
  <c r="I255" i="5"/>
  <c r="G255" i="5"/>
  <c r="E255" i="5"/>
  <c r="C255" i="5"/>
  <c r="A255" i="5"/>
  <c r="K253" i="5"/>
  <c r="I253" i="5"/>
  <c r="G253" i="5"/>
  <c r="E253" i="5"/>
  <c r="C253" i="5"/>
  <c r="A253" i="5"/>
  <c r="K250" i="5"/>
  <c r="I250" i="5"/>
  <c r="G250" i="5"/>
  <c r="E250" i="5"/>
  <c r="C250" i="5"/>
  <c r="A250" i="5"/>
  <c r="K248" i="5"/>
  <c r="I248" i="5"/>
  <c r="G248" i="5"/>
  <c r="E248" i="5"/>
  <c r="C248" i="5"/>
  <c r="A248" i="5"/>
  <c r="K245" i="5"/>
  <c r="I245" i="5"/>
  <c r="G245" i="5"/>
  <c r="E245" i="5"/>
  <c r="C245" i="5"/>
  <c r="A245" i="5"/>
  <c r="K243" i="5"/>
  <c r="I243" i="5"/>
  <c r="G243" i="5"/>
  <c r="E243" i="5"/>
  <c r="C243" i="5"/>
  <c r="A243" i="5"/>
  <c r="K240" i="5"/>
  <c r="I240" i="5"/>
  <c r="G240" i="5"/>
  <c r="E240" i="5"/>
  <c r="C240" i="5"/>
  <c r="A240" i="5"/>
  <c r="K238" i="5"/>
  <c r="I238" i="5"/>
  <c r="G238" i="5"/>
  <c r="E238" i="5"/>
  <c r="C238" i="5"/>
  <c r="A238" i="5"/>
  <c r="K235" i="5"/>
  <c r="I235" i="5"/>
  <c r="G235" i="5"/>
  <c r="E235" i="5"/>
  <c r="C235" i="5"/>
  <c r="A235" i="5"/>
  <c r="K233" i="5"/>
  <c r="I233" i="5"/>
  <c r="G233" i="5"/>
  <c r="E233" i="5"/>
  <c r="C233" i="5"/>
  <c r="A233" i="5"/>
  <c r="A187" i="5"/>
  <c r="A185" i="5"/>
  <c r="K182" i="5"/>
  <c r="I182" i="5"/>
  <c r="G182" i="5"/>
  <c r="E182" i="5"/>
  <c r="C182" i="5"/>
  <c r="A182" i="5"/>
  <c r="K180" i="5"/>
  <c r="I180" i="5"/>
  <c r="G180" i="5"/>
  <c r="E180" i="5"/>
  <c r="C180" i="5"/>
  <c r="A180" i="5"/>
  <c r="K177" i="5"/>
  <c r="I177" i="5"/>
  <c r="G177" i="5"/>
  <c r="E177" i="5"/>
  <c r="C177" i="5"/>
  <c r="A177" i="5"/>
  <c r="K175" i="5"/>
  <c r="I175" i="5"/>
  <c r="G175" i="5"/>
  <c r="E175" i="5"/>
  <c r="C175" i="5"/>
  <c r="A175" i="5"/>
  <c r="K172" i="5"/>
  <c r="I172" i="5"/>
  <c r="G172" i="5"/>
  <c r="E172" i="5"/>
  <c r="C172" i="5"/>
  <c r="A172" i="5"/>
  <c r="K170" i="5"/>
  <c r="I170" i="5"/>
  <c r="G170" i="5"/>
  <c r="E170" i="5"/>
  <c r="C170" i="5"/>
  <c r="A170" i="5"/>
  <c r="K167" i="5"/>
  <c r="I167" i="5"/>
  <c r="G167" i="5"/>
  <c r="E167" i="5"/>
  <c r="C167" i="5"/>
  <c r="A167" i="5"/>
  <c r="K165" i="5"/>
  <c r="I165" i="5"/>
  <c r="G165" i="5"/>
  <c r="E165" i="5"/>
  <c r="C165" i="5"/>
  <c r="A165" i="5"/>
  <c r="E119" i="5"/>
  <c r="C119" i="5"/>
  <c r="A119" i="5"/>
  <c r="E117" i="5"/>
  <c r="C117" i="5"/>
  <c r="A117" i="5"/>
  <c r="K114" i="5"/>
  <c r="I114" i="5"/>
  <c r="G114" i="5"/>
  <c r="E114" i="5"/>
  <c r="C114" i="5"/>
  <c r="A114" i="5"/>
  <c r="K112" i="5"/>
  <c r="I112" i="5"/>
  <c r="G112" i="5"/>
  <c r="E112" i="5"/>
  <c r="C112" i="5"/>
  <c r="A112" i="5"/>
  <c r="K109" i="5"/>
  <c r="I109" i="5"/>
  <c r="G109" i="5"/>
  <c r="E109" i="5"/>
  <c r="C109" i="5"/>
  <c r="A109" i="5"/>
  <c r="K107" i="5"/>
  <c r="I107" i="5"/>
  <c r="G107" i="5"/>
  <c r="E107" i="5"/>
  <c r="C107" i="5"/>
  <c r="A107" i="5"/>
  <c r="K104" i="5"/>
  <c r="I104" i="5"/>
  <c r="G104" i="5"/>
  <c r="E104" i="5"/>
  <c r="C104" i="5"/>
  <c r="A104" i="5"/>
  <c r="K102" i="5"/>
  <c r="I102" i="5"/>
  <c r="G102" i="5"/>
  <c r="E102" i="5"/>
  <c r="C102" i="5"/>
  <c r="A102" i="5"/>
  <c r="K99" i="5"/>
  <c r="I99" i="5"/>
  <c r="G99" i="5"/>
  <c r="E99" i="5"/>
  <c r="C99" i="5"/>
  <c r="A99" i="5"/>
  <c r="K97" i="5"/>
  <c r="I97" i="5"/>
  <c r="G97" i="5"/>
  <c r="E97" i="5"/>
  <c r="C97" i="5"/>
  <c r="A97" i="5"/>
  <c r="G72" i="5"/>
  <c r="E72" i="5"/>
  <c r="C72" i="5"/>
  <c r="A72" i="5"/>
  <c r="G70" i="5"/>
  <c r="E70" i="5"/>
  <c r="C70" i="5"/>
  <c r="A70" i="5"/>
  <c r="K67" i="5"/>
  <c r="I67" i="5"/>
  <c r="G67" i="5"/>
  <c r="E67" i="5"/>
  <c r="C67" i="5"/>
  <c r="A67" i="5"/>
  <c r="K65" i="5"/>
  <c r="I65" i="5"/>
  <c r="G65" i="5"/>
  <c r="E65" i="5"/>
  <c r="C65" i="5"/>
  <c r="A65" i="5"/>
  <c r="K62" i="5"/>
  <c r="I62" i="5"/>
  <c r="G62" i="5"/>
  <c r="E62" i="5"/>
  <c r="C62" i="5"/>
  <c r="A62" i="5"/>
  <c r="K60" i="5"/>
  <c r="I60" i="5"/>
  <c r="G60" i="5"/>
  <c r="C60" i="5"/>
  <c r="A60" i="5"/>
  <c r="K51" i="5"/>
  <c r="I51" i="5"/>
  <c r="G51" i="5"/>
  <c r="E51" i="5"/>
  <c r="C51" i="5"/>
  <c r="A51" i="5"/>
  <c r="K49" i="5"/>
  <c r="I49" i="5"/>
  <c r="G49" i="5"/>
  <c r="E49" i="5"/>
  <c r="C49" i="5"/>
  <c r="A49" i="5"/>
  <c r="K46" i="5"/>
  <c r="I46" i="5"/>
  <c r="G46" i="5"/>
  <c r="E46" i="5"/>
  <c r="C46" i="5"/>
  <c r="A46" i="5"/>
  <c r="K44" i="5"/>
  <c r="I44" i="5"/>
  <c r="G44" i="5"/>
  <c r="E44" i="5"/>
  <c r="C44" i="5"/>
  <c r="A44" i="5"/>
  <c r="K41" i="5"/>
  <c r="I41" i="5"/>
  <c r="G41" i="5"/>
  <c r="E41" i="5"/>
  <c r="C41" i="5"/>
  <c r="A41" i="5"/>
  <c r="K39" i="5"/>
  <c r="I39" i="5"/>
  <c r="G39" i="5"/>
  <c r="E39" i="5"/>
  <c r="C39" i="5"/>
  <c r="A39" i="5"/>
  <c r="K36" i="5"/>
  <c r="I36" i="5"/>
  <c r="G36" i="5"/>
  <c r="E36" i="5"/>
  <c r="C36" i="5"/>
  <c r="A36" i="5"/>
  <c r="K34" i="5"/>
  <c r="I34" i="5"/>
  <c r="G34" i="5"/>
  <c r="E34" i="5"/>
  <c r="C34" i="5"/>
  <c r="A34" i="5"/>
  <c r="K31" i="5"/>
  <c r="I31" i="5"/>
  <c r="G31" i="5"/>
  <c r="E31" i="5"/>
  <c r="C31" i="5"/>
  <c r="A31" i="5"/>
  <c r="K29" i="5"/>
  <c r="I29" i="5"/>
  <c r="G29" i="5"/>
  <c r="E29" i="5"/>
  <c r="C29" i="5"/>
  <c r="A29" i="5"/>
  <c r="K5" i="5"/>
  <c r="I5" i="5"/>
  <c r="G5" i="5"/>
  <c r="E5" i="5"/>
  <c r="C5" i="5"/>
  <c r="A5" i="5"/>
  <c r="K3" i="5"/>
  <c r="I3" i="5"/>
  <c r="G3" i="5"/>
  <c r="A23" i="5"/>
  <c r="K25" i="5"/>
  <c r="I25" i="5"/>
  <c r="G25" i="5"/>
  <c r="E25" i="5"/>
  <c r="C25" i="5"/>
  <c r="A25" i="5"/>
  <c r="K23" i="5"/>
  <c r="I23" i="5"/>
  <c r="G23" i="5"/>
  <c r="E23" i="5"/>
  <c r="C23" i="5"/>
  <c r="K20" i="5"/>
  <c r="I20" i="5"/>
  <c r="G20" i="5"/>
  <c r="E20" i="5"/>
  <c r="C20" i="5"/>
  <c r="A20" i="5"/>
  <c r="K18" i="5"/>
  <c r="I18" i="5"/>
  <c r="G18" i="5"/>
  <c r="E18" i="5"/>
  <c r="C18" i="5"/>
  <c r="A18" i="5"/>
  <c r="K15" i="5"/>
  <c r="I15" i="5"/>
  <c r="G15" i="5"/>
  <c r="E15" i="5"/>
  <c r="C15" i="5"/>
  <c r="A15" i="5"/>
  <c r="K13" i="5"/>
  <c r="I13" i="5"/>
  <c r="G13" i="5"/>
  <c r="E13" i="5"/>
  <c r="C13" i="5"/>
  <c r="A13" i="5"/>
  <c r="K10" i="5"/>
  <c r="I10" i="5"/>
  <c r="G10" i="5"/>
  <c r="E10" i="5"/>
  <c r="C10" i="5"/>
  <c r="A10" i="5"/>
  <c r="K8" i="5"/>
  <c r="I8" i="5"/>
  <c r="G8" i="5"/>
  <c r="E8" i="5"/>
  <c r="C8" i="5"/>
  <c r="A8" i="5"/>
  <c r="A2" i="5"/>
  <c r="C2" i="5"/>
  <c r="E2" i="5"/>
  <c r="G2" i="5"/>
  <c r="I2" i="5"/>
  <c r="K2" i="5"/>
  <c r="A7" i="5"/>
  <c r="C7" i="5"/>
  <c r="E7" i="5"/>
  <c r="G7" i="5"/>
  <c r="I7" i="5"/>
  <c r="K7" i="5"/>
  <c r="A12" i="5"/>
  <c r="C12" i="5"/>
  <c r="E12" i="5"/>
  <c r="G12" i="5"/>
  <c r="I12" i="5"/>
  <c r="K12" i="5"/>
  <c r="A17" i="5"/>
  <c r="C17" i="5"/>
  <c r="E17" i="5"/>
  <c r="G17" i="5"/>
  <c r="I17" i="5"/>
  <c r="K17" i="5"/>
  <c r="A22" i="5"/>
  <c r="C22" i="5"/>
  <c r="E22" i="5"/>
  <c r="G22" i="5"/>
  <c r="I22" i="5"/>
  <c r="K22" i="5"/>
  <c r="A28" i="5"/>
  <c r="C28" i="5"/>
  <c r="E28" i="5"/>
  <c r="G28" i="5"/>
  <c r="I28" i="5"/>
  <c r="K28" i="5"/>
  <c r="A33" i="5"/>
  <c r="C33" i="5"/>
  <c r="E33" i="5"/>
  <c r="G33" i="5"/>
  <c r="I33" i="5"/>
  <c r="K33" i="5"/>
  <c r="A38" i="5"/>
  <c r="C38" i="5"/>
  <c r="E38" i="5"/>
  <c r="G38" i="5"/>
  <c r="I38" i="5"/>
  <c r="K38" i="5"/>
  <c r="A43" i="5"/>
  <c r="C43" i="5"/>
  <c r="E43" i="5"/>
  <c r="G43" i="5"/>
  <c r="I43" i="5"/>
  <c r="K43" i="5"/>
  <c r="A48" i="5"/>
  <c r="C48" i="5"/>
  <c r="E48" i="5"/>
  <c r="G48" i="5"/>
  <c r="I48" i="5"/>
  <c r="K48" i="5"/>
  <c r="A54" i="5"/>
  <c r="C54" i="5"/>
  <c r="E54" i="5"/>
  <c r="G54" i="5"/>
  <c r="I54" i="5"/>
  <c r="K54" i="5"/>
  <c r="A59" i="5"/>
  <c r="C59" i="5"/>
  <c r="E59" i="5"/>
  <c r="G59" i="5"/>
  <c r="I59" i="5"/>
  <c r="K59" i="5"/>
  <c r="A64" i="5"/>
  <c r="C64" i="5"/>
  <c r="E64" i="5"/>
  <c r="G64" i="5"/>
  <c r="I64" i="5"/>
  <c r="K64" i="5"/>
  <c r="A69" i="5"/>
  <c r="C69" i="5"/>
  <c r="E69" i="5"/>
  <c r="G69" i="5"/>
  <c r="I69" i="5"/>
  <c r="K69" i="5"/>
  <c r="A75" i="5"/>
  <c r="C75" i="5"/>
  <c r="E75" i="5"/>
  <c r="G75" i="5"/>
  <c r="I75" i="5"/>
  <c r="K75" i="5"/>
  <c r="A80" i="5"/>
  <c r="C80" i="5"/>
  <c r="E80" i="5"/>
  <c r="G80" i="5"/>
  <c r="I80" i="5"/>
  <c r="K80" i="5"/>
  <c r="A85" i="5"/>
  <c r="C85" i="5"/>
  <c r="E85" i="5"/>
  <c r="G85" i="5"/>
  <c r="I85" i="5"/>
  <c r="K85" i="5"/>
  <c r="A90" i="5"/>
  <c r="C90" i="5"/>
  <c r="E90" i="5"/>
  <c r="G90" i="5"/>
  <c r="I90" i="5"/>
  <c r="K90" i="5"/>
  <c r="A96" i="5"/>
  <c r="C96" i="5"/>
  <c r="E96" i="5"/>
  <c r="G96" i="5"/>
  <c r="I96" i="5"/>
  <c r="K96" i="5"/>
  <c r="A101" i="5"/>
  <c r="C101" i="5"/>
  <c r="E101" i="5"/>
  <c r="G101" i="5"/>
  <c r="I101" i="5"/>
  <c r="K101" i="5"/>
  <c r="A106" i="5"/>
  <c r="C106" i="5"/>
  <c r="E106" i="5"/>
  <c r="G106" i="5"/>
  <c r="I106" i="5"/>
  <c r="K106" i="5"/>
  <c r="A111" i="5"/>
  <c r="C111" i="5"/>
  <c r="E111" i="5"/>
  <c r="G111" i="5"/>
  <c r="I111" i="5"/>
  <c r="K111" i="5"/>
  <c r="A116" i="5"/>
  <c r="C116" i="5"/>
  <c r="E116" i="5"/>
  <c r="G116" i="5"/>
  <c r="I116" i="5"/>
  <c r="K116" i="5"/>
  <c r="A122" i="5"/>
  <c r="C122" i="5"/>
  <c r="E122" i="5"/>
  <c r="G122" i="5"/>
  <c r="I122" i="5"/>
  <c r="K122" i="5"/>
  <c r="A127" i="5"/>
  <c r="C127" i="5"/>
  <c r="E127" i="5"/>
  <c r="G127" i="5"/>
  <c r="I127" i="5"/>
  <c r="K127" i="5"/>
  <c r="A132" i="5"/>
  <c r="C132" i="5"/>
  <c r="E132" i="5"/>
  <c r="G132" i="5"/>
  <c r="I132" i="5"/>
  <c r="K132" i="5"/>
  <c r="A137" i="5"/>
  <c r="C137" i="5"/>
  <c r="E137" i="5"/>
  <c r="G137" i="5"/>
  <c r="I137" i="5"/>
  <c r="K137" i="5"/>
  <c r="A143" i="5"/>
  <c r="C143" i="5"/>
  <c r="E143" i="5"/>
  <c r="G143" i="5"/>
  <c r="I143" i="5"/>
  <c r="K143" i="5"/>
  <c r="A148" i="5"/>
  <c r="C148" i="5"/>
  <c r="E148" i="5"/>
  <c r="G148" i="5"/>
  <c r="I148" i="5"/>
  <c r="K148" i="5"/>
  <c r="A153" i="5"/>
  <c r="C153" i="5"/>
  <c r="E153" i="5"/>
  <c r="G153" i="5"/>
  <c r="I153" i="5"/>
  <c r="K153" i="5"/>
  <c r="A158" i="5"/>
  <c r="C158" i="5"/>
  <c r="E158" i="5"/>
  <c r="G158" i="5"/>
  <c r="I158" i="5"/>
  <c r="K158" i="5"/>
  <c r="A164" i="5"/>
  <c r="C164" i="5"/>
  <c r="E164" i="5"/>
  <c r="G164" i="5"/>
  <c r="I164" i="5"/>
  <c r="K164" i="5"/>
  <c r="A169" i="5"/>
  <c r="C169" i="5"/>
  <c r="E169" i="5"/>
  <c r="G169" i="5"/>
  <c r="I169" i="5"/>
  <c r="K169" i="5"/>
  <c r="A174" i="5"/>
  <c r="C174" i="5"/>
  <c r="E174" i="5"/>
  <c r="G174" i="5"/>
  <c r="I174" i="5"/>
  <c r="K174" i="5"/>
  <c r="A179" i="5"/>
  <c r="C179" i="5"/>
  <c r="E179" i="5"/>
  <c r="G179" i="5"/>
  <c r="I179" i="5"/>
  <c r="K179" i="5"/>
  <c r="A184" i="5"/>
  <c r="C184" i="5"/>
  <c r="E184" i="5"/>
  <c r="G184" i="5"/>
  <c r="I184" i="5"/>
  <c r="K184" i="5"/>
  <c r="A190" i="5"/>
  <c r="C190" i="5"/>
  <c r="E190" i="5"/>
  <c r="G190" i="5"/>
  <c r="I190" i="5"/>
  <c r="K190" i="5"/>
  <c r="A195" i="5"/>
  <c r="C195" i="5"/>
  <c r="E195" i="5"/>
  <c r="G195" i="5"/>
  <c r="I195" i="5"/>
  <c r="K195" i="5"/>
  <c r="A200" i="5"/>
  <c r="C200" i="5"/>
  <c r="E200" i="5"/>
  <c r="G200" i="5"/>
  <c r="I200" i="5"/>
  <c r="K200" i="5"/>
  <c r="A205" i="5"/>
  <c r="C205" i="5"/>
  <c r="E205" i="5"/>
  <c r="G205" i="5"/>
  <c r="I205" i="5"/>
  <c r="K205" i="5"/>
  <c r="A211" i="5"/>
  <c r="C211" i="5"/>
  <c r="E211" i="5"/>
  <c r="G211" i="5"/>
  <c r="I211" i="5"/>
  <c r="K211" i="5"/>
  <c r="A216" i="5"/>
  <c r="C216" i="5"/>
  <c r="E216" i="5"/>
  <c r="G216" i="5"/>
  <c r="I216" i="5"/>
  <c r="K216" i="5"/>
  <c r="A221" i="5"/>
  <c r="C221" i="5"/>
  <c r="E221" i="5"/>
  <c r="G221" i="5"/>
  <c r="I221" i="5"/>
  <c r="K221" i="5"/>
  <c r="A226" i="5"/>
  <c r="C226" i="5"/>
  <c r="E226" i="5"/>
  <c r="G226" i="5"/>
  <c r="I226" i="5"/>
  <c r="K226" i="5"/>
  <c r="A232" i="5"/>
  <c r="A1" i="5"/>
  <c r="A27" i="5"/>
  <c r="A53" i="5"/>
  <c r="A74" i="5"/>
  <c r="A95" i="5"/>
  <c r="A121" i="5"/>
  <c r="A142" i="5"/>
  <c r="A163" i="5"/>
  <c r="A189" i="5"/>
  <c r="A210" i="5"/>
  <c r="A231" i="5"/>
  <c r="C232" i="5"/>
  <c r="E232" i="5"/>
  <c r="G232" i="5"/>
  <c r="I232" i="5"/>
  <c r="K232" i="5"/>
  <c r="A237" i="5"/>
  <c r="C237" i="5"/>
  <c r="E237" i="5"/>
  <c r="G237" i="5"/>
  <c r="I237" i="5"/>
  <c r="K237" i="5"/>
  <c r="A242" i="5"/>
  <c r="C242" i="5"/>
  <c r="E242" i="5"/>
  <c r="G242" i="5"/>
  <c r="I242" i="5"/>
  <c r="K242" i="5"/>
  <c r="A247" i="5"/>
  <c r="C247" i="5"/>
  <c r="E247" i="5"/>
  <c r="G247" i="5"/>
  <c r="I247" i="5"/>
  <c r="K247" i="5"/>
  <c r="A252" i="5"/>
  <c r="C252" i="5"/>
  <c r="E252" i="5"/>
  <c r="G252" i="5"/>
  <c r="I252" i="5"/>
  <c r="K252" i="5"/>
  <c r="S86" i="6"/>
  <c r="AA86" i="6"/>
  <c r="AI86" i="6"/>
  <c r="AS86" i="6"/>
  <c r="C128" i="6"/>
  <c r="K128" i="6"/>
  <c r="S128" i="6"/>
  <c r="AA128" i="6"/>
  <c r="AI128" i="6"/>
  <c r="AS128" i="6"/>
  <c r="C170" i="6"/>
  <c r="A1" i="6"/>
  <c r="A45" i="6"/>
  <c r="A87" i="6"/>
  <c r="A129" i="6"/>
  <c r="A171" i="6"/>
  <c r="A45" i="1"/>
  <c r="A87" i="1"/>
  <c r="A129" i="1"/>
  <c r="A171" i="1"/>
  <c r="AQ170" i="1"/>
  <c r="AO170" i="1"/>
  <c r="AM170" i="1"/>
  <c r="AK170" i="1"/>
  <c r="AG170" i="1"/>
  <c r="AE170" i="1"/>
  <c r="AC170" i="1"/>
  <c r="Y170" i="1"/>
  <c r="W170" i="1"/>
  <c r="U170" i="1"/>
  <c r="Q170" i="1"/>
  <c r="O170" i="1"/>
  <c r="M170" i="1"/>
  <c r="I170" i="1"/>
  <c r="G170" i="1"/>
  <c r="E170" i="1"/>
  <c r="AQ128" i="1"/>
  <c r="AO128" i="1"/>
  <c r="AM128" i="1"/>
  <c r="AK128" i="1"/>
  <c r="AG128" i="1"/>
  <c r="AE128" i="1"/>
  <c r="AC128" i="1"/>
  <c r="Y128" i="1"/>
  <c r="W128" i="1"/>
  <c r="U128" i="1"/>
  <c r="Q128" i="1"/>
  <c r="O128" i="1"/>
  <c r="M128" i="1"/>
  <c r="I128" i="1"/>
  <c r="G128" i="1"/>
  <c r="E128" i="1"/>
  <c r="AQ86" i="1"/>
  <c r="AO86" i="1"/>
  <c r="AM86" i="1"/>
  <c r="AK86" i="1"/>
  <c r="AG86" i="1"/>
  <c r="AE86" i="1"/>
  <c r="AC86" i="1"/>
  <c r="Y86" i="1"/>
  <c r="W86" i="1"/>
  <c r="U86" i="1"/>
  <c r="Q86" i="1"/>
  <c r="O86" i="1"/>
  <c r="M86" i="1"/>
  <c r="I86" i="1"/>
  <c r="G86" i="1"/>
  <c r="E86" i="1"/>
  <c r="AQ44" i="1"/>
  <c r="AO44" i="1"/>
  <c r="AM44" i="1"/>
  <c r="AK44" i="1"/>
  <c r="AG44" i="1"/>
  <c r="AE44" i="1"/>
  <c r="AC44" i="1"/>
  <c r="Y44" i="1"/>
  <c r="W44" i="1"/>
  <c r="U44" i="1"/>
  <c r="Q44" i="1"/>
  <c r="O44" i="1"/>
  <c r="M44" i="1"/>
  <c r="I44" i="1"/>
  <c r="G44" i="1"/>
  <c r="E44" i="1"/>
  <c r="AQ2" i="1"/>
  <c r="AO2" i="1"/>
  <c r="AM2" i="1"/>
  <c r="AK2" i="1"/>
  <c r="AG2" i="1"/>
  <c r="AE2" i="1"/>
  <c r="AC2" i="1"/>
  <c r="Y2" i="1"/>
  <c r="W2" i="1"/>
  <c r="U2" i="1"/>
  <c r="Q2" i="1"/>
  <c r="O2" i="1"/>
  <c r="M2" i="1"/>
  <c r="I2" i="1"/>
  <c r="G2" i="1"/>
  <c r="E2" i="1"/>
  <c r="K170" i="6"/>
  <c r="S170" i="6"/>
  <c r="AA170" i="6"/>
  <c r="AI170" i="6"/>
  <c r="AQ170" i="6"/>
  <c r="AO170" i="6"/>
  <c r="AM170" i="6"/>
  <c r="AK170" i="6"/>
  <c r="AG170" i="6"/>
  <c r="AE170" i="6"/>
  <c r="AC170" i="6"/>
  <c r="Y170" i="6"/>
  <c r="W170" i="6"/>
  <c r="U170" i="6"/>
  <c r="Q170" i="6"/>
  <c r="O170" i="6"/>
  <c r="M170" i="6"/>
  <c r="I170" i="6"/>
  <c r="G170" i="6"/>
  <c r="E170" i="6"/>
  <c r="AQ128" i="6"/>
  <c r="AO128" i="6"/>
  <c r="AM128" i="6"/>
  <c r="AK128" i="6"/>
  <c r="AG128" i="6"/>
  <c r="AE128" i="6"/>
  <c r="AC128" i="6"/>
  <c r="Y128" i="6"/>
  <c r="W128" i="6"/>
  <c r="U128" i="6"/>
  <c r="Q128" i="6"/>
  <c r="O128" i="6"/>
  <c r="M128" i="6"/>
  <c r="I128" i="6"/>
  <c r="G128" i="6"/>
  <c r="E128" i="6"/>
  <c r="AQ86" i="6"/>
  <c r="AO86" i="6"/>
  <c r="AM86" i="6"/>
  <c r="AK86" i="6"/>
  <c r="AG86" i="6"/>
  <c r="AE86" i="6"/>
  <c r="AC86" i="6"/>
  <c r="Y86" i="6"/>
  <c r="W86" i="6"/>
  <c r="U86" i="6"/>
  <c r="Q86" i="6"/>
  <c r="O86" i="6"/>
  <c r="M86" i="6"/>
  <c r="I86" i="6"/>
  <c r="G86" i="6"/>
  <c r="E86" i="6"/>
  <c r="AQ44" i="6"/>
  <c r="AO44" i="6"/>
  <c r="AM44" i="6"/>
  <c r="AK44" i="6"/>
  <c r="AG44" i="6"/>
  <c r="AE44" i="6"/>
  <c r="AC44" i="6"/>
  <c r="Y44" i="6"/>
  <c r="W44" i="6"/>
  <c r="U44" i="6"/>
  <c r="Q44" i="6"/>
  <c r="O44" i="6"/>
  <c r="M44" i="6"/>
  <c r="I44" i="6"/>
  <c r="G44" i="6"/>
  <c r="E44" i="6"/>
  <c r="AQ2" i="6"/>
  <c r="AO2" i="6"/>
  <c r="AM2" i="6"/>
  <c r="AK2" i="6"/>
  <c r="AG2" i="6"/>
  <c r="AE2" i="6"/>
  <c r="AC2" i="6"/>
  <c r="Y2" i="6"/>
  <c r="W2" i="6"/>
  <c r="U2" i="6"/>
  <c r="Q2" i="6"/>
  <c r="O2" i="6"/>
  <c r="M2" i="6"/>
  <c r="I2" i="6"/>
  <c r="G2" i="6"/>
  <c r="AS170" i="6"/>
  <c r="E2" i="6"/>
</calcChain>
</file>

<file path=xl/sharedStrings.xml><?xml version="1.0" encoding="utf-8"?>
<sst xmlns="http://schemas.openxmlformats.org/spreadsheetml/2006/main" count="2128" uniqueCount="264">
  <si>
    <t>sem</t>
  </si>
  <si>
    <t>AM</t>
  </si>
  <si>
    <t>AM 2</t>
  </si>
  <si>
    <t>PM</t>
  </si>
  <si>
    <t>PM 2</t>
  </si>
  <si>
    <t>MÉMO</t>
  </si>
  <si>
    <t>A1</t>
  </si>
  <si>
    <t>LUN 28 AOUT</t>
  </si>
  <si>
    <t>BLIBLXKJDF</t>
  </si>
  <si>
    <t>POUETT</t>
  </si>
  <si>
    <t>MERCA1</t>
  </si>
  <si>
    <t>VEN1SEP</t>
  </si>
  <si>
    <t>bamako</t>
  </si>
  <si>
    <t>A1222</t>
  </si>
  <si>
    <t>barcelone</t>
  </si>
  <si>
    <t>D. Bruley</t>
  </si>
  <si>
    <t>m3</t>
  </si>
  <si>
    <t>D1</t>
  </si>
  <si>
    <t>Intitulé du cours</t>
  </si>
  <si>
    <t>respecter les" : " &gt;</t>
  </si>
  <si>
    <t>promos</t>
  </si>
  <si>
    <t>salle</t>
  </si>
  <si>
    <t>&lt; menu déroulant</t>
  </si>
  <si>
    <t>nom du prof</t>
  </si>
  <si>
    <t>DM1</t>
  </si>
  <si>
    <t>vac. Scol</t>
  </si>
  <si>
    <t>vac. Univ</t>
  </si>
  <si>
    <t>M1</t>
  </si>
  <si>
    <t>A2</t>
  </si>
  <si>
    <t>D2</t>
  </si>
  <si>
    <t>DM2</t>
  </si>
  <si>
    <t>M2</t>
  </si>
  <si>
    <t>DUM</t>
  </si>
  <si>
    <t>FC</t>
  </si>
  <si>
    <t>LUN4SEP</t>
  </si>
  <si>
    <t>ENTREPRISE</t>
  </si>
  <si>
    <t>LUN11SEP</t>
  </si>
  <si>
    <t>réunion rentrée</t>
  </si>
  <si>
    <t>Soundpainting</t>
  </si>
  <si>
    <t xml:space="preserve">impro théatrale </t>
  </si>
  <si>
    <t>doublettes</t>
  </si>
  <si>
    <t>Pédagogie</t>
  </si>
  <si>
    <t>D1DM1</t>
  </si>
  <si>
    <t>meknès</t>
  </si>
  <si>
    <t>D1DM1M1</t>
  </si>
  <si>
    <t>N'go</t>
  </si>
  <si>
    <t>Daublain S.</t>
  </si>
  <si>
    <t>reunion rentrée</t>
  </si>
  <si>
    <t>visite de la doc</t>
  </si>
  <si>
    <t>intégration</t>
  </si>
  <si>
    <t>impro théatrale</t>
  </si>
  <si>
    <t>DM1M1</t>
  </si>
  <si>
    <t>doc°</t>
  </si>
  <si>
    <t>aby</t>
  </si>
  <si>
    <t>tech vocale indiv</t>
  </si>
  <si>
    <t>démarche de création</t>
  </si>
  <si>
    <t>Form Musicale</t>
  </si>
  <si>
    <t>Apprent. Chanson</t>
  </si>
  <si>
    <t>Retour Alt.</t>
  </si>
  <si>
    <t>Création Perso</t>
  </si>
  <si>
    <t>Sfax</t>
  </si>
  <si>
    <t>A2D2DM2</t>
  </si>
  <si>
    <t>stud N'go</t>
  </si>
  <si>
    <t>Momeludies</t>
  </si>
  <si>
    <t>projet pédagogique</t>
  </si>
  <si>
    <t>Dvpt psy eft</t>
  </si>
  <si>
    <t>D2DM2</t>
  </si>
  <si>
    <t>D2DM2A2</t>
  </si>
  <si>
    <t>Dém.Cré.Perso</t>
  </si>
  <si>
    <t>D2MD2</t>
  </si>
  <si>
    <t>DM2M2</t>
  </si>
  <si>
    <t>Autonomie</t>
  </si>
  <si>
    <t xml:space="preserve"> </t>
  </si>
  <si>
    <t>LUN18SEP</t>
  </si>
  <si>
    <t>centre doc</t>
  </si>
  <si>
    <t>TP org stage S1</t>
  </si>
  <si>
    <t xml:space="preserve">impro </t>
  </si>
  <si>
    <t>concert doublettes</t>
  </si>
  <si>
    <t>séance musicale</t>
  </si>
  <si>
    <t>Barcelone</t>
  </si>
  <si>
    <t>contexte local</t>
  </si>
  <si>
    <t>Socio Publics</t>
  </si>
  <si>
    <t>Impro</t>
  </si>
  <si>
    <t>anglais</t>
  </si>
  <si>
    <t>enquête de terrain</t>
  </si>
  <si>
    <t>15h30</t>
  </si>
  <si>
    <t>13h30</t>
  </si>
  <si>
    <t>17h30</t>
  </si>
  <si>
    <t>sfax</t>
  </si>
  <si>
    <t>libre</t>
  </si>
  <si>
    <t>observation école</t>
  </si>
  <si>
    <t>préparation séances</t>
  </si>
  <si>
    <t>séance à l'école</t>
  </si>
  <si>
    <t>Séances à l'école</t>
  </si>
  <si>
    <t>Médiations</t>
  </si>
  <si>
    <t>Pratique vocale</t>
  </si>
  <si>
    <t>Arts et culture</t>
  </si>
  <si>
    <t>Anglais</t>
  </si>
  <si>
    <t>Jury VAE en Sfax et Fès</t>
  </si>
  <si>
    <t>LUN25SEP</t>
  </si>
  <si>
    <t>Dvpt psy enfant</t>
  </si>
  <si>
    <t>Prat. Vocale</t>
  </si>
  <si>
    <t>séance maternelle</t>
  </si>
  <si>
    <t>obs. en école maternelle</t>
  </si>
  <si>
    <t>observation en école maternelle</t>
  </si>
  <si>
    <t>Tps paroles observation</t>
  </si>
  <si>
    <t>?</t>
  </si>
  <si>
    <t>Dev.Local</t>
  </si>
  <si>
    <t>culture &amp; santé</t>
  </si>
  <si>
    <t>Dev.local</t>
  </si>
  <si>
    <t>Guitare</t>
  </si>
  <si>
    <t>Séance musicale</t>
  </si>
  <si>
    <t>tech vocale indi.</t>
  </si>
  <si>
    <t>Ecoute Musicale</t>
  </si>
  <si>
    <t>Percus Corpo</t>
  </si>
  <si>
    <t>Numérique</t>
  </si>
  <si>
    <t>Percus orientales</t>
  </si>
  <si>
    <t>Retour  alt.</t>
  </si>
  <si>
    <t>salle info</t>
  </si>
  <si>
    <t>temps parole début stage</t>
  </si>
  <si>
    <t>guitare</t>
  </si>
  <si>
    <t>réstitution école</t>
  </si>
  <si>
    <t>restitution proj. Bron</t>
  </si>
  <si>
    <t>Fès</t>
  </si>
  <si>
    <t>Pratique Vocale</t>
  </si>
  <si>
    <t>projet ORKAM</t>
  </si>
  <si>
    <t>Maieutique et chant prénantal</t>
  </si>
  <si>
    <t>histoire de la Petite Enfance</t>
  </si>
  <si>
    <t>16h30</t>
  </si>
  <si>
    <t>Eglème S. + équipe</t>
  </si>
  <si>
    <t>Nallet S.+Peronnet H.</t>
  </si>
  <si>
    <t>Nallet S. + Peronnet H.</t>
  </si>
  <si>
    <t>Phillipe C + Pévrier A</t>
  </si>
  <si>
    <t>Sory B.</t>
  </si>
  <si>
    <t>LUN 2OC</t>
  </si>
  <si>
    <t>observation en école élémentaire</t>
  </si>
  <si>
    <t>Institutionnel</t>
  </si>
  <si>
    <t>soundpainting</t>
  </si>
  <si>
    <t>Biennale</t>
  </si>
  <si>
    <t>16:00 ?</t>
  </si>
  <si>
    <t>Dev. local</t>
  </si>
  <si>
    <t>obs. en école élémentaire</t>
  </si>
  <si>
    <t>biennale</t>
  </si>
  <si>
    <t>Visite Biennale</t>
  </si>
  <si>
    <t>1 er jour stage</t>
  </si>
  <si>
    <t>improvisation</t>
  </si>
  <si>
    <t>Création spectacle</t>
  </si>
  <si>
    <t>Bilan  Bron/déb stage</t>
  </si>
  <si>
    <t>Projet de territoire</t>
  </si>
  <si>
    <t>Ecrits</t>
  </si>
  <si>
    <t>Courants pédagogiques</t>
  </si>
  <si>
    <t>programmes EN</t>
  </si>
  <si>
    <t>Tutorat</t>
  </si>
  <si>
    <t>Programmes EN</t>
  </si>
  <si>
    <t>Poésie sonore</t>
  </si>
  <si>
    <t>stage afdas</t>
  </si>
  <si>
    <t>Théâtre des Asphodèles</t>
  </si>
  <si>
    <t>+1 petite sallle</t>
  </si>
  <si>
    <t>plus afdas même horaires que j&amp;vend</t>
  </si>
  <si>
    <t>journée eac</t>
  </si>
  <si>
    <t>délégation finnoise</t>
  </si>
  <si>
    <t>LUN9OC</t>
  </si>
  <si>
    <t xml:space="preserve">Table ronde territoire </t>
  </si>
  <si>
    <t>Technique vocale</t>
  </si>
  <si>
    <t>Appr. chanson</t>
  </si>
  <si>
    <t>1/2 gp</t>
  </si>
  <si>
    <t>numérique</t>
  </si>
  <si>
    <t>prés. Projet la Ferme</t>
  </si>
  <si>
    <t>Socio publics</t>
  </si>
  <si>
    <t>8h45</t>
  </si>
  <si>
    <t>stage</t>
  </si>
  <si>
    <t>Projets à l'école</t>
  </si>
  <si>
    <t>Musemporaines</t>
  </si>
  <si>
    <t>Harmonie</t>
  </si>
  <si>
    <t>Médiation</t>
  </si>
  <si>
    <t>Philosophie des arts</t>
  </si>
  <si>
    <t>Création</t>
  </si>
  <si>
    <t>délégation colombienne</t>
  </si>
  <si>
    <t>LUN16OC</t>
  </si>
  <si>
    <t>Temps parole proj Confl</t>
  </si>
  <si>
    <t>Enquête de Terrain</t>
  </si>
  <si>
    <t xml:space="preserve">guitare </t>
  </si>
  <si>
    <t>Prise de notes</t>
  </si>
  <si>
    <t xml:space="preserve">numérique </t>
  </si>
  <si>
    <t xml:space="preserve">10:00
</t>
  </si>
  <si>
    <t xml:space="preserve">
</t>
  </si>
  <si>
    <t>Atelier Ferme</t>
  </si>
  <si>
    <t>Séance Musicale</t>
  </si>
  <si>
    <t>Retour Alternance</t>
  </si>
  <si>
    <t>Appr. Chanson</t>
  </si>
  <si>
    <t>Enquête de terrain</t>
  </si>
  <si>
    <t>Direction de chœur</t>
  </si>
  <si>
    <t>2 app.</t>
  </si>
  <si>
    <t>D2A2</t>
  </si>
  <si>
    <t>A2D2M2</t>
  </si>
  <si>
    <t>Présentation projet JMF</t>
  </si>
  <si>
    <t>tutorat stage 1/3</t>
  </si>
  <si>
    <t>D2DM2M2</t>
  </si>
  <si>
    <t>D2M2A2</t>
  </si>
  <si>
    <t>DM2A2M2</t>
  </si>
  <si>
    <t>M2D2A2</t>
  </si>
  <si>
    <t>Chants et danses des Balkans, de la tradition orale populaire à l'appropriation culturelle</t>
  </si>
  <si>
    <t>Lons-le-Saunier</t>
  </si>
  <si>
    <t>Véronique Warkentin</t>
  </si>
  <si>
    <t>LUN23OC</t>
  </si>
  <si>
    <t>VACANCES</t>
  </si>
  <si>
    <t>Culture de l'écrit</t>
  </si>
  <si>
    <t>Dev. Local</t>
  </si>
  <si>
    <t>Méthodo projet</t>
  </si>
  <si>
    <t xml:space="preserve">Enquête de terrain	
13:30	16:30
	barcelone
Chigot C.	</t>
  </si>
  <si>
    <t xml:space="preserve">Dev local	
13:30	16:30
	barcelone
Broll J.	</t>
  </si>
  <si>
    <t>Pol.Cult.Euro.</t>
  </si>
  <si>
    <t>Art et culture</t>
  </si>
  <si>
    <t>Séminaire</t>
  </si>
  <si>
    <t>visite de terrain</t>
  </si>
  <si>
    <t>pratique vocale</t>
  </si>
  <si>
    <t>pratique artistique</t>
  </si>
  <si>
    <t>table ronde</t>
  </si>
  <si>
    <t>prés. écrit</t>
  </si>
  <si>
    <t>méthodo projet</t>
  </si>
  <si>
    <t>extérieur</t>
  </si>
  <si>
    <t>Formation ATEA</t>
  </si>
  <si>
    <t>Sfax &amp; meknes</t>
  </si>
  <si>
    <t>LUN30OC</t>
  </si>
  <si>
    <t>30AM2</t>
  </si>
  <si>
    <t>31PM2</t>
  </si>
  <si>
    <t>AA</t>
  </si>
  <si>
    <t>BB</t>
  </si>
  <si>
    <t>boxes</t>
  </si>
  <si>
    <t>m5</t>
  </si>
  <si>
    <t>m9</t>
  </si>
  <si>
    <t>stud revox</t>
  </si>
  <si>
    <t>ferme du Vinat'</t>
  </si>
  <si>
    <t>campus Rachais</t>
  </si>
  <si>
    <t>matin</t>
  </si>
  <si>
    <t>a. midi</t>
  </si>
  <si>
    <t>année</t>
  </si>
  <si>
    <t>profs/intervenants (P. Nom)</t>
  </si>
  <si>
    <t>salles</t>
  </si>
  <si>
    <t>s. marocain</t>
  </si>
  <si>
    <t>John</t>
  </si>
  <si>
    <t>Paul</t>
  </si>
  <si>
    <t>Ringo</t>
  </si>
  <si>
    <t>Georges</t>
  </si>
  <si>
    <t>Dee Dee</t>
  </si>
  <si>
    <t>Tommy</t>
  </si>
  <si>
    <t>Johnny</t>
  </si>
  <si>
    <t>Joey</t>
  </si>
  <si>
    <t>Syd</t>
  </si>
  <si>
    <t>nom prof&gt;&gt;</t>
  </si>
  <si>
    <t>date</t>
  </si>
  <si>
    <t>heure début</t>
  </si>
  <si>
    <t>heure fin</t>
  </si>
  <si>
    <t>promo</t>
  </si>
  <si>
    <t>cours</t>
  </si>
  <si>
    <t xml:space="preserve">critere de recherche : </t>
  </si>
  <si>
    <t>nom prof</t>
  </si>
  <si>
    <t>fin</t>
  </si>
  <si>
    <t>ATTENTION !!</t>
  </si>
  <si>
    <t>Ne pas modifier la structure des plannings</t>
  </si>
  <si>
    <t>De plus, il faut ajouter une valeur dans la dernière cellule de ta colonne "B" des feuilles de chaque mois</t>
  </si>
  <si>
    <t>J'ai personellement ajouté "Fin" mais tu peux mettre ce que tu veux et de la couleur que tu veux pour le camoufler si besoin</t>
  </si>
  <si>
    <t>Et principalement, pas d'ajout de ligne. Les lignes des jours sont importantes (2 ,44 ,86, …), sinon il faudra modifier la macro</t>
  </si>
  <si>
    <t>Sinon tu as juste à mettre le nom du prof voulu et à cliquer sur le bouton ! A plus !</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</si>
</sst>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h:mm;@"/>
    <numFmt numFmtId="165" formatCode="mmmm\ yyyy"/>
    <numFmt numFmtId="166" formatCode="ddd\ d"/>
    <numFmt numFmtId="167" formatCode="dddd\ d"/>
    <numFmt numFmtId="168" formatCode="B2dd\-mmm"/>
    <numFmt numFmtId="169" formatCode="#"/>
    <numFmt numFmtId="170" formatCode="0;\-0;;@"/>
    <numFmt numFmtId="171" formatCode="h:mm;;#"/>
    <numFmt numFmtId="172" formatCode="[$-F400]h:mm:ss\ AM/PM"/>
  </numFmts>
  <fonts count="19" x14ac:knownFonts="1">
    <font>
      <sz val="12"/>
      <color theme="1"/>
      <name val="Calibri"/>
      <family val="2"/>
      <scheme val="minor"/>
    </font>
    <font>
      <sz val="11"/>
      <color theme="1"/>
      <name val="Calibri"/>
      <family val="2"/>
      <scheme val="minor"/>
    </font>
    <font>
      <sz val="10"/>
      <color theme="1"/>
      <name val="Calibri"/>
      <family val="2"/>
      <scheme val="minor"/>
    </font>
    <font>
      <sz val="28"/>
      <color theme="1"/>
      <name val="Calibri"/>
      <family val="2"/>
      <scheme val="minor"/>
    </font>
    <font>
      <b/>
      <sz val="20"/>
      <color theme="1"/>
      <name val="Calibri"/>
      <family val="2"/>
      <scheme val="minor"/>
    </font>
    <font>
      <b/>
      <sz val="12"/>
      <color theme="1"/>
      <name val="Calibri"/>
      <family val="2"/>
      <scheme val="minor"/>
    </font>
    <font>
      <b/>
      <sz val="14"/>
      <color theme="1"/>
      <name val="Calibri"/>
      <family val="2"/>
      <scheme val="minor"/>
    </font>
    <font>
      <sz val="8"/>
      <name val="Calibri"/>
      <family val="2"/>
      <scheme val="minor"/>
    </font>
    <font>
      <sz val="10"/>
      <color rgb="FFF2F2F2"/>
      <name val="Calibri"/>
      <family val="2"/>
      <scheme val="minor"/>
    </font>
    <font>
      <u/>
      <sz val="12"/>
      <color theme="10"/>
      <name val="Calibri"/>
      <family val="2"/>
      <scheme val="minor"/>
    </font>
    <font>
      <u/>
      <sz val="12"/>
      <color theme="11"/>
      <name val="Calibri"/>
      <family val="2"/>
      <scheme val="minor"/>
    </font>
    <font>
      <i/>
      <sz val="10"/>
      <color theme="1"/>
      <name val="Calibri"/>
      <family val="2"/>
      <scheme val="minor"/>
    </font>
    <font>
      <sz val="10"/>
      <color rgb="FFFF0000"/>
      <name val="Calibri"/>
      <family val="2"/>
      <scheme val="minor"/>
    </font>
    <font>
      <b/>
      <sz val="10"/>
      <color theme="1"/>
      <name val="Calibri"/>
      <family val="2"/>
      <scheme val="minor"/>
    </font>
    <font>
      <b/>
      <i/>
      <sz val="10"/>
      <color theme="1"/>
      <name val="Calibri"/>
      <family val="2"/>
      <scheme val="minor"/>
    </font>
    <font>
      <b/>
      <i/>
      <u/>
      <sz val="10"/>
      <color theme="1"/>
      <name val="Calibri"/>
      <family val="2"/>
      <scheme val="minor"/>
    </font>
    <font>
      <u/>
      <sz val="10"/>
      <color theme="1"/>
      <name val="Calibri"/>
      <family val="2"/>
      <scheme val="minor"/>
    </font>
    <font>
      <b/>
      <u/>
      <sz val="10"/>
      <color theme="1"/>
      <name val="Calibri"/>
      <family val="2"/>
      <scheme val="minor"/>
    </font>
    <font>
      <b/>
      <sz val="12"/>
      <color rgb="FFFF0000"/>
      <name val="Calibri"/>
      <family val="2"/>
      <scheme val="minor"/>
    </font>
  </fonts>
  <fills count="34">
    <fill>
      <patternFill patternType="none"/>
    </fill>
    <fill>
      <patternFill patternType="gray125"/>
    </fill>
    <fill>
      <patternFill patternType="solid">
        <fgColor theme="5" tint="0.79998168889431442"/>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FF8AD8"/>
        <bgColor indexed="64"/>
      </patternFill>
    </fill>
    <fill>
      <patternFill patternType="solid">
        <fgColor rgb="FFD883FF"/>
        <bgColor indexed="64"/>
      </patternFill>
    </fill>
    <fill>
      <patternFill patternType="solid">
        <fgColor rgb="FF00FDFF"/>
        <bgColor indexed="64"/>
      </patternFill>
    </fill>
    <fill>
      <patternFill patternType="solid">
        <fgColor rgb="FF0096FF"/>
        <bgColor indexed="64"/>
      </patternFill>
    </fill>
    <fill>
      <patternFill patternType="solid">
        <fgColor rgb="FFFFFC00"/>
        <bgColor indexed="64"/>
      </patternFill>
    </fill>
    <fill>
      <patternFill patternType="solid">
        <fgColor theme="2" tint="-0.249977111117893"/>
        <bgColor indexed="64"/>
      </patternFill>
    </fill>
    <fill>
      <patternFill patternType="solid">
        <fgColor theme="5" tint="0.39997558519241921"/>
        <bgColor indexed="64"/>
      </patternFill>
    </fill>
    <fill>
      <patternFill patternType="solid">
        <fgColor rgb="FFFF2F92"/>
        <bgColor indexed="64"/>
      </patternFill>
    </fill>
    <fill>
      <patternFill patternType="solid">
        <fgColor theme="2" tint="-9.9978637043366805E-2"/>
        <bgColor indexed="64"/>
      </patternFill>
    </fill>
    <fill>
      <patternFill patternType="solid">
        <fgColor theme="0" tint="-0.14999847407452621"/>
        <bgColor indexed="64"/>
      </patternFill>
    </fill>
    <fill>
      <patternFill patternType="gray0625">
        <fgColor theme="0" tint="-0.499984740745262"/>
        <bgColor theme="5" tint="0.79998168889431442"/>
      </patternFill>
    </fill>
    <fill>
      <patternFill patternType="solid">
        <fgColor rgb="FFB4BFB0"/>
        <bgColor indexed="64"/>
      </patternFill>
    </fill>
    <fill>
      <patternFill patternType="solid">
        <fgColor rgb="FF7C9B6A"/>
        <bgColor indexed="64"/>
      </patternFill>
    </fill>
    <fill>
      <patternFill patternType="solid">
        <fgColor rgb="FF00ADAE"/>
        <bgColor indexed="64"/>
      </patternFill>
    </fill>
    <fill>
      <patternFill patternType="solid">
        <fgColor rgb="FFB07F61"/>
        <bgColor indexed="64"/>
      </patternFill>
    </fill>
    <fill>
      <patternFill patternType="solid">
        <fgColor rgb="FFB16098"/>
        <bgColor indexed="64"/>
      </patternFill>
    </fill>
    <fill>
      <patternFill patternType="solid">
        <fgColor rgb="FF9D60BB"/>
        <bgColor indexed="64"/>
      </patternFill>
    </fill>
    <fill>
      <patternFill patternType="solid">
        <fgColor rgb="FF0063A9"/>
        <bgColor indexed="64"/>
      </patternFill>
    </fill>
    <fill>
      <patternFill patternType="solid">
        <fgColor rgb="FFA51E5F"/>
        <bgColor indexed="64"/>
      </patternFill>
    </fill>
    <fill>
      <patternFill patternType="solid">
        <fgColor rgb="FF8F8D00"/>
        <bgColor indexed="64"/>
      </patternFill>
    </fill>
    <fill>
      <patternFill patternType="solid">
        <fgColor rgb="FFFFFFFF"/>
        <bgColor indexed="64"/>
      </patternFill>
    </fill>
    <fill>
      <patternFill patternType="solid">
        <fgColor theme="0" tint="-0.34998626667073579"/>
        <bgColor indexed="64"/>
      </patternFill>
    </fill>
    <fill>
      <patternFill patternType="solid">
        <fgColor theme="5" tint="0.59999389629810485"/>
        <bgColor indexed="64"/>
      </patternFill>
    </fill>
    <fill>
      <patternFill patternType="solid">
        <fgColor theme="5" tint="-0.249977111117893"/>
        <bgColor indexed="64"/>
      </patternFill>
    </fill>
    <fill>
      <patternFill patternType="solid">
        <fgColor theme="4"/>
        <bgColor indexed="64"/>
      </patternFill>
    </fill>
    <fill>
      <patternFill patternType="solid">
        <fgColor rgb="FFA5A5A5"/>
        <bgColor indexed="64"/>
      </patternFill>
    </fill>
    <fill>
      <patternFill patternType="solid">
        <fgColor rgb="FFE36C09"/>
        <bgColor indexed="64"/>
      </patternFill>
    </fill>
    <fill>
      <patternFill patternType="solid">
        <fgColor rgb="FFC3D69B"/>
        <bgColor indexed="64"/>
      </patternFill>
    </fill>
    <fill>
      <patternFill patternType="solid">
        <fgColor rgb="FFFFFF00"/>
        <bgColor indexed="64"/>
      </patternFill>
    </fill>
  </fills>
  <borders count="57">
    <border>
      <left/>
      <right/>
      <top/>
      <bottom/>
      <diagonal/>
    </border>
    <border>
      <left style="medium">
        <color theme="1"/>
      </left>
      <right/>
      <top style="medium">
        <color theme="1"/>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style="medium">
        <color auto="1"/>
      </top>
      <bottom/>
      <diagonal/>
    </border>
    <border>
      <left/>
      <right style="medium">
        <color auto="1"/>
      </right>
      <top style="medium">
        <color auto="1"/>
      </top>
      <bottom/>
      <diagonal/>
    </border>
    <border>
      <left/>
      <right/>
      <top style="medium">
        <color theme="1"/>
      </top>
      <bottom/>
      <diagonal/>
    </border>
    <border>
      <left style="medium">
        <color auto="1"/>
      </left>
      <right/>
      <top style="thin">
        <color auto="1"/>
      </top>
      <bottom style="thin">
        <color auto="1"/>
      </bottom>
      <diagonal/>
    </border>
    <border>
      <left/>
      <right style="medium">
        <color auto="1"/>
      </right>
      <top style="thin">
        <color auto="1"/>
      </top>
      <bottom style="thin">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medium">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top/>
      <bottom style="thin">
        <color auto="1"/>
      </bottom>
      <diagonal/>
    </border>
    <border>
      <left style="medium">
        <color auto="1"/>
      </left>
      <right/>
      <top style="thin">
        <color auto="1"/>
      </top>
      <bottom style="medium">
        <color auto="1"/>
      </bottom>
      <diagonal/>
    </border>
    <border>
      <left/>
      <right style="medium">
        <color auto="1"/>
      </right>
      <top style="thin">
        <color auto="1"/>
      </top>
      <bottom style="medium">
        <color auto="1"/>
      </bottom>
      <diagonal/>
    </border>
    <border>
      <left style="medium">
        <color auto="1"/>
      </left>
      <right style="thin">
        <color auto="1"/>
      </right>
      <top style="thin">
        <color auto="1"/>
      </top>
      <bottom/>
      <diagonal/>
    </border>
    <border>
      <left style="thin">
        <color auto="1"/>
      </left>
      <right style="medium">
        <color auto="1"/>
      </right>
      <top style="thin">
        <color auto="1"/>
      </top>
      <bottom/>
      <diagonal/>
    </border>
    <border>
      <left/>
      <right style="medium">
        <color auto="1"/>
      </right>
      <top/>
      <bottom style="thin">
        <color auto="1"/>
      </bottom>
      <diagonal/>
    </border>
    <border>
      <left style="thin">
        <color auto="1"/>
      </left>
      <right/>
      <top style="thin">
        <color auto="1"/>
      </top>
      <bottom/>
      <diagonal/>
    </border>
    <border>
      <left/>
      <right style="thin">
        <color auto="1"/>
      </right>
      <top/>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medium">
        <color auto="1"/>
      </left>
      <right style="medium">
        <color auto="1"/>
      </right>
      <top/>
      <bottom style="thin">
        <color auto="1"/>
      </bottom>
      <diagonal/>
    </border>
    <border>
      <left/>
      <right/>
      <top/>
      <bottom style="medium">
        <color auto="1"/>
      </bottom>
      <diagonal/>
    </border>
    <border>
      <left/>
      <right style="thin">
        <color auto="1"/>
      </right>
      <top style="medium">
        <color auto="1"/>
      </top>
      <bottom style="thin">
        <color auto="1"/>
      </bottom>
      <diagonal/>
    </border>
    <border>
      <left style="thin">
        <color auto="1"/>
      </left>
      <right/>
      <top style="medium">
        <color auto="1"/>
      </top>
      <bottom style="thin">
        <color auto="1"/>
      </bottom>
      <diagonal/>
    </border>
    <border>
      <left style="medium">
        <color theme="1"/>
      </left>
      <right/>
      <top style="slantDashDot">
        <color theme="2" tint="-0.499984740745262"/>
      </top>
      <bottom style="thin">
        <color theme="1"/>
      </bottom>
      <diagonal/>
    </border>
    <border>
      <left style="thin">
        <color auto="1"/>
      </left>
      <right/>
      <top style="thin">
        <color theme="1"/>
      </top>
      <bottom style="medium">
        <color auto="1"/>
      </bottom>
      <diagonal/>
    </border>
    <border>
      <left/>
      <right style="medium">
        <color auto="1"/>
      </right>
      <top style="thin">
        <color theme="1"/>
      </top>
      <bottom style="medium">
        <color auto="1"/>
      </bottom>
      <diagonal/>
    </border>
    <border>
      <left/>
      <right style="thin">
        <color auto="1"/>
      </right>
      <top style="thin">
        <color theme="1"/>
      </top>
      <bottom style="medium">
        <color auto="1"/>
      </bottom>
      <diagonal/>
    </border>
    <border>
      <left style="medium">
        <color auto="1"/>
      </left>
      <right/>
      <top style="thin">
        <color theme="1"/>
      </top>
      <bottom style="medium">
        <color auto="1"/>
      </bottom>
      <diagonal/>
    </border>
    <border>
      <left/>
      <right/>
      <top style="slantDashDot">
        <color theme="2" tint="-0.499984740745262"/>
      </top>
      <bottom style="thin">
        <color theme="1"/>
      </bottom>
      <diagonal/>
    </border>
    <border>
      <left style="thin">
        <color theme="1"/>
      </left>
      <right style="thin">
        <color theme="1"/>
      </right>
      <top style="thin">
        <color theme="1"/>
      </top>
      <bottom style="thin">
        <color theme="1"/>
      </bottom>
      <diagonal/>
    </border>
    <border>
      <left/>
      <right style="thin">
        <color auto="1"/>
      </right>
      <top style="thin">
        <color auto="1"/>
      </top>
      <bottom/>
      <diagonal/>
    </border>
    <border>
      <left style="thin">
        <color auto="1"/>
      </left>
      <right/>
      <top style="medium">
        <color auto="1"/>
      </top>
      <bottom/>
      <diagonal/>
    </border>
    <border>
      <left/>
      <right style="thin">
        <color auto="1"/>
      </right>
      <top style="medium">
        <color auto="1"/>
      </top>
      <bottom/>
      <diagonal/>
    </border>
    <border>
      <left style="thin">
        <color theme="1"/>
      </left>
      <right style="thin">
        <color theme="1"/>
      </right>
      <top/>
      <bottom/>
      <diagonal/>
    </border>
    <border>
      <left/>
      <right/>
      <top style="slantDashDot">
        <color theme="2" tint="-0.499984740745262"/>
      </top>
      <bottom/>
      <diagonal/>
    </border>
    <border>
      <left style="thin">
        <color theme="1"/>
      </left>
      <right style="thin">
        <color theme="1"/>
      </right>
      <top style="thin">
        <color theme="1"/>
      </top>
      <bottom/>
      <diagonal/>
    </border>
    <border>
      <left style="thin">
        <color auto="1"/>
      </left>
      <right/>
      <top style="thin">
        <color auto="1"/>
      </top>
      <bottom style="slantDashDot">
        <color theme="0" tint="-0.499984740745262"/>
      </bottom>
      <diagonal/>
    </border>
    <border>
      <left/>
      <right style="thin">
        <color auto="1"/>
      </right>
      <top style="thin">
        <color auto="1"/>
      </top>
      <bottom style="slantDashDot">
        <color theme="0" tint="-0.499984740745262"/>
      </bottom>
      <diagonal/>
    </border>
    <border>
      <left style="medium">
        <color auto="1"/>
      </left>
      <right/>
      <top style="thin">
        <color auto="1"/>
      </top>
      <bottom/>
      <diagonal/>
    </border>
    <border>
      <left/>
      <right style="medium">
        <color auto="1"/>
      </right>
      <top style="thin">
        <color auto="1"/>
      </top>
      <bottom/>
      <diagonal/>
    </border>
    <border>
      <left/>
      <right style="thin">
        <color auto="1"/>
      </right>
      <top style="thin">
        <color auto="1"/>
      </top>
      <bottom style="thin">
        <color auto="1"/>
      </bottom>
      <diagonal/>
    </border>
    <border>
      <left style="medium">
        <color auto="1"/>
      </left>
      <right/>
      <top/>
      <bottom/>
      <diagonal/>
    </border>
    <border>
      <left/>
      <right style="medium">
        <color auto="1"/>
      </right>
      <top/>
      <bottom/>
      <diagonal/>
    </border>
    <border>
      <left/>
      <right/>
      <top style="medium">
        <color auto="1"/>
      </top>
      <bottom/>
      <diagonal/>
    </border>
    <border>
      <left style="thin">
        <color auto="1"/>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s>
  <cellStyleXfs count="3">
    <xf numFmtId="0" fontId="0" fillId="0" borderId="0"/>
    <xf numFmtId="0" fontId="9" fillId="0" borderId="0" applyNumberFormat="0" applyFill="0" applyBorder="0" applyAlignment="0" applyProtection="0"/>
    <xf numFmtId="0" fontId="10" fillId="0" borderId="0" applyNumberFormat="0" applyFill="0" applyBorder="0" applyAlignment="0" applyProtection="0"/>
  </cellStyleXfs>
  <cellXfs count="626">
    <xf numFmtId="0" fontId="0" fillId="0" borderId="0" xfId="0"/>
    <xf numFmtId="0" fontId="0" fillId="2" borderId="0" xfId="0" applyFill="1"/>
    <xf numFmtId="0" fontId="0" fillId="3" borderId="0" xfId="0" applyFill="1"/>
    <xf numFmtId="0" fontId="0" fillId="4" borderId="0" xfId="0" applyFill="1"/>
    <xf numFmtId="0" fontId="0" fillId="5" borderId="0" xfId="0" applyFill="1"/>
    <xf numFmtId="0" fontId="0" fillId="6" borderId="0" xfId="0" applyFill="1"/>
    <xf numFmtId="0" fontId="0" fillId="7" borderId="0" xfId="0" applyFill="1"/>
    <xf numFmtId="0" fontId="0" fillId="8" borderId="0" xfId="0" applyFill="1"/>
    <xf numFmtId="0" fontId="0" fillId="9" borderId="0" xfId="0" applyFill="1"/>
    <xf numFmtId="0" fontId="2" fillId="3" borderId="2" xfId="0" applyFont="1" applyFill="1" applyBorder="1" applyAlignment="1"/>
    <xf numFmtId="0" fontId="2" fillId="4" borderId="2" xfId="0" applyFont="1" applyFill="1" applyBorder="1" applyAlignment="1"/>
    <xf numFmtId="0" fontId="2" fillId="5" borderId="2" xfId="0" applyFont="1" applyFill="1" applyBorder="1" applyAlignment="1"/>
    <xf numFmtId="0" fontId="2" fillId="6" borderId="2" xfId="0" applyFont="1" applyFill="1" applyBorder="1" applyAlignment="1"/>
    <xf numFmtId="0" fontId="2" fillId="7" borderId="2" xfId="0" applyFont="1" applyFill="1" applyBorder="1" applyAlignment="1"/>
    <xf numFmtId="0" fontId="2" fillId="8" borderId="2" xfId="0" applyFont="1" applyFill="1" applyBorder="1" applyAlignment="1"/>
    <xf numFmtId="0" fontId="2" fillId="9" borderId="2" xfId="0" applyFont="1" applyFill="1" applyBorder="1" applyAlignment="1"/>
    <xf numFmtId="0" fontId="0" fillId="11" borderId="0" xfId="0" applyFill="1"/>
    <xf numFmtId="0" fontId="2" fillId="11" borderId="2" xfId="0" applyFont="1" applyFill="1" applyBorder="1" applyAlignment="1"/>
    <xf numFmtId="0" fontId="0" fillId="12" borderId="0" xfId="0" applyFill="1"/>
    <xf numFmtId="0" fontId="2" fillId="12" borderId="2" xfId="0" applyFont="1" applyFill="1" applyBorder="1" applyAlignment="1"/>
    <xf numFmtId="0" fontId="0" fillId="0" borderId="0" xfId="0" applyAlignment="1">
      <alignment horizontal="left" vertical="top"/>
    </xf>
    <xf numFmtId="0" fontId="0" fillId="13" borderId="0" xfId="0" applyFill="1" applyAlignment="1">
      <alignment horizontal="left" vertical="top"/>
    </xf>
    <xf numFmtId="0" fontId="0" fillId="0" borderId="12" xfId="0" applyBorder="1" applyAlignment="1">
      <alignment vertical="center"/>
    </xf>
    <xf numFmtId="0" fontId="0" fillId="13" borderId="11" xfId="0" applyFill="1" applyBorder="1" applyAlignment="1">
      <alignment vertical="top"/>
    </xf>
    <xf numFmtId="0" fontId="0" fillId="0" borderId="25" xfId="0" applyBorder="1"/>
    <xf numFmtId="0" fontId="0" fillId="0" borderId="25" xfId="0" applyFill="1" applyBorder="1"/>
    <xf numFmtId="0" fontId="0" fillId="0" borderId="25" xfId="0" applyBorder="1" applyAlignment="1">
      <alignment horizontal="left" vertical="top"/>
    </xf>
    <xf numFmtId="0" fontId="0" fillId="0" borderId="26" xfId="0" applyBorder="1" applyAlignment="1">
      <alignment horizontal="left" vertical="top"/>
    </xf>
    <xf numFmtId="0" fontId="0" fillId="0" borderId="27" xfId="0" applyBorder="1"/>
    <xf numFmtId="0" fontId="0" fillId="0" borderId="24" xfId="0" applyBorder="1" applyAlignment="1">
      <alignment horizontal="left" vertical="top"/>
    </xf>
    <xf numFmtId="20" fontId="2" fillId="2" borderId="2" xfId="0" applyNumberFormat="1" applyFont="1" applyFill="1" applyBorder="1" applyAlignment="1"/>
    <xf numFmtId="0" fontId="0" fillId="0" borderId="0" xfId="0" applyAlignment="1"/>
    <xf numFmtId="165" fontId="6" fillId="0" borderId="0" xfId="0" applyNumberFormat="1" applyFont="1" applyAlignment="1">
      <alignment horizontal="left"/>
    </xf>
    <xf numFmtId="167" fontId="5" fillId="14" borderId="14" xfId="0" applyNumberFormat="1" applyFont="1" applyFill="1" applyBorder="1" applyAlignment="1">
      <alignment horizontal="left"/>
    </xf>
    <xf numFmtId="167" fontId="5" fillId="14" borderId="29" xfId="0" applyNumberFormat="1" applyFont="1" applyFill="1" applyBorder="1" applyAlignment="1"/>
    <xf numFmtId="167" fontId="5" fillId="14" borderId="30" xfId="0" applyNumberFormat="1" applyFont="1" applyFill="1" applyBorder="1" applyAlignment="1">
      <alignment horizontal="left"/>
    </xf>
    <xf numFmtId="167" fontId="5" fillId="14" borderId="15" xfId="0" applyNumberFormat="1" applyFont="1" applyFill="1" applyBorder="1" applyAlignment="1"/>
    <xf numFmtId="0" fontId="5" fillId="0" borderId="31" xfId="0" applyFont="1" applyFill="1" applyBorder="1"/>
    <xf numFmtId="0" fontId="5" fillId="0" borderId="36" xfId="0" applyFont="1" applyFill="1" applyBorder="1"/>
    <xf numFmtId="0" fontId="5" fillId="14" borderId="37" xfId="0" applyFont="1" applyFill="1" applyBorder="1"/>
    <xf numFmtId="167" fontId="5" fillId="14" borderId="39" xfId="0" applyNumberFormat="1" applyFont="1" applyFill="1" applyBorder="1" applyAlignment="1">
      <alignment horizontal="left"/>
    </xf>
    <xf numFmtId="167" fontId="5" fillId="14" borderId="40" xfId="0" applyNumberFormat="1" applyFont="1" applyFill="1" applyBorder="1" applyAlignment="1"/>
    <xf numFmtId="0" fontId="5" fillId="0" borderId="0" xfId="0" applyFont="1" applyFill="1" applyBorder="1"/>
    <xf numFmtId="0" fontId="5" fillId="14" borderId="41" xfId="0" applyFont="1" applyFill="1" applyBorder="1"/>
    <xf numFmtId="0" fontId="5" fillId="0" borderId="42" xfId="0" applyFont="1" applyFill="1" applyBorder="1"/>
    <xf numFmtId="0" fontId="5" fillId="14" borderId="43" xfId="0" applyFont="1" applyFill="1" applyBorder="1"/>
    <xf numFmtId="0" fontId="0" fillId="0" borderId="0" xfId="0" applyFont="1"/>
    <xf numFmtId="168" fontId="2" fillId="11" borderId="2" xfId="0" applyNumberFormat="1" applyFont="1" applyFill="1" applyBorder="1" applyAlignment="1"/>
    <xf numFmtId="14" fontId="0" fillId="0" borderId="28" xfId="0" applyNumberFormat="1" applyBorder="1" applyAlignment="1" applyProtection="1">
      <protection locked="0"/>
    </xf>
    <xf numFmtId="0" fontId="0" fillId="0" borderId="0" xfId="0" applyProtection="1">
      <protection locked="0"/>
    </xf>
    <xf numFmtId="0" fontId="0" fillId="2" borderId="0" xfId="0" applyFill="1" applyProtection="1">
      <protection locked="0"/>
    </xf>
    <xf numFmtId="20" fontId="2" fillId="2" borderId="2" xfId="0" applyNumberFormat="1" applyFont="1" applyFill="1" applyBorder="1" applyAlignment="1" applyProtection="1">
      <protection locked="0"/>
    </xf>
    <xf numFmtId="0" fontId="0" fillId="11" borderId="0" xfId="0" applyFill="1" applyProtection="1">
      <protection locked="0"/>
    </xf>
    <xf numFmtId="0" fontId="2" fillId="3" borderId="2" xfId="0" applyFont="1" applyFill="1" applyBorder="1" applyAlignment="1" applyProtection="1">
      <protection locked="0"/>
    </xf>
    <xf numFmtId="0" fontId="0" fillId="3" borderId="0" xfId="0" applyFill="1" applyProtection="1">
      <protection locked="0"/>
    </xf>
    <xf numFmtId="0" fontId="2" fillId="4" borderId="2" xfId="0" applyFont="1" applyFill="1" applyBorder="1" applyAlignment="1" applyProtection="1">
      <protection locked="0"/>
    </xf>
    <xf numFmtId="0" fontId="0" fillId="4" borderId="0" xfId="0" applyFill="1" applyProtection="1">
      <protection locked="0"/>
    </xf>
    <xf numFmtId="0" fontId="2" fillId="7" borderId="2" xfId="0" applyFont="1" applyFill="1" applyBorder="1" applyAlignment="1" applyProtection="1">
      <protection locked="0"/>
    </xf>
    <xf numFmtId="0" fontId="0" fillId="5" borderId="0" xfId="0" applyFill="1" applyProtection="1">
      <protection locked="0"/>
    </xf>
    <xf numFmtId="0" fontId="2" fillId="11" borderId="2" xfId="0" applyFont="1" applyFill="1" applyBorder="1" applyAlignment="1" applyProtection="1">
      <protection locked="0"/>
    </xf>
    <xf numFmtId="0" fontId="0" fillId="6" borderId="0" xfId="0" applyFill="1" applyProtection="1">
      <protection locked="0"/>
    </xf>
    <xf numFmtId="0" fontId="2" fillId="5" borderId="2" xfId="0" applyFont="1" applyFill="1" applyBorder="1" applyAlignment="1" applyProtection="1">
      <protection locked="0"/>
    </xf>
    <xf numFmtId="0" fontId="0" fillId="7" borderId="0" xfId="0" applyFill="1" applyProtection="1">
      <protection locked="0"/>
    </xf>
    <xf numFmtId="0" fontId="2" fillId="6" borderId="2" xfId="0" applyFont="1" applyFill="1" applyBorder="1" applyAlignment="1" applyProtection="1">
      <protection locked="0"/>
    </xf>
    <xf numFmtId="0" fontId="0" fillId="8" borderId="0" xfId="0" applyFill="1" applyProtection="1">
      <protection locked="0"/>
    </xf>
    <xf numFmtId="0" fontId="0" fillId="12" borderId="0" xfId="0" applyFill="1" applyProtection="1">
      <protection locked="0"/>
    </xf>
    <xf numFmtId="0" fontId="2" fillId="12" borderId="2" xfId="0" applyFont="1" applyFill="1" applyBorder="1" applyAlignment="1" applyProtection="1">
      <protection locked="0"/>
    </xf>
    <xf numFmtId="0" fontId="0" fillId="9" borderId="0" xfId="0" applyFill="1" applyProtection="1">
      <protection locked="0"/>
    </xf>
    <xf numFmtId="0" fontId="2" fillId="9" borderId="2" xfId="0" applyFont="1" applyFill="1" applyBorder="1" applyAlignment="1" applyProtection="1">
      <protection locked="0"/>
    </xf>
    <xf numFmtId="170" fontId="2" fillId="15" borderId="2" xfId="0" applyNumberFormat="1" applyFont="1" applyFill="1" applyBorder="1" applyAlignment="1" applyProtection="1"/>
    <xf numFmtId="0" fontId="0" fillId="0" borderId="0" xfId="0" applyAlignment="1">
      <alignment vertical="center"/>
    </xf>
    <xf numFmtId="0" fontId="0" fillId="3" borderId="0" xfId="0" applyFill="1" applyAlignment="1">
      <alignment vertical="center"/>
    </xf>
    <xf numFmtId="0" fontId="2" fillId="3" borderId="2" xfId="0" applyFont="1" applyFill="1" applyBorder="1" applyAlignment="1">
      <alignment vertical="center"/>
    </xf>
    <xf numFmtId="170" fontId="2" fillId="17" borderId="3" xfId="0" applyNumberFormat="1" applyFont="1" applyFill="1" applyBorder="1" applyAlignment="1" applyProtection="1"/>
    <xf numFmtId="170" fontId="2" fillId="18" borderId="2" xfId="0" applyNumberFormat="1" applyFont="1" applyFill="1" applyBorder="1" applyAlignment="1" applyProtection="1"/>
    <xf numFmtId="170" fontId="2" fillId="20" borderId="2" xfId="0" applyNumberFormat="1" applyFont="1" applyFill="1" applyBorder="1" applyAlignment="1" applyProtection="1"/>
    <xf numFmtId="170" fontId="2" fillId="20" borderId="3" xfId="0" applyNumberFormat="1" applyFont="1" applyFill="1" applyBorder="1" applyAlignment="1" applyProtection="1"/>
    <xf numFmtId="170" fontId="2" fillId="21" borderId="2" xfId="0" applyNumberFormat="1" applyFont="1" applyFill="1" applyBorder="1" applyAlignment="1" applyProtection="1"/>
    <xf numFmtId="170" fontId="2" fillId="21" borderId="3" xfId="0" applyNumberFormat="1" applyFont="1" applyFill="1" applyBorder="1" applyAlignment="1" applyProtection="1"/>
    <xf numFmtId="170" fontId="2" fillId="22" borderId="2" xfId="0" applyNumberFormat="1" applyFont="1" applyFill="1" applyBorder="1" applyAlignment="1" applyProtection="1"/>
    <xf numFmtId="170" fontId="2" fillId="22" borderId="3" xfId="0" applyNumberFormat="1" applyFont="1" applyFill="1" applyBorder="1" applyAlignment="1" applyProtection="1"/>
    <xf numFmtId="170" fontId="2" fillId="23" borderId="2" xfId="0" applyNumberFormat="1" applyFont="1" applyFill="1" applyBorder="1" applyAlignment="1" applyProtection="1"/>
    <xf numFmtId="170" fontId="2" fillId="23" borderId="3" xfId="0" applyNumberFormat="1" applyFont="1" applyFill="1" applyBorder="1" applyAlignment="1" applyProtection="1"/>
    <xf numFmtId="170" fontId="2" fillId="24" borderId="2" xfId="0" applyNumberFormat="1" applyFont="1" applyFill="1" applyBorder="1" applyAlignment="1" applyProtection="1"/>
    <xf numFmtId="170" fontId="2" fillId="24" borderId="3" xfId="0" applyNumberFormat="1" applyFont="1" applyFill="1" applyBorder="1" applyAlignment="1" applyProtection="1"/>
    <xf numFmtId="0" fontId="2" fillId="25" borderId="2" xfId="0" applyFont="1" applyFill="1" applyBorder="1" applyAlignment="1"/>
    <xf numFmtId="0" fontId="8" fillId="25" borderId="2" xfId="0" applyFont="1" applyFill="1" applyBorder="1" applyAlignment="1"/>
    <xf numFmtId="0" fontId="2" fillId="0" borderId="2" xfId="0" applyFont="1" applyFill="1" applyBorder="1" applyAlignment="1"/>
    <xf numFmtId="0" fontId="2" fillId="26" borderId="2" xfId="0" applyFont="1" applyFill="1" applyBorder="1" applyAlignment="1"/>
    <xf numFmtId="170" fontId="2" fillId="0" borderId="2" xfId="0" applyNumberFormat="1" applyFont="1" applyFill="1" applyBorder="1" applyAlignment="1" applyProtection="1"/>
    <xf numFmtId="170" fontId="2" fillId="0" borderId="3" xfId="0" applyNumberFormat="1" applyFont="1" applyFill="1" applyBorder="1" applyAlignment="1" applyProtection="1"/>
    <xf numFmtId="0" fontId="2" fillId="0" borderId="2" xfId="0" applyFont="1" applyFill="1" applyBorder="1" applyAlignment="1" applyProtection="1">
      <protection locked="0"/>
    </xf>
    <xf numFmtId="0" fontId="0" fillId="27" borderId="0" xfId="0" applyFill="1" applyProtection="1">
      <protection locked="0"/>
    </xf>
    <xf numFmtId="0" fontId="0" fillId="28" borderId="0" xfId="0" applyFill="1" applyProtection="1">
      <protection locked="0"/>
    </xf>
    <xf numFmtId="0" fontId="2" fillId="29" borderId="2" xfId="0" applyFont="1" applyFill="1" applyBorder="1" applyAlignment="1"/>
    <xf numFmtId="0" fontId="2" fillId="5" borderId="2" xfId="0" applyFont="1" applyFill="1" applyBorder="1" applyAlignment="1">
      <alignment horizontal="left"/>
    </xf>
    <xf numFmtId="0" fontId="2" fillId="26" borderId="2" xfId="0" applyFont="1" applyFill="1" applyBorder="1" applyAlignment="1">
      <alignment horizontal="left"/>
    </xf>
    <xf numFmtId="0" fontId="11" fillId="3" borderId="2" xfId="0" applyFont="1" applyFill="1" applyBorder="1" applyAlignment="1"/>
    <xf numFmtId="0" fontId="11" fillId="4" borderId="2" xfId="0" applyFont="1" applyFill="1" applyBorder="1" applyAlignment="1"/>
    <xf numFmtId="0" fontId="2" fillId="30" borderId="2" xfId="0" applyFont="1" applyFill="1" applyBorder="1" applyAlignment="1"/>
    <xf numFmtId="0" fontId="2" fillId="31" borderId="2" xfId="0" applyFont="1" applyFill="1" applyBorder="1" applyAlignment="1"/>
    <xf numFmtId="20" fontId="2" fillId="4" borderId="2" xfId="0" applyNumberFormat="1" applyFont="1" applyFill="1" applyBorder="1" applyAlignment="1"/>
    <xf numFmtId="0" fontId="1" fillId="4" borderId="3" xfId="0" applyFont="1" applyFill="1" applyBorder="1" applyAlignment="1"/>
    <xf numFmtId="0" fontId="1" fillId="7" borderId="3" xfId="0" applyFont="1" applyFill="1" applyBorder="1" applyAlignment="1"/>
    <xf numFmtId="0" fontId="1" fillId="8" borderId="3" xfId="0" applyFont="1" applyFill="1" applyBorder="1" applyAlignment="1"/>
    <xf numFmtId="164" fontId="1" fillId="6" borderId="3" xfId="0" applyNumberFormat="1" applyFont="1" applyFill="1" applyBorder="1" applyAlignment="1">
      <alignment horizontal="left"/>
    </xf>
    <xf numFmtId="164" fontId="1" fillId="6" borderId="2" xfId="0" applyNumberFormat="1" applyFont="1" applyFill="1" applyBorder="1" applyAlignment="1">
      <alignment horizontal="left"/>
    </xf>
    <xf numFmtId="0" fontId="1" fillId="0" borderId="0" xfId="0" applyFont="1"/>
    <xf numFmtId="166" fontId="1" fillId="0" borderId="1" xfId="0" applyNumberFormat="1" applyFont="1" applyBorder="1" applyAlignment="1">
      <alignment horizontal="left" vertical="center"/>
    </xf>
    <xf numFmtId="0" fontId="1" fillId="0" borderId="8" xfId="0" applyFont="1" applyBorder="1"/>
    <xf numFmtId="166" fontId="1" fillId="10" borderId="6" xfId="0" applyNumberFormat="1" applyFont="1" applyFill="1" applyBorder="1" applyAlignment="1">
      <alignment horizontal="left" vertical="center"/>
    </xf>
    <xf numFmtId="0" fontId="1" fillId="10" borderId="7" xfId="0" applyFont="1" applyFill="1" applyBorder="1"/>
    <xf numFmtId="0" fontId="1" fillId="0" borderId="7" xfId="0" applyFont="1" applyBorder="1"/>
    <xf numFmtId="0" fontId="1" fillId="0" borderId="7" xfId="0" applyFont="1" applyFill="1" applyBorder="1"/>
    <xf numFmtId="0" fontId="1" fillId="2" borderId="0" xfId="0" applyFont="1" applyFill="1"/>
    <xf numFmtId="164" fontId="1" fillId="2" borderId="2" xfId="0" applyNumberFormat="1" applyFont="1" applyFill="1" applyBorder="1" applyAlignment="1">
      <alignment horizontal="left"/>
    </xf>
    <xf numFmtId="164" fontId="1" fillId="2" borderId="3" xfId="0" applyNumberFormat="1" applyFont="1" applyFill="1" applyBorder="1" applyAlignment="1">
      <alignment horizontal="left"/>
    </xf>
    <xf numFmtId="20" fontId="1" fillId="2" borderId="3" xfId="0" applyNumberFormat="1" applyFont="1" applyFill="1" applyBorder="1" applyAlignment="1"/>
    <xf numFmtId="0" fontId="1" fillId="2" borderId="3" xfId="0" applyFont="1" applyFill="1" applyBorder="1" applyAlignment="1"/>
    <xf numFmtId="0" fontId="1" fillId="3" borderId="0" xfId="0" applyFont="1" applyFill="1" applyAlignment="1">
      <alignment vertical="center"/>
    </xf>
    <xf numFmtId="164" fontId="1" fillId="3" borderId="2" xfId="0" applyNumberFormat="1" applyFont="1" applyFill="1" applyBorder="1" applyAlignment="1">
      <alignment horizontal="left" vertical="center"/>
    </xf>
    <xf numFmtId="164" fontId="1" fillId="3" borderId="3" xfId="0" applyNumberFormat="1" applyFont="1" applyFill="1" applyBorder="1" applyAlignment="1">
      <alignment horizontal="left" vertical="center"/>
    </xf>
    <xf numFmtId="0" fontId="1" fillId="3" borderId="3" xfId="0" applyFont="1" applyFill="1" applyBorder="1" applyAlignment="1">
      <alignment vertical="center"/>
    </xf>
    <xf numFmtId="0" fontId="1" fillId="4" borderId="0" xfId="0" applyFont="1" applyFill="1"/>
    <xf numFmtId="164" fontId="1" fillId="4" borderId="2" xfId="0" applyNumberFormat="1" applyFont="1" applyFill="1" applyBorder="1" applyAlignment="1">
      <alignment horizontal="left"/>
    </xf>
    <xf numFmtId="164" fontId="1" fillId="4" borderId="3" xfId="0" applyNumberFormat="1" applyFont="1" applyFill="1" applyBorder="1" applyAlignment="1">
      <alignment horizontal="left"/>
    </xf>
    <xf numFmtId="0" fontId="1" fillId="7" borderId="0" xfId="0" applyFont="1" applyFill="1"/>
    <xf numFmtId="164" fontId="1" fillId="7" borderId="2" xfId="0" applyNumberFormat="1" applyFont="1" applyFill="1" applyBorder="1" applyAlignment="1">
      <alignment horizontal="left"/>
    </xf>
    <xf numFmtId="164" fontId="1" fillId="7" borderId="3" xfId="0" applyNumberFormat="1" applyFont="1" applyFill="1" applyBorder="1" applyAlignment="1">
      <alignment horizontal="left"/>
    </xf>
    <xf numFmtId="0" fontId="1" fillId="11" borderId="0" xfId="0" applyFont="1" applyFill="1"/>
    <xf numFmtId="164" fontId="1" fillId="11" borderId="2" xfId="0" applyNumberFormat="1" applyFont="1" applyFill="1" applyBorder="1" applyAlignment="1">
      <alignment horizontal="left"/>
    </xf>
    <xf numFmtId="164" fontId="1" fillId="11" borderId="3" xfId="0" applyNumberFormat="1" applyFont="1" applyFill="1" applyBorder="1" applyAlignment="1">
      <alignment horizontal="left"/>
    </xf>
    <xf numFmtId="0" fontId="1" fillId="11" borderId="3" xfId="0" applyFont="1" applyFill="1" applyBorder="1" applyAlignment="1"/>
    <xf numFmtId="0" fontId="1" fillId="5" borderId="0" xfId="0" applyFont="1" applyFill="1"/>
    <xf numFmtId="164" fontId="1" fillId="5" borderId="2" xfId="0" applyNumberFormat="1" applyFont="1" applyFill="1" applyBorder="1" applyAlignment="1">
      <alignment horizontal="left"/>
    </xf>
    <xf numFmtId="164" fontId="1" fillId="5" borderId="3" xfId="0" applyNumberFormat="1" applyFont="1" applyFill="1" applyBorder="1" applyAlignment="1">
      <alignment horizontal="left"/>
    </xf>
    <xf numFmtId="0" fontId="1" fillId="5" borderId="3" xfId="0" applyFont="1" applyFill="1" applyBorder="1" applyAlignment="1"/>
    <xf numFmtId="0" fontId="1" fillId="6" borderId="0" xfId="0" applyFont="1" applyFill="1"/>
    <xf numFmtId="0" fontId="1" fillId="6" borderId="3" xfId="0" applyFont="1" applyFill="1" applyBorder="1" applyAlignment="1"/>
    <xf numFmtId="0" fontId="1" fillId="8" borderId="0" xfId="0" applyFont="1" applyFill="1"/>
    <xf numFmtId="164" fontId="1" fillId="8" borderId="2" xfId="0" applyNumberFormat="1" applyFont="1" applyFill="1" applyBorder="1" applyAlignment="1">
      <alignment horizontal="left"/>
    </xf>
    <xf numFmtId="164" fontId="1" fillId="8" borderId="3" xfId="0" applyNumberFormat="1" applyFont="1" applyFill="1" applyBorder="1" applyAlignment="1">
      <alignment horizontal="left"/>
    </xf>
    <xf numFmtId="0" fontId="1" fillId="12" borderId="0" xfId="0" applyFont="1" applyFill="1"/>
    <xf numFmtId="164" fontId="1" fillId="12" borderId="2" xfId="0" applyNumberFormat="1" applyFont="1" applyFill="1" applyBorder="1" applyAlignment="1">
      <alignment horizontal="left"/>
    </xf>
    <xf numFmtId="164" fontId="1" fillId="12" borderId="3" xfId="0" applyNumberFormat="1" applyFont="1" applyFill="1" applyBorder="1" applyAlignment="1">
      <alignment horizontal="left"/>
    </xf>
    <xf numFmtId="0" fontId="1" fillId="12" borderId="3" xfId="0" applyFont="1" applyFill="1" applyBorder="1" applyAlignment="1"/>
    <xf numFmtId="0" fontId="1" fillId="9" borderId="0" xfId="0" applyFont="1" applyFill="1"/>
    <xf numFmtId="164" fontId="1" fillId="9" borderId="2" xfId="0" applyNumberFormat="1" applyFont="1" applyFill="1" applyBorder="1" applyAlignment="1">
      <alignment horizontal="left"/>
    </xf>
    <xf numFmtId="164" fontId="1" fillId="9" borderId="3" xfId="0" applyNumberFormat="1" applyFont="1" applyFill="1" applyBorder="1" applyAlignment="1">
      <alignment horizontal="left"/>
    </xf>
    <xf numFmtId="0" fontId="1" fillId="9" borderId="3" xfId="0" applyFont="1" applyFill="1" applyBorder="1" applyAlignment="1"/>
    <xf numFmtId="0" fontId="1" fillId="3" borderId="0" xfId="0" applyFont="1" applyFill="1"/>
    <xf numFmtId="164" fontId="1" fillId="3" borderId="2" xfId="0" applyNumberFormat="1" applyFont="1" applyFill="1" applyBorder="1" applyAlignment="1">
      <alignment horizontal="left"/>
    </xf>
    <xf numFmtId="164" fontId="1" fillId="3" borderId="3" xfId="0" applyNumberFormat="1" applyFont="1" applyFill="1" applyBorder="1" applyAlignment="1">
      <alignment horizontal="left"/>
    </xf>
    <xf numFmtId="0" fontId="1" fillId="3" borderId="3" xfId="0" applyFont="1" applyFill="1" applyBorder="1" applyAlignment="1"/>
    <xf numFmtId="164" fontId="1" fillId="31" borderId="2" xfId="0" applyNumberFormat="1" applyFont="1" applyFill="1" applyBorder="1" applyAlignment="1">
      <alignment horizontal="left"/>
    </xf>
    <xf numFmtId="164" fontId="1" fillId="31" borderId="3" xfId="0" applyNumberFormat="1" applyFont="1" applyFill="1" applyBorder="1" applyAlignment="1">
      <alignment horizontal="left"/>
    </xf>
    <xf numFmtId="0" fontId="1" fillId="31" borderId="3" xfId="0" applyFont="1" applyFill="1" applyBorder="1" applyAlignment="1"/>
    <xf numFmtId="0" fontId="1" fillId="0" borderId="0" xfId="0" applyFont="1" applyProtection="1">
      <protection locked="0"/>
    </xf>
    <xf numFmtId="166" fontId="1" fillId="0" borderId="1" xfId="0" applyNumberFormat="1" applyFont="1" applyBorder="1" applyAlignment="1" applyProtection="1">
      <alignment horizontal="left" vertical="center"/>
      <protection locked="0"/>
    </xf>
    <xf numFmtId="0" fontId="1" fillId="0" borderId="8" xfId="0" applyFont="1" applyBorder="1" applyProtection="1">
      <protection locked="0"/>
    </xf>
    <xf numFmtId="166" fontId="1" fillId="10" borderId="6" xfId="0" applyNumberFormat="1" applyFont="1" applyFill="1" applyBorder="1" applyAlignment="1" applyProtection="1">
      <alignment horizontal="left" vertical="center"/>
      <protection locked="0"/>
    </xf>
    <xf numFmtId="0" fontId="1" fillId="10" borderId="7" xfId="0" applyFont="1" applyFill="1" applyBorder="1" applyProtection="1">
      <protection locked="0"/>
    </xf>
    <xf numFmtId="0" fontId="1" fillId="0" borderId="7" xfId="0" applyFont="1" applyBorder="1" applyProtection="1">
      <protection locked="0"/>
    </xf>
    <xf numFmtId="0" fontId="1" fillId="0" borderId="7" xfId="0" applyFont="1" applyFill="1" applyBorder="1" applyProtection="1">
      <protection locked="0"/>
    </xf>
    <xf numFmtId="0" fontId="1" fillId="2" borderId="0" xfId="0" applyFont="1" applyFill="1" applyProtection="1">
      <protection locked="0"/>
    </xf>
    <xf numFmtId="164" fontId="1" fillId="2" borderId="2" xfId="0" applyNumberFormat="1" applyFont="1" applyFill="1" applyBorder="1" applyAlignment="1" applyProtection="1">
      <alignment horizontal="left"/>
      <protection locked="0"/>
    </xf>
    <xf numFmtId="164" fontId="1" fillId="2" borderId="3" xfId="0" applyNumberFormat="1" applyFont="1" applyFill="1" applyBorder="1" applyAlignment="1" applyProtection="1">
      <alignment horizontal="left"/>
      <protection locked="0"/>
    </xf>
    <xf numFmtId="20" fontId="1" fillId="2" borderId="3" xfId="0" applyNumberFormat="1" applyFont="1" applyFill="1" applyBorder="1" applyAlignment="1" applyProtection="1">
      <protection locked="0"/>
    </xf>
    <xf numFmtId="0" fontId="1" fillId="2" borderId="3" xfId="0" applyFont="1" applyFill="1" applyBorder="1" applyAlignment="1" applyProtection="1">
      <protection locked="0"/>
    </xf>
    <xf numFmtId="0" fontId="1" fillId="3" borderId="0" xfId="0" applyFont="1" applyFill="1" applyProtection="1">
      <protection locked="0"/>
    </xf>
    <xf numFmtId="0" fontId="1" fillId="4" borderId="0" xfId="0" applyFont="1" applyFill="1" applyProtection="1">
      <protection locked="0"/>
    </xf>
    <xf numFmtId="0" fontId="1" fillId="7" borderId="0" xfId="0" applyFont="1" applyFill="1" applyProtection="1">
      <protection locked="0"/>
    </xf>
    <xf numFmtId="0" fontId="1" fillId="11" borderId="0" xfId="0" applyFont="1" applyFill="1" applyProtection="1">
      <protection locked="0"/>
    </xf>
    <xf numFmtId="0" fontId="1" fillId="5" borderId="0" xfId="0" applyFont="1" applyFill="1" applyProtection="1">
      <protection locked="0"/>
    </xf>
    <xf numFmtId="0" fontId="1" fillId="6" borderId="0" xfId="0" applyFont="1" applyFill="1" applyProtection="1">
      <protection locked="0"/>
    </xf>
    <xf numFmtId="0" fontId="1" fillId="8" borderId="0" xfId="0" applyFont="1" applyFill="1" applyProtection="1">
      <protection locked="0"/>
    </xf>
    <xf numFmtId="0" fontId="1" fillId="12" borderId="0" xfId="0" applyFont="1" applyFill="1" applyProtection="1">
      <protection locked="0"/>
    </xf>
    <xf numFmtId="0" fontId="1" fillId="9" borderId="0" xfId="0" applyFont="1" applyFill="1" applyProtection="1">
      <protection locked="0"/>
    </xf>
    <xf numFmtId="164" fontId="2" fillId="6" borderId="2" xfId="0" applyNumberFormat="1" applyFont="1" applyFill="1" applyBorder="1" applyAlignment="1">
      <alignment horizontal="left"/>
    </xf>
    <xf numFmtId="164" fontId="2" fillId="3" borderId="2" xfId="0" applyNumberFormat="1" applyFont="1" applyFill="1" applyBorder="1" applyAlignment="1">
      <alignment horizontal="left"/>
    </xf>
    <xf numFmtId="164" fontId="2" fillId="3" borderId="3" xfId="0" applyNumberFormat="1" applyFont="1" applyFill="1" applyBorder="1" applyAlignment="1">
      <alignment horizontal="left"/>
    </xf>
    <xf numFmtId="164" fontId="2" fillId="25" borderId="2" xfId="0" applyNumberFormat="1" applyFont="1" applyFill="1" applyBorder="1" applyAlignment="1">
      <alignment horizontal="left"/>
    </xf>
    <xf numFmtId="164" fontId="2" fillId="25" borderId="3" xfId="0" applyNumberFormat="1" applyFont="1" applyFill="1" applyBorder="1" applyAlignment="1">
      <alignment horizontal="left"/>
    </xf>
    <xf numFmtId="164" fontId="2" fillId="0" borderId="2" xfId="0" applyNumberFormat="1" applyFont="1" applyFill="1" applyBorder="1" applyAlignment="1">
      <alignment horizontal="left"/>
    </xf>
    <xf numFmtId="164" fontId="2" fillId="0" borderId="3" xfId="0" applyNumberFormat="1" applyFont="1" applyFill="1" applyBorder="1" applyAlignment="1">
      <alignment horizontal="left"/>
    </xf>
    <xf numFmtId="164" fontId="2" fillId="26" borderId="2" xfId="0" applyNumberFormat="1" applyFont="1" applyFill="1" applyBorder="1" applyAlignment="1">
      <alignment horizontal="left"/>
    </xf>
    <xf numFmtId="164" fontId="2" fillId="26" borderId="3" xfId="0" applyNumberFormat="1" applyFont="1" applyFill="1" applyBorder="1" applyAlignment="1">
      <alignment horizontal="left"/>
    </xf>
    <xf numFmtId="0" fontId="2" fillId="3" borderId="3" xfId="0" applyFont="1" applyFill="1" applyBorder="1" applyAlignment="1"/>
    <xf numFmtId="0" fontId="2" fillId="25" borderId="3" xfId="0" applyFont="1" applyFill="1" applyBorder="1" applyAlignment="1"/>
    <xf numFmtId="0" fontId="2" fillId="0" borderId="3" xfId="0" applyFont="1" applyFill="1" applyBorder="1" applyAlignment="1"/>
    <xf numFmtId="0" fontId="2" fillId="26" borderId="3" xfId="0" applyFont="1" applyFill="1" applyBorder="1" applyAlignment="1"/>
    <xf numFmtId="164" fontId="2" fillId="4" borderId="2" xfId="0" applyNumberFormat="1" applyFont="1" applyFill="1" applyBorder="1" applyAlignment="1">
      <alignment horizontal="left"/>
    </xf>
    <xf numFmtId="164" fontId="2" fillId="4" borderId="3" xfId="0" applyNumberFormat="1" applyFont="1" applyFill="1" applyBorder="1" applyAlignment="1">
      <alignment horizontal="left"/>
    </xf>
    <xf numFmtId="0" fontId="2" fillId="4" borderId="3" xfId="0" applyFont="1" applyFill="1" applyBorder="1" applyAlignment="1"/>
    <xf numFmtId="164" fontId="2" fillId="7" borderId="2" xfId="0" applyNumberFormat="1" applyFont="1" applyFill="1" applyBorder="1" applyAlignment="1">
      <alignment horizontal="left"/>
    </xf>
    <xf numFmtId="164" fontId="2" fillId="7" borderId="3" xfId="0" applyNumberFormat="1" applyFont="1" applyFill="1" applyBorder="1" applyAlignment="1">
      <alignment horizontal="left"/>
    </xf>
    <xf numFmtId="164" fontId="8" fillId="25" borderId="2" xfId="0" applyNumberFormat="1" applyFont="1" applyFill="1" applyBorder="1" applyAlignment="1">
      <alignment horizontal="left"/>
    </xf>
    <xf numFmtId="164" fontId="8" fillId="25" borderId="3" xfId="0" applyNumberFormat="1" applyFont="1" applyFill="1" applyBorder="1" applyAlignment="1">
      <alignment horizontal="left"/>
    </xf>
    <xf numFmtId="0" fontId="2" fillId="7" borderId="3" xfId="0" applyFont="1" applyFill="1" applyBorder="1" applyAlignment="1"/>
    <xf numFmtId="0" fontId="8" fillId="25" borderId="3" xfId="0" applyFont="1" applyFill="1" applyBorder="1" applyAlignment="1"/>
    <xf numFmtId="164" fontId="2" fillId="11" borderId="2" xfId="0" applyNumberFormat="1" applyFont="1" applyFill="1" applyBorder="1" applyAlignment="1">
      <alignment horizontal="left"/>
    </xf>
    <xf numFmtId="164" fontId="2" fillId="11" borderId="3" xfId="0" applyNumberFormat="1" applyFont="1" applyFill="1" applyBorder="1" applyAlignment="1">
      <alignment horizontal="left"/>
    </xf>
    <xf numFmtId="0" fontId="2" fillId="11" borderId="3" xfId="0" applyFont="1" applyFill="1" applyBorder="1" applyAlignment="1"/>
    <xf numFmtId="164" fontId="2" fillId="5" borderId="2" xfId="0" applyNumberFormat="1" applyFont="1" applyFill="1" applyBorder="1" applyAlignment="1">
      <alignment horizontal="left"/>
    </xf>
    <xf numFmtId="164" fontId="2" fillId="5" borderId="3" xfId="0" applyNumberFormat="1" applyFont="1" applyFill="1" applyBorder="1" applyAlignment="1">
      <alignment horizontal="left"/>
    </xf>
    <xf numFmtId="0" fontId="2" fillId="5" borderId="3" xfId="0" applyFont="1" applyFill="1" applyBorder="1" applyAlignment="1"/>
    <xf numFmtId="164" fontId="2" fillId="6" borderId="3" xfId="0" applyNumberFormat="1" applyFont="1" applyFill="1" applyBorder="1" applyAlignment="1">
      <alignment horizontal="left"/>
    </xf>
    <xf numFmtId="0" fontId="2" fillId="6" borderId="3" xfId="0" applyFont="1" applyFill="1" applyBorder="1" applyAlignment="1"/>
    <xf numFmtId="164" fontId="2" fillId="8" borderId="2" xfId="0" applyNumberFormat="1" applyFont="1" applyFill="1" applyBorder="1" applyAlignment="1">
      <alignment horizontal="left"/>
    </xf>
    <xf numFmtId="164" fontId="2" fillId="8" borderId="3" xfId="0" applyNumberFormat="1" applyFont="1" applyFill="1" applyBorder="1" applyAlignment="1">
      <alignment horizontal="left"/>
    </xf>
    <xf numFmtId="164" fontId="2" fillId="29" borderId="2" xfId="0" applyNumberFormat="1" applyFont="1" applyFill="1" applyBorder="1" applyAlignment="1">
      <alignment horizontal="left"/>
    </xf>
    <xf numFmtId="164" fontId="2" fillId="29" borderId="3" xfId="0" applyNumberFormat="1" applyFont="1" applyFill="1" applyBorder="1" applyAlignment="1">
      <alignment horizontal="left"/>
    </xf>
    <xf numFmtId="0" fontId="2" fillId="8" borderId="3" xfId="0" applyFont="1" applyFill="1" applyBorder="1" applyAlignment="1"/>
    <xf numFmtId="0" fontId="2" fillId="29" borderId="3" xfId="0" applyFont="1" applyFill="1" applyBorder="1" applyAlignment="1"/>
    <xf numFmtId="164" fontId="2" fillId="12" borderId="2" xfId="0" applyNumberFormat="1" applyFont="1" applyFill="1" applyBorder="1" applyAlignment="1">
      <alignment horizontal="left"/>
    </xf>
    <xf numFmtId="164" fontId="2" fillId="12" borderId="3" xfId="0" applyNumberFormat="1" applyFont="1" applyFill="1" applyBorder="1" applyAlignment="1">
      <alignment horizontal="left"/>
    </xf>
    <xf numFmtId="0" fontId="2" fillId="12" borderId="3" xfId="0" applyFont="1" applyFill="1" applyBorder="1" applyAlignment="1"/>
    <xf numFmtId="164" fontId="2" fillId="31" borderId="2" xfId="0" applyNumberFormat="1" applyFont="1" applyFill="1" applyBorder="1" applyAlignment="1">
      <alignment horizontal="left"/>
    </xf>
    <xf numFmtId="164" fontId="2" fillId="31" borderId="3" xfId="0" applyNumberFormat="1" applyFont="1" applyFill="1" applyBorder="1" applyAlignment="1">
      <alignment horizontal="left"/>
    </xf>
    <xf numFmtId="0" fontId="2" fillId="31" borderId="3" xfId="0" applyFont="1" applyFill="1" applyBorder="1" applyAlignment="1"/>
    <xf numFmtId="164" fontId="2" fillId="9" borderId="2" xfId="0" applyNumberFormat="1" applyFont="1" applyFill="1" applyBorder="1" applyAlignment="1">
      <alignment horizontal="left"/>
    </xf>
    <xf numFmtId="164" fontId="2" fillId="9" borderId="3" xfId="0" applyNumberFormat="1" applyFont="1" applyFill="1" applyBorder="1" applyAlignment="1">
      <alignment horizontal="left"/>
    </xf>
    <xf numFmtId="0" fontId="2" fillId="9" borderId="3" xfId="0" applyFont="1" applyFill="1" applyBorder="1" applyAlignment="1"/>
    <xf numFmtId="0" fontId="2" fillId="0" borderId="0" xfId="0" applyFont="1"/>
    <xf numFmtId="166" fontId="2" fillId="0" borderId="1" xfId="0" applyNumberFormat="1" applyFont="1" applyBorder="1" applyAlignment="1">
      <alignment horizontal="left" vertical="center"/>
    </xf>
    <xf numFmtId="0" fontId="2" fillId="0" borderId="8" xfId="0" applyFont="1" applyBorder="1"/>
    <xf numFmtId="166" fontId="2" fillId="10" borderId="6" xfId="0" applyNumberFormat="1" applyFont="1" applyFill="1" applyBorder="1" applyAlignment="1">
      <alignment horizontal="left" vertical="center"/>
    </xf>
    <xf numFmtId="0" fontId="2" fillId="10" borderId="7" xfId="0" applyFont="1" applyFill="1" applyBorder="1"/>
    <xf numFmtId="0" fontId="2" fillId="0" borderId="7" xfId="0" applyFont="1" applyBorder="1"/>
    <xf numFmtId="0" fontId="2" fillId="0" borderId="7" xfId="0" applyFont="1" applyFill="1" applyBorder="1"/>
    <xf numFmtId="164" fontId="2" fillId="2" borderId="2" xfId="0" applyNumberFormat="1" applyFont="1" applyFill="1" applyBorder="1" applyAlignment="1">
      <alignment horizontal="left"/>
    </xf>
    <xf numFmtId="164" fontId="2" fillId="2" borderId="3" xfId="0" applyNumberFormat="1" applyFont="1" applyFill="1" applyBorder="1" applyAlignment="1">
      <alignment horizontal="left"/>
    </xf>
    <xf numFmtId="20" fontId="2" fillId="2" borderId="3" xfId="0" applyNumberFormat="1" applyFont="1" applyFill="1" applyBorder="1" applyAlignment="1"/>
    <xf numFmtId="0" fontId="2" fillId="2" borderId="3" xfId="0" applyFont="1" applyFill="1" applyBorder="1" applyAlignment="1"/>
    <xf numFmtId="0" fontId="2" fillId="5" borderId="3" xfId="0" applyFont="1" applyFill="1" applyBorder="1" applyAlignment="1">
      <alignment horizontal="left"/>
    </xf>
    <xf numFmtId="0" fontId="2" fillId="26" borderId="3" xfId="0" applyFont="1" applyFill="1" applyBorder="1" applyAlignment="1">
      <alignment horizontal="left"/>
    </xf>
    <xf numFmtId="0" fontId="2" fillId="0" borderId="0" xfId="0" applyFont="1" applyProtection="1">
      <protection locked="0"/>
    </xf>
    <xf numFmtId="0" fontId="2" fillId="27" borderId="0" xfId="0" applyFont="1" applyFill="1" applyProtection="1">
      <protection locked="0"/>
    </xf>
    <xf numFmtId="0" fontId="2" fillId="28" borderId="0" xfId="0" applyFont="1" applyFill="1" applyProtection="1">
      <protection locked="0"/>
    </xf>
    <xf numFmtId="166" fontId="2" fillId="0" borderId="1" xfId="0" applyNumberFormat="1" applyFont="1" applyBorder="1" applyAlignment="1" applyProtection="1">
      <alignment horizontal="left" vertical="center"/>
      <protection locked="0"/>
    </xf>
    <xf numFmtId="0" fontId="2" fillId="0" borderId="8" xfId="0" applyFont="1" applyBorder="1" applyProtection="1">
      <protection locked="0"/>
    </xf>
    <xf numFmtId="166" fontId="2" fillId="10" borderId="6" xfId="0" applyNumberFormat="1" applyFont="1" applyFill="1" applyBorder="1" applyAlignment="1" applyProtection="1">
      <alignment horizontal="left" vertical="center"/>
      <protection locked="0"/>
    </xf>
    <xf numFmtId="0" fontId="2" fillId="10" borderId="7" xfId="0" applyFont="1" applyFill="1" applyBorder="1" applyProtection="1">
      <protection locked="0"/>
    </xf>
    <xf numFmtId="0" fontId="2" fillId="0" borderId="7" xfId="0" applyFont="1" applyBorder="1" applyProtection="1">
      <protection locked="0"/>
    </xf>
    <xf numFmtId="0" fontId="2" fillId="0" borderId="7" xfId="0" applyFont="1" applyFill="1" applyBorder="1" applyProtection="1">
      <protection locked="0"/>
    </xf>
    <xf numFmtId="166" fontId="2" fillId="0" borderId="1" xfId="0" applyNumberFormat="1" applyFont="1" applyBorder="1" applyAlignment="1" applyProtection="1">
      <alignment horizontal="left" vertical="center"/>
    </xf>
    <xf numFmtId="0" fontId="2" fillId="0" borderId="7" xfId="0" applyFont="1" applyBorder="1" applyProtection="1"/>
    <xf numFmtId="166" fontId="2" fillId="10" borderId="6" xfId="0" applyNumberFormat="1" applyFont="1" applyFill="1" applyBorder="1" applyAlignment="1" applyProtection="1">
      <alignment horizontal="left" vertical="center"/>
    </xf>
    <xf numFmtId="0" fontId="2" fillId="10" borderId="7" xfId="0" applyFont="1" applyFill="1" applyBorder="1" applyProtection="1"/>
    <xf numFmtId="164" fontId="2" fillId="2" borderId="2" xfId="0" applyNumberFormat="1" applyFont="1" applyFill="1" applyBorder="1" applyAlignment="1" applyProtection="1">
      <alignment horizontal="left"/>
      <protection locked="0"/>
    </xf>
    <xf numFmtId="164" fontId="2" fillId="2" borderId="3" xfId="0" applyNumberFormat="1" applyFont="1" applyFill="1" applyBorder="1" applyAlignment="1" applyProtection="1">
      <alignment horizontal="left"/>
      <protection locked="0"/>
    </xf>
    <xf numFmtId="171" fontId="2" fillId="15" borderId="2" xfId="0" applyNumberFormat="1" applyFont="1" applyFill="1" applyBorder="1" applyAlignment="1" applyProtection="1">
      <alignment horizontal="left"/>
    </xf>
    <xf numFmtId="171" fontId="2" fillId="15" borderId="3" xfId="0" applyNumberFormat="1" applyFont="1" applyFill="1" applyBorder="1" applyAlignment="1" applyProtection="1">
      <alignment horizontal="left"/>
    </xf>
    <xf numFmtId="171" fontId="2" fillId="15" borderId="48" xfId="0" applyNumberFormat="1" applyFont="1" applyFill="1" applyBorder="1" applyAlignment="1" applyProtection="1">
      <alignment horizontal="left"/>
    </xf>
    <xf numFmtId="20" fontId="2" fillId="2" borderId="3" xfId="0" applyNumberFormat="1" applyFont="1" applyFill="1" applyBorder="1" applyAlignment="1" applyProtection="1">
      <protection locked="0"/>
    </xf>
    <xf numFmtId="0" fontId="2" fillId="2" borderId="3" xfId="0" applyFont="1" applyFill="1" applyBorder="1" applyAlignment="1" applyProtection="1">
      <protection locked="0"/>
    </xf>
    <xf numFmtId="170" fontId="2" fillId="15" borderId="3" xfId="0" applyNumberFormat="1" applyFont="1" applyFill="1" applyBorder="1" applyAlignment="1" applyProtection="1"/>
    <xf numFmtId="164" fontId="2" fillId="3" borderId="2" xfId="0" applyNumberFormat="1" applyFont="1" applyFill="1" applyBorder="1" applyAlignment="1" applyProtection="1">
      <alignment horizontal="left"/>
      <protection locked="0"/>
    </xf>
    <xf numFmtId="164" fontId="2" fillId="3" borderId="3" xfId="0" applyNumberFormat="1" applyFont="1" applyFill="1" applyBorder="1" applyAlignment="1" applyProtection="1">
      <alignment horizontal="left"/>
      <protection locked="0"/>
    </xf>
    <xf numFmtId="171" fontId="2" fillId="16" borderId="2" xfId="0" applyNumberFormat="1" applyFont="1" applyFill="1" applyBorder="1" applyAlignment="1" applyProtection="1">
      <alignment horizontal="left"/>
    </xf>
    <xf numFmtId="171" fontId="2" fillId="16" borderId="3" xfId="0" applyNumberFormat="1" applyFont="1" applyFill="1" applyBorder="1" applyAlignment="1" applyProtection="1">
      <alignment horizontal="left"/>
    </xf>
    <xf numFmtId="171" fontId="2" fillId="0" borderId="2" xfId="0" applyNumberFormat="1" applyFont="1" applyFill="1" applyBorder="1" applyAlignment="1" applyProtection="1">
      <alignment horizontal="left"/>
    </xf>
    <xf numFmtId="171" fontId="2" fillId="0" borderId="3" xfId="0" applyNumberFormat="1" applyFont="1" applyFill="1" applyBorder="1" applyAlignment="1" applyProtection="1">
      <alignment horizontal="left"/>
    </xf>
    <xf numFmtId="0" fontId="2" fillId="3" borderId="3" xfId="0" applyFont="1" applyFill="1" applyBorder="1" applyAlignment="1" applyProtection="1">
      <protection locked="0"/>
    </xf>
    <xf numFmtId="170" fontId="2" fillId="16" borderId="2" xfId="0" applyNumberFormat="1" applyFont="1" applyFill="1" applyBorder="1" applyAlignment="1" applyProtection="1">
      <alignment horizontal="left"/>
    </xf>
    <xf numFmtId="170" fontId="2" fillId="16" borderId="3" xfId="0" applyNumberFormat="1" applyFont="1" applyFill="1" applyBorder="1" applyAlignment="1" applyProtection="1">
      <alignment horizontal="left"/>
    </xf>
    <xf numFmtId="170" fontId="2" fillId="0" borderId="2" xfId="0" applyNumberFormat="1" applyFont="1" applyFill="1" applyBorder="1" applyAlignment="1" applyProtection="1">
      <alignment horizontal="left"/>
    </xf>
    <xf numFmtId="170" fontId="2" fillId="0" borderId="3" xfId="0" applyNumberFormat="1" applyFont="1" applyFill="1" applyBorder="1" applyAlignment="1" applyProtection="1">
      <alignment horizontal="left"/>
    </xf>
    <xf numFmtId="164" fontId="2" fillId="4" borderId="2" xfId="0" applyNumberFormat="1" applyFont="1" applyFill="1" applyBorder="1" applyAlignment="1" applyProtection="1">
      <alignment horizontal="left"/>
      <protection locked="0"/>
    </xf>
    <xf numFmtId="164" fontId="2" fillId="4" borderId="3" xfId="0" applyNumberFormat="1" applyFont="1" applyFill="1" applyBorder="1" applyAlignment="1" applyProtection="1">
      <alignment horizontal="left"/>
      <protection locked="0"/>
    </xf>
    <xf numFmtId="171" fontId="2" fillId="17" borderId="9" xfId="0" applyNumberFormat="1" applyFont="1" applyFill="1" applyBorder="1" applyAlignment="1" applyProtection="1">
      <alignment horizontal="left"/>
    </xf>
    <xf numFmtId="171" fontId="2" fillId="17" borderId="3" xfId="0" applyNumberFormat="1" applyFont="1" applyFill="1" applyBorder="1" applyAlignment="1" applyProtection="1">
      <alignment horizontal="left"/>
    </xf>
    <xf numFmtId="0" fontId="2" fillId="4" borderId="3" xfId="0" applyFont="1" applyFill="1" applyBorder="1" applyAlignment="1" applyProtection="1">
      <protection locked="0"/>
    </xf>
    <xf numFmtId="164" fontId="2" fillId="7" borderId="2" xfId="0" applyNumberFormat="1" applyFont="1" applyFill="1" applyBorder="1" applyAlignment="1" applyProtection="1">
      <alignment horizontal="left"/>
      <protection locked="0"/>
    </xf>
    <xf numFmtId="164" fontId="2" fillId="7" borderId="3" xfId="0" applyNumberFormat="1" applyFont="1" applyFill="1" applyBorder="1" applyAlignment="1" applyProtection="1">
      <alignment horizontal="left"/>
      <protection locked="0"/>
    </xf>
    <xf numFmtId="171" fontId="2" fillId="18" borderId="2" xfId="0" applyNumberFormat="1" applyFont="1" applyFill="1" applyBorder="1" applyAlignment="1" applyProtection="1">
      <alignment horizontal="left"/>
    </xf>
    <xf numFmtId="171" fontId="2" fillId="18" borderId="3" xfId="0" applyNumberFormat="1" applyFont="1" applyFill="1" applyBorder="1" applyAlignment="1" applyProtection="1">
      <alignment horizontal="left"/>
    </xf>
    <xf numFmtId="0" fontId="2" fillId="7" borderId="3" xfId="0" applyFont="1" applyFill="1" applyBorder="1" applyAlignment="1" applyProtection="1">
      <protection locked="0"/>
    </xf>
    <xf numFmtId="170" fontId="2" fillId="18" borderId="3" xfId="0" applyNumberFormat="1" applyFont="1" applyFill="1" applyBorder="1" applyAlignment="1" applyProtection="1"/>
    <xf numFmtId="164" fontId="2" fillId="11" borderId="2" xfId="0" applyNumberFormat="1" applyFont="1" applyFill="1" applyBorder="1" applyAlignment="1" applyProtection="1">
      <alignment horizontal="left"/>
      <protection locked="0"/>
    </xf>
    <xf numFmtId="164" fontId="2" fillId="11" borderId="3" xfId="0" applyNumberFormat="1" applyFont="1" applyFill="1" applyBorder="1" applyAlignment="1" applyProtection="1">
      <alignment horizontal="left"/>
      <protection locked="0"/>
    </xf>
    <xf numFmtId="171" fontId="2" fillId="19" borderId="2" xfId="0" applyNumberFormat="1" applyFont="1" applyFill="1" applyBorder="1" applyAlignment="1" applyProtection="1">
      <alignment horizontal="left"/>
    </xf>
    <xf numFmtId="171" fontId="2" fillId="19" borderId="3" xfId="0" applyNumberFormat="1" applyFont="1" applyFill="1" applyBorder="1" applyAlignment="1" applyProtection="1">
      <alignment horizontal="left"/>
    </xf>
    <xf numFmtId="0" fontId="2" fillId="11" borderId="3" xfId="0" applyFont="1" applyFill="1" applyBorder="1" applyAlignment="1" applyProtection="1">
      <protection locked="0"/>
    </xf>
    <xf numFmtId="170" fontId="2" fillId="19" borderId="2" xfId="0" applyNumberFormat="1" applyFont="1" applyFill="1" applyBorder="1" applyAlignment="1" applyProtection="1">
      <alignment horizontal="left"/>
    </xf>
    <xf numFmtId="170" fontId="2" fillId="19" borderId="3" xfId="0" applyNumberFormat="1" applyFont="1" applyFill="1" applyBorder="1" applyAlignment="1" applyProtection="1">
      <alignment horizontal="left"/>
    </xf>
    <xf numFmtId="164" fontId="2" fillId="5" borderId="2" xfId="0" applyNumberFormat="1" applyFont="1" applyFill="1" applyBorder="1" applyAlignment="1" applyProtection="1">
      <alignment horizontal="left"/>
      <protection locked="0"/>
    </xf>
    <xf numFmtId="164" fontId="2" fillId="5" borderId="3" xfId="0" applyNumberFormat="1" applyFont="1" applyFill="1" applyBorder="1" applyAlignment="1" applyProtection="1">
      <alignment horizontal="left"/>
      <protection locked="0"/>
    </xf>
    <xf numFmtId="171" fontId="2" fillId="20" borderId="2" xfId="0" applyNumberFormat="1" applyFont="1" applyFill="1" applyBorder="1" applyAlignment="1" applyProtection="1">
      <alignment horizontal="left"/>
    </xf>
    <xf numFmtId="171" fontId="2" fillId="20" borderId="3" xfId="0" applyNumberFormat="1" applyFont="1" applyFill="1" applyBorder="1" applyAlignment="1" applyProtection="1">
      <alignment horizontal="left"/>
    </xf>
    <xf numFmtId="0" fontId="2" fillId="5" borderId="3" xfId="0" applyFont="1" applyFill="1" applyBorder="1" applyAlignment="1" applyProtection="1">
      <protection locked="0"/>
    </xf>
    <xf numFmtId="164" fontId="2" fillId="6" borderId="2" xfId="0" applyNumberFormat="1" applyFont="1" applyFill="1" applyBorder="1" applyAlignment="1" applyProtection="1">
      <alignment horizontal="left"/>
      <protection locked="0"/>
    </xf>
    <xf numFmtId="164" fontId="2" fillId="6" borderId="3" xfId="0" applyNumberFormat="1" applyFont="1" applyFill="1" applyBorder="1" applyAlignment="1" applyProtection="1">
      <alignment horizontal="left"/>
      <protection locked="0"/>
    </xf>
    <xf numFmtId="171" fontId="2" fillId="21" borderId="2" xfId="0" applyNumberFormat="1" applyFont="1" applyFill="1" applyBorder="1" applyAlignment="1" applyProtection="1">
      <alignment horizontal="left"/>
    </xf>
    <xf numFmtId="171" fontId="2" fillId="21" borderId="3" xfId="0" applyNumberFormat="1" applyFont="1" applyFill="1" applyBorder="1" applyAlignment="1" applyProtection="1">
      <alignment horizontal="left"/>
    </xf>
    <xf numFmtId="0" fontId="2" fillId="6" borderId="3" xfId="0" applyFont="1" applyFill="1" applyBorder="1" applyAlignment="1" applyProtection="1">
      <protection locked="0"/>
    </xf>
    <xf numFmtId="164" fontId="2" fillId="0" borderId="2" xfId="0" applyNumberFormat="1" applyFont="1" applyFill="1" applyBorder="1" applyAlignment="1" applyProtection="1">
      <alignment horizontal="left"/>
      <protection locked="0"/>
    </xf>
    <xf numFmtId="164" fontId="2" fillId="0" borderId="3" xfId="0" applyNumberFormat="1" applyFont="1" applyFill="1" applyBorder="1" applyAlignment="1" applyProtection="1">
      <alignment horizontal="left"/>
      <protection locked="0"/>
    </xf>
    <xf numFmtId="171" fontId="2" fillId="22" borderId="2" xfId="0" applyNumberFormat="1" applyFont="1" applyFill="1" applyBorder="1" applyAlignment="1" applyProtection="1">
      <alignment horizontal="left"/>
    </xf>
    <xf numFmtId="171" fontId="2" fillId="22" borderId="3" xfId="0" applyNumberFormat="1" applyFont="1" applyFill="1" applyBorder="1" applyAlignment="1" applyProtection="1">
      <alignment horizontal="left"/>
    </xf>
    <xf numFmtId="0" fontId="2" fillId="0" borderId="3" xfId="0" applyFont="1" applyFill="1" applyBorder="1" applyAlignment="1" applyProtection="1">
      <protection locked="0"/>
    </xf>
    <xf numFmtId="164" fontId="2" fillId="12" borderId="2" xfId="0" applyNumberFormat="1" applyFont="1" applyFill="1" applyBorder="1" applyAlignment="1" applyProtection="1">
      <alignment horizontal="left"/>
      <protection locked="0"/>
    </xf>
    <xf numFmtId="164" fontId="2" fillId="12" borderId="3" xfId="0" applyNumberFormat="1" applyFont="1" applyFill="1" applyBorder="1" applyAlignment="1" applyProtection="1">
      <alignment horizontal="left"/>
      <protection locked="0"/>
    </xf>
    <xf numFmtId="171" fontId="2" fillId="23" borderId="2" xfId="0" applyNumberFormat="1" applyFont="1" applyFill="1" applyBorder="1" applyAlignment="1" applyProtection="1">
      <alignment horizontal="left"/>
    </xf>
    <xf numFmtId="171" fontId="2" fillId="23" borderId="3" xfId="0" applyNumberFormat="1" applyFont="1" applyFill="1" applyBorder="1" applyAlignment="1" applyProtection="1">
      <alignment horizontal="left"/>
    </xf>
    <xf numFmtId="0" fontId="2" fillId="12" borderId="3" xfId="0" applyFont="1" applyFill="1" applyBorder="1" applyAlignment="1" applyProtection="1">
      <protection locked="0"/>
    </xf>
    <xf numFmtId="164" fontId="2" fillId="9" borderId="2" xfId="0" applyNumberFormat="1" applyFont="1" applyFill="1" applyBorder="1" applyAlignment="1" applyProtection="1">
      <alignment horizontal="left"/>
      <protection locked="0"/>
    </xf>
    <xf numFmtId="164" fontId="2" fillId="9" borderId="3" xfId="0" applyNumberFormat="1" applyFont="1" applyFill="1" applyBorder="1" applyAlignment="1" applyProtection="1">
      <alignment horizontal="left"/>
      <protection locked="0"/>
    </xf>
    <xf numFmtId="171" fontId="2" fillId="24" borderId="2" xfId="0" applyNumberFormat="1" applyFont="1" applyFill="1" applyBorder="1" applyAlignment="1" applyProtection="1">
      <alignment horizontal="left"/>
    </xf>
    <xf numFmtId="171" fontId="2" fillId="24" borderId="3" xfId="0" applyNumberFormat="1" applyFont="1" applyFill="1" applyBorder="1" applyAlignment="1" applyProtection="1">
      <alignment horizontal="left"/>
    </xf>
    <xf numFmtId="0" fontId="2" fillId="9" borderId="3" xfId="0" applyFont="1" applyFill="1" applyBorder="1" applyAlignment="1" applyProtection="1">
      <protection locked="0"/>
    </xf>
    <xf numFmtId="164" fontId="2" fillId="4" borderId="2" xfId="0" applyNumberFormat="1" applyFont="1" applyFill="1" applyBorder="1" applyAlignment="1">
      <alignment horizontal="left" wrapText="1"/>
    </xf>
    <xf numFmtId="164" fontId="2" fillId="3" borderId="2" xfId="0" applyNumberFormat="1" applyFont="1" applyFill="1" applyBorder="1" applyAlignment="1">
      <alignment horizontal="left" wrapText="1"/>
    </xf>
    <xf numFmtId="164" fontId="13" fillId="5" borderId="2" xfId="0" applyNumberFormat="1" applyFont="1" applyFill="1" applyBorder="1" applyAlignment="1">
      <alignment horizontal="left"/>
    </xf>
    <xf numFmtId="164" fontId="13" fillId="5" borderId="3" xfId="0" applyNumberFormat="1" applyFont="1" applyFill="1" applyBorder="1" applyAlignment="1">
      <alignment horizontal="left"/>
    </xf>
    <xf numFmtId="0" fontId="13" fillId="5" borderId="2" xfId="0" applyFont="1" applyFill="1" applyBorder="1" applyAlignment="1"/>
    <xf numFmtId="0" fontId="13" fillId="5" borderId="3" xfId="0" applyFont="1" applyFill="1" applyBorder="1" applyAlignment="1"/>
    <xf numFmtId="164" fontId="13" fillId="6" borderId="2" xfId="0" applyNumberFormat="1" applyFont="1" applyFill="1" applyBorder="1" applyAlignment="1">
      <alignment horizontal="left" wrapText="1"/>
    </xf>
    <xf numFmtId="164" fontId="13" fillId="6" borderId="3" xfId="0" applyNumberFormat="1" applyFont="1" applyFill="1" applyBorder="1" applyAlignment="1">
      <alignment horizontal="left"/>
    </xf>
    <xf numFmtId="0" fontId="13" fillId="6" borderId="2" xfId="0" applyFont="1" applyFill="1" applyBorder="1" applyAlignment="1"/>
    <xf numFmtId="0" fontId="13" fillId="6" borderId="3" xfId="0" applyFont="1" applyFill="1" applyBorder="1" applyAlignment="1"/>
    <xf numFmtId="164" fontId="2" fillId="6" borderId="2" xfId="0" applyNumberFormat="1" applyFont="1" applyFill="1" applyBorder="1" applyAlignment="1">
      <alignment horizontal="left" wrapText="1"/>
    </xf>
    <xf numFmtId="164" fontId="2" fillId="29" borderId="2" xfId="0" applyNumberFormat="1" applyFont="1" applyFill="1" applyBorder="1" applyAlignment="1">
      <alignment horizontal="left" wrapText="1"/>
    </xf>
    <xf numFmtId="0" fontId="0" fillId="0" borderId="12" xfId="0" applyBorder="1" applyAlignment="1">
      <alignment horizontal="left" vertical="top"/>
    </xf>
    <xf numFmtId="0" fontId="0" fillId="0" borderId="13" xfId="0" applyBorder="1" applyAlignment="1">
      <alignment horizontal="left" vertical="top"/>
    </xf>
    <xf numFmtId="0" fontId="2" fillId="3" borderId="3" xfId="0" applyFont="1" applyFill="1" applyBorder="1" applyAlignment="1">
      <alignment wrapText="1"/>
    </xf>
    <xf numFmtId="0" fontId="0" fillId="13" borderId="12" xfId="0" applyFill="1" applyBorder="1" applyAlignment="1">
      <alignment vertical="top"/>
    </xf>
    <xf numFmtId="0" fontId="0" fillId="0" borderId="23" xfId="0" applyBorder="1" applyAlignment="1">
      <alignment vertical="center"/>
    </xf>
    <xf numFmtId="0" fontId="2" fillId="0" borderId="51" xfId="0" applyFont="1" applyBorder="1" applyAlignment="1">
      <alignment horizontal="center" wrapText="1"/>
    </xf>
    <xf numFmtId="0" fontId="2" fillId="6" borderId="15" xfId="0" applyFont="1" applyFill="1" applyBorder="1" applyAlignment="1">
      <alignment horizontal="center"/>
    </xf>
    <xf numFmtId="0" fontId="2" fillId="6" borderId="14" xfId="0" applyFont="1" applyFill="1" applyBorder="1" applyAlignment="1">
      <alignment horizontal="left"/>
    </xf>
    <xf numFmtId="0" fontId="2" fillId="6" borderId="15" xfId="0" applyFont="1" applyFill="1" applyBorder="1" applyAlignment="1">
      <alignment horizontal="left"/>
    </xf>
    <xf numFmtId="0" fontId="0" fillId="0" borderId="11" xfId="0" applyBorder="1" applyAlignment="1">
      <alignment vertical="center"/>
    </xf>
    <xf numFmtId="0" fontId="0" fillId="0" borderId="52" xfId="0" applyBorder="1"/>
    <xf numFmtId="0" fontId="0" fillId="0" borderId="53" xfId="0" applyBorder="1"/>
    <xf numFmtId="0" fontId="0" fillId="0" borderId="54" xfId="0" applyBorder="1"/>
    <xf numFmtId="0" fontId="0" fillId="0" borderId="55" xfId="0" applyBorder="1"/>
    <xf numFmtId="0" fontId="0" fillId="0" borderId="56" xfId="0" applyBorder="1"/>
    <xf numFmtId="14" fontId="0" fillId="0" borderId="0" xfId="0" applyNumberFormat="1"/>
    <xf numFmtId="172" fontId="0" fillId="0" borderId="0" xfId="0" applyNumberFormat="1"/>
    <xf numFmtId="172" fontId="0" fillId="0" borderId="52" xfId="0" applyNumberFormat="1" applyBorder="1"/>
    <xf numFmtId="0" fontId="0" fillId="33" borderId="0" xfId="0" applyFill="1"/>
    <xf numFmtId="0" fontId="18" fillId="33" borderId="0" xfId="0" applyFont="1" applyFill="1"/>
    <xf numFmtId="0" fontId="13" fillId="0" borderId="51" xfId="0" applyFont="1" applyBorder="1" applyAlignment="1">
      <alignment horizontal="center"/>
    </xf>
    <xf numFmtId="0" fontId="2" fillId="4" borderId="19" xfId="0" applyFont="1" applyFill="1" applyBorder="1" applyAlignment="1">
      <alignment horizontal="left"/>
    </xf>
    <xf numFmtId="0" fontId="2" fillId="4" borderId="20" xfId="0" applyFont="1" applyFill="1" applyBorder="1" applyAlignment="1">
      <alignment horizontal="left"/>
    </xf>
    <xf numFmtId="0" fontId="2" fillId="3" borderId="4" xfId="0" applyFont="1" applyFill="1" applyBorder="1" applyAlignment="1">
      <alignment horizontal="left"/>
    </xf>
    <xf numFmtId="0" fontId="2" fillId="3" borderId="5" xfId="0" applyFont="1" applyFill="1" applyBorder="1" applyAlignment="1">
      <alignment horizontal="left"/>
    </xf>
    <xf numFmtId="0" fontId="0" fillId="6" borderId="14" xfId="0" applyFill="1" applyBorder="1" applyAlignment="1">
      <alignment horizontal="center"/>
    </xf>
    <xf numFmtId="0" fontId="0" fillId="6" borderId="15" xfId="0" applyFill="1" applyBorder="1" applyAlignment="1">
      <alignment horizontal="center"/>
    </xf>
    <xf numFmtId="0" fontId="0" fillId="7" borderId="14" xfId="0" applyFill="1" applyBorder="1" applyAlignment="1">
      <alignment horizontal="center"/>
    </xf>
    <xf numFmtId="0" fontId="0" fillId="7" borderId="15" xfId="0" applyFill="1" applyBorder="1" applyAlignment="1">
      <alignment horizontal="center"/>
    </xf>
    <xf numFmtId="0" fontId="2" fillId="7" borderId="4" xfId="0" applyFont="1" applyFill="1" applyBorder="1" applyAlignment="1">
      <alignment horizontal="left"/>
    </xf>
    <xf numFmtId="0" fontId="2" fillId="7" borderId="5" xfId="0" applyFont="1" applyFill="1" applyBorder="1" applyAlignment="1">
      <alignment horizontal="left"/>
    </xf>
    <xf numFmtId="0" fontId="0" fillId="4" borderId="14" xfId="0" applyFill="1" applyBorder="1" applyAlignment="1">
      <alignment horizontal="center"/>
    </xf>
    <xf numFmtId="0" fontId="0" fillId="4" borderId="15" xfId="0" applyFill="1" applyBorder="1" applyAlignment="1">
      <alignment horizontal="center"/>
    </xf>
    <xf numFmtId="0" fontId="0" fillId="3" borderId="14" xfId="0" applyFill="1" applyBorder="1" applyAlignment="1">
      <alignment horizontal="center" vertical="center"/>
    </xf>
    <xf numFmtId="0" fontId="0" fillId="3" borderId="15" xfId="0" applyFill="1" applyBorder="1" applyAlignment="1">
      <alignment horizontal="center" vertical="center"/>
    </xf>
    <xf numFmtId="0" fontId="0" fillId="12" borderId="14" xfId="0" applyFill="1" applyBorder="1" applyAlignment="1">
      <alignment horizontal="center"/>
    </xf>
    <xf numFmtId="0" fontId="0" fillId="12" borderId="15" xfId="0" applyFill="1" applyBorder="1" applyAlignment="1">
      <alignment horizontal="center"/>
    </xf>
    <xf numFmtId="0" fontId="8" fillId="25" borderId="14" xfId="0" applyFont="1" applyFill="1" applyBorder="1" applyAlignment="1">
      <alignment horizontal="center"/>
    </xf>
    <xf numFmtId="0" fontId="8" fillId="25" borderId="15" xfId="0" applyFont="1"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8" borderId="14" xfId="0" applyFill="1" applyBorder="1" applyAlignment="1">
      <alignment horizontal="center"/>
    </xf>
    <xf numFmtId="0" fontId="0" fillId="8" borderId="15" xfId="0" applyFill="1" applyBorder="1" applyAlignment="1">
      <alignment horizontal="center"/>
    </xf>
    <xf numFmtId="0" fontId="1" fillId="5" borderId="4" xfId="0" applyFont="1" applyFill="1" applyBorder="1" applyAlignment="1">
      <alignment horizontal="left"/>
    </xf>
    <xf numFmtId="0" fontId="1" fillId="5" borderId="5" xfId="0" applyFont="1" applyFill="1" applyBorder="1" applyAlignment="1">
      <alignment horizontal="left"/>
    </xf>
    <xf numFmtId="0" fontId="1" fillId="7" borderId="4" xfId="0" applyFont="1" applyFill="1" applyBorder="1" applyAlignment="1">
      <alignment horizontal="left"/>
    </xf>
    <xf numFmtId="0" fontId="1" fillId="7" borderId="5" xfId="0" applyFont="1" applyFill="1" applyBorder="1" applyAlignment="1">
      <alignment horizontal="left"/>
    </xf>
    <xf numFmtId="0" fontId="1" fillId="8" borderId="4" xfId="0" applyFont="1" applyFill="1" applyBorder="1" applyAlignment="1">
      <alignment horizontal="left"/>
    </xf>
    <xf numFmtId="0" fontId="1" fillId="8" borderId="5" xfId="0" applyFont="1" applyFill="1" applyBorder="1" applyAlignment="1">
      <alignment horizontal="left"/>
    </xf>
    <xf numFmtId="0" fontId="1" fillId="6" borderId="4" xfId="0" applyFont="1" applyFill="1" applyBorder="1" applyAlignment="1">
      <alignment horizontal="left"/>
    </xf>
    <xf numFmtId="0" fontId="1" fillId="6" borderId="5" xfId="0" applyFont="1" applyFill="1" applyBorder="1" applyAlignment="1">
      <alignment horizontal="left"/>
    </xf>
    <xf numFmtId="0" fontId="0" fillId="2" borderId="14" xfId="0" applyFill="1" applyBorder="1" applyAlignment="1">
      <alignment horizontal="left"/>
    </xf>
    <xf numFmtId="0" fontId="0" fillId="2" borderId="15" xfId="0"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xf numFmtId="0" fontId="1" fillId="11" borderId="17" xfId="0" applyFont="1" applyFill="1" applyBorder="1" applyAlignment="1">
      <alignment horizontal="left"/>
    </xf>
    <xf numFmtId="0" fontId="1" fillId="11" borderId="18" xfId="0" applyFont="1" applyFill="1" applyBorder="1" applyAlignment="1">
      <alignment horizontal="left"/>
    </xf>
    <xf numFmtId="0" fontId="1" fillId="3" borderId="4" xfId="0" applyFont="1" applyFill="1" applyBorder="1" applyAlignment="1">
      <alignment horizontal="left" vertical="center"/>
    </xf>
    <xf numFmtId="0" fontId="1" fillId="3" borderId="5" xfId="0" applyFont="1" applyFill="1" applyBorder="1" applyAlignment="1">
      <alignment horizontal="left" vertical="center"/>
    </xf>
    <xf numFmtId="0" fontId="1" fillId="4" borderId="19" xfId="0" applyFont="1" applyFill="1" applyBorder="1" applyAlignment="1">
      <alignment horizontal="left"/>
    </xf>
    <xf numFmtId="0" fontId="1" fillId="4" borderId="20" xfId="0" applyFont="1" applyFill="1" applyBorder="1" applyAlignment="1">
      <alignment horizontal="left"/>
    </xf>
    <xf numFmtId="0" fontId="0" fillId="11" borderId="14" xfId="0" applyFill="1" applyBorder="1" applyAlignment="1">
      <alignment horizontal="center"/>
    </xf>
    <xf numFmtId="0" fontId="0" fillId="11" borderId="15" xfId="0" applyFill="1" applyBorder="1" applyAlignment="1">
      <alignment horizontal="center"/>
    </xf>
    <xf numFmtId="0" fontId="0" fillId="3" borderId="14" xfId="0" applyFill="1" applyBorder="1" applyAlignment="1">
      <alignment horizontal="center"/>
    </xf>
    <xf numFmtId="0" fontId="0" fillId="3" borderId="15" xfId="0" applyFill="1" applyBorder="1" applyAlignment="1">
      <alignment horizontal="center"/>
    </xf>
    <xf numFmtId="0" fontId="2" fillId="9" borderId="4" xfId="0" applyFont="1" applyFill="1" applyBorder="1" applyAlignment="1">
      <alignment horizontal="left"/>
    </xf>
    <xf numFmtId="0" fontId="2" fillId="9" borderId="5" xfId="0" applyFont="1" applyFill="1" applyBorder="1" applyAlignment="1">
      <alignment horizontal="left"/>
    </xf>
    <xf numFmtId="0" fontId="2" fillId="9" borderId="16" xfId="0" applyFont="1" applyFill="1" applyBorder="1" applyAlignment="1">
      <alignment horizontal="center"/>
    </xf>
    <xf numFmtId="0" fontId="2" fillId="9" borderId="21" xfId="0" applyFont="1" applyFill="1" applyBorder="1" applyAlignment="1">
      <alignment horizontal="center"/>
    </xf>
    <xf numFmtId="0" fontId="2" fillId="9" borderId="9" xfId="0" applyFont="1" applyFill="1" applyBorder="1" applyAlignment="1">
      <alignment horizontal="center"/>
    </xf>
    <xf numFmtId="0" fontId="2" fillId="9" borderId="10" xfId="0" applyFont="1" applyFill="1" applyBorder="1" applyAlignment="1">
      <alignment horizontal="center"/>
    </xf>
    <xf numFmtId="0" fontId="2" fillId="12" borderId="4" xfId="0" applyFont="1" applyFill="1" applyBorder="1" applyAlignment="1">
      <alignment horizontal="left"/>
    </xf>
    <xf numFmtId="0" fontId="2" fillId="12" borderId="5" xfId="0" applyFont="1" applyFill="1" applyBorder="1" applyAlignment="1">
      <alignment horizontal="left"/>
    </xf>
    <xf numFmtId="0" fontId="2" fillId="8" borderId="4" xfId="0" applyFont="1" applyFill="1" applyBorder="1" applyAlignment="1">
      <alignment horizontal="left"/>
    </xf>
    <xf numFmtId="0" fontId="2" fillId="8" borderId="5" xfId="0" applyFont="1" applyFill="1" applyBorder="1" applyAlignment="1">
      <alignment horizontal="left"/>
    </xf>
    <xf numFmtId="0" fontId="2" fillId="12" borderId="14" xfId="0" applyFont="1" applyFill="1" applyBorder="1" applyAlignment="1">
      <alignment horizontal="center"/>
    </xf>
    <xf numFmtId="0" fontId="2" fillId="12" borderId="15" xfId="0" applyFont="1" applyFill="1" applyBorder="1" applyAlignment="1">
      <alignment horizontal="center"/>
    </xf>
    <xf numFmtId="0" fontId="2" fillId="29" borderId="17" xfId="0" applyFont="1" applyFill="1" applyBorder="1" applyAlignment="1">
      <alignment horizontal="left"/>
    </xf>
    <xf numFmtId="0" fontId="2" fillId="29" borderId="18" xfId="0" applyFont="1" applyFill="1" applyBorder="1" applyAlignment="1">
      <alignment horizontal="left"/>
    </xf>
    <xf numFmtId="0" fontId="2" fillId="0" borderId="4" xfId="0" applyFont="1" applyFill="1" applyBorder="1" applyAlignment="1">
      <alignment horizontal="left"/>
    </xf>
    <xf numFmtId="0" fontId="2" fillId="0" borderId="5" xfId="0" applyFont="1" applyFill="1" applyBorder="1" applyAlignment="1">
      <alignment horizontal="left"/>
    </xf>
    <xf numFmtId="0" fontId="2" fillId="25" borderId="4" xfId="0" applyFont="1" applyFill="1" applyBorder="1" applyAlignment="1">
      <alignment horizontal="left"/>
    </xf>
    <xf numFmtId="0" fontId="2" fillId="25" borderId="5" xfId="0" applyFont="1" applyFill="1" applyBorder="1" applyAlignment="1">
      <alignment horizontal="left"/>
    </xf>
    <xf numFmtId="0" fontId="2" fillId="6" borderId="4" xfId="0" applyFont="1" applyFill="1" applyBorder="1" applyAlignment="1">
      <alignment horizontal="left"/>
    </xf>
    <xf numFmtId="0" fontId="2" fillId="6" borderId="5" xfId="0" applyFont="1" applyFill="1" applyBorder="1" applyAlignment="1">
      <alignment horizontal="left"/>
    </xf>
    <xf numFmtId="0" fontId="2" fillId="25" borderId="14" xfId="0" applyFont="1" applyFill="1" applyBorder="1" applyAlignment="1">
      <alignment horizontal="center"/>
    </xf>
    <xf numFmtId="0" fontId="2" fillId="25" borderId="15" xfId="0" applyFont="1" applyFill="1" applyBorder="1" applyAlignment="1">
      <alignment horizontal="center"/>
    </xf>
    <xf numFmtId="0" fontId="2" fillId="8" borderId="14" xfId="0" applyFont="1" applyFill="1" applyBorder="1" applyAlignment="1">
      <alignment horizontal="center"/>
    </xf>
    <xf numFmtId="0" fontId="2" fillId="8" borderId="15" xfId="0" applyFont="1" applyFill="1" applyBorder="1" applyAlignment="1">
      <alignment horizontal="center"/>
    </xf>
    <xf numFmtId="0" fontId="2" fillId="29" borderId="14" xfId="0" applyFont="1" applyFill="1" applyBorder="1" applyAlignment="1">
      <alignment horizontal="center"/>
    </xf>
    <xf numFmtId="0" fontId="2" fillId="29" borderId="15" xfId="0" applyFont="1" applyFill="1" applyBorder="1" applyAlignment="1">
      <alignment horizontal="center"/>
    </xf>
    <xf numFmtId="0" fontId="2" fillId="0" borderId="14" xfId="0" applyFont="1" applyFill="1" applyBorder="1" applyAlignment="1">
      <alignment horizontal="center"/>
    </xf>
    <xf numFmtId="0" fontId="2" fillId="0" borderId="15" xfId="0" applyFont="1" applyFill="1" applyBorder="1" applyAlignment="1">
      <alignment horizontal="center"/>
    </xf>
    <xf numFmtId="0" fontId="2" fillId="6" borderId="14" xfId="0" applyFont="1" applyFill="1" applyBorder="1" applyAlignment="1">
      <alignment horizontal="center"/>
    </xf>
    <xf numFmtId="0" fontId="2" fillId="6" borderId="15" xfId="0" applyFont="1" applyFill="1" applyBorder="1" applyAlignment="1">
      <alignment horizontal="center"/>
    </xf>
    <xf numFmtId="0" fontId="2" fillId="6" borderId="14" xfId="0" applyFont="1" applyFill="1" applyBorder="1" applyAlignment="1">
      <alignment horizontal="left"/>
    </xf>
    <xf numFmtId="0" fontId="2" fillId="6" borderId="15" xfId="0" applyFont="1" applyFill="1" applyBorder="1" applyAlignment="1">
      <alignment horizontal="left"/>
    </xf>
    <xf numFmtId="0" fontId="2" fillId="5" borderId="14" xfId="0" applyFont="1" applyFill="1" applyBorder="1" applyAlignment="1">
      <alignment horizontal="center"/>
    </xf>
    <xf numFmtId="0" fontId="2" fillId="5" borderId="15" xfId="0" applyFont="1" applyFill="1" applyBorder="1" applyAlignment="1">
      <alignment horizontal="center"/>
    </xf>
    <xf numFmtId="0" fontId="2" fillId="5" borderId="4" xfId="0" applyFont="1" applyFill="1" applyBorder="1" applyAlignment="1">
      <alignment horizontal="left"/>
    </xf>
    <xf numFmtId="0" fontId="2" fillId="5" borderId="5" xfId="0" applyFont="1" applyFill="1" applyBorder="1" applyAlignment="1">
      <alignment horizontal="left"/>
    </xf>
    <xf numFmtId="0" fontId="2" fillId="26" borderId="4" xfId="0" applyFont="1" applyFill="1" applyBorder="1" applyAlignment="1">
      <alignment horizontal="left"/>
    </xf>
    <xf numFmtId="0" fontId="2" fillId="26" borderId="5" xfId="0" applyFont="1" applyFill="1" applyBorder="1" applyAlignment="1">
      <alignment horizontal="left"/>
    </xf>
    <xf numFmtId="0" fontId="2" fillId="11" borderId="17" xfId="0" applyFont="1" applyFill="1" applyBorder="1" applyAlignment="1">
      <alignment horizontal="left"/>
    </xf>
    <xf numFmtId="0" fontId="2" fillId="11" borderId="18" xfId="0" applyFont="1" applyFill="1" applyBorder="1" applyAlignment="1">
      <alignment horizontal="left"/>
    </xf>
    <xf numFmtId="0" fontId="2" fillId="11" borderId="14" xfId="0" applyFont="1" applyFill="1" applyBorder="1" applyAlignment="1">
      <alignment horizontal="center"/>
    </xf>
    <xf numFmtId="0" fontId="2" fillId="11" borderId="15" xfId="0" applyFont="1" applyFill="1" applyBorder="1" applyAlignment="1">
      <alignment horizontal="center"/>
    </xf>
    <xf numFmtId="0" fontId="2" fillId="5" borderId="14" xfId="0" applyFont="1" applyFill="1" applyBorder="1" applyAlignment="1">
      <alignment horizontal="left"/>
    </xf>
    <xf numFmtId="0" fontId="2" fillId="5" borderId="15" xfId="0" applyFont="1" applyFill="1" applyBorder="1" applyAlignment="1">
      <alignment horizontal="left"/>
    </xf>
    <xf numFmtId="0" fontId="2" fillId="26" borderId="14" xfId="0" applyFont="1" applyFill="1" applyBorder="1" applyAlignment="1">
      <alignment horizontal="left"/>
    </xf>
    <xf numFmtId="0" fontId="2" fillId="26" borderId="15" xfId="0" applyFont="1" applyFill="1" applyBorder="1" applyAlignment="1">
      <alignment horizontal="left"/>
    </xf>
    <xf numFmtId="0" fontId="11" fillId="11" borderId="17" xfId="0" applyFont="1" applyFill="1" applyBorder="1" applyAlignment="1">
      <alignment horizontal="left"/>
    </xf>
    <xf numFmtId="0" fontId="11" fillId="11" borderId="18" xfId="0" applyFont="1" applyFill="1" applyBorder="1" applyAlignment="1">
      <alignment horizontal="left"/>
    </xf>
    <xf numFmtId="0" fontId="8" fillId="25" borderId="4" xfId="0" applyFont="1" applyFill="1" applyBorder="1" applyAlignment="1">
      <alignment horizontal="left"/>
    </xf>
    <xf numFmtId="0" fontId="8" fillId="25" borderId="5" xfId="0" applyFont="1" applyFill="1" applyBorder="1" applyAlignment="1">
      <alignment horizontal="left"/>
    </xf>
    <xf numFmtId="0" fontId="2" fillId="4" borderId="14" xfId="0" applyFont="1" applyFill="1" applyBorder="1" applyAlignment="1">
      <alignment horizontal="center"/>
    </xf>
    <xf numFmtId="0" fontId="2" fillId="4" borderId="15" xfId="0" applyFont="1" applyFill="1" applyBorder="1" applyAlignment="1">
      <alignment horizontal="center"/>
    </xf>
    <xf numFmtId="0" fontId="2" fillId="7" borderId="14" xfId="0" applyFont="1" applyFill="1" applyBorder="1" applyAlignment="1">
      <alignment horizontal="center"/>
    </xf>
    <xf numFmtId="0" fontId="2" fillId="7" borderId="15" xfId="0" applyFont="1" applyFill="1" applyBorder="1" applyAlignment="1">
      <alignment horizontal="center"/>
    </xf>
    <xf numFmtId="0" fontId="11" fillId="4" borderId="19" xfId="0" applyFont="1" applyFill="1" applyBorder="1" applyAlignment="1">
      <alignment horizontal="left"/>
    </xf>
    <xf numFmtId="0" fontId="11" fillId="4" borderId="20" xfId="0" applyFont="1" applyFill="1" applyBorder="1" applyAlignment="1">
      <alignment horizontal="left"/>
    </xf>
    <xf numFmtId="0" fontId="13" fillId="4" borderId="19" xfId="0" applyFont="1" applyFill="1" applyBorder="1" applyAlignment="1">
      <alignment horizontal="left"/>
    </xf>
    <xf numFmtId="0" fontId="13" fillId="4" borderId="20" xfId="0" applyFont="1" applyFill="1" applyBorder="1" applyAlignment="1">
      <alignment horizontal="left"/>
    </xf>
    <xf numFmtId="0" fontId="13" fillId="3" borderId="4" xfId="0" applyFont="1" applyFill="1" applyBorder="1" applyAlignment="1">
      <alignment horizontal="left"/>
    </xf>
    <xf numFmtId="0" fontId="13" fillId="3" borderId="5" xfId="0" applyFont="1" applyFill="1" applyBorder="1" applyAlignment="1">
      <alignment horizontal="left"/>
    </xf>
    <xf numFmtId="0" fontId="2" fillId="2" borderId="4" xfId="0" applyFont="1" applyFill="1" applyBorder="1" applyAlignment="1">
      <alignment horizontal="left"/>
    </xf>
    <xf numFmtId="0" fontId="2" fillId="2" borderId="5" xfId="0" applyFont="1" applyFill="1" applyBorder="1" applyAlignment="1">
      <alignment horizontal="left"/>
    </xf>
    <xf numFmtId="0" fontId="2" fillId="3" borderId="14" xfId="0" applyFont="1" applyFill="1" applyBorder="1" applyAlignment="1">
      <alignment horizontal="center"/>
    </xf>
    <xf numFmtId="0" fontId="2" fillId="3" borderId="15" xfId="0" applyFont="1" applyFill="1" applyBorder="1" applyAlignment="1">
      <alignment horizontal="center"/>
    </xf>
    <xf numFmtId="0" fontId="2" fillId="26" borderId="14" xfId="0" applyFont="1" applyFill="1" applyBorder="1" applyAlignment="1">
      <alignment horizontal="center"/>
    </xf>
    <xf numFmtId="0" fontId="2" fillId="26" borderId="15" xfId="0" applyFont="1" applyFill="1" applyBorder="1" applyAlignment="1">
      <alignment horizontal="center"/>
    </xf>
    <xf numFmtId="0" fontId="2" fillId="2" borderId="14" xfId="0" applyFont="1" applyFill="1" applyBorder="1" applyAlignment="1">
      <alignment horizontal="left"/>
    </xf>
    <xf numFmtId="0" fontId="2" fillId="2" borderId="15" xfId="0" applyFont="1" applyFill="1" applyBorder="1" applyAlignment="1">
      <alignment horizontal="left"/>
    </xf>
    <xf numFmtId="0" fontId="3" fillId="0" borderId="0" xfId="0" applyFont="1" applyAlignment="1">
      <alignment horizontal="center" vertical="center"/>
    </xf>
    <xf numFmtId="0" fontId="2" fillId="31" borderId="14" xfId="0" applyFont="1" applyFill="1" applyBorder="1" applyAlignment="1">
      <alignment horizontal="center"/>
    </xf>
    <xf numFmtId="0" fontId="2" fillId="31" borderId="15" xfId="0" applyFont="1" applyFill="1" applyBorder="1" applyAlignment="1">
      <alignment horizontal="center"/>
    </xf>
    <xf numFmtId="0" fontId="2" fillId="31" borderId="17" xfId="0" applyFont="1" applyFill="1" applyBorder="1" applyAlignment="1">
      <alignment horizontal="left"/>
    </xf>
    <xf numFmtId="0" fontId="2" fillId="31" borderId="18" xfId="0" applyFont="1" applyFill="1" applyBorder="1" applyAlignment="1">
      <alignment horizontal="left"/>
    </xf>
    <xf numFmtId="0" fontId="2" fillId="0" borderId="19" xfId="0" applyFont="1" applyFill="1" applyBorder="1" applyAlignment="1">
      <alignment horizontal="left"/>
    </xf>
    <xf numFmtId="0" fontId="2" fillId="0" borderId="20" xfId="0" applyFont="1" applyFill="1" applyBorder="1" applyAlignment="1">
      <alignment horizontal="left"/>
    </xf>
    <xf numFmtId="0" fontId="17" fillId="4" borderId="19" xfId="0" applyFont="1" applyFill="1" applyBorder="1" applyAlignment="1">
      <alignment horizontal="left"/>
    </xf>
    <xf numFmtId="0" fontId="17" fillId="4" borderId="20" xfId="0" applyFont="1" applyFill="1" applyBorder="1" applyAlignment="1">
      <alignment horizontal="left"/>
    </xf>
    <xf numFmtId="0" fontId="17" fillId="3" borderId="4" xfId="0" applyFont="1" applyFill="1" applyBorder="1" applyAlignment="1">
      <alignment horizontal="left"/>
    </xf>
    <xf numFmtId="0" fontId="17" fillId="3" borderId="5" xfId="0" applyFont="1" applyFill="1" applyBorder="1" applyAlignment="1">
      <alignment horizontal="left"/>
    </xf>
    <xf numFmtId="0" fontId="15" fillId="3" borderId="4" xfId="0" applyFont="1" applyFill="1" applyBorder="1" applyAlignment="1">
      <alignment horizontal="left"/>
    </xf>
    <xf numFmtId="0" fontId="15" fillId="3" borderId="5" xfId="0" applyFont="1" applyFill="1" applyBorder="1" applyAlignment="1">
      <alignment horizontal="left"/>
    </xf>
    <xf numFmtId="0" fontId="1" fillId="9" borderId="4" xfId="0" applyFont="1" applyFill="1" applyBorder="1" applyAlignment="1">
      <alignment horizontal="left"/>
    </xf>
    <xf numFmtId="0" fontId="1" fillId="9" borderId="5" xfId="0" applyFont="1" applyFill="1" applyBorder="1" applyAlignment="1">
      <alignment horizontal="left"/>
    </xf>
    <xf numFmtId="0" fontId="0" fillId="2" borderId="14" xfId="0" applyFont="1" applyFill="1" applyBorder="1" applyAlignment="1">
      <alignment horizontal="left"/>
    </xf>
    <xf numFmtId="0" fontId="0" fillId="2" borderId="15" xfId="0" applyFont="1" applyFill="1" applyBorder="1" applyAlignment="1">
      <alignment horizontal="left"/>
    </xf>
    <xf numFmtId="0" fontId="1" fillId="9" borderId="16" xfId="0" applyFont="1" applyFill="1" applyBorder="1" applyAlignment="1">
      <alignment horizontal="center"/>
    </xf>
    <xf numFmtId="0" fontId="1" fillId="9" borderId="21" xfId="0" applyFont="1" applyFill="1" applyBorder="1" applyAlignment="1">
      <alignment horizontal="center"/>
    </xf>
    <xf numFmtId="0" fontId="1" fillId="9" borderId="9" xfId="0" applyFont="1" applyFill="1" applyBorder="1" applyAlignment="1">
      <alignment horizontal="center"/>
    </xf>
    <xf numFmtId="0" fontId="1" fillId="9" borderId="10" xfId="0" applyFont="1" applyFill="1" applyBorder="1" applyAlignment="1">
      <alignment horizontal="center"/>
    </xf>
    <xf numFmtId="0" fontId="11" fillId="5" borderId="4" xfId="0" applyFont="1" applyFill="1" applyBorder="1" applyAlignment="1">
      <alignment horizontal="left"/>
    </xf>
    <xf numFmtId="0" fontId="11" fillId="5" borderId="5" xfId="0" applyFont="1" applyFill="1" applyBorder="1" applyAlignment="1">
      <alignment horizontal="left"/>
    </xf>
    <xf numFmtId="0" fontId="2" fillId="0" borderId="17" xfId="0" applyFont="1" applyFill="1" applyBorder="1" applyAlignment="1">
      <alignment horizontal="left"/>
    </xf>
    <xf numFmtId="0" fontId="2" fillId="0" borderId="18" xfId="0" applyFont="1" applyFill="1" applyBorder="1" applyAlignment="1">
      <alignment horizontal="left"/>
    </xf>
    <xf numFmtId="0" fontId="2" fillId="4" borderId="4" xfId="0" applyFont="1" applyFill="1" applyBorder="1" applyAlignment="1">
      <alignment horizontal="left"/>
    </xf>
    <xf numFmtId="0" fontId="2" fillId="4" borderId="5" xfId="0" applyFont="1" applyFill="1" applyBorder="1" applyAlignment="1">
      <alignment horizontal="left"/>
    </xf>
    <xf numFmtId="0" fontId="1" fillId="12" borderId="4" xfId="0" applyFont="1" applyFill="1" applyBorder="1" applyAlignment="1">
      <alignment horizontal="left"/>
    </xf>
    <xf numFmtId="0" fontId="1" fillId="12" borderId="5" xfId="0" applyFont="1" applyFill="1" applyBorder="1" applyAlignment="1">
      <alignment horizontal="left"/>
    </xf>
    <xf numFmtId="0" fontId="1" fillId="3" borderId="4" xfId="0" applyFont="1" applyFill="1" applyBorder="1" applyAlignment="1">
      <alignment horizontal="left"/>
    </xf>
    <xf numFmtId="0" fontId="1" fillId="3" borderId="5" xfId="0" applyFont="1" applyFill="1" applyBorder="1" applyAlignment="1">
      <alignment horizontal="left"/>
    </xf>
    <xf numFmtId="0" fontId="1" fillId="31" borderId="17" xfId="0" applyFont="1" applyFill="1" applyBorder="1" applyAlignment="1">
      <alignment horizontal="left"/>
    </xf>
    <xf numFmtId="0" fontId="1" fillId="31" borderId="18" xfId="0" applyFont="1" applyFill="1" applyBorder="1" applyAlignment="1">
      <alignment horizontal="left"/>
    </xf>
    <xf numFmtId="0" fontId="0" fillId="31" borderId="14" xfId="0" applyFill="1" applyBorder="1" applyAlignment="1">
      <alignment horizontal="center"/>
    </xf>
    <xf numFmtId="0" fontId="0" fillId="31" borderId="15" xfId="0" applyFill="1" applyBorder="1" applyAlignment="1">
      <alignment horizontal="center"/>
    </xf>
    <xf numFmtId="165" fontId="4" fillId="0" borderId="0" xfId="0" applyNumberFormat="1" applyFont="1" applyAlignment="1">
      <alignment horizontal="center" vertical="top"/>
    </xf>
    <xf numFmtId="0" fontId="0" fillId="0" borderId="0" xfId="0" applyAlignment="1">
      <alignment horizontal="center"/>
    </xf>
    <xf numFmtId="0" fontId="0" fillId="0" borderId="49" xfId="0" applyBorder="1" applyAlignment="1">
      <alignment horizontal="right" vertical="center"/>
    </xf>
    <xf numFmtId="0" fontId="0" fillId="0" borderId="50" xfId="0" applyBorder="1" applyAlignment="1">
      <alignment horizontal="right" vertical="center"/>
    </xf>
    <xf numFmtId="0" fontId="1" fillId="0" borderId="51" xfId="0" applyFont="1" applyBorder="1" applyAlignment="1" applyProtection="1">
      <alignment horizontal="center"/>
      <protection locked="0"/>
    </xf>
    <xf numFmtId="169" fontId="2" fillId="24" borderId="4" xfId="0" applyNumberFormat="1" applyFont="1" applyFill="1" applyBorder="1" applyAlignment="1" applyProtection="1">
      <alignment horizontal="left"/>
    </xf>
    <xf numFmtId="169" fontId="2" fillId="24" borderId="5" xfId="0" applyNumberFormat="1" applyFont="1" applyFill="1" applyBorder="1" applyAlignment="1" applyProtection="1">
      <alignment horizontal="left"/>
    </xf>
    <xf numFmtId="0" fontId="2" fillId="9" borderId="4" xfId="0" applyFont="1" applyFill="1" applyBorder="1" applyAlignment="1" applyProtection="1">
      <alignment horizontal="left"/>
      <protection locked="0"/>
    </xf>
    <xf numFmtId="0" fontId="2" fillId="9" borderId="5" xfId="0" applyFont="1" applyFill="1" applyBorder="1" applyAlignment="1" applyProtection="1">
      <alignment horizontal="left"/>
      <protection locked="0"/>
    </xf>
    <xf numFmtId="169" fontId="2" fillId="24" borderId="16" xfId="0" applyNumberFormat="1" applyFont="1" applyFill="1" applyBorder="1" applyAlignment="1" applyProtection="1">
      <alignment horizontal="center"/>
    </xf>
    <xf numFmtId="169" fontId="2" fillId="24" borderId="21" xfId="0" applyNumberFormat="1" applyFont="1" applyFill="1" applyBorder="1" applyAlignment="1" applyProtection="1">
      <alignment horizontal="center"/>
    </xf>
    <xf numFmtId="169" fontId="2" fillId="23" borderId="14" xfId="0" applyNumberFormat="1" applyFont="1" applyFill="1" applyBorder="1" applyAlignment="1" applyProtection="1">
      <alignment horizontal="center"/>
    </xf>
    <xf numFmtId="169" fontId="2" fillId="23" borderId="15" xfId="0" applyNumberFormat="1" applyFont="1" applyFill="1" applyBorder="1" applyAlignment="1" applyProtection="1">
      <alignment horizontal="center"/>
    </xf>
    <xf numFmtId="169" fontId="2" fillId="23" borderId="4" xfId="0" applyNumberFormat="1" applyFont="1" applyFill="1" applyBorder="1" applyAlignment="1" applyProtection="1">
      <alignment horizontal="left"/>
    </xf>
    <xf numFmtId="169" fontId="2" fillId="23" borderId="5" xfId="0" applyNumberFormat="1" applyFont="1" applyFill="1" applyBorder="1" applyAlignment="1" applyProtection="1">
      <alignment horizontal="left"/>
    </xf>
    <xf numFmtId="169" fontId="2" fillId="22" borderId="4" xfId="0" applyNumberFormat="1" applyFont="1" applyFill="1" applyBorder="1" applyAlignment="1" applyProtection="1">
      <alignment horizontal="left"/>
    </xf>
    <xf numFmtId="169" fontId="2" fillId="22" borderId="5" xfId="0" applyNumberFormat="1" applyFont="1" applyFill="1" applyBorder="1" applyAlignment="1" applyProtection="1">
      <alignment horizontal="left"/>
    </xf>
    <xf numFmtId="0" fontId="2" fillId="9" borderId="9" xfId="0" applyFont="1" applyFill="1" applyBorder="1" applyAlignment="1" applyProtection="1">
      <alignment horizontal="center"/>
      <protection locked="0"/>
    </xf>
    <xf numFmtId="0" fontId="2" fillId="9" borderId="10" xfId="0" applyFont="1" applyFill="1" applyBorder="1" applyAlignment="1" applyProtection="1">
      <alignment horizontal="center"/>
      <protection locked="0"/>
    </xf>
    <xf numFmtId="0" fontId="2" fillId="0" borderId="4" xfId="0" applyFont="1" applyFill="1" applyBorder="1" applyAlignment="1" applyProtection="1">
      <alignment horizontal="left"/>
      <protection locked="0"/>
    </xf>
    <xf numFmtId="0" fontId="2" fillId="0" borderId="5" xfId="0" applyFont="1" applyFill="1" applyBorder="1" applyAlignment="1" applyProtection="1">
      <alignment horizontal="left"/>
      <protection locked="0"/>
    </xf>
    <xf numFmtId="0" fontId="2" fillId="12" borderId="4" xfId="0" applyFont="1" applyFill="1" applyBorder="1" applyAlignment="1" applyProtection="1">
      <alignment horizontal="left"/>
      <protection locked="0"/>
    </xf>
    <xf numFmtId="0" fontId="2" fillId="12" borderId="5" xfId="0" applyFont="1" applyFill="1" applyBorder="1" applyAlignment="1" applyProtection="1">
      <alignment horizontal="left"/>
      <protection locked="0"/>
    </xf>
    <xf numFmtId="0" fontId="2" fillId="12" borderId="14" xfId="0" applyFont="1" applyFill="1" applyBorder="1" applyAlignment="1" applyProtection="1">
      <alignment horizontal="center"/>
      <protection locked="0"/>
    </xf>
    <xf numFmtId="0" fontId="2" fillId="12" borderId="15" xfId="0" applyFont="1" applyFill="1" applyBorder="1" applyAlignment="1" applyProtection="1">
      <alignment horizontal="center"/>
      <protection locked="0"/>
    </xf>
    <xf numFmtId="169" fontId="2" fillId="22" borderId="14" xfId="0" applyNumberFormat="1" applyFont="1" applyFill="1" applyBorder="1" applyAlignment="1" applyProtection="1">
      <alignment horizontal="center"/>
    </xf>
    <xf numFmtId="169" fontId="2" fillId="22" borderId="15" xfId="0" applyNumberFormat="1" applyFont="1" applyFill="1" applyBorder="1" applyAlignment="1" applyProtection="1">
      <alignment horizontal="center"/>
    </xf>
    <xf numFmtId="0" fontId="2" fillId="0" borderId="14" xfId="0" applyFont="1" applyFill="1" applyBorder="1" applyAlignment="1" applyProtection="1">
      <alignment horizontal="center"/>
      <protection locked="0"/>
    </xf>
    <xf numFmtId="0" fontId="2" fillId="0" borderId="15" xfId="0" applyFont="1" applyFill="1" applyBorder="1" applyAlignment="1" applyProtection="1">
      <alignment horizontal="center"/>
      <protection locked="0"/>
    </xf>
    <xf numFmtId="169" fontId="2" fillId="21" borderId="14" xfId="0" applyNumberFormat="1" applyFont="1" applyFill="1" applyBorder="1" applyAlignment="1" applyProtection="1">
      <alignment horizontal="center"/>
    </xf>
    <xf numFmtId="169" fontId="2" fillId="21" borderId="15" xfId="0" applyNumberFormat="1" applyFont="1" applyFill="1" applyBorder="1" applyAlignment="1" applyProtection="1">
      <alignment horizontal="center"/>
    </xf>
    <xf numFmtId="0" fontId="2" fillId="6" borderId="14" xfId="0" applyFont="1" applyFill="1" applyBorder="1" applyAlignment="1" applyProtection="1">
      <alignment horizontal="center"/>
      <protection locked="0"/>
    </xf>
    <xf numFmtId="0" fontId="2" fillId="6" borderId="15" xfId="0" applyFont="1" applyFill="1" applyBorder="1" applyAlignment="1" applyProtection="1">
      <alignment horizontal="center"/>
      <protection locked="0"/>
    </xf>
    <xf numFmtId="169" fontId="2" fillId="21" borderId="4" xfId="0" applyNumberFormat="1" applyFont="1" applyFill="1" applyBorder="1" applyAlignment="1" applyProtection="1">
      <alignment horizontal="left"/>
    </xf>
    <xf numFmtId="169" fontId="2" fillId="21" borderId="5" xfId="0" applyNumberFormat="1" applyFont="1" applyFill="1" applyBorder="1" applyAlignment="1" applyProtection="1">
      <alignment horizontal="left"/>
    </xf>
    <xf numFmtId="169" fontId="2" fillId="20" borderId="4" xfId="0" applyNumberFormat="1" applyFont="1" applyFill="1" applyBorder="1" applyAlignment="1" applyProtection="1">
      <alignment horizontal="left"/>
    </xf>
    <xf numFmtId="169" fontId="2" fillId="20" borderId="5" xfId="0" applyNumberFormat="1" applyFont="1" applyFill="1" applyBorder="1" applyAlignment="1" applyProtection="1">
      <alignment horizontal="left"/>
    </xf>
    <xf numFmtId="0" fontId="2" fillId="5" borderId="4" xfId="0" applyFont="1" applyFill="1" applyBorder="1" applyAlignment="1" applyProtection="1">
      <alignment horizontal="left"/>
      <protection locked="0"/>
    </xf>
    <xf numFmtId="0" fontId="2" fillId="5" borderId="5" xfId="0" applyFont="1" applyFill="1" applyBorder="1" applyAlignment="1" applyProtection="1">
      <alignment horizontal="left"/>
      <protection locked="0"/>
    </xf>
    <xf numFmtId="169" fontId="2" fillId="0" borderId="4" xfId="0" applyNumberFormat="1" applyFont="1" applyFill="1" applyBorder="1" applyAlignment="1" applyProtection="1">
      <alignment horizontal="left"/>
    </xf>
    <xf numFmtId="169" fontId="2" fillId="0" borderId="5" xfId="0" applyNumberFormat="1" applyFont="1" applyFill="1" applyBorder="1" applyAlignment="1" applyProtection="1">
      <alignment horizontal="left"/>
    </xf>
    <xf numFmtId="0" fontId="2" fillId="6" borderId="4" xfId="0" applyFont="1" applyFill="1" applyBorder="1" applyAlignment="1" applyProtection="1">
      <alignment horizontal="left"/>
      <protection locked="0"/>
    </xf>
    <xf numFmtId="0" fontId="2" fillId="6" borderId="5" xfId="0" applyFont="1" applyFill="1" applyBorder="1" applyAlignment="1" applyProtection="1">
      <alignment horizontal="left"/>
      <protection locked="0"/>
    </xf>
    <xf numFmtId="169" fontId="2" fillId="20" borderId="14" xfId="0" applyNumberFormat="1" applyFont="1" applyFill="1" applyBorder="1" applyAlignment="1" applyProtection="1">
      <alignment horizontal="center"/>
    </xf>
    <xf numFmtId="169" fontId="2" fillId="20" borderId="15" xfId="0" applyNumberFormat="1" applyFont="1" applyFill="1" applyBorder="1" applyAlignment="1" applyProtection="1">
      <alignment horizontal="center"/>
    </xf>
    <xf numFmtId="0" fontId="2" fillId="5" borderId="14" xfId="0" applyFont="1" applyFill="1" applyBorder="1" applyAlignment="1" applyProtection="1">
      <alignment horizontal="center"/>
      <protection locked="0"/>
    </xf>
    <xf numFmtId="0" fontId="2" fillId="5" borderId="15" xfId="0" applyFont="1" applyFill="1" applyBorder="1" applyAlignment="1" applyProtection="1">
      <alignment horizontal="center"/>
      <protection locked="0"/>
    </xf>
    <xf numFmtId="169" fontId="2" fillId="0" borderId="14" xfId="0" applyNumberFormat="1" applyFont="1" applyFill="1" applyBorder="1" applyAlignment="1" applyProtection="1">
      <alignment horizontal="center"/>
    </xf>
    <xf numFmtId="169" fontId="2" fillId="0" borderId="15" xfId="0" applyNumberFormat="1" applyFont="1" applyFill="1" applyBorder="1" applyAlignment="1" applyProtection="1">
      <alignment horizontal="center"/>
    </xf>
    <xf numFmtId="169" fontId="2" fillId="19" borderId="14" xfId="0" applyNumberFormat="1" applyFont="1" applyFill="1" applyBorder="1" applyAlignment="1" applyProtection="1">
      <alignment horizontal="center"/>
    </xf>
    <xf numFmtId="169" fontId="2" fillId="19" borderId="15" xfId="0" applyNumberFormat="1" applyFont="1" applyFill="1" applyBorder="1" applyAlignment="1" applyProtection="1">
      <alignment horizontal="center"/>
    </xf>
    <xf numFmtId="0" fontId="2" fillId="11" borderId="14" xfId="0" applyFont="1" applyFill="1" applyBorder="1" applyAlignment="1" applyProtection="1">
      <alignment horizontal="center"/>
      <protection locked="0"/>
    </xf>
    <xf numFmtId="0" fontId="2" fillId="11" borderId="15" xfId="0" applyFont="1" applyFill="1" applyBorder="1" applyAlignment="1" applyProtection="1">
      <alignment horizontal="center"/>
      <protection locked="0"/>
    </xf>
    <xf numFmtId="169" fontId="2" fillId="19" borderId="17" xfId="0" applyNumberFormat="1" applyFont="1" applyFill="1" applyBorder="1" applyAlignment="1" applyProtection="1">
      <alignment horizontal="left"/>
    </xf>
    <xf numFmtId="169" fontId="2" fillId="19" borderId="18" xfId="0" applyNumberFormat="1" applyFont="1" applyFill="1" applyBorder="1" applyAlignment="1" applyProtection="1">
      <alignment horizontal="left"/>
    </xf>
    <xf numFmtId="0" fontId="2" fillId="7" borderId="4" xfId="0" applyFont="1" applyFill="1" applyBorder="1" applyAlignment="1" applyProtection="1">
      <alignment horizontal="left"/>
      <protection locked="0"/>
    </xf>
    <xf numFmtId="0" fontId="2" fillId="7" borderId="5" xfId="0" applyFont="1" applyFill="1" applyBorder="1" applyAlignment="1" applyProtection="1">
      <alignment horizontal="left"/>
      <protection locked="0"/>
    </xf>
    <xf numFmtId="169" fontId="2" fillId="18" borderId="4" xfId="0" applyNumberFormat="1" applyFont="1" applyFill="1" applyBorder="1" applyAlignment="1" applyProtection="1">
      <alignment horizontal="left"/>
    </xf>
    <xf numFmtId="169" fontId="2" fillId="18" borderId="5" xfId="0" applyNumberFormat="1" applyFont="1" applyFill="1" applyBorder="1" applyAlignment="1" applyProtection="1">
      <alignment horizontal="left"/>
    </xf>
    <xf numFmtId="0" fontId="2" fillId="11" borderId="17" xfId="0" applyFont="1" applyFill="1" applyBorder="1" applyAlignment="1" applyProtection="1">
      <alignment horizontal="left"/>
      <protection locked="0"/>
    </xf>
    <xf numFmtId="0" fontId="2" fillId="11" borderId="18" xfId="0" applyFont="1" applyFill="1" applyBorder="1" applyAlignment="1" applyProtection="1">
      <alignment horizontal="left"/>
      <protection locked="0"/>
    </xf>
    <xf numFmtId="0" fontId="2" fillId="7" borderId="14" xfId="0" applyFont="1" applyFill="1" applyBorder="1" applyAlignment="1" applyProtection="1">
      <alignment horizontal="center"/>
      <protection locked="0"/>
    </xf>
    <xf numFmtId="0" fontId="2" fillId="7" borderId="15" xfId="0" applyFont="1" applyFill="1" applyBorder="1" applyAlignment="1" applyProtection="1">
      <alignment horizontal="center"/>
      <protection locked="0"/>
    </xf>
    <xf numFmtId="169" fontId="2" fillId="18" borderId="14" xfId="0" applyNumberFormat="1" applyFont="1" applyFill="1" applyBorder="1" applyAlignment="1" applyProtection="1">
      <alignment horizontal="center"/>
    </xf>
    <xf numFmtId="169" fontId="2" fillId="18" borderId="15" xfId="0" applyNumberFormat="1" applyFont="1" applyFill="1" applyBorder="1" applyAlignment="1" applyProtection="1">
      <alignment horizontal="center"/>
    </xf>
    <xf numFmtId="169" fontId="2" fillId="17" borderId="19" xfId="0" applyNumberFormat="1" applyFont="1" applyFill="1" applyBorder="1" applyAlignment="1" applyProtection="1">
      <alignment horizontal="left"/>
    </xf>
    <xf numFmtId="169" fontId="2" fillId="17" borderId="20" xfId="0" applyNumberFormat="1" applyFont="1" applyFill="1" applyBorder="1" applyAlignment="1" applyProtection="1">
      <alignment horizontal="left"/>
    </xf>
    <xf numFmtId="0" fontId="2" fillId="4" borderId="19" xfId="0" applyFont="1" applyFill="1" applyBorder="1" applyAlignment="1" applyProtection="1">
      <alignment horizontal="left"/>
      <protection locked="0"/>
    </xf>
    <xf numFmtId="0" fontId="2" fillId="4" borderId="20" xfId="0" applyFont="1" applyFill="1" applyBorder="1" applyAlignment="1" applyProtection="1">
      <alignment horizontal="left"/>
      <protection locked="0"/>
    </xf>
    <xf numFmtId="169" fontId="2" fillId="17" borderId="14" xfId="0" applyNumberFormat="1" applyFont="1" applyFill="1" applyBorder="1" applyAlignment="1" applyProtection="1">
      <alignment horizontal="center"/>
    </xf>
    <xf numFmtId="169" fontId="2" fillId="17" borderId="15" xfId="0" applyNumberFormat="1" applyFont="1" applyFill="1" applyBorder="1" applyAlignment="1" applyProtection="1">
      <alignment horizontal="center"/>
    </xf>
    <xf numFmtId="0" fontId="2" fillId="4" borderId="14" xfId="0" applyFont="1" applyFill="1" applyBorder="1" applyAlignment="1" applyProtection="1">
      <alignment horizontal="center"/>
      <protection locked="0"/>
    </xf>
    <xf numFmtId="0" fontId="2" fillId="4" borderId="15" xfId="0" applyFont="1" applyFill="1" applyBorder="1" applyAlignment="1" applyProtection="1">
      <alignment horizontal="center"/>
      <protection locked="0"/>
    </xf>
    <xf numFmtId="169" fontId="2" fillId="16" borderId="14" xfId="0" applyNumberFormat="1" applyFont="1" applyFill="1" applyBorder="1" applyAlignment="1" applyProtection="1">
      <alignment horizontal="center"/>
    </xf>
    <xf numFmtId="169" fontId="2" fillId="16" borderId="15" xfId="0" applyNumberFormat="1" applyFont="1" applyFill="1" applyBorder="1" applyAlignment="1" applyProtection="1">
      <alignment horizontal="center"/>
    </xf>
    <xf numFmtId="0" fontId="2" fillId="3" borderId="14" xfId="0" applyFont="1" applyFill="1" applyBorder="1" applyAlignment="1" applyProtection="1">
      <alignment horizontal="center"/>
      <protection locked="0"/>
    </xf>
    <xf numFmtId="0" fontId="2" fillId="3" borderId="15" xfId="0" applyFont="1" applyFill="1" applyBorder="1" applyAlignment="1" applyProtection="1">
      <alignment horizontal="center"/>
      <protection locked="0"/>
    </xf>
    <xf numFmtId="169" fontId="2" fillId="16" borderId="4" xfId="0" applyNumberFormat="1" applyFont="1" applyFill="1" applyBorder="1" applyAlignment="1" applyProtection="1">
      <alignment horizontal="left"/>
    </xf>
    <xf numFmtId="169" fontId="2" fillId="16" borderId="5" xfId="0" applyNumberFormat="1" applyFont="1" applyFill="1" applyBorder="1" applyAlignment="1" applyProtection="1">
      <alignment horizontal="left"/>
    </xf>
    <xf numFmtId="0" fontId="2" fillId="3" borderId="4" xfId="0" applyFont="1" applyFill="1" applyBorder="1" applyAlignment="1" applyProtection="1">
      <alignment horizontal="left"/>
      <protection locked="0"/>
    </xf>
    <xf numFmtId="0" fontId="2" fillId="3" borderId="5" xfId="0" applyFont="1" applyFill="1" applyBorder="1" applyAlignment="1" applyProtection="1">
      <alignment horizontal="left"/>
      <protection locked="0"/>
    </xf>
    <xf numFmtId="169" fontId="2" fillId="15" borderId="4" xfId="0" applyNumberFormat="1" applyFont="1" applyFill="1" applyBorder="1" applyAlignment="1" applyProtection="1">
      <alignment horizontal="left"/>
    </xf>
    <xf numFmtId="169" fontId="2" fillId="15" borderId="5" xfId="0" applyNumberFormat="1" applyFont="1" applyFill="1" applyBorder="1" applyAlignment="1" applyProtection="1">
      <alignment horizontal="left"/>
    </xf>
    <xf numFmtId="0" fontId="2" fillId="2" borderId="4" xfId="0" applyFont="1" applyFill="1" applyBorder="1" applyAlignment="1" applyProtection="1">
      <alignment horizontal="left"/>
      <protection locked="0"/>
    </xf>
    <xf numFmtId="0" fontId="2" fillId="2" borderId="5" xfId="0" applyFont="1" applyFill="1" applyBorder="1" applyAlignment="1" applyProtection="1">
      <alignment horizontal="left"/>
      <protection locked="0"/>
    </xf>
    <xf numFmtId="169" fontId="2" fillId="15" borderId="14" xfId="0" applyNumberFormat="1" applyFont="1" applyFill="1" applyBorder="1" applyAlignment="1" applyProtection="1">
      <alignment horizontal="left"/>
    </xf>
    <xf numFmtId="169" fontId="2" fillId="15" borderId="15" xfId="0" applyNumberFormat="1" applyFont="1" applyFill="1" applyBorder="1" applyAlignment="1" applyProtection="1">
      <alignment horizontal="left"/>
    </xf>
    <xf numFmtId="0" fontId="2" fillId="2" borderId="14" xfId="0" applyFont="1" applyFill="1" applyBorder="1" applyAlignment="1" applyProtection="1">
      <alignment horizontal="left"/>
      <protection locked="0"/>
    </xf>
    <xf numFmtId="0" fontId="2" fillId="2" borderId="15" xfId="0" applyFont="1" applyFill="1" applyBorder="1" applyAlignment="1" applyProtection="1">
      <alignment horizontal="left"/>
      <protection locked="0"/>
    </xf>
    <xf numFmtId="0" fontId="2" fillId="15" borderId="14" xfId="0" applyFont="1" applyFill="1" applyBorder="1" applyAlignment="1" applyProtection="1">
      <alignment horizontal="left"/>
    </xf>
    <xf numFmtId="0" fontId="2" fillId="15" borderId="15" xfId="0" applyFont="1" applyFill="1" applyBorder="1" applyAlignment="1" applyProtection="1">
      <alignment horizontal="left"/>
    </xf>
    <xf numFmtId="0" fontId="3" fillId="0" borderId="0" xfId="0" applyFont="1" applyAlignment="1" applyProtection="1">
      <alignment horizontal="center" vertical="center"/>
      <protection locked="0"/>
    </xf>
    <xf numFmtId="0" fontId="14" fillId="6" borderId="4" xfId="0" applyFont="1" applyFill="1" applyBorder="1" applyAlignment="1">
      <alignment horizontal="left"/>
    </xf>
    <xf numFmtId="0" fontId="14" fillId="6" borderId="5" xfId="0" applyFont="1" applyFill="1" applyBorder="1" applyAlignment="1">
      <alignment horizontal="left"/>
    </xf>
    <xf numFmtId="0" fontId="14" fillId="6" borderId="14" xfId="0" applyFont="1" applyFill="1" applyBorder="1" applyAlignment="1">
      <alignment horizontal="center"/>
    </xf>
    <xf numFmtId="0" fontId="14" fillId="6" borderId="15" xfId="0" applyFont="1" applyFill="1" applyBorder="1" applyAlignment="1">
      <alignment horizontal="center"/>
    </xf>
    <xf numFmtId="0" fontId="14" fillId="5" borderId="4" xfId="0" applyFont="1" applyFill="1" applyBorder="1" applyAlignment="1">
      <alignment horizontal="left"/>
    </xf>
    <xf numFmtId="0" fontId="14" fillId="5" borderId="5" xfId="0" applyFont="1" applyFill="1" applyBorder="1" applyAlignment="1">
      <alignment horizontal="left"/>
    </xf>
    <xf numFmtId="0" fontId="12" fillId="7" borderId="14" xfId="0" applyFont="1" applyFill="1" applyBorder="1" applyAlignment="1">
      <alignment horizontal="center"/>
    </xf>
    <xf numFmtId="0" fontId="12" fillId="7" borderId="15" xfId="0" applyFont="1" applyFill="1" applyBorder="1" applyAlignment="1">
      <alignment horizontal="center"/>
    </xf>
    <xf numFmtId="0" fontId="2" fillId="7" borderId="14" xfId="0" applyFont="1" applyFill="1" applyBorder="1" applyAlignment="1">
      <alignment horizontal="center" wrapText="1"/>
    </xf>
    <xf numFmtId="0" fontId="12" fillId="7" borderId="14" xfId="0" applyFont="1" applyFill="1" applyBorder="1" applyAlignment="1">
      <alignment horizontal="center" wrapText="1"/>
    </xf>
    <xf numFmtId="0" fontId="2" fillId="32" borderId="4" xfId="0" applyFont="1" applyFill="1" applyBorder="1" applyAlignment="1">
      <alignment horizontal="left"/>
    </xf>
    <xf numFmtId="0" fontId="2" fillId="32" borderId="5" xfId="0" applyFont="1" applyFill="1" applyBorder="1" applyAlignment="1">
      <alignment horizontal="left"/>
    </xf>
    <xf numFmtId="0" fontId="0" fillId="2" borderId="14" xfId="0" applyFill="1" applyBorder="1" applyAlignment="1" applyProtection="1">
      <alignment horizontal="left"/>
      <protection locked="0"/>
    </xf>
    <xf numFmtId="0" fontId="0" fillId="2" borderId="15" xfId="0" applyFill="1" applyBorder="1" applyAlignment="1" applyProtection="1">
      <alignment horizontal="left"/>
      <protection locked="0"/>
    </xf>
    <xf numFmtId="0" fontId="1" fillId="2" borderId="4" xfId="0" applyFont="1" applyFill="1" applyBorder="1" applyAlignment="1" applyProtection="1">
      <alignment horizontal="left"/>
      <protection locked="0"/>
    </xf>
    <xf numFmtId="0" fontId="1" fillId="2" borderId="5" xfId="0" applyFont="1" applyFill="1" applyBorder="1" applyAlignment="1" applyProtection="1">
      <alignment horizontal="left"/>
      <protection locked="0"/>
    </xf>
    <xf numFmtId="0" fontId="11" fillId="4" borderId="14" xfId="0" applyFont="1" applyFill="1" applyBorder="1" applyAlignment="1">
      <alignment horizontal="center"/>
    </xf>
    <xf numFmtId="0" fontId="11" fillId="4" borderId="15" xfId="0" applyFont="1" applyFill="1" applyBorder="1" applyAlignment="1">
      <alignment horizontal="center"/>
    </xf>
    <xf numFmtId="0" fontId="2" fillId="30" borderId="4" xfId="0" applyFont="1" applyFill="1" applyBorder="1" applyAlignment="1">
      <alignment horizontal="left"/>
    </xf>
    <xf numFmtId="0" fontId="2" fillId="30" borderId="5" xfId="0" applyFont="1" applyFill="1" applyBorder="1" applyAlignment="1">
      <alignment horizontal="left"/>
    </xf>
    <xf numFmtId="0" fontId="11" fillId="3" borderId="14" xfId="0" applyFont="1" applyFill="1" applyBorder="1" applyAlignment="1">
      <alignment horizontal="center"/>
    </xf>
    <xf numFmtId="0" fontId="11" fillId="3" borderId="15" xfId="0" applyFont="1" applyFill="1" applyBorder="1" applyAlignment="1">
      <alignment horizontal="center"/>
    </xf>
    <xf numFmtId="0" fontId="11" fillId="5" borderId="14" xfId="0" applyFont="1" applyFill="1" applyBorder="1" applyAlignment="1">
      <alignment horizontal="center"/>
    </xf>
    <xf numFmtId="0" fontId="11" fillId="5" borderId="15" xfId="0" applyFont="1" applyFill="1" applyBorder="1" applyAlignment="1">
      <alignment horizontal="center"/>
    </xf>
    <xf numFmtId="0" fontId="14" fillId="5" borderId="14" xfId="0" applyFont="1" applyFill="1" applyBorder="1" applyAlignment="1">
      <alignment horizontal="center"/>
    </xf>
    <xf numFmtId="0" fontId="14" fillId="5" borderId="15" xfId="0" applyFont="1" applyFill="1" applyBorder="1" applyAlignment="1">
      <alignment horizontal="center"/>
    </xf>
    <xf numFmtId="0" fontId="16" fillId="4" borderId="19" xfId="0" applyFont="1" applyFill="1" applyBorder="1" applyAlignment="1">
      <alignment horizontal="left"/>
    </xf>
    <xf numFmtId="0" fontId="16" fillId="4" borderId="20" xfId="0" applyFont="1" applyFill="1" applyBorder="1" applyAlignment="1">
      <alignment horizontal="left"/>
    </xf>
    <xf numFmtId="0" fontId="2" fillId="4" borderId="14" xfId="0" applyFont="1" applyFill="1" applyBorder="1" applyAlignment="1">
      <alignment horizontal="left"/>
    </xf>
    <xf numFmtId="0" fontId="2" fillId="4" borderId="15" xfId="0" applyFont="1" applyFill="1" applyBorder="1" applyAlignment="1">
      <alignment horizontal="left"/>
    </xf>
    <xf numFmtId="0" fontId="2" fillId="3" borderId="14" xfId="0" applyFont="1" applyFill="1" applyBorder="1" applyAlignment="1">
      <alignment horizontal="left"/>
    </xf>
    <xf numFmtId="0" fontId="2" fillId="3" borderId="15" xfId="0" applyFont="1" applyFill="1" applyBorder="1" applyAlignment="1">
      <alignment horizontal="left"/>
    </xf>
    <xf numFmtId="165" fontId="4" fillId="0" borderId="0" xfId="0" applyNumberFormat="1" applyFont="1" applyAlignment="1" applyProtection="1">
      <alignment horizontal="center" vertical="top"/>
      <protection locked="0"/>
    </xf>
    <xf numFmtId="0" fontId="0" fillId="0" borderId="35" xfId="0" applyFill="1" applyBorder="1" applyAlignment="1">
      <alignment horizontal="center" vertical="top" wrapText="1"/>
    </xf>
    <xf numFmtId="0" fontId="0" fillId="0" borderId="34" xfId="0" applyFill="1" applyBorder="1" applyAlignment="1">
      <alignment horizontal="center" vertical="top" wrapText="1"/>
    </xf>
    <xf numFmtId="0" fontId="0" fillId="0" borderId="32" xfId="0" applyFill="1" applyBorder="1" applyAlignment="1">
      <alignment horizontal="center" vertical="top" wrapText="1"/>
    </xf>
    <xf numFmtId="0" fontId="0" fillId="0" borderId="33" xfId="0" applyFill="1" applyBorder="1" applyAlignment="1">
      <alignment horizontal="center" vertical="top" wrapText="1"/>
    </xf>
    <xf numFmtId="0" fontId="0" fillId="0" borderId="46" xfId="0" applyFill="1" applyBorder="1" applyAlignment="1">
      <alignment horizontal="center" vertical="top" wrapText="1"/>
    </xf>
    <xf numFmtId="0" fontId="0" fillId="0" borderId="38" xfId="0" applyFill="1" applyBorder="1" applyAlignment="1">
      <alignment horizontal="center" vertical="top" wrapText="1"/>
    </xf>
    <xf numFmtId="0" fontId="0" fillId="0" borderId="22" xfId="0" applyFill="1" applyBorder="1" applyAlignment="1">
      <alignment horizontal="center" vertical="top" wrapText="1"/>
    </xf>
    <xf numFmtId="0" fontId="0" fillId="0" borderId="44" xfId="0" applyFill="1" applyBorder="1" applyAlignment="1">
      <alignment horizontal="center" vertical="top" wrapText="1"/>
    </xf>
    <xf numFmtId="0" fontId="0" fillId="0" borderId="45" xfId="0" applyFill="1" applyBorder="1" applyAlignment="1">
      <alignment horizontal="center" vertical="top" wrapText="1"/>
    </xf>
    <xf numFmtId="0" fontId="0" fillId="0" borderId="47" xfId="0" applyFill="1" applyBorder="1" applyAlignment="1">
      <alignment horizontal="center" vertical="top" wrapText="1"/>
    </xf>
  </cellXfs>
  <cellStyles count="3">
    <cellStyle name="Lien hypertexte" xfId="1" builtinId="8" hidden="1"/>
    <cellStyle name="Lien hypertexte visité" xfId="2" builtinId="9" hidden="1"/>
    <cellStyle name="Normal" xfId="0" builtinId="0" customBuiltin="1"/>
  </cellStyles>
  <dxfs count="3507">
    <dxf>
      <font>
        <b/>
        <i val="0"/>
        <color theme="0"/>
      </font>
      <fill>
        <patternFill>
          <bgColor theme="1"/>
        </patternFill>
      </fill>
    </dxf>
    <dxf>
      <font>
        <b/>
        <i/>
        <u/>
        <color theme="1"/>
      </font>
      <fill>
        <patternFill>
          <bgColor theme="9" tint="0.79998168889431442"/>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2F92"/>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D883FF"/>
        </patternFill>
      </fill>
    </dxf>
    <dxf>
      <font>
        <b/>
        <i/>
        <u/>
        <color theme="1"/>
      </font>
      <fill>
        <patternFill>
          <bgColor rgb="FFFF8AD8"/>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0096FF"/>
        </patternFill>
      </fill>
    </dxf>
    <dxf>
      <font>
        <b/>
        <i/>
        <u/>
        <color theme="1"/>
      </font>
      <fill>
        <patternFill>
          <bgColor rgb="FFFF8AD8"/>
        </patternFill>
      </fill>
    </dxf>
    <dxf>
      <font>
        <b/>
        <i/>
        <u/>
        <color theme="1"/>
      </font>
      <fill>
        <patternFill>
          <bgColor rgb="FFFF8AD8"/>
        </patternFill>
      </fill>
    </dxf>
    <dxf>
      <font>
        <b/>
        <i/>
        <u/>
        <color theme="1"/>
      </font>
      <fill>
        <patternFill>
          <bgColor rgb="FFD883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00FDFF"/>
        </patternFill>
      </fill>
    </dxf>
    <dxf>
      <font>
        <b/>
        <i/>
        <u/>
        <color theme="1"/>
      </font>
      <fill>
        <patternFill>
          <bgColor theme="5" tint="0.39994506668294322"/>
        </patternFill>
      </fill>
    </dxf>
    <dxf>
      <font>
        <b/>
        <i/>
        <u/>
        <color theme="1"/>
      </font>
      <fill>
        <patternFill>
          <bgColor rgb="FF00FDFF"/>
        </patternFill>
      </fill>
    </dxf>
    <dxf>
      <font>
        <b/>
        <i/>
        <u/>
        <color theme="1"/>
      </font>
      <fill>
        <patternFill>
          <bgColor rgb="FFD883FF"/>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u/>
        <color theme="1"/>
      </font>
      <fill>
        <patternFill>
          <bgColor rgb="FF00FDFF"/>
        </patternFill>
      </fill>
    </dxf>
    <dxf>
      <font>
        <b/>
        <i/>
        <u/>
        <color theme="1"/>
      </font>
      <fill>
        <patternFill>
          <bgColor rgb="FFD883FF"/>
        </patternFill>
      </fill>
    </dxf>
    <dxf>
      <font>
        <b/>
        <i/>
        <u/>
        <color theme="1"/>
      </font>
      <fill>
        <patternFill>
          <bgColor rgb="FFD883FF"/>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39994506668294322"/>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u/>
        <color theme="1"/>
      </font>
      <fill>
        <patternFill>
          <bgColor rgb="FF00FDFF"/>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FDFF"/>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s>
  <tableStyles count="0" defaultTableStyle="TableStyleMedium9" defaultPivotStyle="PivotStyleMedium7"/>
  <colors>
    <mruColors>
      <color rgb="FF9D60BB"/>
      <color rgb="FF8F8D00"/>
      <color rgb="FFA51E5F"/>
      <color rgb="FF0063A9"/>
      <color rgb="FFB16098"/>
      <color rgb="FFB07F61"/>
      <color rgb="FF00ADAE"/>
      <color rgb="FF7C9B6A"/>
      <color rgb="FFB4BFB0"/>
      <color rgb="FFC9D6C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10</xdr:col>
      <xdr:colOff>828675</xdr:colOff>
      <xdr:row>2</xdr:row>
      <xdr:rowOff>0</xdr:rowOff>
    </xdr:from>
    <xdr:to>
      <xdr:col>13</xdr:col>
      <xdr:colOff>361950</xdr:colOff>
      <xdr:row>4</xdr:row>
      <xdr:rowOff>66675</xdr:rowOff>
    </xdr:to>
    <xdr:sp macro="[0]!liste" textlink="">
      <xdr:nvSpPr>
        <xdr:cNvPr id="2" name="Rectangle 1"/>
        <xdr:cNvSpPr/>
      </xdr:nvSpPr>
      <xdr:spPr>
        <a:xfrm>
          <a:off x="7743825" y="409575"/>
          <a:ext cx="2047875" cy="4667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dimension ref="A1:HC210"/>
  <sheetViews>
    <sheetView topLeftCell="A79" zoomScale="70" zoomScaleNormal="70" workbookViewId="0">
      <selection activeCell="C30" sqref="C30:D30"/>
    </sheetView>
  </sheetViews>
  <sheetFormatPr baseColWidth="10" defaultColWidth="11" defaultRowHeight="15.75" outlineLevelRow="1" outlineLevelCol="1" x14ac:dyDescent="0.25"/>
  <cols>
    <col min="1" max="1" width="5" customWidth="1"/>
    <col min="2" max="2" width="4.5" customWidth="1"/>
    <col min="3" max="3" width="7.5" customWidth="1"/>
    <col min="4" max="4" width="8.5" bestFit="1" customWidth="1"/>
    <col min="5" max="5" width="7.5" customWidth="1" outlineLevel="1"/>
    <col min="6" max="6" width="8.375" customWidth="1" outlineLevel="1"/>
    <col min="7" max="8" width="7.5" customWidth="1"/>
    <col min="9" max="10" width="7.5" customWidth="1" outlineLevel="1"/>
    <col min="11" max="11" width="8" customWidth="1"/>
    <col min="12" max="12" width="7.5" customWidth="1"/>
    <col min="13" max="13" width="7.625" customWidth="1" outlineLevel="1" collapsed="1"/>
    <col min="14" max="14" width="7.5" customWidth="1" outlineLevel="1"/>
    <col min="15" max="15" width="8" customWidth="1"/>
    <col min="16" max="16" width="7.5" customWidth="1"/>
    <col min="17" max="17" width="8" customWidth="1" outlineLevel="1" collapsed="1"/>
    <col min="18" max="18" width="7.5" customWidth="1" outlineLevel="1"/>
    <col min="19" max="19" width="7.5" customWidth="1"/>
    <col min="20" max="20" width="9.5" customWidth="1"/>
    <col min="21" max="21" width="7.5" customWidth="1" outlineLevel="1"/>
    <col min="22" max="22" width="8.625" customWidth="1" outlineLevel="1"/>
    <col min="23" max="23" width="7.5" customWidth="1"/>
    <col min="24" max="24" width="9" customWidth="1"/>
    <col min="25" max="26" width="7.5" customWidth="1" outlineLevel="1"/>
    <col min="27" max="28" width="7.5" customWidth="1"/>
    <col min="29" max="30" width="7.5" customWidth="1" outlineLevel="1"/>
    <col min="31" max="32" width="7.5" customWidth="1"/>
    <col min="33" max="34" width="7.5" customWidth="1" outlineLevel="1"/>
    <col min="35" max="36" width="7.5" customWidth="1"/>
    <col min="37" max="38" width="7.5" customWidth="1" outlineLevel="1"/>
    <col min="39" max="40" width="7.5" customWidth="1"/>
    <col min="41" max="42" width="7.5" customWidth="1" outlineLevel="1"/>
    <col min="43" max="46" width="7.5" customWidth="1"/>
  </cols>
  <sheetData>
    <row r="1" spans="1:211" ht="30.95" customHeight="1" thickBot="1" x14ac:dyDescent="0.3">
      <c r="A1" s="491">
        <f>IF(ISNUMBER(SEARCH(2017,'listes ref'!$A$2)),DATE(2017,9,28),(IF(ISNUMBER(SEARCH(2018,'listes ref'!$A$2)),DATE(2018,9,27),(IF(ISNUMBER(SEARCH(2019,'listes ref'!$A$2)),DATE(2019,9,26),(IF(ISNUMBER(SEARCH(2020,'listes ref'!$A$2)),DATE(2020,9,31),(IF(ISNUMBER(SEARCH(2021,'listes ref'!$A$2)),DATE(2021,9,30),(IF(ISNUMBER(SEARCH(2022,'listes ref'!$A$2)),DATE(2022,9,29),(IF(ISNUMBER(SEARCH(2023,'listes ref'!$A$2)),DATE(2023,9,28),"")))))))))))))</f>
        <v>43006</v>
      </c>
      <c r="B1" s="491"/>
      <c r="C1" s="491"/>
      <c r="D1" s="491"/>
    </row>
    <row r="2" spans="1:211" ht="16.5" thickBot="1" x14ac:dyDescent="0.3">
      <c r="A2" t="s">
        <v>0</v>
      </c>
      <c r="B2" s="107"/>
      <c r="C2" s="108">
        <f>IF(ISNUMBER(SEARCH(2017,'listes ref'!$A$2)),DATE(2017,8,28),(IF(ISNUMBER(SEARCH(2018,'listes ref'!$A$2)),DATE(2018,8,27),(IF(ISNUMBER(SEARCH(2019,'listes ref'!$A$2)),DATE(2019,8,26),(IF(ISNUMBER(SEARCH(2020,'listes ref'!$A$2)),DATE(2020,8,31),(IF(ISNUMBER(SEARCH(2021,'listes ref'!$A$2)),DATE(2021,8,30),(IF(ISNUMBER(SEARCH(2022,'listes ref'!$A$2)),DATE(2022,8,29),(IF(ISNUMBER(SEARCH(2023,'listes ref'!$A$2)),DATE(2023,8,28),"")))))))))))))</f>
        <v>42975</v>
      </c>
      <c r="D2" s="109" t="s">
        <v>1</v>
      </c>
      <c r="E2" s="110">
        <f>C2</f>
        <v>42975</v>
      </c>
      <c r="F2" s="111" t="s">
        <v>2</v>
      </c>
      <c r="G2" s="108">
        <f>C2</f>
        <v>42975</v>
      </c>
      <c r="H2" s="112" t="s">
        <v>3</v>
      </c>
      <c r="I2" s="110">
        <f>C2</f>
        <v>42975</v>
      </c>
      <c r="J2" s="111" t="s">
        <v>4</v>
      </c>
      <c r="K2" s="108">
        <f>C2+1</f>
        <v>42976</v>
      </c>
      <c r="L2" s="113" t="s">
        <v>1</v>
      </c>
      <c r="M2" s="110">
        <f>C2+1</f>
        <v>42976</v>
      </c>
      <c r="N2" s="111" t="s">
        <v>2</v>
      </c>
      <c r="O2" s="108">
        <f>C2+1</f>
        <v>42976</v>
      </c>
      <c r="P2" s="112" t="s">
        <v>3</v>
      </c>
      <c r="Q2" s="110">
        <f>C2+1</f>
        <v>42976</v>
      </c>
      <c r="R2" s="111" t="s">
        <v>4</v>
      </c>
      <c r="S2" s="108">
        <f>K2+1</f>
        <v>42977</v>
      </c>
      <c r="T2" s="112" t="s">
        <v>1</v>
      </c>
      <c r="U2" s="110">
        <f>K2+1</f>
        <v>42977</v>
      </c>
      <c r="V2" s="111" t="s">
        <v>2</v>
      </c>
      <c r="W2" s="108">
        <f>K2+1</f>
        <v>42977</v>
      </c>
      <c r="X2" s="112" t="s">
        <v>3</v>
      </c>
      <c r="Y2" s="110">
        <f>K2+1</f>
        <v>42977</v>
      </c>
      <c r="Z2" s="111" t="s">
        <v>4</v>
      </c>
      <c r="AA2" s="108">
        <f>S2+1</f>
        <v>42978</v>
      </c>
      <c r="AB2" s="112" t="s">
        <v>1</v>
      </c>
      <c r="AC2" s="110">
        <f>S2+1</f>
        <v>42978</v>
      </c>
      <c r="AD2" s="111" t="s">
        <v>2</v>
      </c>
      <c r="AE2" s="108">
        <f>S2+1</f>
        <v>42978</v>
      </c>
      <c r="AF2" s="112" t="s">
        <v>3</v>
      </c>
      <c r="AG2" s="110">
        <f>S2+1</f>
        <v>42978</v>
      </c>
      <c r="AH2" s="111" t="s">
        <v>4</v>
      </c>
      <c r="AI2" s="108">
        <f>AA2+1</f>
        <v>42979</v>
      </c>
      <c r="AJ2" s="112" t="s">
        <v>1</v>
      </c>
      <c r="AK2" s="110">
        <f>AA2+1</f>
        <v>42979</v>
      </c>
      <c r="AL2" s="111" t="s">
        <v>2</v>
      </c>
      <c r="AM2" s="108">
        <f>AA2+1</f>
        <v>42979</v>
      </c>
      <c r="AN2" s="112" t="s">
        <v>3</v>
      </c>
      <c r="AO2" s="110">
        <f>AA2+1</f>
        <v>42979</v>
      </c>
      <c r="AP2" s="111" t="s">
        <v>4</v>
      </c>
      <c r="AQ2" s="108">
        <f>AI2+1</f>
        <v>42980</v>
      </c>
      <c r="AR2" s="112" t="s">
        <v>1</v>
      </c>
      <c r="AS2" s="108">
        <f>AI2+1</f>
        <v>42980</v>
      </c>
      <c r="AT2" s="112" t="s">
        <v>3</v>
      </c>
      <c r="AW2" s="492" t="s">
        <v>5</v>
      </c>
      <c r="AX2" s="492"/>
    </row>
    <row r="3" spans="1:211" s="1" customFormat="1" ht="12.75" hidden="1" customHeight="1" x14ac:dyDescent="0.25">
      <c r="A3" s="456">
        <v>1</v>
      </c>
      <c r="B3" s="114" t="s">
        <v>6</v>
      </c>
      <c r="C3" s="374" t="s">
        <v>7</v>
      </c>
      <c r="D3" s="375"/>
      <c r="E3" s="374" t="s">
        <v>8</v>
      </c>
      <c r="F3" s="375"/>
      <c r="G3" s="374"/>
      <c r="H3" s="375"/>
      <c r="I3" s="374"/>
      <c r="J3" s="375"/>
      <c r="K3" s="374" t="s">
        <v>9</v>
      </c>
      <c r="L3" s="375"/>
      <c r="M3" s="374"/>
      <c r="N3" s="375"/>
      <c r="O3" s="374"/>
      <c r="P3" s="375"/>
      <c r="Q3" s="374"/>
      <c r="R3" s="375"/>
      <c r="S3" s="374" t="s">
        <v>10</v>
      </c>
      <c r="T3" s="375"/>
      <c r="U3" s="374"/>
      <c r="V3" s="375"/>
      <c r="W3" s="374"/>
      <c r="X3" s="375"/>
      <c r="Y3" s="374"/>
      <c r="Z3" s="375"/>
      <c r="AA3" s="374"/>
      <c r="AB3" s="375"/>
      <c r="AC3" s="374"/>
      <c r="AD3" s="375"/>
      <c r="AE3" s="374"/>
      <c r="AF3" s="375"/>
      <c r="AG3" s="374"/>
      <c r="AH3" s="375"/>
      <c r="AI3" s="374" t="s">
        <v>11</v>
      </c>
      <c r="AJ3" s="375"/>
      <c r="AK3" s="374"/>
      <c r="AL3" s="375"/>
      <c r="AM3" s="374"/>
      <c r="AN3" s="375"/>
      <c r="AO3" s="374"/>
      <c r="AP3" s="375"/>
      <c r="AQ3" s="374"/>
      <c r="AR3" s="375"/>
      <c r="AS3" s="374"/>
      <c r="AT3" s="375"/>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c r="CU3"/>
      <c r="CV3"/>
      <c r="CW3"/>
      <c r="CX3"/>
      <c r="CY3"/>
      <c r="CZ3"/>
      <c r="DA3"/>
      <c r="DB3"/>
      <c r="DC3"/>
      <c r="DD3"/>
      <c r="DE3"/>
      <c r="DF3"/>
      <c r="DG3"/>
      <c r="DH3"/>
      <c r="DI3"/>
      <c r="DJ3"/>
      <c r="DK3"/>
      <c r="DL3"/>
      <c r="DM3"/>
      <c r="DN3"/>
      <c r="DO3"/>
      <c r="DP3"/>
      <c r="DQ3"/>
      <c r="DR3"/>
      <c r="DS3"/>
      <c r="DT3"/>
      <c r="DU3"/>
      <c r="DV3"/>
      <c r="DW3"/>
      <c r="DX3"/>
      <c r="DY3"/>
      <c r="DZ3"/>
      <c r="EA3"/>
      <c r="EB3"/>
      <c r="EC3"/>
      <c r="ED3"/>
      <c r="EE3"/>
      <c r="EF3"/>
      <c r="EG3"/>
      <c r="EH3"/>
      <c r="EI3"/>
      <c r="EJ3"/>
      <c r="EK3"/>
      <c r="EL3"/>
      <c r="EM3"/>
      <c r="EN3"/>
      <c r="EO3"/>
      <c r="EP3"/>
      <c r="EQ3"/>
      <c r="ER3"/>
      <c r="ES3"/>
      <c r="ET3"/>
      <c r="EU3"/>
      <c r="EV3"/>
      <c r="EW3"/>
      <c r="EX3"/>
      <c r="EY3"/>
      <c r="EZ3"/>
      <c r="FA3"/>
      <c r="FB3"/>
      <c r="FC3"/>
      <c r="FD3"/>
      <c r="FE3"/>
      <c r="FF3"/>
      <c r="FG3"/>
      <c r="FH3"/>
      <c r="FI3"/>
      <c r="FJ3"/>
      <c r="FK3"/>
      <c r="FL3"/>
      <c r="FM3"/>
      <c r="FN3"/>
      <c r="FO3"/>
      <c r="FP3"/>
      <c r="FQ3"/>
      <c r="FR3"/>
      <c r="FS3"/>
      <c r="FT3"/>
      <c r="FU3"/>
      <c r="FV3"/>
      <c r="FW3"/>
      <c r="FX3"/>
      <c r="FY3"/>
      <c r="FZ3"/>
      <c r="GA3"/>
      <c r="GB3"/>
      <c r="GC3"/>
      <c r="GD3"/>
      <c r="GE3"/>
      <c r="GF3"/>
      <c r="GG3"/>
      <c r="GH3"/>
      <c r="GI3"/>
      <c r="GJ3"/>
      <c r="GK3"/>
      <c r="GL3"/>
      <c r="GM3"/>
      <c r="GN3"/>
      <c r="GO3"/>
      <c r="GP3"/>
      <c r="GQ3"/>
      <c r="GR3"/>
      <c r="GS3"/>
      <c r="GT3"/>
      <c r="GU3"/>
      <c r="GV3"/>
      <c r="GW3"/>
      <c r="GX3"/>
      <c r="GY3"/>
      <c r="GZ3"/>
      <c r="HA3"/>
      <c r="HB3"/>
      <c r="HC3"/>
    </row>
    <row r="4" spans="1:211" s="1" customFormat="1" ht="12.75" hidden="1" customHeight="1" x14ac:dyDescent="0.25">
      <c r="A4" s="456"/>
      <c r="B4" s="114"/>
      <c r="C4" s="115">
        <v>4.1666666666666664E-2</v>
      </c>
      <c r="D4" s="116">
        <v>8.3333333333333329E-2</v>
      </c>
      <c r="E4" s="115">
        <v>0.125</v>
      </c>
      <c r="F4" s="116">
        <v>0.16666666666666666</v>
      </c>
      <c r="G4" s="115"/>
      <c r="H4" s="116"/>
      <c r="I4" s="115"/>
      <c r="J4" s="116"/>
      <c r="K4" s="115"/>
      <c r="L4" s="116"/>
      <c r="M4" s="115"/>
      <c r="N4" s="116"/>
      <c r="O4" s="115"/>
      <c r="P4" s="116"/>
      <c r="Q4" s="115"/>
      <c r="R4" s="116"/>
      <c r="S4" s="115"/>
      <c r="T4" s="116"/>
      <c r="U4" s="115"/>
      <c r="V4" s="116"/>
      <c r="W4" s="115"/>
      <c r="X4" s="116"/>
      <c r="Y4" s="115"/>
      <c r="Z4" s="116"/>
      <c r="AA4" s="115"/>
      <c r="AB4" s="116"/>
      <c r="AC4" s="115"/>
      <c r="AD4" s="116"/>
      <c r="AE4" s="115"/>
      <c r="AF4" s="116"/>
      <c r="AG4" s="115"/>
      <c r="AH4" s="116"/>
      <c r="AI4" s="115"/>
      <c r="AJ4" s="116"/>
      <c r="AK4" s="115"/>
      <c r="AL4" s="116"/>
      <c r="AM4" s="115"/>
      <c r="AN4" s="116"/>
      <c r="AO4" s="115"/>
      <c r="AP4" s="116"/>
      <c r="AQ4" s="115"/>
      <c r="AR4" s="116"/>
      <c r="AS4" s="115"/>
      <c r="AT4" s="116"/>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DQ4"/>
      <c r="DR4"/>
      <c r="DS4"/>
      <c r="DT4"/>
      <c r="DU4"/>
      <c r="DV4"/>
      <c r="DW4"/>
      <c r="DX4"/>
      <c r="DY4"/>
      <c r="DZ4"/>
      <c r="EA4"/>
      <c r="EB4"/>
      <c r="EC4"/>
      <c r="ED4"/>
      <c r="EE4"/>
      <c r="EF4"/>
      <c r="EG4"/>
      <c r="EH4"/>
      <c r="EI4"/>
      <c r="EJ4"/>
      <c r="EK4"/>
      <c r="EL4"/>
      <c r="EM4"/>
      <c r="EN4"/>
      <c r="EO4"/>
      <c r="EP4"/>
      <c r="EQ4"/>
      <c r="ER4"/>
      <c r="ES4"/>
      <c r="ET4"/>
      <c r="EU4"/>
      <c r="EV4"/>
      <c r="EW4"/>
      <c r="EX4"/>
      <c r="EY4"/>
      <c r="EZ4"/>
      <c r="FA4"/>
      <c r="FB4"/>
      <c r="FC4"/>
      <c r="FD4"/>
      <c r="FE4"/>
      <c r="FF4"/>
      <c r="FG4"/>
      <c r="FH4"/>
      <c r="FI4"/>
      <c r="FJ4"/>
      <c r="FK4"/>
      <c r="FL4"/>
      <c r="FM4"/>
      <c r="FN4"/>
      <c r="FO4"/>
      <c r="FP4"/>
      <c r="FQ4"/>
      <c r="FR4"/>
      <c r="FS4"/>
      <c r="FT4"/>
      <c r="FU4"/>
      <c r="FV4"/>
      <c r="FW4"/>
      <c r="FX4"/>
      <c r="FY4"/>
      <c r="FZ4"/>
      <c r="GA4"/>
      <c r="GB4"/>
      <c r="GC4"/>
      <c r="GD4"/>
      <c r="GE4"/>
      <c r="GF4"/>
      <c r="GG4"/>
      <c r="GH4"/>
      <c r="GI4"/>
      <c r="GJ4"/>
      <c r="GK4"/>
      <c r="GL4"/>
      <c r="GM4"/>
      <c r="GN4"/>
      <c r="GO4"/>
      <c r="GP4"/>
      <c r="GQ4"/>
      <c r="GR4"/>
      <c r="GS4"/>
      <c r="GT4"/>
      <c r="GU4"/>
      <c r="GV4"/>
      <c r="GW4"/>
      <c r="GX4"/>
      <c r="GY4"/>
      <c r="GZ4"/>
      <c r="HA4"/>
      <c r="HB4"/>
      <c r="HC4"/>
    </row>
    <row r="5" spans="1:211" s="1" customFormat="1" ht="12.75" hidden="1" customHeight="1" x14ac:dyDescent="0.25">
      <c r="A5" s="456"/>
      <c r="B5" s="114"/>
      <c r="C5" s="30" t="s">
        <v>6</v>
      </c>
      <c r="D5" s="117" t="s">
        <v>12</v>
      </c>
      <c r="E5" s="30" t="s">
        <v>13</v>
      </c>
      <c r="F5" s="118" t="s">
        <v>14</v>
      </c>
      <c r="G5" s="30"/>
      <c r="H5" s="117"/>
      <c r="I5" s="30"/>
      <c r="J5" s="118"/>
      <c r="K5" s="30"/>
      <c r="L5" s="117"/>
      <c r="M5" s="30"/>
      <c r="N5" s="118"/>
      <c r="O5" s="30"/>
      <c r="P5" s="117"/>
      <c r="Q5" s="30"/>
      <c r="R5" s="118"/>
      <c r="S5" s="30"/>
      <c r="T5" s="117"/>
      <c r="U5" s="30"/>
      <c r="V5" s="118"/>
      <c r="W5" s="30"/>
      <c r="X5" s="117"/>
      <c r="Y5" s="30"/>
      <c r="Z5" s="118"/>
      <c r="AA5" s="30"/>
      <c r="AB5" s="117"/>
      <c r="AC5" s="30"/>
      <c r="AD5" s="118"/>
      <c r="AE5" s="30"/>
      <c r="AF5" s="117"/>
      <c r="AG5" s="30"/>
      <c r="AH5" s="118"/>
      <c r="AI5" s="30" t="s">
        <v>6</v>
      </c>
      <c r="AJ5" s="117"/>
      <c r="AK5" s="30"/>
      <c r="AL5" s="118"/>
      <c r="AM5" s="30"/>
      <c r="AN5" s="117"/>
      <c r="AO5" s="30"/>
      <c r="AP5" s="118"/>
      <c r="AQ5" s="30"/>
      <c r="AR5" s="117"/>
      <c r="AS5" s="30"/>
      <c r="AT5" s="118"/>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c r="CU5"/>
      <c r="CV5"/>
      <c r="CW5"/>
      <c r="CX5"/>
      <c r="CY5"/>
      <c r="CZ5"/>
      <c r="DA5"/>
      <c r="DB5"/>
      <c r="DC5"/>
      <c r="DD5"/>
      <c r="DE5"/>
      <c r="DF5"/>
      <c r="DG5"/>
      <c r="DH5"/>
      <c r="DI5"/>
      <c r="DJ5"/>
      <c r="DK5"/>
      <c r="DL5"/>
      <c r="DM5"/>
      <c r="DN5"/>
      <c r="DO5"/>
      <c r="DP5"/>
      <c r="DQ5"/>
      <c r="DR5"/>
      <c r="DS5"/>
      <c r="DT5"/>
      <c r="DU5"/>
      <c r="DV5"/>
      <c r="DW5"/>
      <c r="DX5"/>
      <c r="DY5"/>
      <c r="DZ5"/>
      <c r="EA5"/>
      <c r="EB5"/>
      <c r="EC5"/>
      <c r="ED5"/>
      <c r="EE5"/>
      <c r="EF5"/>
      <c r="EG5"/>
      <c r="EH5"/>
      <c r="EI5"/>
      <c r="EJ5"/>
      <c r="EK5"/>
      <c r="EL5"/>
      <c r="EM5"/>
      <c r="EN5"/>
      <c r="EO5"/>
      <c r="EP5"/>
      <c r="EQ5"/>
      <c r="ER5"/>
      <c r="ES5"/>
      <c r="ET5"/>
      <c r="EU5"/>
      <c r="EV5"/>
      <c r="EW5"/>
      <c r="EX5"/>
      <c r="EY5"/>
      <c r="EZ5"/>
      <c r="FA5"/>
      <c r="FB5"/>
      <c r="FC5"/>
      <c r="FD5"/>
      <c r="FE5"/>
      <c r="FF5"/>
      <c r="FG5"/>
      <c r="FH5"/>
      <c r="FI5"/>
      <c r="FJ5"/>
      <c r="FK5"/>
      <c r="FL5"/>
      <c r="FM5"/>
      <c r="FN5"/>
      <c r="FO5"/>
      <c r="FP5"/>
      <c r="FQ5"/>
      <c r="FR5"/>
      <c r="FS5"/>
      <c r="FT5"/>
      <c r="FU5"/>
      <c r="FV5"/>
      <c r="FW5"/>
      <c r="FX5"/>
      <c r="FY5"/>
      <c r="FZ5"/>
      <c r="GA5"/>
      <c r="GB5"/>
      <c r="GC5"/>
      <c r="GD5"/>
      <c r="GE5"/>
      <c r="GF5"/>
      <c r="GG5"/>
      <c r="GH5"/>
      <c r="GI5"/>
      <c r="GJ5"/>
      <c r="GK5"/>
      <c r="GL5"/>
      <c r="GM5"/>
      <c r="GN5"/>
      <c r="GO5"/>
      <c r="GP5"/>
      <c r="GQ5"/>
      <c r="GR5"/>
      <c r="GS5"/>
      <c r="GT5"/>
      <c r="GU5"/>
      <c r="GV5"/>
      <c r="GW5"/>
      <c r="GX5"/>
      <c r="GY5"/>
      <c r="GZ5"/>
      <c r="HA5"/>
      <c r="HB5"/>
      <c r="HC5"/>
    </row>
    <row r="6" spans="1:211" s="1" customFormat="1" ht="12.75" hidden="1" customHeight="1" thickBot="1" x14ac:dyDescent="0.3">
      <c r="A6" s="456"/>
      <c r="B6" s="114"/>
      <c r="C6" s="376" t="s">
        <v>15</v>
      </c>
      <c r="D6" s="377"/>
      <c r="E6" s="376" t="s">
        <v>16</v>
      </c>
      <c r="F6" s="377"/>
      <c r="G6" s="376"/>
      <c r="H6" s="377"/>
      <c r="I6" s="376"/>
      <c r="J6" s="377"/>
      <c r="K6" s="376"/>
      <c r="L6" s="377"/>
      <c r="M6" s="376"/>
      <c r="N6" s="377"/>
      <c r="O6" s="376"/>
      <c r="P6" s="377"/>
      <c r="Q6" s="376"/>
      <c r="R6" s="377"/>
      <c r="S6" s="376"/>
      <c r="T6" s="377"/>
      <c r="U6" s="376"/>
      <c r="V6" s="377"/>
      <c r="W6" s="376"/>
      <c r="X6" s="377"/>
      <c r="Y6" s="376"/>
      <c r="Z6" s="377"/>
      <c r="AA6" s="376"/>
      <c r="AB6" s="377"/>
      <c r="AC6" s="376"/>
      <c r="AD6" s="377"/>
      <c r="AE6" s="376"/>
      <c r="AF6" s="377"/>
      <c r="AG6" s="376"/>
      <c r="AH6" s="377"/>
      <c r="AI6" s="376"/>
      <c r="AJ6" s="377"/>
      <c r="AK6" s="376"/>
      <c r="AL6" s="377"/>
      <c r="AM6" s="376"/>
      <c r="AN6" s="377"/>
      <c r="AO6" s="376"/>
      <c r="AP6" s="377"/>
      <c r="AQ6" s="376"/>
      <c r="AR6" s="377"/>
      <c r="AS6" s="376"/>
      <c r="AT6" s="377"/>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c r="FN6"/>
      <c r="FO6"/>
      <c r="FP6"/>
      <c r="FQ6"/>
      <c r="FR6"/>
      <c r="FS6"/>
      <c r="FT6"/>
      <c r="FU6"/>
      <c r="FV6"/>
      <c r="FW6"/>
      <c r="FX6"/>
      <c r="FY6"/>
      <c r="FZ6"/>
      <c r="GA6"/>
      <c r="GB6"/>
      <c r="GC6"/>
      <c r="GD6"/>
      <c r="GE6"/>
      <c r="GF6"/>
      <c r="GG6"/>
      <c r="GH6"/>
      <c r="GI6"/>
      <c r="GJ6"/>
      <c r="GK6"/>
      <c r="GL6"/>
      <c r="GM6"/>
      <c r="GN6"/>
      <c r="GO6"/>
      <c r="GP6"/>
      <c r="GQ6"/>
      <c r="GR6"/>
      <c r="GS6"/>
      <c r="GT6"/>
      <c r="GU6"/>
      <c r="GV6"/>
      <c r="GW6"/>
      <c r="GX6"/>
      <c r="GY6"/>
      <c r="GZ6"/>
      <c r="HA6"/>
      <c r="HB6"/>
      <c r="HC6"/>
    </row>
    <row r="7" spans="1:211" s="71" customFormat="1" ht="12.75" customHeight="1" x14ac:dyDescent="0.25">
      <c r="A7" s="456"/>
      <c r="B7" s="119" t="s">
        <v>17</v>
      </c>
      <c r="C7" s="386"/>
      <c r="D7" s="387"/>
      <c r="E7" s="356"/>
      <c r="F7" s="357"/>
      <c r="G7" s="356"/>
      <c r="H7" s="357"/>
      <c r="I7" s="356"/>
      <c r="J7" s="357"/>
      <c r="K7" s="356"/>
      <c r="L7" s="357"/>
      <c r="M7" s="356"/>
      <c r="N7" s="357"/>
      <c r="O7" s="356"/>
      <c r="P7" s="357"/>
      <c r="Q7" s="356"/>
      <c r="R7" s="357"/>
      <c r="S7" s="356"/>
      <c r="T7" s="357"/>
      <c r="U7" s="356"/>
      <c r="V7" s="357"/>
      <c r="W7" s="356"/>
      <c r="X7" s="357"/>
      <c r="Y7" s="356"/>
      <c r="Z7" s="357"/>
      <c r="AA7" s="356"/>
      <c r="AB7" s="357"/>
      <c r="AC7" s="356"/>
      <c r="AD7" s="357"/>
      <c r="AE7" s="356"/>
      <c r="AF7" s="357"/>
      <c r="AG7" s="356"/>
      <c r="AH7" s="357"/>
      <c r="AI7" s="356"/>
      <c r="AJ7" s="357"/>
      <c r="AK7" s="356"/>
      <c r="AL7" s="357"/>
      <c r="AM7" s="356"/>
      <c r="AN7" s="357"/>
      <c r="AO7" s="356"/>
      <c r="AP7" s="357"/>
      <c r="AQ7" s="356"/>
      <c r="AR7" s="357"/>
      <c r="AS7" s="356"/>
      <c r="AT7" s="357"/>
      <c r="AU7" s="70"/>
      <c r="AV7" s="70"/>
      <c r="AW7" s="356" t="s">
        <v>18</v>
      </c>
      <c r="AX7" s="357"/>
      <c r="AY7" s="70"/>
      <c r="AZ7" s="70"/>
      <c r="BA7" s="70"/>
      <c r="BB7" s="70"/>
      <c r="BC7" s="70"/>
      <c r="BD7" s="70"/>
      <c r="BE7" s="70"/>
      <c r="BF7" s="70"/>
      <c r="BG7" s="70"/>
      <c r="BH7" s="70"/>
      <c r="BI7" s="70"/>
      <c r="BJ7" s="70"/>
      <c r="BK7" s="70"/>
      <c r="BL7" s="70"/>
      <c r="BM7" s="70"/>
      <c r="BN7" s="70"/>
      <c r="BO7" s="70"/>
      <c r="BP7" s="70"/>
      <c r="BQ7" s="70"/>
      <c r="BR7" s="70"/>
      <c r="BS7" s="70"/>
      <c r="BT7" s="70"/>
      <c r="BU7" s="70"/>
      <c r="BV7" s="70"/>
      <c r="BW7" s="70"/>
      <c r="BX7" s="70"/>
      <c r="BY7" s="70"/>
      <c r="BZ7" s="70"/>
      <c r="CA7" s="70"/>
      <c r="CB7" s="70"/>
      <c r="CC7" s="70"/>
      <c r="CD7" s="70"/>
      <c r="CE7" s="70"/>
      <c r="CF7" s="70"/>
      <c r="CG7" s="70"/>
      <c r="CH7" s="70"/>
      <c r="CI7" s="70"/>
      <c r="CJ7" s="70"/>
      <c r="CK7" s="70"/>
      <c r="CL7" s="70"/>
      <c r="CM7" s="70"/>
      <c r="CN7" s="70"/>
      <c r="CO7" s="70"/>
      <c r="CP7" s="70"/>
      <c r="CQ7" s="70"/>
      <c r="CR7" s="70"/>
      <c r="CS7" s="70"/>
      <c r="CT7" s="70"/>
      <c r="CU7" s="70"/>
      <c r="CV7" s="70"/>
      <c r="CW7" s="70"/>
      <c r="CX7" s="70"/>
      <c r="CY7" s="70"/>
      <c r="CZ7" s="70"/>
      <c r="DA7" s="70"/>
      <c r="DB7" s="70"/>
      <c r="DC7" s="70"/>
      <c r="DD7" s="70"/>
      <c r="DE7" s="70"/>
      <c r="DF7" s="70"/>
      <c r="DG7" s="70"/>
      <c r="DH7" s="70"/>
      <c r="DI7" s="70"/>
      <c r="DJ7" s="70"/>
      <c r="DK7" s="70"/>
      <c r="DL7" s="70"/>
      <c r="DM7" s="70"/>
      <c r="DN7" s="70"/>
      <c r="DO7" s="70"/>
      <c r="DP7" s="70"/>
      <c r="DQ7" s="70"/>
      <c r="DR7" s="70"/>
      <c r="DS7" s="70"/>
      <c r="DT7" s="70"/>
      <c r="DU7" s="70"/>
      <c r="DV7" s="70"/>
      <c r="DW7" s="70"/>
      <c r="DX7" s="70"/>
      <c r="DY7" s="70"/>
      <c r="DZ7" s="70"/>
      <c r="EA7" s="70"/>
      <c r="EB7" s="70"/>
      <c r="EC7" s="70"/>
      <c r="ED7" s="70"/>
      <c r="EE7" s="70"/>
      <c r="EF7" s="70"/>
      <c r="EG7" s="70"/>
      <c r="EH7" s="70"/>
      <c r="EI7" s="70"/>
      <c r="EJ7" s="70"/>
      <c r="EK7" s="70"/>
      <c r="EL7" s="70"/>
      <c r="EM7" s="70"/>
      <c r="EN7" s="70"/>
      <c r="EO7" s="70"/>
      <c r="EP7" s="70"/>
      <c r="EQ7" s="70"/>
      <c r="ER7" s="70"/>
      <c r="ES7" s="70"/>
      <c r="ET7" s="70"/>
      <c r="EU7" s="70"/>
      <c r="EV7" s="70"/>
      <c r="EW7" s="70"/>
      <c r="EX7" s="70"/>
      <c r="EY7" s="70"/>
      <c r="EZ7" s="70"/>
      <c r="FA7" s="70"/>
      <c r="FB7" s="70"/>
      <c r="FC7" s="70"/>
      <c r="FD7" s="70"/>
      <c r="FE7" s="70"/>
      <c r="FF7" s="70"/>
      <c r="FG7" s="70"/>
      <c r="FH7" s="70"/>
      <c r="FI7" s="70"/>
      <c r="FJ7" s="70"/>
      <c r="FK7" s="70"/>
      <c r="FL7" s="70"/>
      <c r="FM7" s="70"/>
      <c r="FN7" s="70"/>
      <c r="FO7" s="70"/>
      <c r="FP7" s="70"/>
      <c r="FQ7" s="70"/>
      <c r="FR7" s="70"/>
      <c r="FS7" s="70"/>
      <c r="FT7" s="70"/>
      <c r="FU7" s="70"/>
      <c r="FV7" s="70"/>
      <c r="FW7" s="70"/>
      <c r="FX7" s="70"/>
      <c r="FY7" s="70"/>
      <c r="FZ7" s="70"/>
      <c r="GA7" s="70"/>
      <c r="GB7" s="70"/>
      <c r="GC7" s="70"/>
      <c r="GD7" s="70"/>
      <c r="GE7" s="70"/>
      <c r="GF7" s="70"/>
      <c r="GG7" s="70"/>
      <c r="GH7" s="70"/>
      <c r="GI7" s="70"/>
      <c r="GJ7" s="70"/>
      <c r="GK7" s="70"/>
      <c r="GL7" s="70"/>
      <c r="GM7" s="70"/>
      <c r="GN7" s="70"/>
      <c r="GO7" s="70"/>
      <c r="GP7" s="70"/>
      <c r="GQ7" s="70"/>
      <c r="GR7" s="70"/>
      <c r="GS7" s="70"/>
      <c r="GT7" s="70"/>
      <c r="GU7" s="70"/>
      <c r="GV7" s="70"/>
      <c r="GW7" s="70"/>
      <c r="GX7" s="70"/>
      <c r="GY7" s="70"/>
      <c r="GZ7" s="70"/>
      <c r="HA7" s="70"/>
      <c r="HB7" s="70"/>
      <c r="HC7" s="70"/>
    </row>
    <row r="8" spans="1:211" s="71" customFormat="1" ht="12.75" customHeight="1" x14ac:dyDescent="0.25">
      <c r="A8" s="456"/>
      <c r="B8" s="119"/>
      <c r="C8" s="120"/>
      <c r="D8" s="121"/>
      <c r="E8" s="120"/>
      <c r="F8" s="121"/>
      <c r="G8" s="120"/>
      <c r="H8" s="121"/>
      <c r="I8" s="120"/>
      <c r="J8" s="121"/>
      <c r="K8" s="120"/>
      <c r="L8" s="121"/>
      <c r="M8" s="120"/>
      <c r="N8" s="121"/>
      <c r="O8" s="120"/>
      <c r="P8" s="121"/>
      <c r="Q8" s="120"/>
      <c r="R8" s="121"/>
      <c r="S8" s="120"/>
      <c r="T8" s="121"/>
      <c r="U8" s="120"/>
      <c r="V8" s="121"/>
      <c r="W8" s="120"/>
      <c r="X8" s="121"/>
      <c r="Y8" s="120"/>
      <c r="Z8" s="121"/>
      <c r="AA8" s="120"/>
      <c r="AB8" s="121"/>
      <c r="AC8" s="120"/>
      <c r="AD8" s="121"/>
      <c r="AE8" s="120"/>
      <c r="AF8" s="121"/>
      <c r="AG8" s="120"/>
      <c r="AH8" s="121"/>
      <c r="AI8" s="120"/>
      <c r="AJ8" s="121"/>
      <c r="AK8" s="120"/>
      <c r="AL8" s="121"/>
      <c r="AM8" s="120"/>
      <c r="AN8" s="121"/>
      <c r="AO8" s="120"/>
      <c r="AP8" s="121"/>
      <c r="AQ8" s="120"/>
      <c r="AR8" s="121"/>
      <c r="AS8" s="120"/>
      <c r="AT8" s="121"/>
      <c r="AU8" s="493" t="s">
        <v>19</v>
      </c>
      <c r="AV8" s="494"/>
      <c r="AW8" s="120">
        <v>0</v>
      </c>
      <c r="AX8" s="121">
        <v>0</v>
      </c>
      <c r="AY8" s="70"/>
      <c r="AZ8" s="70"/>
      <c r="BA8" s="70"/>
      <c r="BB8" s="70"/>
      <c r="BC8" s="70"/>
      <c r="BD8" s="70"/>
      <c r="BE8" s="70"/>
      <c r="BF8" s="70"/>
      <c r="BG8" s="70"/>
      <c r="BH8" s="70"/>
      <c r="BI8" s="70"/>
      <c r="BJ8" s="70"/>
      <c r="BK8" s="70"/>
      <c r="BL8" s="70"/>
      <c r="BM8" s="70"/>
      <c r="BN8" s="70"/>
      <c r="BO8" s="70"/>
      <c r="BP8" s="70"/>
      <c r="BQ8" s="70"/>
      <c r="BR8" s="70"/>
      <c r="BS8" s="70"/>
      <c r="BT8" s="70"/>
      <c r="BU8" s="70"/>
      <c r="BV8" s="70"/>
      <c r="BW8" s="70"/>
      <c r="BX8" s="70"/>
      <c r="BY8" s="70"/>
      <c r="BZ8" s="70"/>
      <c r="CA8" s="70"/>
      <c r="CB8" s="70"/>
      <c r="CC8" s="70"/>
      <c r="CD8" s="70"/>
      <c r="CE8" s="70"/>
      <c r="CF8" s="70"/>
      <c r="CG8" s="70"/>
      <c r="CH8" s="70"/>
      <c r="CI8" s="70"/>
      <c r="CJ8" s="70"/>
      <c r="CK8" s="70"/>
      <c r="CL8" s="70"/>
      <c r="CM8" s="70"/>
      <c r="CN8" s="70"/>
      <c r="CO8" s="70"/>
      <c r="CP8" s="70"/>
      <c r="CQ8" s="70"/>
      <c r="CR8" s="70"/>
      <c r="CS8" s="70"/>
      <c r="CT8" s="70"/>
      <c r="CU8" s="70"/>
      <c r="CV8" s="70"/>
      <c r="CW8" s="70"/>
      <c r="CX8" s="70"/>
      <c r="CY8" s="70"/>
      <c r="CZ8" s="70"/>
      <c r="DA8" s="70"/>
      <c r="DB8" s="70"/>
      <c r="DC8" s="70"/>
      <c r="DD8" s="70"/>
      <c r="DE8" s="70"/>
      <c r="DF8" s="70"/>
      <c r="DG8" s="70"/>
      <c r="DH8" s="70"/>
      <c r="DI8" s="70"/>
      <c r="DJ8" s="70"/>
      <c r="DK8" s="70"/>
      <c r="DL8" s="70"/>
      <c r="DM8" s="70"/>
      <c r="DN8" s="70"/>
      <c r="DO8" s="70"/>
      <c r="DP8" s="70"/>
      <c r="DQ8" s="70"/>
      <c r="DR8" s="70"/>
      <c r="DS8" s="70"/>
      <c r="DT8" s="70"/>
      <c r="DU8" s="70"/>
      <c r="DV8" s="70"/>
      <c r="DW8" s="70"/>
      <c r="DX8" s="70"/>
      <c r="DY8" s="70"/>
      <c r="DZ8" s="70"/>
      <c r="EA8" s="70"/>
      <c r="EB8" s="70"/>
      <c r="EC8" s="70"/>
      <c r="ED8" s="70"/>
      <c r="EE8" s="70"/>
      <c r="EF8" s="70"/>
      <c r="EG8" s="70"/>
      <c r="EH8" s="70"/>
      <c r="EI8" s="70"/>
      <c r="EJ8" s="70"/>
      <c r="EK8" s="70"/>
      <c r="EL8" s="70"/>
      <c r="EM8" s="70"/>
      <c r="EN8" s="70"/>
      <c r="EO8" s="70"/>
      <c r="EP8" s="70"/>
      <c r="EQ8" s="70"/>
      <c r="ER8" s="70"/>
      <c r="ES8" s="70"/>
      <c r="ET8" s="70"/>
      <c r="EU8" s="70"/>
      <c r="EV8" s="70"/>
      <c r="EW8" s="70"/>
      <c r="EX8" s="70"/>
      <c r="EY8" s="70"/>
      <c r="EZ8" s="70"/>
      <c r="FA8" s="70"/>
      <c r="FB8" s="70"/>
      <c r="FC8" s="70"/>
      <c r="FD8" s="70"/>
      <c r="FE8" s="70"/>
      <c r="FF8" s="70"/>
      <c r="FG8" s="70"/>
      <c r="FH8" s="70"/>
      <c r="FI8" s="70"/>
      <c r="FJ8" s="70"/>
      <c r="FK8" s="70"/>
      <c r="FL8" s="70"/>
      <c r="FM8" s="70"/>
      <c r="FN8" s="70"/>
      <c r="FO8" s="70"/>
      <c r="FP8" s="70"/>
      <c r="FQ8" s="70"/>
      <c r="FR8" s="70"/>
      <c r="FS8" s="70"/>
      <c r="FT8" s="70"/>
      <c r="FU8" s="70"/>
      <c r="FV8" s="70"/>
      <c r="FW8" s="70"/>
      <c r="FX8" s="70"/>
      <c r="FY8" s="70"/>
      <c r="FZ8" s="70"/>
      <c r="GA8" s="70"/>
      <c r="GB8" s="70"/>
      <c r="GC8" s="70"/>
      <c r="GD8" s="70"/>
      <c r="GE8" s="70"/>
      <c r="GF8" s="70"/>
      <c r="GG8" s="70"/>
      <c r="GH8" s="70"/>
      <c r="GI8" s="70"/>
      <c r="GJ8" s="70"/>
      <c r="GK8" s="70"/>
      <c r="GL8" s="70"/>
      <c r="GM8" s="70"/>
      <c r="GN8" s="70"/>
      <c r="GO8" s="70"/>
      <c r="GP8" s="70"/>
      <c r="GQ8" s="70"/>
      <c r="GR8" s="70"/>
      <c r="GS8" s="70"/>
      <c r="GT8" s="70"/>
      <c r="GU8" s="70"/>
      <c r="GV8" s="70"/>
      <c r="GW8" s="70"/>
      <c r="GX8" s="70"/>
      <c r="GY8" s="70"/>
      <c r="GZ8" s="70"/>
      <c r="HA8" s="70"/>
      <c r="HB8" s="70"/>
      <c r="HC8" s="70"/>
    </row>
    <row r="9" spans="1:211" s="71" customFormat="1" ht="12.75" customHeight="1" x14ac:dyDescent="0.25">
      <c r="A9" s="456"/>
      <c r="B9" s="119"/>
      <c r="C9" s="72"/>
      <c r="D9" s="122"/>
      <c r="E9" s="72"/>
      <c r="F9" s="122"/>
      <c r="G9" s="72"/>
      <c r="H9" s="122"/>
      <c r="I9" s="72"/>
      <c r="J9" s="122"/>
      <c r="K9" s="72"/>
      <c r="L9" s="122"/>
      <c r="M9" s="72"/>
      <c r="N9" s="122"/>
      <c r="O9" s="72"/>
      <c r="P9" s="122"/>
      <c r="Q9" s="72"/>
      <c r="R9" s="122"/>
      <c r="S9" s="72"/>
      <c r="T9" s="122"/>
      <c r="U9" s="72"/>
      <c r="V9" s="122"/>
      <c r="W9" s="72"/>
      <c r="X9" s="122"/>
      <c r="Y9" s="72"/>
      <c r="Z9" s="122"/>
      <c r="AA9" s="72"/>
      <c r="AB9" s="122"/>
      <c r="AC9" s="72"/>
      <c r="AD9" s="122"/>
      <c r="AE9" s="72"/>
      <c r="AF9" s="122"/>
      <c r="AG9" s="72"/>
      <c r="AH9" s="122"/>
      <c r="AI9" s="72"/>
      <c r="AJ9" s="122"/>
      <c r="AK9" s="72"/>
      <c r="AL9" s="122"/>
      <c r="AM9" s="72"/>
      <c r="AN9" s="122"/>
      <c r="AO9" s="72"/>
      <c r="AP9" s="122"/>
      <c r="AQ9" s="72"/>
      <c r="AR9" s="122"/>
      <c r="AS9" s="72"/>
      <c r="AT9" s="122"/>
      <c r="AU9" s="70"/>
      <c r="AV9" s="70"/>
      <c r="AW9" s="72" t="s">
        <v>20</v>
      </c>
      <c r="AX9" s="122" t="s">
        <v>21</v>
      </c>
      <c r="AY9" s="70" t="s">
        <v>22</v>
      </c>
      <c r="AZ9" s="70"/>
      <c r="BA9" s="70"/>
      <c r="BB9" s="70"/>
      <c r="BC9" s="70"/>
      <c r="BD9" s="70"/>
      <c r="BE9" s="70"/>
      <c r="BF9" s="70"/>
      <c r="BG9" s="70"/>
      <c r="BH9" s="70"/>
      <c r="BI9" s="70"/>
      <c r="BJ9" s="70"/>
      <c r="BK9" s="70"/>
      <c r="BL9" s="70"/>
      <c r="BM9" s="70"/>
      <c r="BN9" s="70"/>
      <c r="BO9" s="70"/>
      <c r="BP9" s="70"/>
      <c r="BQ9" s="70"/>
      <c r="BR9" s="70"/>
      <c r="BS9" s="70"/>
      <c r="BT9" s="70"/>
      <c r="BU9" s="70"/>
      <c r="BV9" s="70"/>
      <c r="BW9" s="70"/>
      <c r="BX9" s="70"/>
      <c r="BY9" s="70"/>
      <c r="BZ9" s="70"/>
      <c r="CA9" s="70"/>
      <c r="CB9" s="70"/>
      <c r="CC9" s="70"/>
      <c r="CD9" s="70"/>
      <c r="CE9" s="70"/>
      <c r="CF9" s="70"/>
      <c r="CG9" s="70"/>
      <c r="CH9" s="70"/>
      <c r="CI9" s="70"/>
      <c r="CJ9" s="70"/>
      <c r="CK9" s="70"/>
      <c r="CL9" s="70"/>
      <c r="CM9" s="70"/>
      <c r="CN9" s="70"/>
      <c r="CO9" s="70"/>
      <c r="CP9" s="70"/>
      <c r="CQ9" s="70"/>
      <c r="CR9" s="70"/>
      <c r="CS9" s="70"/>
      <c r="CT9" s="70"/>
      <c r="CU9" s="70"/>
      <c r="CV9" s="70"/>
      <c r="CW9" s="70"/>
      <c r="CX9" s="70"/>
      <c r="CY9" s="70"/>
      <c r="CZ9" s="70"/>
      <c r="DA9" s="70"/>
      <c r="DB9" s="70"/>
      <c r="DC9" s="70"/>
      <c r="DD9" s="70"/>
      <c r="DE9" s="70"/>
      <c r="DF9" s="70"/>
      <c r="DG9" s="70"/>
      <c r="DH9" s="70"/>
      <c r="DI9" s="70"/>
      <c r="DJ9" s="70"/>
      <c r="DK9" s="70"/>
      <c r="DL9" s="70"/>
      <c r="DM9" s="70"/>
      <c r="DN9" s="70"/>
      <c r="DO9" s="70"/>
      <c r="DP9" s="70"/>
      <c r="DQ9" s="70"/>
      <c r="DR9" s="70"/>
      <c r="DS9" s="70"/>
      <c r="DT9" s="70"/>
      <c r="DU9" s="70"/>
      <c r="DV9" s="70"/>
      <c r="DW9" s="70"/>
      <c r="DX9" s="70"/>
      <c r="DY9" s="70"/>
      <c r="DZ9" s="70"/>
      <c r="EA9" s="70"/>
      <c r="EB9" s="70"/>
      <c r="EC9" s="70"/>
      <c r="ED9" s="70"/>
      <c r="EE9" s="70"/>
      <c r="EF9" s="70"/>
      <c r="EG9" s="70"/>
      <c r="EH9" s="70"/>
      <c r="EI9" s="70"/>
      <c r="EJ9" s="70"/>
      <c r="EK9" s="70"/>
      <c r="EL9" s="70"/>
      <c r="EM9" s="70"/>
      <c r="EN9" s="70"/>
      <c r="EO9" s="70"/>
      <c r="EP9" s="70"/>
      <c r="EQ9" s="70"/>
      <c r="ER9" s="70"/>
      <c r="ES9" s="70"/>
      <c r="ET9" s="70"/>
      <c r="EU9" s="70"/>
      <c r="EV9" s="70"/>
      <c r="EW9" s="70"/>
      <c r="EX9" s="70"/>
      <c r="EY9" s="70"/>
      <c r="EZ9" s="70"/>
      <c r="FA9" s="70"/>
      <c r="FB9" s="70"/>
      <c r="FC9" s="70"/>
      <c r="FD9" s="70"/>
      <c r="FE9" s="70"/>
      <c r="FF9" s="70"/>
      <c r="FG9" s="70"/>
      <c r="FH9" s="70"/>
      <c r="FI9" s="70"/>
      <c r="FJ9" s="70"/>
      <c r="FK9" s="70"/>
      <c r="FL9" s="70"/>
      <c r="FM9" s="70"/>
      <c r="FN9" s="70"/>
      <c r="FO9" s="70"/>
      <c r="FP9" s="70"/>
      <c r="FQ9" s="70"/>
      <c r="FR9" s="70"/>
      <c r="FS9" s="70"/>
      <c r="FT9" s="70"/>
      <c r="FU9" s="70"/>
      <c r="FV9" s="70"/>
      <c r="FW9" s="70"/>
      <c r="FX9" s="70"/>
      <c r="FY9" s="70"/>
      <c r="FZ9" s="70"/>
      <c r="GA9" s="70"/>
      <c r="GB9" s="70"/>
      <c r="GC9" s="70"/>
      <c r="GD9" s="70"/>
      <c r="GE9" s="70"/>
      <c r="GF9" s="70"/>
      <c r="GG9" s="70"/>
      <c r="GH9" s="70"/>
      <c r="GI9" s="70"/>
      <c r="GJ9" s="70"/>
      <c r="GK9" s="70"/>
      <c r="GL9" s="70"/>
      <c r="GM9" s="70"/>
      <c r="GN9" s="70"/>
      <c r="GO9" s="70"/>
      <c r="GP9" s="70"/>
      <c r="GQ9" s="70"/>
      <c r="GR9" s="70"/>
      <c r="GS9" s="70"/>
      <c r="GT9" s="70"/>
      <c r="GU9" s="70"/>
      <c r="GV9" s="70"/>
      <c r="GW9" s="70"/>
      <c r="GX9" s="70"/>
      <c r="GY9" s="70"/>
      <c r="GZ9" s="70"/>
      <c r="HA9" s="70"/>
      <c r="HB9" s="70"/>
      <c r="HC9" s="70"/>
    </row>
    <row r="10" spans="1:211" s="71" customFormat="1" ht="12.75" customHeight="1" thickBot="1" x14ac:dyDescent="0.3">
      <c r="A10" s="456"/>
      <c r="B10" s="119"/>
      <c r="C10" s="380"/>
      <c r="D10" s="381"/>
      <c r="E10" s="380"/>
      <c r="F10" s="381"/>
      <c r="G10" s="380"/>
      <c r="H10" s="381"/>
      <c r="I10" s="380"/>
      <c r="J10" s="381"/>
      <c r="K10" s="380"/>
      <c r="L10" s="381"/>
      <c r="M10" s="380"/>
      <c r="N10" s="381"/>
      <c r="O10" s="380"/>
      <c r="P10" s="381"/>
      <c r="Q10" s="380"/>
      <c r="R10" s="381"/>
      <c r="S10" s="380"/>
      <c r="T10" s="381"/>
      <c r="U10" s="380"/>
      <c r="V10" s="381"/>
      <c r="W10" s="380"/>
      <c r="X10" s="381"/>
      <c r="Y10" s="380"/>
      <c r="Z10" s="381"/>
      <c r="AA10" s="380"/>
      <c r="AB10" s="381"/>
      <c r="AC10" s="380"/>
      <c r="AD10" s="381"/>
      <c r="AE10" s="380"/>
      <c r="AF10" s="381"/>
      <c r="AG10" s="380"/>
      <c r="AH10" s="381"/>
      <c r="AI10" s="380"/>
      <c r="AJ10" s="381"/>
      <c r="AK10" s="380"/>
      <c r="AL10" s="381"/>
      <c r="AM10" s="380"/>
      <c r="AN10" s="381"/>
      <c r="AO10" s="380"/>
      <c r="AP10" s="381"/>
      <c r="AQ10" s="380"/>
      <c r="AR10" s="381"/>
      <c r="AS10" s="380"/>
      <c r="AT10" s="381"/>
      <c r="AU10" s="70"/>
      <c r="AV10" s="70"/>
      <c r="AW10" s="380" t="s">
        <v>23</v>
      </c>
      <c r="AX10" s="381"/>
      <c r="AY10" s="70" t="s">
        <v>22</v>
      </c>
      <c r="AZ10" s="70"/>
      <c r="BA10" s="70"/>
      <c r="BB10" s="70"/>
      <c r="BC10" s="70"/>
      <c r="BD10" s="70"/>
      <c r="BE10" s="70"/>
      <c r="BF10" s="70"/>
      <c r="BG10" s="70"/>
      <c r="BH10" s="70"/>
      <c r="BI10" s="70"/>
      <c r="BJ10" s="70"/>
      <c r="BK10" s="70"/>
      <c r="BL10" s="70"/>
      <c r="BM10" s="70"/>
      <c r="BN10" s="70"/>
      <c r="BO10" s="70"/>
      <c r="BP10" s="70"/>
      <c r="BQ10" s="70"/>
      <c r="BR10" s="70"/>
      <c r="BS10" s="70"/>
      <c r="BT10" s="70"/>
      <c r="BU10" s="70"/>
      <c r="BV10" s="70"/>
      <c r="BW10" s="70"/>
      <c r="BX10" s="70"/>
      <c r="BY10" s="70"/>
      <c r="BZ10" s="70"/>
      <c r="CA10" s="70"/>
      <c r="CB10" s="70"/>
      <c r="CC10" s="70"/>
      <c r="CD10" s="70"/>
      <c r="CE10" s="70"/>
      <c r="CF10" s="70"/>
      <c r="CG10" s="70"/>
      <c r="CH10" s="70"/>
      <c r="CI10" s="70"/>
      <c r="CJ10" s="70"/>
      <c r="CK10" s="70"/>
      <c r="CL10" s="70"/>
      <c r="CM10" s="70"/>
      <c r="CN10" s="70"/>
      <c r="CO10" s="70"/>
      <c r="CP10" s="70"/>
      <c r="CQ10" s="70"/>
      <c r="CR10" s="70"/>
      <c r="CS10" s="70"/>
      <c r="CT10" s="70"/>
      <c r="CU10" s="70"/>
      <c r="CV10" s="70"/>
      <c r="CW10" s="70"/>
      <c r="CX10" s="70"/>
      <c r="CY10" s="70"/>
      <c r="CZ10" s="70"/>
      <c r="DA10" s="70"/>
      <c r="DB10" s="70"/>
      <c r="DC10" s="70"/>
      <c r="DD10" s="70"/>
      <c r="DE10" s="70"/>
      <c r="DF10" s="70"/>
      <c r="DG10" s="70"/>
      <c r="DH10" s="70"/>
      <c r="DI10" s="70"/>
      <c r="DJ10" s="70"/>
      <c r="DK10" s="70"/>
      <c r="DL10" s="70"/>
      <c r="DM10" s="70"/>
      <c r="DN10" s="70"/>
      <c r="DO10" s="70"/>
      <c r="DP10" s="70"/>
      <c r="DQ10" s="70"/>
      <c r="DR10" s="70"/>
      <c r="DS10" s="70"/>
      <c r="DT10" s="70"/>
      <c r="DU10" s="70"/>
      <c r="DV10" s="70"/>
      <c r="DW10" s="70"/>
      <c r="DX10" s="70"/>
      <c r="DY10" s="70"/>
      <c r="DZ10" s="70"/>
      <c r="EA10" s="70"/>
      <c r="EB10" s="70"/>
      <c r="EC10" s="70"/>
      <c r="ED10" s="70"/>
      <c r="EE10" s="70"/>
      <c r="EF10" s="70"/>
      <c r="EG10" s="70"/>
      <c r="EH10" s="70"/>
      <c r="EI10" s="70"/>
      <c r="EJ10" s="70"/>
      <c r="EK10" s="70"/>
      <c r="EL10" s="70"/>
      <c r="EM10" s="70"/>
      <c r="EN10" s="70"/>
      <c r="EO10" s="70"/>
      <c r="EP10" s="70"/>
      <c r="EQ10" s="70"/>
      <c r="ER10" s="70"/>
      <c r="ES10" s="70"/>
      <c r="ET10" s="70"/>
      <c r="EU10" s="70"/>
      <c r="EV10" s="70"/>
      <c r="EW10" s="70"/>
      <c r="EX10" s="70"/>
      <c r="EY10" s="70"/>
      <c r="EZ10" s="70"/>
      <c r="FA10" s="70"/>
      <c r="FB10" s="70"/>
      <c r="FC10" s="70"/>
      <c r="FD10" s="70"/>
      <c r="FE10" s="70"/>
      <c r="FF10" s="70"/>
      <c r="FG10" s="70"/>
      <c r="FH10" s="70"/>
      <c r="FI10" s="70"/>
      <c r="FJ10" s="70"/>
      <c r="FK10" s="70"/>
      <c r="FL10" s="70"/>
      <c r="FM10" s="70"/>
      <c r="FN10" s="70"/>
      <c r="FO10" s="70"/>
      <c r="FP10" s="70"/>
      <c r="FQ10" s="70"/>
      <c r="FR10" s="70"/>
      <c r="FS10" s="70"/>
      <c r="FT10" s="70"/>
      <c r="FU10" s="70"/>
      <c r="FV10" s="70"/>
      <c r="FW10" s="70"/>
      <c r="FX10" s="70"/>
      <c r="FY10" s="70"/>
      <c r="FZ10" s="70"/>
      <c r="GA10" s="70"/>
      <c r="GB10" s="70"/>
      <c r="GC10" s="70"/>
      <c r="GD10" s="70"/>
      <c r="GE10" s="70"/>
      <c r="GF10" s="70"/>
      <c r="GG10" s="70"/>
      <c r="GH10" s="70"/>
      <c r="GI10" s="70"/>
      <c r="GJ10" s="70"/>
      <c r="GK10" s="70"/>
      <c r="GL10" s="70"/>
      <c r="GM10" s="70"/>
      <c r="GN10" s="70"/>
      <c r="GO10" s="70"/>
      <c r="GP10" s="70"/>
      <c r="GQ10" s="70"/>
      <c r="GR10" s="70"/>
      <c r="GS10" s="70"/>
      <c r="GT10" s="70"/>
      <c r="GU10" s="70"/>
      <c r="GV10" s="70"/>
      <c r="GW10" s="70"/>
      <c r="GX10" s="70"/>
      <c r="GY10" s="70"/>
      <c r="GZ10" s="70"/>
      <c r="HA10" s="70"/>
      <c r="HB10" s="70"/>
      <c r="HC10" s="70"/>
    </row>
    <row r="11" spans="1:211" s="3" customFormat="1" ht="12.75" customHeight="1" x14ac:dyDescent="0.25">
      <c r="A11" s="456"/>
      <c r="B11" s="123" t="s">
        <v>24</v>
      </c>
      <c r="C11" s="354"/>
      <c r="D11" s="355"/>
      <c r="E11" s="354"/>
      <c r="F11" s="355"/>
      <c r="G11" s="354"/>
      <c r="H11" s="355"/>
      <c r="I11" s="354"/>
      <c r="J11" s="355"/>
      <c r="K11" s="354"/>
      <c r="L11" s="355"/>
      <c r="M11" s="354"/>
      <c r="N11" s="355"/>
      <c r="O11" s="354"/>
      <c r="P11" s="355"/>
      <c r="Q11" s="354"/>
      <c r="R11" s="355"/>
      <c r="S11" s="354"/>
      <c r="T11" s="355"/>
      <c r="U11" s="354"/>
      <c r="V11" s="355"/>
      <c r="W11" s="354"/>
      <c r="X11" s="355"/>
      <c r="Y11" s="354"/>
      <c r="Z11" s="355"/>
      <c r="AA11" s="354"/>
      <c r="AB11" s="355"/>
      <c r="AC11" s="354"/>
      <c r="AD11" s="355"/>
      <c r="AE11" s="354"/>
      <c r="AF11" s="355"/>
      <c r="AG11" s="354"/>
      <c r="AH11" s="355"/>
      <c r="AI11" s="354"/>
      <c r="AJ11" s="355"/>
      <c r="AK11" s="354"/>
      <c r="AL11" s="355"/>
      <c r="AM11" s="354"/>
      <c r="AN11" s="355"/>
      <c r="AO11" s="354"/>
      <c r="AP11" s="355"/>
      <c r="AQ11" s="354"/>
      <c r="AR11" s="355"/>
      <c r="AS11" s="354"/>
      <c r="AT11" s="355"/>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c r="DF11"/>
      <c r="DG11"/>
      <c r="DH11"/>
      <c r="DI11"/>
      <c r="DJ11"/>
      <c r="DK11"/>
      <c r="DL11"/>
      <c r="DM11"/>
      <c r="DN11"/>
      <c r="DO11"/>
      <c r="DP11"/>
      <c r="DQ11"/>
      <c r="DR11"/>
      <c r="DS11"/>
      <c r="DT11"/>
      <c r="DU11"/>
      <c r="DV11"/>
      <c r="DW11"/>
      <c r="DX11"/>
      <c r="DY11"/>
      <c r="DZ11"/>
      <c r="EA11"/>
      <c r="EB11"/>
      <c r="EC11"/>
      <c r="ED11"/>
      <c r="EE11"/>
      <c r="EF11"/>
      <c r="EG11"/>
      <c r="EH11"/>
      <c r="EI11"/>
      <c r="EJ11"/>
      <c r="EK11"/>
      <c r="EL11"/>
      <c r="EM11"/>
      <c r="EN11"/>
      <c r="EO11"/>
      <c r="EP11"/>
      <c r="EQ11"/>
      <c r="ER11"/>
      <c r="ES11"/>
      <c r="ET11"/>
      <c r="EU11"/>
      <c r="EV11"/>
      <c r="EW11"/>
      <c r="EX11"/>
      <c r="EY11"/>
      <c r="EZ11"/>
      <c r="FA11"/>
      <c r="FB11"/>
      <c r="FC11"/>
      <c r="FD11"/>
      <c r="FE11"/>
      <c r="FF11"/>
      <c r="FG11"/>
      <c r="FH11"/>
      <c r="FI11"/>
      <c r="FJ11"/>
      <c r="FK11"/>
      <c r="FL11"/>
      <c r="FM11"/>
      <c r="FN11"/>
      <c r="FO11"/>
      <c r="FP11"/>
      <c r="FQ11"/>
      <c r="FR11"/>
      <c r="FS11"/>
      <c r="FT11"/>
      <c r="FU11"/>
      <c r="FV11"/>
      <c r="FW11"/>
      <c r="FX11"/>
      <c r="FY11"/>
      <c r="FZ11"/>
      <c r="GA11"/>
      <c r="GB11"/>
      <c r="GC11"/>
      <c r="GD11"/>
      <c r="GE11"/>
      <c r="GF11"/>
      <c r="GG11"/>
      <c r="GH11"/>
      <c r="GI11"/>
      <c r="GJ11"/>
      <c r="GK11"/>
      <c r="GL11"/>
      <c r="GM11"/>
      <c r="GN11"/>
      <c r="GO11"/>
      <c r="GP11"/>
      <c r="GQ11"/>
      <c r="GR11"/>
      <c r="GS11"/>
      <c r="GT11"/>
      <c r="GU11"/>
      <c r="GV11"/>
      <c r="GW11"/>
      <c r="GX11"/>
      <c r="GY11"/>
      <c r="GZ11"/>
      <c r="HA11"/>
      <c r="HB11"/>
      <c r="HC11"/>
    </row>
    <row r="12" spans="1:211" s="3" customFormat="1" ht="12.75" customHeight="1" x14ac:dyDescent="0.25">
      <c r="A12" s="456"/>
      <c r="B12" s="123"/>
      <c r="C12" s="124"/>
      <c r="D12" s="125"/>
      <c r="E12" s="124"/>
      <c r="F12" s="125"/>
      <c r="G12" s="124"/>
      <c r="H12" s="125"/>
      <c r="I12" s="124"/>
      <c r="J12" s="125"/>
      <c r="K12" s="124"/>
      <c r="L12" s="125"/>
      <c r="M12" s="124"/>
      <c r="N12" s="125"/>
      <c r="O12" s="124"/>
      <c r="P12" s="125"/>
      <c r="Q12" s="124"/>
      <c r="R12" s="125"/>
      <c r="S12" s="124"/>
      <c r="T12" s="125"/>
      <c r="U12" s="124"/>
      <c r="V12" s="125"/>
      <c r="W12" s="124"/>
      <c r="X12" s="125"/>
      <c r="Y12" s="124"/>
      <c r="Z12" s="125"/>
      <c r="AA12" s="124"/>
      <c r="AB12" s="125"/>
      <c r="AC12" s="124"/>
      <c r="AD12" s="125"/>
      <c r="AE12" s="124"/>
      <c r="AF12" s="125"/>
      <c r="AG12" s="124"/>
      <c r="AH12" s="125"/>
      <c r="AI12" s="124"/>
      <c r="AJ12" s="125"/>
      <c r="AK12" s="124"/>
      <c r="AL12" s="125"/>
      <c r="AM12" s="124"/>
      <c r="AN12" s="125"/>
      <c r="AO12" s="124"/>
      <c r="AP12" s="125"/>
      <c r="AQ12" s="124"/>
      <c r="AR12" s="125"/>
      <c r="AS12" s="124"/>
      <c r="AT12" s="125"/>
      <c r="AU12"/>
      <c r="AV12"/>
      <c r="AW12" s="92"/>
      <c r="AX12" s="93"/>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c r="DM12"/>
      <c r="DN12"/>
      <c r="DO12"/>
      <c r="DP12"/>
      <c r="DQ12"/>
      <c r="DR12"/>
      <c r="DS12"/>
      <c r="DT12"/>
      <c r="DU12"/>
      <c r="DV12"/>
      <c r="DW12"/>
      <c r="DX12"/>
      <c r="DY12"/>
      <c r="DZ12"/>
      <c r="EA12"/>
      <c r="EB12"/>
      <c r="EC12"/>
      <c r="ED12"/>
      <c r="EE12"/>
      <c r="EF12"/>
      <c r="EG12"/>
      <c r="EH12"/>
      <c r="EI12"/>
      <c r="EJ12"/>
      <c r="EK12"/>
      <c r="EL12"/>
      <c r="EM12"/>
      <c r="EN12"/>
      <c r="EO12"/>
      <c r="EP12"/>
      <c r="EQ12"/>
      <c r="ER12"/>
      <c r="ES12"/>
      <c r="ET12"/>
      <c r="EU12"/>
      <c r="EV12"/>
      <c r="EW12"/>
      <c r="EX12"/>
      <c r="EY12"/>
      <c r="EZ12"/>
      <c r="FA12"/>
      <c r="FB12"/>
      <c r="FC12"/>
      <c r="FD12"/>
      <c r="FE12"/>
      <c r="FF12"/>
      <c r="FG12"/>
      <c r="FH12"/>
      <c r="FI12"/>
      <c r="FJ12"/>
      <c r="FK12"/>
      <c r="FL12"/>
      <c r="FM12"/>
      <c r="FN12"/>
      <c r="FO12"/>
      <c r="FP12"/>
      <c r="FQ12"/>
      <c r="FR12"/>
      <c r="FS12"/>
      <c r="FT12"/>
      <c r="FU12"/>
      <c r="FV12"/>
      <c r="FW12"/>
      <c r="FX12"/>
      <c r="FY12"/>
      <c r="FZ12"/>
      <c r="GA12"/>
      <c r="GB12"/>
      <c r="GC12"/>
      <c r="GD12"/>
      <c r="GE12"/>
      <c r="GF12"/>
      <c r="GG12"/>
      <c r="GH12"/>
      <c r="GI12"/>
      <c r="GJ12"/>
      <c r="GK12"/>
      <c r="GL12"/>
      <c r="GM12"/>
      <c r="GN12"/>
      <c r="GO12"/>
      <c r="GP12"/>
      <c r="GQ12"/>
      <c r="GR12"/>
      <c r="GS12"/>
      <c r="GT12"/>
      <c r="GU12"/>
      <c r="GV12"/>
      <c r="GW12"/>
      <c r="GX12"/>
      <c r="GY12"/>
      <c r="GZ12"/>
      <c r="HA12"/>
      <c r="HB12"/>
      <c r="HC12"/>
    </row>
    <row r="13" spans="1:211" s="3" customFormat="1" ht="12.75" customHeight="1" x14ac:dyDescent="0.25">
      <c r="A13" s="456"/>
      <c r="B13" s="123"/>
      <c r="C13" s="10"/>
      <c r="D13" s="102"/>
      <c r="E13" s="10"/>
      <c r="F13" s="102"/>
      <c r="G13" s="10"/>
      <c r="H13" s="102"/>
      <c r="I13" s="10"/>
      <c r="J13" s="102"/>
      <c r="K13" s="10"/>
      <c r="L13" s="102"/>
      <c r="M13" s="10"/>
      <c r="N13" s="102"/>
      <c r="O13" s="10"/>
      <c r="P13" s="102"/>
      <c r="Q13" s="10"/>
      <c r="R13" s="102"/>
      <c r="S13" s="10"/>
      <c r="T13" s="102"/>
      <c r="U13" s="10"/>
      <c r="V13" s="102"/>
      <c r="W13" s="10"/>
      <c r="X13" s="102"/>
      <c r="Y13" s="10"/>
      <c r="Z13" s="102"/>
      <c r="AA13" s="10"/>
      <c r="AB13" s="102"/>
      <c r="AC13" s="10"/>
      <c r="AD13" s="102"/>
      <c r="AE13" s="10"/>
      <c r="AF13" s="102"/>
      <c r="AG13" s="10"/>
      <c r="AH13" s="102"/>
      <c r="AI13" s="10"/>
      <c r="AJ13" s="102"/>
      <c r="AK13" s="10"/>
      <c r="AL13" s="102"/>
      <c r="AM13" s="10"/>
      <c r="AN13" s="102"/>
      <c r="AO13" s="10"/>
      <c r="AP13" s="102"/>
      <c r="AQ13" s="10"/>
      <c r="AR13" s="102"/>
      <c r="AS13" s="10"/>
      <c r="AT13" s="102"/>
      <c r="AU13"/>
      <c r="AV13"/>
      <c r="AW13" s="49" t="s">
        <v>25</v>
      </c>
      <c r="AX13" s="49" t="s">
        <v>26</v>
      </c>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c r="FN13"/>
      <c r="FO13"/>
      <c r="FP13"/>
      <c r="FQ13"/>
      <c r="FR13"/>
      <c r="FS13"/>
      <c r="FT13"/>
      <c r="FU13"/>
      <c r="FV13"/>
      <c r="FW13"/>
      <c r="FX13"/>
      <c r="FY13"/>
      <c r="FZ13"/>
      <c r="GA13"/>
      <c r="GB13"/>
      <c r="GC13"/>
      <c r="GD13"/>
      <c r="GE13"/>
      <c r="GF13"/>
      <c r="GG13"/>
      <c r="GH13"/>
      <c r="GI13"/>
      <c r="GJ13"/>
      <c r="GK13"/>
      <c r="GL13"/>
      <c r="GM13"/>
      <c r="GN13"/>
      <c r="GO13"/>
      <c r="GP13"/>
      <c r="GQ13"/>
      <c r="GR13"/>
      <c r="GS13"/>
      <c r="GT13"/>
      <c r="GU13"/>
      <c r="GV13"/>
      <c r="GW13"/>
      <c r="GX13"/>
      <c r="GY13"/>
      <c r="GZ13"/>
      <c r="HA13"/>
      <c r="HB13"/>
      <c r="HC13"/>
    </row>
    <row r="14" spans="1:211" s="3" customFormat="1" ht="12.75" customHeight="1" thickBot="1" x14ac:dyDescent="0.3">
      <c r="A14" s="456"/>
      <c r="B14" s="123"/>
      <c r="C14" s="382"/>
      <c r="D14" s="383"/>
      <c r="E14" s="382"/>
      <c r="F14" s="383"/>
      <c r="G14" s="382"/>
      <c r="H14" s="383"/>
      <c r="I14" s="382"/>
      <c r="J14" s="383"/>
      <c r="K14" s="382"/>
      <c r="L14" s="383"/>
      <c r="M14" s="382"/>
      <c r="N14" s="383"/>
      <c r="O14" s="382"/>
      <c r="P14" s="383"/>
      <c r="Q14" s="382"/>
      <c r="R14" s="383"/>
      <c r="S14" s="382"/>
      <c r="T14" s="383"/>
      <c r="U14" s="382"/>
      <c r="V14" s="383"/>
      <c r="W14" s="382"/>
      <c r="X14" s="383"/>
      <c r="Y14" s="382"/>
      <c r="Z14" s="383"/>
      <c r="AA14" s="382"/>
      <c r="AB14" s="383"/>
      <c r="AC14" s="382"/>
      <c r="AD14" s="383"/>
      <c r="AE14" s="382"/>
      <c r="AF14" s="383"/>
      <c r="AG14" s="382"/>
      <c r="AH14" s="383"/>
      <c r="AI14" s="382"/>
      <c r="AJ14" s="383"/>
      <c r="AK14" s="382"/>
      <c r="AL14" s="383"/>
      <c r="AM14" s="382"/>
      <c r="AN14" s="383"/>
      <c r="AO14" s="382"/>
      <c r="AP14" s="383"/>
      <c r="AQ14" s="382"/>
      <c r="AR14" s="383"/>
      <c r="AS14" s="382"/>
      <c r="AT14" s="383"/>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c r="DF14"/>
      <c r="DG14"/>
      <c r="DH14"/>
      <c r="DI14"/>
      <c r="DJ14"/>
      <c r="DK14"/>
      <c r="DL14"/>
      <c r="DM14"/>
      <c r="DN14"/>
      <c r="DO14"/>
      <c r="DP14"/>
      <c r="DQ14"/>
      <c r="DR14"/>
      <c r="DS14"/>
      <c r="DT14"/>
      <c r="DU14"/>
      <c r="DV14"/>
      <c r="DW14"/>
      <c r="DX14"/>
      <c r="DY14"/>
      <c r="DZ14"/>
      <c r="EA14"/>
      <c r="EB14"/>
      <c r="EC14"/>
      <c r="ED14"/>
      <c r="EE14"/>
      <c r="EF14"/>
      <c r="EG14"/>
      <c r="EH14"/>
      <c r="EI14"/>
      <c r="EJ14"/>
      <c r="EK14"/>
      <c r="EL14"/>
      <c r="EM14"/>
      <c r="EN14"/>
      <c r="EO14"/>
      <c r="EP14"/>
      <c r="EQ14"/>
      <c r="ER14"/>
      <c r="ES14"/>
      <c r="ET14"/>
      <c r="EU14"/>
      <c r="EV14"/>
      <c r="EW14"/>
      <c r="EX14"/>
      <c r="EY14"/>
      <c r="EZ14"/>
      <c r="FA14"/>
      <c r="FB14"/>
      <c r="FC14"/>
      <c r="FD14"/>
      <c r="FE14"/>
      <c r="FF14"/>
      <c r="FG14"/>
      <c r="FH14"/>
      <c r="FI14"/>
      <c r="FJ14"/>
      <c r="FK14"/>
      <c r="FL14"/>
      <c r="FM14"/>
      <c r="FN14"/>
      <c r="FO14"/>
      <c r="FP14"/>
      <c r="FQ14"/>
      <c r="FR14"/>
      <c r="FS14"/>
      <c r="FT14"/>
      <c r="FU14"/>
      <c r="FV14"/>
      <c r="FW14"/>
      <c r="FX14"/>
      <c r="FY14"/>
      <c r="FZ14"/>
      <c r="GA14"/>
      <c r="GB14"/>
      <c r="GC14"/>
      <c r="GD14"/>
      <c r="GE14"/>
      <c r="GF14"/>
      <c r="GG14"/>
      <c r="GH14"/>
      <c r="GI14"/>
      <c r="GJ14"/>
      <c r="GK14"/>
      <c r="GL14"/>
      <c r="GM14"/>
      <c r="GN14"/>
      <c r="GO14"/>
      <c r="GP14"/>
      <c r="GQ14"/>
      <c r="GR14"/>
      <c r="GS14"/>
      <c r="GT14"/>
      <c r="GU14"/>
      <c r="GV14"/>
      <c r="GW14"/>
      <c r="GX14"/>
      <c r="GY14"/>
      <c r="GZ14"/>
      <c r="HA14"/>
      <c r="HB14"/>
      <c r="HC14"/>
    </row>
    <row r="15" spans="1:211" s="6" customFormat="1" ht="12.75" customHeight="1" x14ac:dyDescent="0.25">
      <c r="A15" s="456"/>
      <c r="B15" s="126" t="s">
        <v>27</v>
      </c>
      <c r="C15" s="350"/>
      <c r="D15" s="351"/>
      <c r="E15" s="350"/>
      <c r="F15" s="351"/>
      <c r="G15" s="350"/>
      <c r="H15" s="351"/>
      <c r="I15" s="350"/>
      <c r="J15" s="351"/>
      <c r="K15" s="350"/>
      <c r="L15" s="351"/>
      <c r="M15" s="350"/>
      <c r="N15" s="351"/>
      <c r="O15" s="350"/>
      <c r="P15" s="351"/>
      <c r="Q15" s="350"/>
      <c r="R15" s="351"/>
      <c r="S15" s="350"/>
      <c r="T15" s="351"/>
      <c r="U15" s="350"/>
      <c r="V15" s="351"/>
      <c r="W15" s="350"/>
      <c r="X15" s="351"/>
      <c r="Y15" s="350"/>
      <c r="Z15" s="351"/>
      <c r="AA15" s="350"/>
      <c r="AB15" s="351"/>
      <c r="AC15" s="350"/>
      <c r="AD15" s="351"/>
      <c r="AE15" s="350"/>
      <c r="AF15" s="351"/>
      <c r="AG15" s="350"/>
      <c r="AH15" s="351"/>
      <c r="AI15" s="350"/>
      <c r="AJ15" s="351"/>
      <c r="AK15" s="350"/>
      <c r="AL15" s="351"/>
      <c r="AM15" s="350"/>
      <c r="AN15" s="351"/>
      <c r="AO15" s="350"/>
      <c r="AP15" s="351"/>
      <c r="AQ15" s="350"/>
      <c r="AR15" s="351"/>
      <c r="AS15" s="350"/>
      <c r="AT15" s="351"/>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c r="DF15"/>
      <c r="DG15"/>
      <c r="DH15"/>
      <c r="DI15"/>
      <c r="DJ15"/>
      <c r="DK15"/>
      <c r="DL15"/>
      <c r="DM15"/>
      <c r="DN15"/>
      <c r="DO15"/>
      <c r="DP15"/>
      <c r="DQ15"/>
      <c r="DR15"/>
      <c r="DS15"/>
      <c r="DT15"/>
      <c r="DU15"/>
      <c r="DV15"/>
      <c r="DW15"/>
      <c r="DX15"/>
      <c r="DY15"/>
      <c r="DZ15"/>
      <c r="EA15"/>
      <c r="EB15"/>
      <c r="EC15"/>
      <c r="ED15"/>
      <c r="EE15"/>
      <c r="EF15"/>
      <c r="EG15"/>
      <c r="EH15"/>
      <c r="EI15"/>
      <c r="EJ15"/>
      <c r="EK15"/>
      <c r="EL15"/>
      <c r="EM15"/>
      <c r="EN15"/>
      <c r="EO15"/>
      <c r="EP15"/>
      <c r="EQ15"/>
      <c r="ER15"/>
      <c r="ES15"/>
      <c r="ET15"/>
      <c r="EU15"/>
      <c r="EV15"/>
      <c r="EW15"/>
      <c r="EX15"/>
      <c r="EY15"/>
      <c r="EZ15"/>
      <c r="FA15"/>
      <c r="FB15"/>
      <c r="FC15"/>
      <c r="FD15"/>
      <c r="FE15"/>
      <c r="FF15"/>
      <c r="FG15"/>
      <c r="FH15"/>
      <c r="FI15"/>
      <c r="FJ15"/>
      <c r="FK15"/>
      <c r="FL15"/>
      <c r="FM15"/>
      <c r="FN15"/>
      <c r="FO15"/>
      <c r="FP15"/>
      <c r="FQ15"/>
      <c r="FR15"/>
      <c r="FS15"/>
      <c r="FT15"/>
      <c r="FU15"/>
      <c r="FV15"/>
      <c r="FW15"/>
      <c r="FX15"/>
      <c r="FY15"/>
      <c r="FZ15"/>
      <c r="GA15"/>
      <c r="GB15"/>
      <c r="GC15"/>
      <c r="GD15"/>
      <c r="GE15"/>
      <c r="GF15"/>
      <c r="GG15"/>
      <c r="GH15"/>
      <c r="GI15"/>
      <c r="GJ15"/>
      <c r="GK15"/>
      <c r="GL15"/>
      <c r="GM15"/>
      <c r="GN15"/>
      <c r="GO15"/>
      <c r="GP15"/>
      <c r="GQ15"/>
      <c r="GR15"/>
      <c r="GS15"/>
      <c r="GT15"/>
      <c r="GU15"/>
      <c r="GV15"/>
      <c r="GW15"/>
      <c r="GX15"/>
      <c r="GY15"/>
      <c r="GZ15"/>
      <c r="HA15"/>
      <c r="HB15"/>
      <c r="HC15"/>
    </row>
    <row r="16" spans="1:211" s="6" customFormat="1" ht="12.75" customHeight="1" x14ac:dyDescent="0.25">
      <c r="A16" s="456"/>
      <c r="B16" s="126"/>
      <c r="C16" s="127"/>
      <c r="D16" s="128"/>
      <c r="E16" s="127"/>
      <c r="F16" s="128"/>
      <c r="G16" s="127"/>
      <c r="H16" s="128"/>
      <c r="I16" s="127"/>
      <c r="J16" s="128"/>
      <c r="K16" s="127"/>
      <c r="L16" s="128"/>
      <c r="M16" s="127"/>
      <c r="N16" s="128"/>
      <c r="O16" s="127"/>
      <c r="P16" s="128"/>
      <c r="Q16" s="127"/>
      <c r="R16" s="128"/>
      <c r="S16" s="127"/>
      <c r="T16" s="128"/>
      <c r="U16" s="127"/>
      <c r="V16" s="128"/>
      <c r="W16" s="127"/>
      <c r="X16" s="128"/>
      <c r="Y16" s="127"/>
      <c r="Z16" s="128"/>
      <c r="AA16" s="127"/>
      <c r="AB16" s="128"/>
      <c r="AC16" s="127"/>
      <c r="AD16" s="128"/>
      <c r="AE16" s="127"/>
      <c r="AF16" s="128"/>
      <c r="AG16" s="127"/>
      <c r="AH16" s="128"/>
      <c r="AI16" s="127"/>
      <c r="AJ16" s="128"/>
      <c r="AK16" s="127"/>
      <c r="AL16" s="128"/>
      <c r="AM16" s="127"/>
      <c r="AN16" s="128"/>
      <c r="AO16" s="127"/>
      <c r="AP16" s="128"/>
      <c r="AQ16" s="127"/>
      <c r="AR16" s="128"/>
      <c r="AS16" s="127"/>
      <c r="AT16" s="128"/>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c r="DF16"/>
      <c r="DG16"/>
      <c r="DH16"/>
      <c r="DI16"/>
      <c r="DJ16"/>
      <c r="DK16"/>
      <c r="DL16"/>
      <c r="DM16"/>
      <c r="DN16"/>
      <c r="DO16"/>
      <c r="DP16"/>
      <c r="DQ16"/>
      <c r="DR16"/>
      <c r="DS16"/>
      <c r="DT16"/>
      <c r="DU16"/>
      <c r="DV16"/>
      <c r="DW16"/>
      <c r="DX16"/>
      <c r="DY16"/>
      <c r="DZ16"/>
      <c r="EA16"/>
      <c r="EB16"/>
      <c r="EC16"/>
      <c r="ED16"/>
      <c r="EE16"/>
      <c r="EF16"/>
      <c r="EG16"/>
      <c r="EH16"/>
      <c r="EI16"/>
      <c r="EJ16"/>
      <c r="EK16"/>
      <c r="EL16"/>
      <c r="EM16"/>
      <c r="EN16"/>
      <c r="EO16"/>
      <c r="EP16"/>
      <c r="EQ16"/>
      <c r="ER16"/>
      <c r="ES16"/>
      <c r="ET16"/>
      <c r="EU16"/>
      <c r="EV16"/>
      <c r="EW16"/>
      <c r="EX16"/>
      <c r="EY16"/>
      <c r="EZ16"/>
      <c r="FA16"/>
      <c r="FB16"/>
      <c r="FC16"/>
      <c r="FD16"/>
      <c r="FE16"/>
      <c r="FF16"/>
      <c r="FG16"/>
      <c r="FH16"/>
      <c r="FI16"/>
      <c r="FJ16"/>
      <c r="FK16"/>
      <c r="FL16"/>
      <c r="FM16"/>
      <c r="FN16"/>
      <c r="FO16"/>
      <c r="FP16"/>
      <c r="FQ16"/>
      <c r="FR16"/>
      <c r="FS16"/>
      <c r="FT16"/>
      <c r="FU16"/>
      <c r="FV16"/>
      <c r="FW16"/>
      <c r="FX16"/>
      <c r="FY16"/>
      <c r="FZ16"/>
      <c r="GA16"/>
      <c r="GB16"/>
      <c r="GC16"/>
      <c r="GD16"/>
      <c r="GE16"/>
      <c r="GF16"/>
      <c r="GG16"/>
      <c r="GH16"/>
      <c r="GI16"/>
      <c r="GJ16"/>
      <c r="GK16"/>
      <c r="GL16"/>
      <c r="GM16"/>
      <c r="GN16"/>
      <c r="GO16"/>
      <c r="GP16"/>
      <c r="GQ16"/>
      <c r="GR16"/>
      <c r="GS16"/>
      <c r="GT16"/>
      <c r="GU16"/>
      <c r="GV16"/>
      <c r="GW16"/>
      <c r="GX16"/>
      <c r="GY16"/>
      <c r="GZ16"/>
      <c r="HA16"/>
      <c r="HB16"/>
      <c r="HC16"/>
    </row>
    <row r="17" spans="1:211" s="6" customFormat="1" ht="12.75" customHeight="1" x14ac:dyDescent="0.25">
      <c r="A17" s="456"/>
      <c r="B17" s="126"/>
      <c r="C17" s="13"/>
      <c r="D17" s="103"/>
      <c r="E17" s="13"/>
      <c r="F17" s="103"/>
      <c r="G17" s="13"/>
      <c r="H17" s="103"/>
      <c r="I17" s="13"/>
      <c r="J17" s="103"/>
      <c r="K17" s="13"/>
      <c r="L17" s="103"/>
      <c r="M17" s="13"/>
      <c r="N17" s="103"/>
      <c r="O17" s="13"/>
      <c r="P17" s="103"/>
      <c r="Q17" s="13"/>
      <c r="R17" s="103"/>
      <c r="S17" s="13"/>
      <c r="T17" s="103"/>
      <c r="U17" s="13"/>
      <c r="V17" s="103"/>
      <c r="W17" s="13"/>
      <c r="X17" s="103"/>
      <c r="Y17" s="13"/>
      <c r="Z17" s="103"/>
      <c r="AA17" s="13"/>
      <c r="AB17" s="103"/>
      <c r="AC17" s="13"/>
      <c r="AD17" s="103"/>
      <c r="AE17" s="13"/>
      <c r="AF17" s="103"/>
      <c r="AG17" s="13"/>
      <c r="AH17" s="103"/>
      <c r="AI17" s="13"/>
      <c r="AJ17" s="103"/>
      <c r="AK17" s="13"/>
      <c r="AL17" s="103"/>
      <c r="AM17" s="13"/>
      <c r="AN17" s="103"/>
      <c r="AO17" s="13"/>
      <c r="AP17" s="103"/>
      <c r="AQ17" s="13"/>
      <c r="AR17" s="103"/>
      <c r="AS17" s="13"/>
      <c r="AT17" s="103"/>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c r="DF17"/>
      <c r="DG17"/>
      <c r="DH17"/>
      <c r="DI17"/>
      <c r="DJ17"/>
      <c r="DK17"/>
      <c r="DL17"/>
      <c r="DM17"/>
      <c r="DN17"/>
      <c r="DO17"/>
      <c r="DP17"/>
      <c r="DQ17"/>
      <c r="DR17"/>
      <c r="DS17"/>
      <c r="DT17"/>
      <c r="DU17"/>
      <c r="DV17"/>
      <c r="DW17"/>
      <c r="DX17"/>
      <c r="DY17"/>
      <c r="DZ17"/>
      <c r="EA17"/>
      <c r="EB17"/>
      <c r="EC17"/>
      <c r="ED17"/>
      <c r="EE17"/>
      <c r="EF17"/>
      <c r="EG17"/>
      <c r="EH17"/>
      <c r="EI17"/>
      <c r="EJ17"/>
      <c r="EK17"/>
      <c r="EL17"/>
      <c r="EM17"/>
      <c r="EN17"/>
      <c r="EO17"/>
      <c r="EP17"/>
      <c r="EQ17"/>
      <c r="ER17"/>
      <c r="ES17"/>
      <c r="ET17"/>
      <c r="EU17"/>
      <c r="EV17"/>
      <c r="EW17"/>
      <c r="EX17"/>
      <c r="EY17"/>
      <c r="EZ17"/>
      <c r="FA17"/>
      <c r="FB17"/>
      <c r="FC17"/>
      <c r="FD17"/>
      <c r="FE17"/>
      <c r="FF17"/>
      <c r="FG17"/>
      <c r="FH17"/>
      <c r="FI17"/>
      <c r="FJ17"/>
      <c r="FK17"/>
      <c r="FL17"/>
      <c r="FM17"/>
      <c r="FN17"/>
      <c r="FO17"/>
      <c r="FP17"/>
      <c r="FQ17"/>
      <c r="FR17"/>
      <c r="FS17"/>
      <c r="FT17"/>
      <c r="FU17"/>
      <c r="FV17"/>
      <c r="FW17"/>
      <c r="FX17"/>
      <c r="FY17"/>
      <c r="FZ17"/>
      <c r="GA17"/>
      <c r="GB17"/>
      <c r="GC17"/>
      <c r="GD17"/>
      <c r="GE17"/>
      <c r="GF17"/>
      <c r="GG17"/>
      <c r="GH17"/>
      <c r="GI17"/>
      <c r="GJ17"/>
      <c r="GK17"/>
      <c r="GL17"/>
      <c r="GM17"/>
      <c r="GN17"/>
      <c r="GO17"/>
      <c r="GP17"/>
      <c r="GQ17"/>
      <c r="GR17"/>
      <c r="GS17"/>
      <c r="GT17"/>
      <c r="GU17"/>
      <c r="GV17"/>
      <c r="GW17"/>
      <c r="GX17"/>
      <c r="GY17"/>
      <c r="GZ17"/>
      <c r="HA17"/>
      <c r="HB17"/>
      <c r="HC17"/>
    </row>
    <row r="18" spans="1:211" s="6" customFormat="1" ht="12.75" customHeight="1" thickBot="1" x14ac:dyDescent="0.3">
      <c r="A18" s="456"/>
      <c r="B18" s="126"/>
      <c r="C18" s="368"/>
      <c r="D18" s="369"/>
      <c r="E18" s="368"/>
      <c r="F18" s="369"/>
      <c r="G18" s="368"/>
      <c r="H18" s="369"/>
      <c r="I18" s="368"/>
      <c r="J18" s="369"/>
      <c r="K18" s="368"/>
      <c r="L18" s="369"/>
      <c r="M18" s="368"/>
      <c r="N18" s="369"/>
      <c r="O18" s="368"/>
      <c r="P18" s="369"/>
      <c r="Q18" s="368"/>
      <c r="R18" s="369"/>
      <c r="S18" s="368"/>
      <c r="T18" s="369"/>
      <c r="U18" s="368"/>
      <c r="V18" s="369"/>
      <c r="W18" s="368"/>
      <c r="X18" s="369"/>
      <c r="Y18" s="368"/>
      <c r="Z18" s="369"/>
      <c r="AA18" s="368"/>
      <c r="AB18" s="369"/>
      <c r="AC18" s="368"/>
      <c r="AD18" s="369"/>
      <c r="AE18" s="368"/>
      <c r="AF18" s="369"/>
      <c r="AG18" s="368"/>
      <c r="AH18" s="369"/>
      <c r="AI18" s="368"/>
      <c r="AJ18" s="369"/>
      <c r="AK18" s="368"/>
      <c r="AL18" s="369"/>
      <c r="AM18" s="368"/>
      <c r="AN18" s="369"/>
      <c r="AO18" s="368"/>
      <c r="AP18" s="369"/>
      <c r="AQ18" s="368"/>
      <c r="AR18" s="369"/>
      <c r="AS18" s="368"/>
      <c r="AT18" s="369"/>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c r="DF18"/>
      <c r="DG18"/>
      <c r="DH18"/>
      <c r="DI18"/>
      <c r="DJ18"/>
      <c r="DK18"/>
      <c r="DL18"/>
      <c r="DM18"/>
      <c r="DN18"/>
      <c r="DO18"/>
      <c r="DP18"/>
      <c r="DQ18"/>
      <c r="DR18"/>
      <c r="DS18"/>
      <c r="DT18"/>
      <c r="DU18"/>
      <c r="DV18"/>
      <c r="DW18"/>
      <c r="DX18"/>
      <c r="DY18"/>
      <c r="DZ18"/>
      <c r="EA18"/>
      <c r="EB18"/>
      <c r="EC18"/>
      <c r="ED18"/>
      <c r="EE18"/>
      <c r="EF18"/>
      <c r="EG18"/>
      <c r="EH18"/>
      <c r="EI18"/>
      <c r="EJ18"/>
      <c r="EK18"/>
      <c r="EL18"/>
      <c r="EM18"/>
      <c r="EN18"/>
      <c r="EO18"/>
      <c r="EP18"/>
      <c r="EQ18"/>
      <c r="ER18"/>
      <c r="ES18"/>
      <c r="ET18"/>
      <c r="EU18"/>
      <c r="EV18"/>
      <c r="EW18"/>
      <c r="EX18"/>
      <c r="EY18"/>
      <c r="EZ18"/>
      <c r="FA18"/>
      <c r="FB18"/>
      <c r="FC18"/>
      <c r="FD18"/>
      <c r="FE18"/>
      <c r="FF18"/>
      <c r="FG18"/>
      <c r="FH18"/>
      <c r="FI18"/>
      <c r="FJ18"/>
      <c r="FK18"/>
      <c r="FL18"/>
      <c r="FM18"/>
      <c r="FN18"/>
      <c r="FO18"/>
      <c r="FP18"/>
      <c r="FQ18"/>
      <c r="FR18"/>
      <c r="FS18"/>
      <c r="FT18"/>
      <c r="FU18"/>
      <c r="FV18"/>
      <c r="FW18"/>
      <c r="FX18"/>
      <c r="FY18"/>
      <c r="FZ18"/>
      <c r="GA18"/>
      <c r="GB18"/>
      <c r="GC18"/>
      <c r="GD18"/>
      <c r="GE18"/>
      <c r="GF18"/>
      <c r="GG18"/>
      <c r="GH18"/>
      <c r="GI18"/>
      <c r="GJ18"/>
      <c r="GK18"/>
      <c r="GL18"/>
      <c r="GM18"/>
      <c r="GN18"/>
      <c r="GO18"/>
      <c r="GP18"/>
      <c r="GQ18"/>
      <c r="GR18"/>
      <c r="GS18"/>
      <c r="GT18"/>
      <c r="GU18"/>
      <c r="GV18"/>
      <c r="GW18"/>
      <c r="GX18"/>
      <c r="GY18"/>
      <c r="GZ18"/>
      <c r="HA18"/>
      <c r="HB18"/>
      <c r="HC18"/>
    </row>
    <row r="19" spans="1:211" s="16" customFormat="1" ht="12.75" customHeight="1" x14ac:dyDescent="0.25">
      <c r="A19" s="456"/>
      <c r="B19" s="129" t="s">
        <v>28</v>
      </c>
      <c r="C19" s="384"/>
      <c r="D19" s="385"/>
      <c r="E19" s="384"/>
      <c r="F19" s="385"/>
      <c r="G19" s="384"/>
      <c r="H19" s="385"/>
      <c r="I19" s="384"/>
      <c r="J19" s="385"/>
      <c r="K19" s="384"/>
      <c r="L19" s="385"/>
      <c r="M19" s="384"/>
      <c r="N19" s="385"/>
      <c r="O19" s="384"/>
      <c r="P19" s="385"/>
      <c r="Q19" s="384"/>
      <c r="R19" s="385"/>
      <c r="S19" s="384"/>
      <c r="T19" s="385"/>
      <c r="U19" s="384"/>
      <c r="V19" s="385"/>
      <c r="W19" s="384"/>
      <c r="X19" s="385"/>
      <c r="Y19" s="384"/>
      <c r="Z19" s="385"/>
      <c r="AA19" s="384"/>
      <c r="AB19" s="385"/>
      <c r="AC19" s="384"/>
      <c r="AD19" s="385"/>
      <c r="AE19" s="384"/>
      <c r="AF19" s="385"/>
      <c r="AG19" s="384"/>
      <c r="AH19" s="385"/>
      <c r="AI19" s="384"/>
      <c r="AJ19" s="385"/>
      <c r="AK19" s="384"/>
      <c r="AL19" s="385"/>
      <c r="AM19" s="384"/>
      <c r="AN19" s="385"/>
      <c r="AO19" s="384"/>
      <c r="AP19" s="385"/>
      <c r="AQ19" s="384"/>
      <c r="AR19" s="385"/>
      <c r="AS19" s="384"/>
      <c r="AT19" s="385"/>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c r="DF19"/>
      <c r="DG19"/>
      <c r="DH19"/>
      <c r="DI19"/>
      <c r="DJ19"/>
      <c r="DK19"/>
      <c r="DL19"/>
      <c r="DM19"/>
      <c r="DN19"/>
      <c r="DO19"/>
      <c r="DP19"/>
      <c r="DQ19"/>
      <c r="DR19"/>
      <c r="DS19"/>
      <c r="DT19"/>
      <c r="DU19"/>
      <c r="DV19"/>
      <c r="DW19"/>
      <c r="DX19"/>
      <c r="DY19"/>
      <c r="DZ19"/>
      <c r="EA19"/>
      <c r="EB19"/>
      <c r="EC19"/>
      <c r="ED19"/>
      <c r="EE19"/>
      <c r="EF19"/>
      <c r="EG19"/>
      <c r="EH19"/>
      <c r="EI19"/>
      <c r="EJ19"/>
      <c r="EK19"/>
      <c r="EL19"/>
      <c r="EM19"/>
      <c r="EN19"/>
      <c r="EO19"/>
      <c r="EP19"/>
      <c r="EQ19"/>
      <c r="ER19"/>
      <c r="ES19"/>
      <c r="ET19"/>
      <c r="EU19"/>
      <c r="EV19"/>
      <c r="EW19"/>
      <c r="EX19"/>
      <c r="EY19"/>
      <c r="EZ19"/>
      <c r="FA19"/>
      <c r="FB19"/>
      <c r="FC19"/>
      <c r="FD19"/>
      <c r="FE19"/>
      <c r="FF19"/>
      <c r="FG19"/>
      <c r="FH19"/>
      <c r="FI19"/>
      <c r="FJ19"/>
      <c r="FK19"/>
      <c r="FL19"/>
      <c r="FM19"/>
      <c r="FN19"/>
      <c r="FO19"/>
      <c r="FP19"/>
      <c r="FQ19"/>
      <c r="FR19"/>
      <c r="FS19"/>
      <c r="FT19"/>
      <c r="FU19"/>
      <c r="FV19"/>
      <c r="FW19"/>
      <c r="FX19"/>
      <c r="FY19"/>
      <c r="FZ19"/>
      <c r="GA19"/>
      <c r="GB19"/>
      <c r="GC19"/>
      <c r="GD19"/>
      <c r="GE19"/>
      <c r="GF19"/>
      <c r="GG19"/>
      <c r="GH19"/>
      <c r="GI19"/>
      <c r="GJ19"/>
      <c r="GK19"/>
      <c r="GL19"/>
      <c r="GM19"/>
      <c r="GN19"/>
      <c r="GO19"/>
      <c r="GP19"/>
      <c r="GQ19"/>
      <c r="GR19"/>
      <c r="GS19"/>
      <c r="GT19"/>
      <c r="GU19"/>
      <c r="GV19"/>
      <c r="GW19"/>
      <c r="GX19"/>
      <c r="GY19"/>
      <c r="GZ19"/>
      <c r="HA19"/>
      <c r="HB19"/>
      <c r="HC19"/>
    </row>
    <row r="20" spans="1:211" s="16" customFormat="1" ht="12.75" customHeight="1" x14ac:dyDescent="0.25">
      <c r="A20" s="456"/>
      <c r="B20" s="129"/>
      <c r="C20" s="130"/>
      <c r="D20" s="131"/>
      <c r="E20" s="130"/>
      <c r="F20" s="131"/>
      <c r="G20" s="130"/>
      <c r="H20" s="131"/>
      <c r="I20" s="130"/>
      <c r="J20" s="131"/>
      <c r="K20" s="130"/>
      <c r="L20" s="131"/>
      <c r="M20" s="130"/>
      <c r="N20" s="131"/>
      <c r="O20" s="130"/>
      <c r="P20" s="131"/>
      <c r="Q20" s="130"/>
      <c r="R20" s="131"/>
      <c r="S20" s="130"/>
      <c r="T20" s="131"/>
      <c r="U20" s="130"/>
      <c r="V20" s="131"/>
      <c r="W20" s="130"/>
      <c r="X20" s="131"/>
      <c r="Y20" s="130"/>
      <c r="Z20" s="131"/>
      <c r="AA20" s="130"/>
      <c r="AB20" s="131"/>
      <c r="AC20" s="130"/>
      <c r="AD20" s="131"/>
      <c r="AE20" s="130"/>
      <c r="AF20" s="131"/>
      <c r="AG20" s="130"/>
      <c r="AH20" s="131"/>
      <c r="AI20" s="130"/>
      <c r="AJ20" s="131"/>
      <c r="AK20" s="130"/>
      <c r="AL20" s="131"/>
      <c r="AM20" s="130"/>
      <c r="AN20" s="131"/>
      <c r="AO20" s="130"/>
      <c r="AP20" s="131"/>
      <c r="AQ20" s="130"/>
      <c r="AR20" s="131"/>
      <c r="AS20" s="130"/>
      <c r="AT20" s="131"/>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c r="DB20"/>
      <c r="DC20"/>
      <c r="DD20"/>
      <c r="DE20"/>
      <c r="DF20"/>
      <c r="DG20"/>
      <c r="DH20"/>
      <c r="DI20"/>
      <c r="DJ20"/>
      <c r="DK20"/>
      <c r="DL20"/>
      <c r="DM20"/>
      <c r="DN20"/>
      <c r="DO20"/>
      <c r="DP20"/>
      <c r="DQ20"/>
      <c r="DR20"/>
      <c r="DS20"/>
      <c r="DT20"/>
      <c r="DU20"/>
      <c r="DV20"/>
      <c r="DW20"/>
      <c r="DX20"/>
      <c r="DY20"/>
      <c r="DZ20"/>
      <c r="EA20"/>
      <c r="EB20"/>
      <c r="EC20"/>
      <c r="ED20"/>
      <c r="EE20"/>
      <c r="EF20"/>
      <c r="EG20"/>
      <c r="EH20"/>
      <c r="EI20"/>
      <c r="EJ20"/>
      <c r="EK20"/>
      <c r="EL20"/>
      <c r="EM20"/>
      <c r="EN20"/>
      <c r="EO20"/>
      <c r="EP20"/>
      <c r="EQ20"/>
      <c r="ER20"/>
      <c r="ES20"/>
      <c r="ET20"/>
      <c r="EU20"/>
      <c r="EV20"/>
      <c r="EW20"/>
      <c r="EX20"/>
      <c r="EY20"/>
      <c r="EZ20"/>
      <c r="FA20"/>
      <c r="FB20"/>
      <c r="FC20"/>
      <c r="FD20"/>
      <c r="FE20"/>
      <c r="FF20"/>
      <c r="FG20"/>
      <c r="FH20"/>
      <c r="FI20"/>
      <c r="FJ20"/>
      <c r="FK20"/>
      <c r="FL20"/>
      <c r="FM20"/>
      <c r="FN20"/>
      <c r="FO20"/>
      <c r="FP20"/>
      <c r="FQ20"/>
      <c r="FR20"/>
      <c r="FS20"/>
      <c r="FT20"/>
      <c r="FU20"/>
      <c r="FV20"/>
      <c r="FW20"/>
      <c r="FX20"/>
      <c r="FY20"/>
      <c r="FZ20"/>
      <c r="GA20"/>
      <c r="GB20"/>
      <c r="GC20"/>
      <c r="GD20"/>
      <c r="GE20"/>
      <c r="GF20"/>
      <c r="GG20"/>
      <c r="GH20"/>
      <c r="GI20"/>
      <c r="GJ20"/>
      <c r="GK20"/>
      <c r="GL20"/>
      <c r="GM20"/>
      <c r="GN20"/>
      <c r="GO20"/>
      <c r="GP20"/>
      <c r="GQ20"/>
      <c r="GR20"/>
      <c r="GS20"/>
      <c r="GT20"/>
      <c r="GU20"/>
      <c r="GV20"/>
      <c r="GW20"/>
      <c r="GX20"/>
      <c r="GY20"/>
      <c r="GZ20"/>
      <c r="HA20"/>
      <c r="HB20"/>
      <c r="HC20"/>
    </row>
    <row r="21" spans="1:211" s="16" customFormat="1" ht="12.75" customHeight="1" x14ac:dyDescent="0.25">
      <c r="A21" s="456"/>
      <c r="B21" s="129"/>
      <c r="C21" s="17"/>
      <c r="D21" s="132"/>
      <c r="E21" s="17"/>
      <c r="F21" s="132"/>
      <c r="G21" s="17"/>
      <c r="H21" s="132"/>
      <c r="I21" s="17"/>
      <c r="J21" s="132"/>
      <c r="K21" s="17"/>
      <c r="L21" s="132"/>
      <c r="M21" s="17"/>
      <c r="N21" s="132"/>
      <c r="O21" s="17"/>
      <c r="P21" s="132"/>
      <c r="Q21" s="17"/>
      <c r="R21" s="132"/>
      <c r="S21" s="17"/>
      <c r="T21" s="132"/>
      <c r="U21" s="17"/>
      <c r="V21" s="132"/>
      <c r="W21" s="17"/>
      <c r="X21" s="132"/>
      <c r="Y21" s="17"/>
      <c r="Z21" s="132"/>
      <c r="AA21" s="17"/>
      <c r="AB21" s="132"/>
      <c r="AC21" s="17"/>
      <c r="AD21" s="132"/>
      <c r="AE21" s="17"/>
      <c r="AF21" s="132"/>
      <c r="AG21" s="17"/>
      <c r="AH21" s="132"/>
      <c r="AI21" s="47"/>
      <c r="AJ21" s="132"/>
      <c r="AK21" s="17"/>
      <c r="AL21" s="132"/>
      <c r="AM21" s="17"/>
      <c r="AN21" s="132"/>
      <c r="AO21" s="17"/>
      <c r="AP21" s="132"/>
      <c r="AQ21" s="17"/>
      <c r="AR21" s="132"/>
      <c r="AS21" s="17"/>
      <c r="AT21" s="132"/>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c r="DB21"/>
      <c r="DC21"/>
      <c r="DD21"/>
      <c r="DE21"/>
      <c r="DF21"/>
      <c r="DG21"/>
      <c r="DH21"/>
      <c r="DI21"/>
      <c r="DJ21"/>
      <c r="DK21"/>
      <c r="DL21"/>
      <c r="DM21"/>
      <c r="DN21"/>
      <c r="DO21"/>
      <c r="DP21"/>
      <c r="DQ21"/>
      <c r="DR21"/>
      <c r="DS21"/>
      <c r="DT21"/>
      <c r="DU21"/>
      <c r="DV21"/>
      <c r="DW21"/>
      <c r="DX21"/>
      <c r="DY21"/>
      <c r="DZ21"/>
      <c r="EA21"/>
      <c r="EB21"/>
      <c r="EC21"/>
      <c r="ED21"/>
      <c r="EE21"/>
      <c r="EF21"/>
      <c r="EG21"/>
      <c r="EH21"/>
      <c r="EI21"/>
      <c r="EJ21"/>
      <c r="EK21"/>
      <c r="EL21"/>
      <c r="EM21"/>
      <c r="EN21"/>
      <c r="EO21"/>
      <c r="EP21"/>
      <c r="EQ21"/>
      <c r="ER21"/>
      <c r="ES21"/>
      <c r="ET21"/>
      <c r="EU21"/>
      <c r="EV21"/>
      <c r="EW21"/>
      <c r="EX21"/>
      <c r="EY21"/>
      <c r="EZ21"/>
      <c r="FA21"/>
      <c r="FB21"/>
      <c r="FC21"/>
      <c r="FD21"/>
      <c r="FE21"/>
      <c r="FF21"/>
      <c r="FG21"/>
      <c r="FH21"/>
      <c r="FI21"/>
      <c r="FJ21"/>
      <c r="FK21"/>
      <c r="FL21"/>
      <c r="FM21"/>
      <c r="FN21"/>
      <c r="FO21"/>
      <c r="FP21"/>
      <c r="FQ21"/>
      <c r="FR21"/>
      <c r="FS21"/>
      <c r="FT21"/>
      <c r="FU21"/>
      <c r="FV21"/>
      <c r="FW21"/>
      <c r="FX21"/>
      <c r="FY21"/>
      <c r="FZ21"/>
      <c r="GA21"/>
      <c r="GB21"/>
      <c r="GC21"/>
      <c r="GD21"/>
      <c r="GE21"/>
      <c r="GF21"/>
      <c r="GG21"/>
      <c r="GH21"/>
      <c r="GI21"/>
      <c r="GJ21"/>
      <c r="GK21"/>
      <c r="GL21"/>
      <c r="GM21"/>
      <c r="GN21"/>
      <c r="GO21"/>
      <c r="GP21"/>
      <c r="GQ21"/>
      <c r="GR21"/>
      <c r="GS21"/>
      <c r="GT21"/>
      <c r="GU21"/>
      <c r="GV21"/>
      <c r="GW21"/>
      <c r="GX21"/>
      <c r="GY21"/>
      <c r="GZ21"/>
      <c r="HA21"/>
      <c r="HB21"/>
      <c r="HC21"/>
    </row>
    <row r="22" spans="1:211" s="16" customFormat="1" ht="12" customHeight="1" thickBot="1" x14ac:dyDescent="0.3">
      <c r="A22" s="456"/>
      <c r="B22" s="129"/>
      <c r="C22" s="378"/>
      <c r="D22" s="379"/>
      <c r="E22" s="378"/>
      <c r="F22" s="379"/>
      <c r="G22" s="378"/>
      <c r="H22" s="379"/>
      <c r="I22" s="378"/>
      <c r="J22" s="379"/>
      <c r="K22" s="378"/>
      <c r="L22" s="379"/>
      <c r="M22" s="378"/>
      <c r="N22" s="379"/>
      <c r="O22" s="378"/>
      <c r="P22" s="379"/>
      <c r="Q22" s="378"/>
      <c r="R22" s="379"/>
      <c r="S22" s="378"/>
      <c r="T22" s="379"/>
      <c r="U22" s="378"/>
      <c r="V22" s="379"/>
      <c r="W22" s="378"/>
      <c r="X22" s="379"/>
      <c r="Y22" s="378"/>
      <c r="Z22" s="379"/>
      <c r="AA22" s="378"/>
      <c r="AB22" s="379"/>
      <c r="AC22" s="378"/>
      <c r="AD22" s="379"/>
      <c r="AE22" s="378"/>
      <c r="AF22" s="379"/>
      <c r="AG22" s="378"/>
      <c r="AH22" s="379"/>
      <c r="AI22" s="378"/>
      <c r="AJ22" s="379"/>
      <c r="AK22" s="378"/>
      <c r="AL22" s="379"/>
      <c r="AM22" s="378"/>
      <c r="AN22" s="379"/>
      <c r="AO22" s="378"/>
      <c r="AP22" s="379"/>
      <c r="AQ22" s="378"/>
      <c r="AR22" s="379"/>
      <c r="AS22" s="378"/>
      <c r="AT22" s="379"/>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c r="DB22"/>
      <c r="DC22"/>
      <c r="DD22"/>
      <c r="DE22"/>
      <c r="DF22"/>
      <c r="DG22"/>
      <c r="DH22"/>
      <c r="DI22"/>
      <c r="DJ22"/>
      <c r="DK22"/>
      <c r="DL22"/>
      <c r="DM22"/>
      <c r="DN22"/>
      <c r="DO22"/>
      <c r="DP22"/>
      <c r="DQ22"/>
      <c r="DR22"/>
      <c r="DS22"/>
      <c r="DT22"/>
      <c r="DU22"/>
      <c r="DV22"/>
      <c r="DW22"/>
      <c r="DX22"/>
      <c r="DY22"/>
      <c r="DZ22"/>
      <c r="EA22"/>
      <c r="EB22"/>
      <c r="EC22"/>
      <c r="ED22"/>
      <c r="EE22"/>
      <c r="EF22"/>
      <c r="EG22"/>
      <c r="EH22"/>
      <c r="EI22"/>
      <c r="EJ22"/>
      <c r="EK22"/>
      <c r="EL22"/>
      <c r="EM22"/>
      <c r="EN22"/>
      <c r="EO22"/>
      <c r="EP22"/>
      <c r="EQ22"/>
      <c r="ER22"/>
      <c r="ES22"/>
      <c r="ET22"/>
      <c r="EU22"/>
      <c r="EV22"/>
      <c r="EW22"/>
      <c r="EX22"/>
      <c r="EY22"/>
      <c r="EZ22"/>
      <c r="FA22"/>
      <c r="FB22"/>
      <c r="FC22"/>
      <c r="FD22"/>
      <c r="FE22"/>
      <c r="FF22"/>
      <c r="FG22"/>
      <c r="FH22"/>
      <c r="FI22"/>
      <c r="FJ22"/>
      <c r="FK22"/>
      <c r="FL22"/>
      <c r="FM22"/>
      <c r="FN22"/>
      <c r="FO22"/>
      <c r="FP22"/>
      <c r="FQ22"/>
      <c r="FR22"/>
      <c r="FS22"/>
      <c r="FT22"/>
      <c r="FU22"/>
      <c r="FV22"/>
      <c r="FW22"/>
      <c r="FX22"/>
      <c r="FY22"/>
      <c r="FZ22"/>
      <c r="GA22"/>
      <c r="GB22"/>
      <c r="GC22"/>
      <c r="GD22"/>
      <c r="GE22"/>
      <c r="GF22"/>
      <c r="GG22"/>
      <c r="GH22"/>
      <c r="GI22"/>
      <c r="GJ22"/>
      <c r="GK22"/>
      <c r="GL22"/>
      <c r="GM22"/>
      <c r="GN22"/>
      <c r="GO22"/>
      <c r="GP22"/>
      <c r="GQ22"/>
      <c r="GR22"/>
      <c r="GS22"/>
      <c r="GT22"/>
      <c r="GU22"/>
      <c r="GV22"/>
      <c r="GW22"/>
      <c r="GX22"/>
      <c r="GY22"/>
      <c r="GZ22"/>
      <c r="HA22"/>
      <c r="HB22"/>
      <c r="HC22"/>
    </row>
    <row r="23" spans="1:211" s="4" customFormat="1" ht="12.75" customHeight="1" x14ac:dyDescent="0.25">
      <c r="A23" s="456"/>
      <c r="B23" s="133" t="s">
        <v>29</v>
      </c>
      <c r="C23" s="362"/>
      <c r="D23" s="363"/>
      <c r="E23" s="362"/>
      <c r="F23" s="363"/>
      <c r="G23" s="362"/>
      <c r="H23" s="363"/>
      <c r="I23" s="362"/>
      <c r="J23" s="363"/>
      <c r="K23" s="362"/>
      <c r="L23" s="363"/>
      <c r="M23" s="362"/>
      <c r="N23" s="363"/>
      <c r="O23" s="362"/>
      <c r="P23" s="363"/>
      <c r="Q23" s="362"/>
      <c r="R23" s="363"/>
      <c r="S23" s="362"/>
      <c r="T23" s="363"/>
      <c r="U23" s="362"/>
      <c r="V23" s="363"/>
      <c r="W23" s="362"/>
      <c r="X23" s="363"/>
      <c r="Y23" s="362"/>
      <c r="Z23" s="363"/>
      <c r="AA23" s="362"/>
      <c r="AB23" s="363"/>
      <c r="AC23" s="362"/>
      <c r="AD23" s="363"/>
      <c r="AE23" s="362"/>
      <c r="AF23" s="363"/>
      <c r="AG23" s="362"/>
      <c r="AH23" s="363"/>
      <c r="AI23" s="362"/>
      <c r="AJ23" s="363"/>
      <c r="AK23" s="362"/>
      <c r="AL23" s="363"/>
      <c r="AM23" s="362"/>
      <c r="AN23" s="363"/>
      <c r="AO23" s="362"/>
      <c r="AP23" s="363"/>
      <c r="AQ23" s="362"/>
      <c r="AR23" s="363"/>
      <c r="AS23" s="362"/>
      <c r="AT23" s="363"/>
      <c r="AU23"/>
      <c r="AV23"/>
      <c r="AW23"/>
      <c r="AX23"/>
      <c r="AY23"/>
      <c r="AZ23"/>
      <c r="BA23"/>
      <c r="BB23"/>
      <c r="BC23"/>
      <c r="BD23"/>
      <c r="BE23"/>
      <c r="BF23"/>
      <c r="BG23"/>
      <c r="BH23"/>
      <c r="BI23"/>
      <c r="BJ23"/>
      <c r="BK23"/>
      <c r="BL23"/>
      <c r="BM23"/>
      <c r="BN23"/>
      <c r="BO23"/>
      <c r="BP23"/>
      <c r="BQ23"/>
      <c r="BR23"/>
      <c r="BS23"/>
      <c r="BT23"/>
      <c r="BU23"/>
      <c r="BV23"/>
      <c r="BW23"/>
      <c r="BX23"/>
      <c r="BY23"/>
      <c r="BZ23"/>
      <c r="CA23"/>
      <c r="CB23"/>
      <c r="CC23"/>
      <c r="CD23"/>
      <c r="CE23"/>
      <c r="CF23"/>
      <c r="CG23"/>
      <c r="CH23"/>
      <c r="CI23"/>
      <c r="CJ23"/>
      <c r="CK23"/>
      <c r="CL23"/>
      <c r="CM23"/>
      <c r="CN23"/>
      <c r="CO23"/>
      <c r="CP23"/>
      <c r="CQ23"/>
      <c r="CR23"/>
      <c r="CS23"/>
      <c r="CT23"/>
      <c r="CU23"/>
      <c r="CV23"/>
      <c r="CW23"/>
      <c r="CX23"/>
      <c r="CY23"/>
      <c r="CZ23"/>
      <c r="DA23"/>
      <c r="DB23"/>
      <c r="DC23"/>
      <c r="DD23"/>
      <c r="DE23"/>
      <c r="DF23"/>
      <c r="DG23"/>
      <c r="DH23"/>
      <c r="DI23"/>
      <c r="DJ23"/>
      <c r="DK23"/>
      <c r="DL23"/>
      <c r="DM23"/>
      <c r="DN23"/>
      <c r="DO23"/>
      <c r="DP23"/>
      <c r="DQ23"/>
      <c r="DR23"/>
      <c r="DS23"/>
      <c r="DT23"/>
      <c r="DU23"/>
      <c r="DV23"/>
      <c r="DW23"/>
      <c r="DX23"/>
      <c r="DY23"/>
      <c r="DZ23"/>
      <c r="EA23"/>
      <c r="EB23"/>
      <c r="EC23"/>
      <c r="ED23"/>
      <c r="EE23"/>
      <c r="EF23"/>
      <c r="EG23"/>
      <c r="EH23"/>
      <c r="EI23"/>
      <c r="EJ23"/>
      <c r="EK23"/>
      <c r="EL23"/>
      <c r="EM23"/>
      <c r="EN23"/>
      <c r="EO23"/>
      <c r="EP23"/>
      <c r="EQ23"/>
      <c r="ER23"/>
      <c r="ES23"/>
      <c r="ET23"/>
      <c r="EU23"/>
      <c r="EV23"/>
      <c r="EW23"/>
      <c r="EX23"/>
      <c r="EY23"/>
      <c r="EZ23"/>
      <c r="FA23"/>
      <c r="FB23"/>
      <c r="FC23"/>
      <c r="FD23"/>
      <c r="FE23"/>
      <c r="FF23"/>
      <c r="FG23"/>
      <c r="FH23"/>
      <c r="FI23"/>
      <c r="FJ23"/>
      <c r="FK23"/>
      <c r="FL23"/>
      <c r="FM23"/>
      <c r="FN23"/>
      <c r="FO23"/>
      <c r="FP23"/>
      <c r="FQ23"/>
      <c r="FR23"/>
      <c r="FS23"/>
      <c r="FT23"/>
      <c r="FU23"/>
      <c r="FV23"/>
      <c r="FW23"/>
      <c r="FX23"/>
      <c r="FY23"/>
      <c r="FZ23"/>
      <c r="GA23"/>
      <c r="GB23"/>
      <c r="GC23"/>
      <c r="GD23"/>
      <c r="GE23"/>
      <c r="GF23"/>
      <c r="GG23"/>
      <c r="GH23"/>
      <c r="GI23"/>
      <c r="GJ23"/>
      <c r="GK23"/>
      <c r="GL23"/>
      <c r="GM23"/>
      <c r="GN23"/>
      <c r="GO23"/>
      <c r="GP23"/>
      <c r="GQ23"/>
      <c r="GR23"/>
      <c r="GS23"/>
      <c r="GT23"/>
      <c r="GU23"/>
      <c r="GV23"/>
      <c r="GW23"/>
      <c r="GX23"/>
      <c r="GY23"/>
      <c r="GZ23"/>
      <c r="HA23"/>
      <c r="HB23"/>
      <c r="HC23"/>
    </row>
    <row r="24" spans="1:211" s="4" customFormat="1" ht="12.75" customHeight="1" x14ac:dyDescent="0.25">
      <c r="A24" s="456"/>
      <c r="B24" s="133"/>
      <c r="C24" s="134"/>
      <c r="D24" s="135"/>
      <c r="E24" s="134"/>
      <c r="F24" s="135"/>
      <c r="G24" s="134"/>
      <c r="H24" s="135"/>
      <c r="I24" s="134"/>
      <c r="J24" s="135"/>
      <c r="K24" s="134"/>
      <c r="L24" s="135"/>
      <c r="M24" s="134"/>
      <c r="N24" s="135"/>
      <c r="O24" s="134"/>
      <c r="P24" s="135"/>
      <c r="Q24" s="134"/>
      <c r="R24" s="135"/>
      <c r="S24" s="134"/>
      <c r="T24" s="135"/>
      <c r="U24" s="134"/>
      <c r="V24" s="135"/>
      <c r="W24" s="134"/>
      <c r="X24" s="135"/>
      <c r="Y24" s="134"/>
      <c r="Z24" s="135"/>
      <c r="AA24" s="134"/>
      <c r="AB24" s="135"/>
      <c r="AC24" s="134"/>
      <c r="AD24" s="135"/>
      <c r="AE24" s="134"/>
      <c r="AF24" s="135"/>
      <c r="AG24" s="134"/>
      <c r="AH24" s="135"/>
      <c r="AI24" s="134"/>
      <c r="AJ24" s="135"/>
      <c r="AK24" s="134"/>
      <c r="AL24" s="135"/>
      <c r="AM24" s="134"/>
      <c r="AN24" s="135"/>
      <c r="AO24" s="134"/>
      <c r="AP24" s="135"/>
      <c r="AQ24" s="134"/>
      <c r="AR24" s="135"/>
      <c r="AS24" s="134"/>
      <c r="AT24" s="135"/>
      <c r="AU24"/>
      <c r="AV24"/>
      <c r="AW24"/>
      <c r="AX24"/>
      <c r="AY24"/>
      <c r="AZ24"/>
      <c r="BA24"/>
      <c r="BB24"/>
      <c r="BC24"/>
      <c r="BD24"/>
      <c r="BE24"/>
      <c r="BF24"/>
      <c r="BG24"/>
      <c r="BH24"/>
      <c r="BI24"/>
      <c r="BJ24"/>
      <c r="BK24"/>
      <c r="BL24"/>
      <c r="BM24"/>
      <c r="BN24"/>
      <c r="BO24"/>
      <c r="BP24"/>
      <c r="BQ24"/>
      <c r="BR24"/>
      <c r="BS24"/>
      <c r="BT24"/>
      <c r="BU24"/>
      <c r="BV24"/>
      <c r="BW24"/>
      <c r="BX24"/>
      <c r="BY24"/>
      <c r="BZ24"/>
      <c r="CA24"/>
      <c r="CB24"/>
      <c r="CC24"/>
      <c r="CD24"/>
      <c r="CE24"/>
      <c r="CF24"/>
      <c r="CG24"/>
      <c r="CH24"/>
      <c r="CI24"/>
      <c r="CJ24"/>
      <c r="CK24"/>
      <c r="CL24"/>
      <c r="CM24"/>
      <c r="CN24"/>
      <c r="CO24"/>
      <c r="CP24"/>
      <c r="CQ24"/>
      <c r="CR24"/>
      <c r="CS24"/>
      <c r="CT24"/>
      <c r="CU24"/>
      <c r="CV24"/>
      <c r="CW24"/>
      <c r="CX24"/>
      <c r="CY24"/>
      <c r="CZ24"/>
      <c r="DA24"/>
      <c r="DB24"/>
      <c r="DC24"/>
      <c r="DD24"/>
      <c r="DE24"/>
      <c r="DF24"/>
      <c r="DG24"/>
      <c r="DH24"/>
      <c r="DI24"/>
      <c r="DJ24"/>
      <c r="DK24"/>
      <c r="DL24"/>
      <c r="DM24"/>
      <c r="DN24"/>
      <c r="DO24"/>
      <c r="DP24"/>
      <c r="DQ24"/>
      <c r="DR24"/>
      <c r="DS24"/>
      <c r="DT24"/>
      <c r="DU24"/>
      <c r="DV24"/>
      <c r="DW24"/>
      <c r="DX24"/>
      <c r="DY24"/>
      <c r="DZ24"/>
      <c r="EA24"/>
      <c r="EB24"/>
      <c r="EC24"/>
      <c r="ED24"/>
      <c r="EE24"/>
      <c r="EF24"/>
      <c r="EG24"/>
      <c r="EH24"/>
      <c r="EI24"/>
      <c r="EJ24"/>
      <c r="EK24"/>
      <c r="EL24"/>
      <c r="EM24"/>
      <c r="EN24"/>
      <c r="EO24"/>
      <c r="EP24"/>
      <c r="EQ24"/>
      <c r="ER24"/>
      <c r="ES24"/>
      <c r="ET24"/>
      <c r="EU24"/>
      <c r="EV24"/>
      <c r="EW24"/>
      <c r="EX24"/>
      <c r="EY24"/>
      <c r="EZ24"/>
      <c r="FA24"/>
      <c r="FB24"/>
      <c r="FC24"/>
      <c r="FD24"/>
      <c r="FE24"/>
      <c r="FF24"/>
      <c r="FG24"/>
      <c r="FH24"/>
      <c r="FI24"/>
      <c r="FJ24"/>
      <c r="FK24"/>
      <c r="FL24"/>
      <c r="FM24"/>
      <c r="FN24"/>
      <c r="FO24"/>
      <c r="FP24"/>
      <c r="FQ24"/>
      <c r="FR24"/>
      <c r="FS24"/>
      <c r="FT24"/>
      <c r="FU24"/>
      <c r="FV24"/>
      <c r="FW24"/>
      <c r="FX24"/>
      <c r="FY24"/>
      <c r="FZ24"/>
      <c r="GA24"/>
      <c r="GB24"/>
      <c r="GC24"/>
      <c r="GD24"/>
      <c r="GE24"/>
      <c r="GF24"/>
      <c r="GG24"/>
      <c r="GH24"/>
      <c r="GI24"/>
      <c r="GJ24"/>
      <c r="GK24"/>
      <c r="GL24"/>
      <c r="GM24"/>
      <c r="GN24"/>
      <c r="GO24"/>
      <c r="GP24"/>
      <c r="GQ24"/>
      <c r="GR24"/>
      <c r="GS24"/>
      <c r="GT24"/>
      <c r="GU24"/>
      <c r="GV24"/>
      <c r="GW24"/>
      <c r="GX24"/>
      <c r="GY24"/>
      <c r="GZ24"/>
      <c r="HA24"/>
      <c r="HB24"/>
      <c r="HC24"/>
    </row>
    <row r="25" spans="1:211" s="4" customFormat="1" ht="12.75" customHeight="1" x14ac:dyDescent="0.25">
      <c r="A25" s="456"/>
      <c r="B25" s="133"/>
      <c r="C25" s="11"/>
      <c r="D25" s="136"/>
      <c r="E25" s="11"/>
      <c r="F25" s="136"/>
      <c r="G25" s="11"/>
      <c r="H25" s="136"/>
      <c r="I25" s="11"/>
      <c r="J25" s="136"/>
      <c r="K25" s="11"/>
      <c r="L25" s="136"/>
      <c r="M25" s="11"/>
      <c r="N25" s="136"/>
      <c r="O25" s="11"/>
      <c r="P25" s="136"/>
      <c r="Q25" s="11"/>
      <c r="R25" s="136"/>
      <c r="S25" s="11"/>
      <c r="T25" s="136"/>
      <c r="U25" s="11"/>
      <c r="V25" s="136"/>
      <c r="W25" s="11"/>
      <c r="X25" s="136"/>
      <c r="Y25" s="11"/>
      <c r="Z25" s="136"/>
      <c r="AA25" s="11"/>
      <c r="AB25" s="136"/>
      <c r="AC25" s="11"/>
      <c r="AD25" s="136"/>
      <c r="AE25" s="11"/>
      <c r="AF25" s="136"/>
      <c r="AG25" s="11"/>
      <c r="AH25" s="136"/>
      <c r="AI25" s="11"/>
      <c r="AJ25" s="136"/>
      <c r="AK25" s="11"/>
      <c r="AL25" s="136"/>
      <c r="AM25" s="11"/>
      <c r="AN25" s="136"/>
      <c r="AO25" s="11"/>
      <c r="AP25" s="136"/>
      <c r="AQ25" s="11"/>
      <c r="AR25" s="136"/>
      <c r="AS25" s="11"/>
      <c r="AT25" s="136"/>
      <c r="AU25"/>
      <c r="AV25"/>
      <c r="AW25"/>
      <c r="AX25"/>
      <c r="AY25"/>
      <c r="AZ25"/>
      <c r="BA25"/>
      <c r="BB25"/>
      <c r="BC25"/>
      <c r="BD25"/>
      <c r="BE25"/>
      <c r="BF25"/>
      <c r="BG25"/>
      <c r="BH25"/>
      <c r="BI25"/>
      <c r="BJ25"/>
      <c r="BK25"/>
      <c r="BL25"/>
      <c r="BM25"/>
      <c r="BN25"/>
      <c r="BO25"/>
      <c r="BP25"/>
      <c r="BQ25"/>
      <c r="BR25"/>
      <c r="BS25"/>
      <c r="BT25"/>
      <c r="BU25"/>
      <c r="BV25"/>
      <c r="BW25"/>
      <c r="BX25"/>
      <c r="BY25"/>
      <c r="BZ25"/>
      <c r="CA25"/>
      <c r="CB25"/>
      <c r="CC25"/>
      <c r="CD25"/>
      <c r="CE25"/>
      <c r="CF25"/>
      <c r="CG25"/>
      <c r="CH25"/>
      <c r="CI25"/>
      <c r="CJ25"/>
      <c r="CK25"/>
      <c r="CL25"/>
      <c r="CM25"/>
      <c r="CN25"/>
      <c r="CO25"/>
      <c r="CP25"/>
      <c r="CQ25"/>
      <c r="CR25"/>
      <c r="CS25"/>
      <c r="CT25"/>
      <c r="CU25"/>
      <c r="CV25"/>
      <c r="CW25"/>
      <c r="CX25"/>
      <c r="CY25"/>
      <c r="CZ25"/>
      <c r="DA25"/>
      <c r="DB25"/>
      <c r="DC25"/>
      <c r="DD25"/>
      <c r="DE25"/>
      <c r="DF25"/>
      <c r="DG25"/>
      <c r="DH25"/>
      <c r="DI25"/>
      <c r="DJ25"/>
      <c r="DK25"/>
      <c r="DL25"/>
      <c r="DM25"/>
      <c r="DN25"/>
      <c r="DO25"/>
      <c r="DP25"/>
      <c r="DQ25"/>
      <c r="DR25"/>
      <c r="DS25"/>
      <c r="DT25"/>
      <c r="DU25"/>
      <c r="DV25"/>
      <c r="DW25"/>
      <c r="DX25"/>
      <c r="DY25"/>
      <c r="DZ25"/>
      <c r="EA25"/>
      <c r="EB25"/>
      <c r="EC25"/>
      <c r="ED25"/>
      <c r="EE25"/>
      <c r="EF25"/>
      <c r="EG25"/>
      <c r="EH25"/>
      <c r="EI25"/>
      <c r="EJ25"/>
      <c r="EK25"/>
      <c r="EL25"/>
      <c r="EM25"/>
      <c r="EN25"/>
      <c r="EO25"/>
      <c r="EP25"/>
      <c r="EQ25"/>
      <c r="ER25"/>
      <c r="ES25"/>
      <c r="ET25"/>
      <c r="EU25"/>
      <c r="EV25"/>
      <c r="EW25"/>
      <c r="EX25"/>
      <c r="EY25"/>
      <c r="EZ25"/>
      <c r="FA25"/>
      <c r="FB25"/>
      <c r="FC25"/>
      <c r="FD25"/>
      <c r="FE25"/>
      <c r="FF25"/>
      <c r="FG25"/>
      <c r="FH25"/>
      <c r="FI25"/>
      <c r="FJ25"/>
      <c r="FK25"/>
      <c r="FL25"/>
      <c r="FM25"/>
      <c r="FN25"/>
      <c r="FO25"/>
      <c r="FP25"/>
      <c r="FQ25"/>
      <c r="FR25"/>
      <c r="FS25"/>
      <c r="FT25"/>
      <c r="FU25"/>
      <c r="FV25"/>
      <c r="FW25"/>
      <c r="FX25"/>
      <c r="FY25"/>
      <c r="FZ25"/>
      <c r="GA25"/>
      <c r="GB25"/>
      <c r="GC25"/>
      <c r="GD25"/>
      <c r="GE25"/>
      <c r="GF25"/>
      <c r="GG25"/>
      <c r="GH25"/>
      <c r="GI25"/>
      <c r="GJ25"/>
      <c r="GK25"/>
      <c r="GL25"/>
      <c r="GM25"/>
      <c r="GN25"/>
      <c r="GO25"/>
      <c r="GP25"/>
      <c r="GQ25"/>
      <c r="GR25"/>
      <c r="GS25"/>
      <c r="GT25"/>
      <c r="GU25"/>
      <c r="GV25"/>
      <c r="GW25"/>
      <c r="GX25"/>
      <c r="GY25"/>
      <c r="GZ25"/>
      <c r="HA25"/>
      <c r="HB25"/>
      <c r="HC25"/>
    </row>
    <row r="26" spans="1:211" s="4" customFormat="1" ht="12.75" customHeight="1" thickBot="1" x14ac:dyDescent="0.3">
      <c r="A26" s="456"/>
      <c r="B26" s="133"/>
      <c r="C26" s="366"/>
      <c r="D26" s="367"/>
      <c r="E26" s="366"/>
      <c r="F26" s="367"/>
      <c r="G26" s="366"/>
      <c r="H26" s="367"/>
      <c r="I26" s="366"/>
      <c r="J26" s="367"/>
      <c r="K26" s="366"/>
      <c r="L26" s="367"/>
      <c r="M26" s="366"/>
      <c r="N26" s="367"/>
      <c r="O26" s="366"/>
      <c r="P26" s="367"/>
      <c r="Q26" s="366"/>
      <c r="R26" s="367"/>
      <c r="S26" s="366"/>
      <c r="T26" s="367"/>
      <c r="U26" s="366"/>
      <c r="V26" s="367"/>
      <c r="W26" s="366"/>
      <c r="X26" s="367"/>
      <c r="Y26" s="366"/>
      <c r="Z26" s="367"/>
      <c r="AA26" s="366"/>
      <c r="AB26" s="367"/>
      <c r="AC26" s="366"/>
      <c r="AD26" s="367"/>
      <c r="AE26" s="366"/>
      <c r="AF26" s="367"/>
      <c r="AG26" s="366"/>
      <c r="AH26" s="367"/>
      <c r="AI26" s="366"/>
      <c r="AJ26" s="367"/>
      <c r="AK26" s="366"/>
      <c r="AL26" s="367"/>
      <c r="AM26" s="366"/>
      <c r="AN26" s="367"/>
      <c r="AO26" s="366"/>
      <c r="AP26" s="367"/>
      <c r="AQ26" s="366"/>
      <c r="AR26" s="367"/>
      <c r="AS26" s="366"/>
      <c r="AT26" s="367"/>
      <c r="AU26"/>
      <c r="AV26"/>
      <c r="AW26"/>
      <c r="AX26"/>
      <c r="AY26"/>
      <c r="AZ26"/>
      <c r="BA26"/>
      <c r="BB26"/>
      <c r="BC26"/>
      <c r="BD26"/>
      <c r="BE26"/>
      <c r="BF26"/>
      <c r="BG26"/>
      <c r="BH26"/>
      <c r="BI26"/>
      <c r="BJ26"/>
      <c r="BK26"/>
      <c r="BL26"/>
      <c r="BM26"/>
      <c r="BN26"/>
      <c r="BO26"/>
      <c r="BP26"/>
      <c r="BQ26"/>
      <c r="BR26"/>
      <c r="BS26"/>
      <c r="BT26"/>
      <c r="BU26"/>
      <c r="BV26"/>
      <c r="BW26"/>
      <c r="BX26"/>
      <c r="BY26"/>
      <c r="BZ26"/>
      <c r="CA26"/>
      <c r="CB26"/>
      <c r="CC26"/>
      <c r="CD26"/>
      <c r="CE26"/>
      <c r="CF26"/>
      <c r="CG26"/>
      <c r="CH26"/>
      <c r="CI26"/>
      <c r="CJ26"/>
      <c r="CK26"/>
      <c r="CL26"/>
      <c r="CM26"/>
      <c r="CN26"/>
      <c r="CO26"/>
      <c r="CP26"/>
      <c r="CQ26"/>
      <c r="CR26"/>
      <c r="CS26"/>
      <c r="CT26"/>
      <c r="CU26"/>
      <c r="CV26"/>
      <c r="CW26"/>
      <c r="CX26"/>
      <c r="CY26"/>
      <c r="CZ26"/>
      <c r="DA26"/>
      <c r="DB26"/>
      <c r="DC26"/>
      <c r="DD26"/>
      <c r="DE26"/>
      <c r="DF26"/>
      <c r="DG26"/>
      <c r="DH26"/>
      <c r="DI26"/>
      <c r="DJ26"/>
      <c r="DK26"/>
      <c r="DL26"/>
      <c r="DM26"/>
      <c r="DN26"/>
      <c r="DO26"/>
      <c r="DP26"/>
      <c r="DQ26"/>
      <c r="DR26"/>
      <c r="DS26"/>
      <c r="DT26"/>
      <c r="DU26"/>
      <c r="DV26"/>
      <c r="DW26"/>
      <c r="DX26"/>
      <c r="DY26"/>
      <c r="DZ26"/>
      <c r="EA26"/>
      <c r="EB26"/>
      <c r="EC26"/>
      <c r="ED26"/>
      <c r="EE26"/>
      <c r="EF26"/>
      <c r="EG26"/>
      <c r="EH26"/>
      <c r="EI26"/>
      <c r="EJ26"/>
      <c r="EK26"/>
      <c r="EL26"/>
      <c r="EM26"/>
      <c r="EN26"/>
      <c r="EO26"/>
      <c r="EP26"/>
      <c r="EQ26"/>
      <c r="ER26"/>
      <c r="ES26"/>
      <c r="ET26"/>
      <c r="EU26"/>
      <c r="EV26"/>
      <c r="EW26"/>
      <c r="EX26"/>
      <c r="EY26"/>
      <c r="EZ26"/>
      <c r="FA26"/>
      <c r="FB26"/>
      <c r="FC26"/>
      <c r="FD26"/>
      <c r="FE26"/>
      <c r="FF26"/>
      <c r="FG26"/>
      <c r="FH26"/>
      <c r="FI26"/>
      <c r="FJ26"/>
      <c r="FK26"/>
      <c r="FL26"/>
      <c r="FM26"/>
      <c r="FN26"/>
      <c r="FO26"/>
      <c r="FP26"/>
      <c r="FQ26"/>
      <c r="FR26"/>
      <c r="FS26"/>
      <c r="FT26"/>
      <c r="FU26"/>
      <c r="FV26"/>
      <c r="FW26"/>
      <c r="FX26"/>
      <c r="FY26"/>
      <c r="FZ26"/>
      <c r="GA26"/>
      <c r="GB26"/>
      <c r="GC26"/>
      <c r="GD26"/>
      <c r="GE26"/>
      <c r="GF26"/>
      <c r="GG26"/>
      <c r="GH26"/>
      <c r="GI26"/>
      <c r="GJ26"/>
      <c r="GK26"/>
      <c r="GL26"/>
      <c r="GM26"/>
      <c r="GN26"/>
      <c r="GO26"/>
      <c r="GP26"/>
      <c r="GQ26"/>
      <c r="GR26"/>
      <c r="GS26"/>
      <c r="GT26"/>
      <c r="GU26"/>
      <c r="GV26"/>
      <c r="GW26"/>
      <c r="GX26"/>
      <c r="GY26"/>
      <c r="GZ26"/>
      <c r="HA26"/>
      <c r="HB26"/>
      <c r="HC26"/>
    </row>
    <row r="27" spans="1:211" s="5" customFormat="1" ht="12.75" customHeight="1" x14ac:dyDescent="0.25">
      <c r="A27" s="456"/>
      <c r="B27" s="137" t="s">
        <v>30</v>
      </c>
      <c r="C27" s="348" t="s">
        <v>120</v>
      </c>
      <c r="D27" s="349"/>
      <c r="E27" s="348"/>
      <c r="F27" s="349"/>
      <c r="G27" s="348"/>
      <c r="H27" s="349"/>
      <c r="I27" s="348"/>
      <c r="J27" s="349"/>
      <c r="K27" s="348"/>
      <c r="L27" s="349"/>
      <c r="M27" s="348"/>
      <c r="N27" s="349"/>
      <c r="O27" s="348"/>
      <c r="P27" s="349"/>
      <c r="Q27" s="348"/>
      <c r="R27" s="349"/>
      <c r="S27" s="348"/>
      <c r="T27" s="349"/>
      <c r="U27" s="348"/>
      <c r="V27" s="349"/>
      <c r="W27" s="348"/>
      <c r="X27" s="349"/>
      <c r="Y27" s="348"/>
      <c r="Z27" s="349"/>
      <c r="AA27" s="348"/>
      <c r="AB27" s="349"/>
      <c r="AC27" s="348"/>
      <c r="AD27" s="349"/>
      <c r="AE27" s="348"/>
      <c r="AF27" s="349"/>
      <c r="AG27" s="348"/>
      <c r="AH27" s="349"/>
      <c r="AI27" s="348"/>
      <c r="AJ27" s="349"/>
      <c r="AK27" s="348"/>
      <c r="AL27" s="349"/>
      <c r="AM27" s="348"/>
      <c r="AN27" s="349"/>
      <c r="AO27" s="348"/>
      <c r="AP27" s="349"/>
      <c r="AQ27" s="348"/>
      <c r="AR27" s="349"/>
      <c r="AS27" s="348"/>
      <c r="AT27" s="349"/>
      <c r="AU27"/>
      <c r="AV27"/>
      <c r="AW27"/>
      <c r="AX27"/>
      <c r="AY27"/>
      <c r="AZ27"/>
      <c r="BA27"/>
      <c r="BB27"/>
      <c r="BC27"/>
      <c r="BD27"/>
      <c r="BE27"/>
      <c r="BF27"/>
      <c r="BG27"/>
      <c r="BH27"/>
      <c r="BI27"/>
      <c r="BJ27"/>
      <c r="BK27"/>
      <c r="BL27"/>
      <c r="BM27"/>
      <c r="BN27"/>
      <c r="BO27"/>
      <c r="BP27"/>
      <c r="BQ27"/>
      <c r="BR27"/>
      <c r="BS27"/>
      <c r="BT27"/>
      <c r="BU27"/>
      <c r="BV27"/>
      <c r="BW27"/>
      <c r="BX27"/>
      <c r="BY27"/>
      <c r="BZ27"/>
      <c r="CA27"/>
      <c r="CB27"/>
      <c r="CC27"/>
      <c r="CD27"/>
      <c r="CE27"/>
      <c r="CF27"/>
      <c r="CG27"/>
      <c r="CH27"/>
      <c r="CI27"/>
      <c r="CJ27"/>
      <c r="CK27"/>
      <c r="CL27"/>
      <c r="CM27"/>
      <c r="CN27"/>
      <c r="CO27"/>
      <c r="CP27"/>
      <c r="CQ27"/>
      <c r="CR27"/>
      <c r="CS27"/>
      <c r="CT27"/>
      <c r="CU27"/>
      <c r="CV27"/>
      <c r="CW27"/>
      <c r="CX27"/>
      <c r="CY27"/>
      <c r="CZ27"/>
      <c r="DA27"/>
      <c r="DB27"/>
      <c r="DC27"/>
      <c r="DD27"/>
      <c r="DE27"/>
      <c r="DF27"/>
      <c r="DG27"/>
      <c r="DH27"/>
      <c r="DI27"/>
      <c r="DJ27"/>
      <c r="DK27"/>
      <c r="DL27"/>
      <c r="DM27"/>
      <c r="DN27"/>
      <c r="DO27"/>
      <c r="DP27"/>
      <c r="DQ27"/>
      <c r="DR27"/>
      <c r="DS27"/>
      <c r="DT27"/>
      <c r="DU27"/>
      <c r="DV27"/>
      <c r="DW27"/>
      <c r="DX27"/>
      <c r="DY27"/>
      <c r="DZ27"/>
      <c r="EA27"/>
      <c r="EB27"/>
      <c r="EC27"/>
      <c r="ED27"/>
      <c r="EE27"/>
      <c r="EF27"/>
      <c r="EG27"/>
      <c r="EH27"/>
      <c r="EI27"/>
      <c r="EJ27"/>
      <c r="EK27"/>
      <c r="EL27"/>
      <c r="EM27"/>
      <c r="EN27"/>
      <c r="EO27"/>
      <c r="EP27"/>
      <c r="EQ27"/>
      <c r="ER27"/>
      <c r="ES27"/>
      <c r="ET27"/>
      <c r="EU27"/>
      <c r="EV27"/>
      <c r="EW27"/>
      <c r="EX27"/>
      <c r="EY27"/>
      <c r="EZ27"/>
      <c r="FA27"/>
      <c r="FB27"/>
      <c r="FC27"/>
      <c r="FD27"/>
      <c r="FE27"/>
      <c r="FF27"/>
      <c r="FG27"/>
      <c r="FH27"/>
      <c r="FI27"/>
      <c r="FJ27"/>
      <c r="FK27"/>
      <c r="FL27"/>
      <c r="FM27"/>
      <c r="FN27"/>
      <c r="FO27"/>
      <c r="FP27"/>
      <c r="FQ27"/>
      <c r="FR27"/>
      <c r="FS27"/>
      <c r="FT27"/>
      <c r="FU27"/>
      <c r="FV27"/>
      <c r="FW27"/>
      <c r="FX27"/>
      <c r="FY27"/>
      <c r="FZ27"/>
      <c r="GA27"/>
      <c r="GB27"/>
      <c r="GC27"/>
      <c r="GD27"/>
      <c r="GE27"/>
      <c r="GF27"/>
      <c r="GG27"/>
      <c r="GH27"/>
      <c r="GI27"/>
      <c r="GJ27"/>
      <c r="GK27"/>
      <c r="GL27"/>
      <c r="GM27"/>
      <c r="GN27"/>
      <c r="GO27"/>
      <c r="GP27"/>
      <c r="GQ27"/>
      <c r="GR27"/>
      <c r="GS27"/>
      <c r="GT27"/>
      <c r="GU27"/>
      <c r="GV27"/>
      <c r="GW27"/>
      <c r="GX27"/>
      <c r="GY27"/>
      <c r="GZ27"/>
      <c r="HA27"/>
      <c r="HB27"/>
      <c r="HC27"/>
    </row>
    <row r="28" spans="1:211" s="5" customFormat="1" ht="12.75" customHeight="1" x14ac:dyDescent="0.25">
      <c r="A28" s="456"/>
      <c r="B28" s="137"/>
      <c r="C28" s="106">
        <v>0.33333333333333331</v>
      </c>
      <c r="D28" s="105">
        <v>0.5</v>
      </c>
      <c r="E28" s="106"/>
      <c r="F28" s="105"/>
      <c r="G28" s="106"/>
      <c r="H28" s="105"/>
      <c r="I28" s="106"/>
      <c r="J28" s="105"/>
      <c r="K28" s="106"/>
      <c r="L28" s="105"/>
      <c r="M28" s="106"/>
      <c r="N28" s="105"/>
      <c r="O28" s="106"/>
      <c r="P28" s="105"/>
      <c r="Q28" s="106"/>
      <c r="R28" s="105"/>
      <c r="S28" s="106"/>
      <c r="T28" s="105"/>
      <c r="U28" s="106"/>
      <c r="V28" s="105"/>
      <c r="W28" s="106"/>
      <c r="X28" s="105"/>
      <c r="Y28" s="106"/>
      <c r="Z28" s="105"/>
      <c r="AA28" s="106"/>
      <c r="AB28" s="105"/>
      <c r="AC28" s="106"/>
      <c r="AD28" s="105"/>
      <c r="AE28" s="106"/>
      <c r="AF28" s="105"/>
      <c r="AG28" s="106"/>
      <c r="AH28" s="105"/>
      <c r="AI28" s="106"/>
      <c r="AJ28" s="105"/>
      <c r="AK28" s="106"/>
      <c r="AL28" s="105"/>
      <c r="AM28" s="106"/>
      <c r="AN28" s="105"/>
      <c r="AO28" s="106"/>
      <c r="AP28" s="105"/>
      <c r="AQ28" s="106"/>
      <c r="AR28" s="105"/>
      <c r="AS28" s="106"/>
      <c r="AT28" s="105"/>
      <c r="AU28"/>
      <c r="AV28"/>
      <c r="AW28"/>
      <c r="AX28"/>
      <c r="AY28"/>
      <c r="AZ28"/>
      <c r="BA28"/>
      <c r="BB28"/>
      <c r="BC28"/>
      <c r="BD28"/>
      <c r="BE28"/>
      <c r="BF28"/>
      <c r="BG28"/>
      <c r="BH28"/>
      <c r="BI28"/>
      <c r="BJ28"/>
      <c r="BK28"/>
      <c r="BL28"/>
      <c r="BM28"/>
      <c r="BN28"/>
      <c r="BO28"/>
      <c r="BP28"/>
      <c r="BQ28"/>
      <c r="BR28"/>
      <c r="BS28"/>
      <c r="BT28"/>
      <c r="BU28"/>
      <c r="BV28"/>
      <c r="BW28"/>
      <c r="BX28"/>
      <c r="BY28"/>
      <c r="BZ28"/>
      <c r="CA28"/>
      <c r="CB28"/>
      <c r="CC28"/>
      <c r="CD28"/>
      <c r="CE28"/>
      <c r="CF28"/>
      <c r="CG28"/>
      <c r="CH28"/>
      <c r="CI28"/>
      <c r="CJ28"/>
      <c r="CK28"/>
      <c r="CL28"/>
      <c r="CM28"/>
      <c r="CN28"/>
      <c r="CO28"/>
      <c r="CP28"/>
      <c r="CQ28"/>
      <c r="CR28"/>
      <c r="CS28"/>
      <c r="CT28"/>
      <c r="CU28"/>
      <c r="CV28"/>
      <c r="CW28"/>
      <c r="CX28"/>
      <c r="CY28"/>
      <c r="CZ28"/>
      <c r="DA28"/>
      <c r="DB28"/>
      <c r="DC28"/>
      <c r="DD28"/>
      <c r="DE28"/>
      <c r="DF28"/>
      <c r="DG28"/>
      <c r="DH28"/>
      <c r="DI28"/>
      <c r="DJ28"/>
      <c r="DK28"/>
      <c r="DL28"/>
      <c r="DM28"/>
      <c r="DN28"/>
      <c r="DO28"/>
      <c r="DP28"/>
      <c r="DQ28"/>
      <c r="DR28"/>
      <c r="DS28"/>
      <c r="DT28"/>
      <c r="DU28"/>
      <c r="DV28"/>
      <c r="DW28"/>
      <c r="DX28"/>
      <c r="DY28"/>
      <c r="DZ28"/>
      <c r="EA28"/>
      <c r="EB28"/>
      <c r="EC28"/>
      <c r="ED28"/>
      <c r="EE28"/>
      <c r="EF28"/>
      <c r="EG28"/>
      <c r="EH28"/>
      <c r="EI28"/>
      <c r="EJ28"/>
      <c r="EK28"/>
      <c r="EL28"/>
      <c r="EM28"/>
      <c r="EN28"/>
      <c r="EO28"/>
      <c r="EP28"/>
      <c r="EQ28"/>
      <c r="ER28"/>
      <c r="ES28"/>
      <c r="ET28"/>
      <c r="EU28"/>
      <c r="EV28"/>
      <c r="EW28"/>
      <c r="EX28"/>
      <c r="EY28"/>
      <c r="EZ28"/>
      <c r="FA28"/>
      <c r="FB28"/>
      <c r="FC28"/>
      <c r="FD28"/>
      <c r="FE28"/>
      <c r="FF28"/>
      <c r="FG28"/>
      <c r="FH28"/>
      <c r="FI28"/>
      <c r="FJ28"/>
      <c r="FK28"/>
      <c r="FL28"/>
      <c r="FM28"/>
      <c r="FN28"/>
      <c r="FO28"/>
      <c r="FP28"/>
      <c r="FQ28"/>
      <c r="FR28"/>
      <c r="FS28"/>
      <c r="FT28"/>
      <c r="FU28"/>
      <c r="FV28"/>
      <c r="FW28"/>
      <c r="FX28"/>
      <c r="FY28"/>
      <c r="FZ28"/>
      <c r="GA28"/>
      <c r="GB28"/>
      <c r="GC28"/>
      <c r="GD28"/>
      <c r="GE28"/>
      <c r="GF28"/>
      <c r="GG28"/>
      <c r="GH28"/>
      <c r="GI28"/>
      <c r="GJ28"/>
      <c r="GK28"/>
      <c r="GL28"/>
      <c r="GM28"/>
      <c r="GN28"/>
      <c r="GO28"/>
      <c r="GP28"/>
      <c r="GQ28"/>
      <c r="GR28"/>
      <c r="GS28"/>
      <c r="GT28"/>
      <c r="GU28"/>
      <c r="GV28"/>
      <c r="GW28"/>
      <c r="GX28"/>
      <c r="GY28"/>
      <c r="GZ28"/>
      <c r="HA28"/>
      <c r="HB28"/>
      <c r="HC28"/>
    </row>
    <row r="29" spans="1:211" s="5" customFormat="1" ht="12.75" customHeight="1" x14ac:dyDescent="0.25">
      <c r="A29" s="456"/>
      <c r="B29" s="137"/>
      <c r="C29" s="12" t="s">
        <v>66</v>
      </c>
      <c r="D29" s="138" t="s">
        <v>12</v>
      </c>
      <c r="E29" s="12"/>
      <c r="F29" s="138"/>
      <c r="G29" s="12"/>
      <c r="H29" s="138"/>
      <c r="I29" s="12"/>
      <c r="J29" s="138"/>
      <c r="K29" s="12"/>
      <c r="L29" s="138"/>
      <c r="M29" s="12"/>
      <c r="N29" s="138"/>
      <c r="O29" s="12"/>
      <c r="P29" s="138"/>
      <c r="Q29" s="12"/>
      <c r="R29" s="138"/>
      <c r="S29" s="12"/>
      <c r="T29" s="138"/>
      <c r="U29" s="12"/>
      <c r="V29" s="138"/>
      <c r="W29" s="12"/>
      <c r="X29" s="138"/>
      <c r="Y29" s="12"/>
      <c r="Z29" s="138"/>
      <c r="AA29" s="12"/>
      <c r="AB29" s="138"/>
      <c r="AC29" s="12"/>
      <c r="AD29" s="138"/>
      <c r="AE29" s="12"/>
      <c r="AF29" s="138"/>
      <c r="AG29" s="12"/>
      <c r="AH29" s="138"/>
      <c r="AI29" s="12"/>
      <c r="AJ29" s="138"/>
      <c r="AK29" s="12"/>
      <c r="AL29" s="138"/>
      <c r="AM29" s="12"/>
      <c r="AN29" s="138"/>
      <c r="AO29" s="12"/>
      <c r="AP29" s="138"/>
      <c r="AQ29" s="12"/>
      <c r="AR29" s="138"/>
      <c r="AS29" s="12"/>
      <c r="AT29" s="138"/>
      <c r="AU29"/>
      <c r="AV29"/>
      <c r="AW29"/>
      <c r="AX29"/>
      <c r="AY29"/>
      <c r="AZ29"/>
      <c r="BA29"/>
      <c r="BB29"/>
      <c r="BC29"/>
      <c r="BD29"/>
      <c r="BE29"/>
      <c r="BF29"/>
      <c r="BG29"/>
      <c r="BH29"/>
      <c r="BI29"/>
      <c r="BJ29"/>
      <c r="BK29"/>
      <c r="BL29"/>
      <c r="BM29"/>
      <c r="BN29"/>
      <c r="BO29"/>
      <c r="BP29"/>
      <c r="BQ29"/>
      <c r="BR29"/>
      <c r="BS29"/>
      <c r="BT29"/>
      <c r="BU29"/>
      <c r="BV29"/>
      <c r="BW29"/>
      <c r="BX29"/>
      <c r="BY29"/>
      <c r="BZ29"/>
      <c r="CA29"/>
      <c r="CB29"/>
      <c r="CC29"/>
      <c r="CD29"/>
      <c r="CE29"/>
      <c r="CF29"/>
      <c r="CG29"/>
      <c r="CH29"/>
      <c r="CI29"/>
      <c r="CJ29"/>
      <c r="CK29"/>
      <c r="CL29"/>
      <c r="CM29"/>
      <c r="CN29"/>
      <c r="CO29"/>
      <c r="CP29"/>
      <c r="CQ29"/>
      <c r="CR29"/>
      <c r="CS29"/>
      <c r="CT29"/>
      <c r="CU29"/>
      <c r="CV29"/>
      <c r="CW29"/>
      <c r="CX29"/>
      <c r="CY29"/>
      <c r="CZ29"/>
      <c r="DA29"/>
      <c r="DB29"/>
      <c r="DC29"/>
      <c r="DD29"/>
      <c r="DE29"/>
      <c r="DF29"/>
      <c r="DG29"/>
      <c r="DH29"/>
      <c r="DI29"/>
      <c r="DJ29"/>
      <c r="DK29"/>
      <c r="DL29"/>
      <c r="DM29"/>
      <c r="DN29"/>
      <c r="DO29"/>
      <c r="DP29"/>
      <c r="DQ29"/>
      <c r="DR29"/>
      <c r="DS29"/>
      <c r="DT29"/>
      <c r="DU29"/>
      <c r="DV29"/>
      <c r="DW29"/>
      <c r="DX29"/>
      <c r="DY29"/>
      <c r="DZ29"/>
      <c r="EA29"/>
      <c r="EB29"/>
      <c r="EC29"/>
      <c r="ED29"/>
      <c r="EE29"/>
      <c r="EF29"/>
      <c r="EG29"/>
      <c r="EH29"/>
      <c r="EI29"/>
      <c r="EJ29"/>
      <c r="EK29"/>
      <c r="EL29"/>
      <c r="EM29"/>
      <c r="EN29"/>
      <c r="EO29"/>
      <c r="EP29"/>
      <c r="EQ29"/>
      <c r="ER29"/>
      <c r="ES29"/>
      <c r="ET29"/>
      <c r="EU29"/>
      <c r="EV29"/>
      <c r="EW29"/>
      <c r="EX29"/>
      <c r="EY29"/>
      <c r="EZ29"/>
      <c r="FA29"/>
      <c r="FB29"/>
      <c r="FC29"/>
      <c r="FD29"/>
      <c r="FE29"/>
      <c r="FF29"/>
      <c r="FG29"/>
      <c r="FH29"/>
      <c r="FI29"/>
      <c r="FJ29"/>
      <c r="FK29"/>
      <c r="FL29"/>
      <c r="FM29"/>
      <c r="FN29"/>
      <c r="FO29"/>
      <c r="FP29"/>
      <c r="FQ29"/>
      <c r="FR29"/>
      <c r="FS29"/>
      <c r="FT29"/>
      <c r="FU29"/>
      <c r="FV29"/>
      <c r="FW29"/>
      <c r="FX29"/>
      <c r="FY29"/>
      <c r="FZ29"/>
      <c r="GA29"/>
      <c r="GB29"/>
      <c r="GC29"/>
      <c r="GD29"/>
      <c r="GE29"/>
      <c r="GF29"/>
      <c r="GG29"/>
      <c r="GH29"/>
      <c r="GI29"/>
      <c r="GJ29"/>
      <c r="GK29"/>
      <c r="GL29"/>
      <c r="GM29"/>
      <c r="GN29"/>
      <c r="GO29"/>
      <c r="GP29"/>
      <c r="GQ29"/>
      <c r="GR29"/>
      <c r="GS29"/>
      <c r="GT29"/>
      <c r="GU29"/>
      <c r="GV29"/>
      <c r="GW29"/>
      <c r="GX29"/>
      <c r="GY29"/>
      <c r="GZ29"/>
      <c r="HA29"/>
      <c r="HB29"/>
      <c r="HC29"/>
    </row>
    <row r="30" spans="1:211" s="5" customFormat="1" ht="12.75" customHeight="1" thickBot="1" x14ac:dyDescent="0.3">
      <c r="A30" s="456"/>
      <c r="B30" s="137"/>
      <c r="C30" s="372" t="s">
        <v>243</v>
      </c>
      <c r="D30" s="373"/>
      <c r="E30" s="372"/>
      <c r="F30" s="373"/>
      <c r="G30" s="372"/>
      <c r="H30" s="373"/>
      <c r="I30" s="372"/>
      <c r="J30" s="373"/>
      <c r="K30" s="372"/>
      <c r="L30" s="373"/>
      <c r="M30" s="372"/>
      <c r="N30" s="373"/>
      <c r="O30" s="372"/>
      <c r="P30" s="373"/>
      <c r="Q30" s="372"/>
      <c r="R30" s="373"/>
      <c r="S30" s="372"/>
      <c r="T30" s="373"/>
      <c r="U30" s="372"/>
      <c r="V30" s="373"/>
      <c r="W30" s="372"/>
      <c r="X30" s="373"/>
      <c r="Y30" s="372"/>
      <c r="Z30" s="373"/>
      <c r="AA30" s="372"/>
      <c r="AB30" s="373"/>
      <c r="AC30" s="372"/>
      <c r="AD30" s="373"/>
      <c r="AE30" s="372"/>
      <c r="AF30" s="373"/>
      <c r="AG30" s="372"/>
      <c r="AH30" s="373"/>
      <c r="AI30" s="372"/>
      <c r="AJ30" s="373"/>
      <c r="AK30" s="372"/>
      <c r="AL30" s="373"/>
      <c r="AM30" s="372"/>
      <c r="AN30" s="373"/>
      <c r="AO30" s="372"/>
      <c r="AP30" s="373"/>
      <c r="AQ30" s="372"/>
      <c r="AR30" s="373"/>
      <c r="AS30" s="372"/>
      <c r="AT30" s="373"/>
      <c r="AU30"/>
      <c r="AV30"/>
      <c r="AW30"/>
      <c r="AX30"/>
      <c r="AY30"/>
      <c r="AZ30"/>
      <c r="BA30"/>
      <c r="BB30"/>
      <c r="BC30"/>
      <c r="BD30"/>
      <c r="BE30"/>
      <c r="BF30"/>
      <c r="BG30"/>
      <c r="BH30"/>
      <c r="BI30"/>
      <c r="BJ30"/>
      <c r="BK30"/>
      <c r="BL30"/>
      <c r="BM30"/>
      <c r="BN30"/>
      <c r="BO30"/>
      <c r="BP30"/>
      <c r="BQ30"/>
      <c r="BR30"/>
      <c r="BS30"/>
      <c r="BT30"/>
      <c r="BU30"/>
      <c r="BV30"/>
      <c r="BW30"/>
      <c r="BX30"/>
      <c r="BY30"/>
      <c r="BZ30"/>
      <c r="CA30"/>
      <c r="CB30"/>
      <c r="CC30"/>
      <c r="CD30"/>
      <c r="CE30"/>
      <c r="CF30"/>
      <c r="CG30"/>
      <c r="CH30"/>
      <c r="CI30"/>
      <c r="CJ30"/>
      <c r="CK30"/>
      <c r="CL30"/>
      <c r="CM30"/>
      <c r="CN30"/>
      <c r="CO30"/>
      <c r="CP30"/>
      <c r="CQ30"/>
      <c r="CR30"/>
      <c r="CS30"/>
      <c r="CT30"/>
      <c r="CU30"/>
      <c r="CV30"/>
      <c r="CW30"/>
      <c r="CX30"/>
      <c r="CY30"/>
      <c r="CZ30"/>
      <c r="DA30"/>
      <c r="DB30"/>
      <c r="DC30"/>
      <c r="DD30"/>
      <c r="DE30"/>
      <c r="DF30"/>
      <c r="DG30"/>
      <c r="DH30"/>
      <c r="DI30"/>
      <c r="DJ30"/>
      <c r="DK30"/>
      <c r="DL30"/>
      <c r="DM30"/>
      <c r="DN30"/>
      <c r="DO30"/>
      <c r="DP30"/>
      <c r="DQ30"/>
      <c r="DR30"/>
      <c r="DS30"/>
      <c r="DT30"/>
      <c r="DU30"/>
      <c r="DV30"/>
      <c r="DW30"/>
      <c r="DX30"/>
      <c r="DY30"/>
      <c r="DZ30"/>
      <c r="EA30"/>
      <c r="EB30"/>
      <c r="EC30"/>
      <c r="ED30"/>
      <c r="EE30"/>
      <c r="EF30"/>
      <c r="EG30"/>
      <c r="EH30"/>
      <c r="EI30"/>
      <c r="EJ30"/>
      <c r="EK30"/>
      <c r="EL30"/>
      <c r="EM30"/>
      <c r="EN30"/>
      <c r="EO30"/>
      <c r="EP30"/>
      <c r="EQ30"/>
      <c r="ER30"/>
      <c r="ES30"/>
      <c r="ET30"/>
      <c r="EU30"/>
      <c r="EV30"/>
      <c r="EW30"/>
      <c r="EX30"/>
      <c r="EY30"/>
      <c r="EZ30"/>
      <c r="FA30"/>
      <c r="FB30"/>
      <c r="FC30"/>
      <c r="FD30"/>
      <c r="FE30"/>
      <c r="FF30"/>
      <c r="FG30"/>
      <c r="FH30"/>
      <c r="FI30"/>
      <c r="FJ30"/>
      <c r="FK30"/>
      <c r="FL30"/>
      <c r="FM30"/>
      <c r="FN30"/>
      <c r="FO30"/>
      <c r="FP30"/>
      <c r="FQ30"/>
      <c r="FR30"/>
      <c r="FS30"/>
      <c r="FT30"/>
      <c r="FU30"/>
      <c r="FV30"/>
      <c r="FW30"/>
      <c r="FX30"/>
      <c r="FY30"/>
      <c r="FZ30"/>
      <c r="GA30"/>
      <c r="GB30"/>
      <c r="GC30"/>
      <c r="GD30"/>
      <c r="GE30"/>
      <c r="GF30"/>
      <c r="GG30"/>
      <c r="GH30"/>
      <c r="GI30"/>
      <c r="GJ30"/>
      <c r="GK30"/>
      <c r="GL30"/>
      <c r="GM30"/>
      <c r="GN30"/>
      <c r="GO30"/>
      <c r="GP30"/>
      <c r="GQ30"/>
      <c r="GR30"/>
      <c r="GS30"/>
      <c r="GT30"/>
      <c r="GU30"/>
      <c r="GV30"/>
      <c r="GW30"/>
      <c r="GX30"/>
      <c r="GY30"/>
      <c r="GZ30"/>
      <c r="HA30"/>
      <c r="HB30"/>
      <c r="HC30"/>
    </row>
    <row r="31" spans="1:211" s="7" customFormat="1" ht="12.75" customHeight="1" x14ac:dyDescent="0.25">
      <c r="A31" s="456"/>
      <c r="B31" s="139" t="s">
        <v>31</v>
      </c>
      <c r="C31" s="364"/>
      <c r="D31" s="365"/>
      <c r="E31" s="364"/>
      <c r="F31" s="365"/>
      <c r="G31" s="364"/>
      <c r="H31" s="365"/>
      <c r="I31" s="364"/>
      <c r="J31" s="365"/>
      <c r="K31" s="364"/>
      <c r="L31" s="365"/>
      <c r="M31" s="364"/>
      <c r="N31" s="365"/>
      <c r="O31" s="364"/>
      <c r="P31" s="365"/>
      <c r="Q31" s="364"/>
      <c r="R31" s="365"/>
      <c r="S31" s="364"/>
      <c r="T31" s="365"/>
      <c r="U31" s="364"/>
      <c r="V31" s="365"/>
      <c r="W31" s="364"/>
      <c r="X31" s="365"/>
      <c r="Y31" s="364"/>
      <c r="Z31" s="365"/>
      <c r="AA31" s="364"/>
      <c r="AB31" s="365"/>
      <c r="AC31" s="364"/>
      <c r="AD31" s="365"/>
      <c r="AE31" s="364"/>
      <c r="AF31" s="365"/>
      <c r="AG31" s="364"/>
      <c r="AH31" s="365"/>
      <c r="AI31" s="364"/>
      <c r="AJ31" s="365"/>
      <c r="AK31" s="364"/>
      <c r="AL31" s="365"/>
      <c r="AM31" s="364"/>
      <c r="AN31" s="365"/>
      <c r="AO31" s="364"/>
      <c r="AP31" s="365"/>
      <c r="AQ31" s="364"/>
      <c r="AR31" s="365"/>
      <c r="AS31" s="364"/>
      <c r="AT31" s="365"/>
      <c r="AU31"/>
      <c r="AV31"/>
      <c r="AW31"/>
      <c r="AX31"/>
      <c r="AY31"/>
      <c r="AZ31"/>
      <c r="BA31"/>
      <c r="BB31"/>
      <c r="BC31"/>
      <c r="BD31"/>
      <c r="BE31"/>
      <c r="BF31"/>
      <c r="BG31"/>
      <c r="BH31"/>
      <c r="BI31"/>
      <c r="BJ31"/>
      <c r="BK31"/>
      <c r="BL31"/>
      <c r="BM31"/>
      <c r="BN31"/>
      <c r="BO31"/>
      <c r="BP31"/>
      <c r="BQ31"/>
      <c r="BR31"/>
      <c r="BS31"/>
      <c r="BT31"/>
      <c r="BU31"/>
      <c r="BV31"/>
      <c r="BW31"/>
      <c r="BX31"/>
      <c r="BY31"/>
      <c r="BZ31"/>
      <c r="CA31"/>
      <c r="CB31"/>
      <c r="CC31"/>
      <c r="CD31"/>
      <c r="CE31"/>
      <c r="CF31"/>
      <c r="CG31"/>
      <c r="CH31"/>
      <c r="CI31"/>
      <c r="CJ31"/>
      <c r="CK31"/>
      <c r="CL31"/>
      <c r="CM31"/>
      <c r="CN31"/>
      <c r="CO31"/>
      <c r="CP31"/>
      <c r="CQ31"/>
      <c r="CR31"/>
      <c r="CS31"/>
      <c r="CT31"/>
      <c r="CU31"/>
      <c r="CV31"/>
      <c r="CW31"/>
      <c r="CX31"/>
      <c r="CY31"/>
      <c r="CZ31"/>
      <c r="DA31"/>
      <c r="DB31"/>
      <c r="DC31"/>
      <c r="DD31"/>
      <c r="DE31"/>
      <c r="DF31"/>
      <c r="DG31"/>
      <c r="DH31"/>
      <c r="DI31"/>
      <c r="DJ31"/>
      <c r="DK31"/>
      <c r="DL31"/>
      <c r="DM31"/>
      <c r="DN31"/>
      <c r="DO31"/>
      <c r="DP31"/>
      <c r="DQ31"/>
      <c r="DR31"/>
      <c r="DS31"/>
      <c r="DT31"/>
      <c r="DU31"/>
      <c r="DV31"/>
      <c r="DW31"/>
      <c r="DX31"/>
      <c r="DY31"/>
      <c r="DZ31"/>
      <c r="EA31"/>
      <c r="EB31"/>
      <c r="EC31"/>
      <c r="ED31"/>
      <c r="EE31"/>
      <c r="EF31"/>
      <c r="EG31"/>
      <c r="EH31"/>
      <c r="EI31"/>
      <c r="EJ31"/>
      <c r="EK31"/>
      <c r="EL31"/>
      <c r="EM31"/>
      <c r="EN31"/>
      <c r="EO31"/>
      <c r="EP31"/>
      <c r="EQ31"/>
      <c r="ER31"/>
      <c r="ES31"/>
      <c r="ET31"/>
      <c r="EU31"/>
      <c r="EV31"/>
      <c r="EW31"/>
      <c r="EX31"/>
      <c r="EY31"/>
      <c r="EZ31"/>
      <c r="FA31"/>
      <c r="FB31"/>
      <c r="FC31"/>
      <c r="FD31"/>
      <c r="FE31"/>
      <c r="FF31"/>
      <c r="FG31"/>
      <c r="FH31"/>
      <c r="FI31"/>
      <c r="FJ31"/>
      <c r="FK31"/>
      <c r="FL31"/>
      <c r="FM31"/>
      <c r="FN31"/>
      <c r="FO31"/>
      <c r="FP31"/>
      <c r="FQ31"/>
      <c r="FR31"/>
      <c r="FS31"/>
      <c r="FT31"/>
      <c r="FU31"/>
      <c r="FV31"/>
      <c r="FW31"/>
      <c r="FX31"/>
      <c r="FY31"/>
      <c r="FZ31"/>
      <c r="GA31"/>
      <c r="GB31"/>
      <c r="GC31"/>
      <c r="GD31"/>
      <c r="GE31"/>
      <c r="GF31"/>
      <c r="GG31"/>
      <c r="GH31"/>
      <c r="GI31"/>
      <c r="GJ31"/>
      <c r="GK31"/>
      <c r="GL31"/>
      <c r="GM31"/>
      <c r="GN31"/>
      <c r="GO31"/>
      <c r="GP31"/>
      <c r="GQ31"/>
      <c r="GR31"/>
      <c r="GS31"/>
      <c r="GT31"/>
      <c r="GU31"/>
      <c r="GV31"/>
      <c r="GW31"/>
      <c r="GX31"/>
      <c r="GY31"/>
      <c r="GZ31"/>
      <c r="HA31"/>
      <c r="HB31"/>
      <c r="HC31"/>
    </row>
    <row r="32" spans="1:211" s="7" customFormat="1" ht="12.75" customHeight="1" x14ac:dyDescent="0.25">
      <c r="A32" s="456"/>
      <c r="B32" s="139"/>
      <c r="C32" s="140"/>
      <c r="D32" s="141"/>
      <c r="E32" s="140"/>
      <c r="F32" s="141"/>
      <c r="G32" s="140"/>
      <c r="H32" s="141"/>
      <c r="I32" s="140"/>
      <c r="J32" s="141"/>
      <c r="K32" s="140"/>
      <c r="L32" s="141"/>
      <c r="M32" s="140"/>
      <c r="N32" s="141"/>
      <c r="O32" s="140"/>
      <c r="P32" s="141"/>
      <c r="Q32" s="140"/>
      <c r="R32" s="141"/>
      <c r="S32" s="140"/>
      <c r="T32" s="141"/>
      <c r="U32" s="140"/>
      <c r="V32" s="141"/>
      <c r="W32" s="140"/>
      <c r="X32" s="141"/>
      <c r="Y32" s="140"/>
      <c r="Z32" s="141"/>
      <c r="AA32" s="140"/>
      <c r="AB32" s="141"/>
      <c r="AC32" s="140"/>
      <c r="AD32" s="141"/>
      <c r="AE32" s="140"/>
      <c r="AF32" s="141"/>
      <c r="AG32" s="140"/>
      <c r="AH32" s="141"/>
      <c r="AI32" s="140"/>
      <c r="AJ32" s="141"/>
      <c r="AK32" s="140"/>
      <c r="AL32" s="141"/>
      <c r="AM32" s="140"/>
      <c r="AN32" s="141"/>
      <c r="AO32" s="140"/>
      <c r="AP32" s="141"/>
      <c r="AQ32" s="140"/>
      <c r="AR32" s="141"/>
      <c r="AS32" s="140"/>
      <c r="AT32" s="141"/>
      <c r="AU32"/>
      <c r="AV32"/>
      <c r="AW32"/>
      <c r="AX32"/>
      <c r="AY32"/>
      <c r="AZ32"/>
      <c r="BA32"/>
      <c r="BB32"/>
      <c r="BC32"/>
      <c r="BD32"/>
      <c r="BE32"/>
      <c r="BF32"/>
      <c r="BG32"/>
      <c r="BH32"/>
      <c r="BI32"/>
      <c r="BJ32"/>
      <c r="BK32"/>
      <c r="BL32"/>
      <c r="BM32"/>
      <c r="BN32"/>
      <c r="BO32"/>
      <c r="BP32"/>
      <c r="BQ32"/>
      <c r="BR32"/>
      <c r="BS32"/>
      <c r="BT32"/>
      <c r="BU32"/>
      <c r="BV32"/>
      <c r="BW32"/>
      <c r="BX32"/>
      <c r="BY32"/>
      <c r="BZ32"/>
      <c r="CA32"/>
      <c r="CB32"/>
      <c r="CC32"/>
      <c r="CD32"/>
      <c r="CE32"/>
      <c r="CF32"/>
      <c r="CG32"/>
      <c r="CH32"/>
      <c r="CI32"/>
      <c r="CJ32"/>
      <c r="CK32"/>
      <c r="CL32"/>
      <c r="CM32"/>
      <c r="CN32"/>
      <c r="CO32"/>
      <c r="CP32"/>
      <c r="CQ32"/>
      <c r="CR32"/>
      <c r="CS32"/>
      <c r="CT32"/>
      <c r="CU32"/>
      <c r="CV32"/>
      <c r="CW32"/>
      <c r="CX32"/>
      <c r="CY32"/>
      <c r="CZ32"/>
      <c r="DA32"/>
      <c r="DB32"/>
      <c r="DC32"/>
      <c r="DD32"/>
      <c r="DE32"/>
      <c r="DF32"/>
      <c r="DG32"/>
      <c r="DH32"/>
      <c r="DI32"/>
      <c r="DJ32"/>
      <c r="DK32"/>
      <c r="DL32"/>
      <c r="DM32"/>
      <c r="DN32"/>
      <c r="DO32"/>
      <c r="DP32"/>
      <c r="DQ32"/>
      <c r="DR32"/>
      <c r="DS32"/>
      <c r="DT32"/>
      <c r="DU32"/>
      <c r="DV32"/>
      <c r="DW32"/>
      <c r="DX32"/>
      <c r="DY32"/>
      <c r="DZ32"/>
      <c r="EA32"/>
      <c r="EB32"/>
      <c r="EC32"/>
      <c r="ED32"/>
      <c r="EE32"/>
      <c r="EF32"/>
      <c r="EG32"/>
      <c r="EH32"/>
      <c r="EI32"/>
      <c r="EJ32"/>
      <c r="EK32"/>
      <c r="EL32"/>
      <c r="EM32"/>
      <c r="EN32"/>
      <c r="EO32"/>
      <c r="EP32"/>
      <c r="EQ32"/>
      <c r="ER32"/>
      <c r="ES32"/>
      <c r="ET32"/>
      <c r="EU32"/>
      <c r="EV32"/>
      <c r="EW32"/>
      <c r="EX32"/>
      <c r="EY32"/>
      <c r="EZ32"/>
      <c r="FA32"/>
      <c r="FB32"/>
      <c r="FC32"/>
      <c r="FD32"/>
      <c r="FE32"/>
      <c r="FF32"/>
      <c r="FG32"/>
      <c r="FH32"/>
      <c r="FI32"/>
      <c r="FJ32"/>
      <c r="FK32"/>
      <c r="FL32"/>
      <c r="FM32"/>
      <c r="FN32"/>
      <c r="FO32"/>
      <c r="FP32"/>
      <c r="FQ32"/>
      <c r="FR32"/>
      <c r="FS32"/>
      <c r="FT32"/>
      <c r="FU32"/>
      <c r="FV32"/>
      <c r="FW32"/>
      <c r="FX32"/>
      <c r="FY32"/>
      <c r="FZ32"/>
      <c r="GA32"/>
      <c r="GB32"/>
      <c r="GC32"/>
      <c r="GD32"/>
      <c r="GE32"/>
      <c r="GF32"/>
      <c r="GG32"/>
      <c r="GH32"/>
      <c r="GI32"/>
      <c r="GJ32"/>
      <c r="GK32"/>
      <c r="GL32"/>
      <c r="GM32"/>
      <c r="GN32"/>
      <c r="GO32"/>
      <c r="GP32"/>
      <c r="GQ32"/>
      <c r="GR32"/>
      <c r="GS32"/>
      <c r="GT32"/>
      <c r="GU32"/>
      <c r="GV32"/>
      <c r="GW32"/>
      <c r="GX32"/>
      <c r="GY32"/>
      <c r="GZ32"/>
      <c r="HA32"/>
      <c r="HB32"/>
      <c r="HC32"/>
    </row>
    <row r="33" spans="1:211" s="7" customFormat="1" ht="12.75" customHeight="1" x14ac:dyDescent="0.25">
      <c r="A33" s="456"/>
      <c r="B33" s="139"/>
      <c r="C33" s="14"/>
      <c r="D33" s="104"/>
      <c r="E33" s="14"/>
      <c r="F33" s="104"/>
      <c r="G33" s="14"/>
      <c r="H33" s="104"/>
      <c r="I33" s="14"/>
      <c r="J33" s="104"/>
      <c r="K33" s="14"/>
      <c r="L33" s="104"/>
      <c r="M33" s="14"/>
      <c r="N33" s="104"/>
      <c r="O33" s="14"/>
      <c r="P33" s="104"/>
      <c r="Q33" s="14"/>
      <c r="R33" s="104"/>
      <c r="S33" s="14"/>
      <c r="T33" s="104"/>
      <c r="U33" s="14"/>
      <c r="V33" s="104"/>
      <c r="W33" s="14"/>
      <c r="X33" s="104"/>
      <c r="Y33" s="14"/>
      <c r="Z33" s="104"/>
      <c r="AA33" s="14"/>
      <c r="AB33" s="104"/>
      <c r="AC33" s="14"/>
      <c r="AD33" s="104"/>
      <c r="AE33" s="14"/>
      <c r="AF33" s="104"/>
      <c r="AG33" s="14"/>
      <c r="AH33" s="104"/>
      <c r="AI33" s="14"/>
      <c r="AJ33" s="104"/>
      <c r="AK33" s="14"/>
      <c r="AL33" s="104"/>
      <c r="AM33" s="14"/>
      <c r="AN33" s="104"/>
      <c r="AO33" s="14"/>
      <c r="AP33" s="104"/>
      <c r="AQ33" s="14"/>
      <c r="AR33" s="104"/>
      <c r="AS33" s="14"/>
      <c r="AT33" s="104"/>
      <c r="AU33"/>
      <c r="AV33"/>
      <c r="AW33"/>
      <c r="AX33"/>
      <c r="AY33"/>
      <c r="AZ33"/>
      <c r="BA33"/>
      <c r="BB33"/>
      <c r="BC33"/>
      <c r="BD33"/>
      <c r="BE33"/>
      <c r="BF33"/>
      <c r="BG33"/>
      <c r="BH33"/>
      <c r="BI33"/>
      <c r="BJ33"/>
      <c r="BK33"/>
      <c r="BL33"/>
      <c r="BM33"/>
      <c r="BN33"/>
      <c r="BO33"/>
      <c r="BP33"/>
      <c r="BQ33"/>
      <c r="BR33"/>
      <c r="BS33"/>
      <c r="BT33"/>
      <c r="BU33"/>
      <c r="BV33"/>
      <c r="BW33"/>
      <c r="BX33"/>
      <c r="BY33"/>
      <c r="BZ33"/>
      <c r="CA33"/>
      <c r="CB33"/>
      <c r="CC33"/>
      <c r="CD33"/>
      <c r="CE33"/>
      <c r="CF33"/>
      <c r="CG33"/>
      <c r="CH33"/>
      <c r="CI33"/>
      <c r="CJ33"/>
      <c r="CK33"/>
      <c r="CL33"/>
      <c r="CM33"/>
      <c r="CN33"/>
      <c r="CO33"/>
      <c r="CP33"/>
      <c r="CQ33"/>
      <c r="CR33"/>
      <c r="CS33"/>
      <c r="CT33"/>
      <c r="CU33"/>
      <c r="CV33"/>
      <c r="CW33"/>
      <c r="CX33"/>
      <c r="CY33"/>
      <c r="CZ33"/>
      <c r="DA33"/>
      <c r="DB33"/>
      <c r="DC33"/>
      <c r="DD33"/>
      <c r="DE33"/>
      <c r="DF33"/>
      <c r="DG33"/>
      <c r="DH33"/>
      <c r="DI33"/>
      <c r="DJ33"/>
      <c r="DK33"/>
      <c r="DL33"/>
      <c r="DM33"/>
      <c r="DN33"/>
      <c r="DO33"/>
      <c r="DP33"/>
      <c r="DQ33"/>
      <c r="DR33"/>
      <c r="DS33"/>
      <c r="DT33"/>
      <c r="DU33"/>
      <c r="DV33"/>
      <c r="DW33"/>
      <c r="DX33"/>
      <c r="DY33"/>
      <c r="DZ33"/>
      <c r="EA33"/>
      <c r="EB33"/>
      <c r="EC33"/>
      <c r="ED33"/>
      <c r="EE33"/>
      <c r="EF33"/>
      <c r="EG33"/>
      <c r="EH33"/>
      <c r="EI33"/>
      <c r="EJ33"/>
      <c r="EK33"/>
      <c r="EL33"/>
      <c r="EM33"/>
      <c r="EN33"/>
      <c r="EO33"/>
      <c r="EP33"/>
      <c r="EQ33"/>
      <c r="ER33"/>
      <c r="ES33"/>
      <c r="ET33"/>
      <c r="EU33"/>
      <c r="EV33"/>
      <c r="EW33"/>
      <c r="EX33"/>
      <c r="EY33"/>
      <c r="EZ33"/>
      <c r="FA33"/>
      <c r="FB33"/>
      <c r="FC33"/>
      <c r="FD33"/>
      <c r="FE33"/>
      <c r="FF33"/>
      <c r="FG33"/>
      <c r="FH33"/>
      <c r="FI33"/>
      <c r="FJ33"/>
      <c r="FK33"/>
      <c r="FL33"/>
      <c r="FM33"/>
      <c r="FN33"/>
      <c r="FO33"/>
      <c r="FP33"/>
      <c r="FQ33"/>
      <c r="FR33"/>
      <c r="FS33"/>
      <c r="FT33"/>
      <c r="FU33"/>
      <c r="FV33"/>
      <c r="FW33"/>
      <c r="FX33"/>
      <c r="FY33"/>
      <c r="FZ33"/>
      <c r="GA33"/>
      <c r="GB33"/>
      <c r="GC33"/>
      <c r="GD33"/>
      <c r="GE33"/>
      <c r="GF33"/>
      <c r="GG33"/>
      <c r="GH33"/>
      <c r="GI33"/>
      <c r="GJ33"/>
      <c r="GK33"/>
      <c r="GL33"/>
      <c r="GM33"/>
      <c r="GN33"/>
      <c r="GO33"/>
      <c r="GP33"/>
      <c r="GQ33"/>
      <c r="GR33"/>
      <c r="GS33"/>
      <c r="GT33"/>
      <c r="GU33"/>
      <c r="GV33"/>
      <c r="GW33"/>
      <c r="GX33"/>
      <c r="GY33"/>
      <c r="GZ33"/>
      <c r="HA33"/>
      <c r="HB33"/>
      <c r="HC33"/>
    </row>
    <row r="34" spans="1:211" s="7" customFormat="1" ht="12.75" customHeight="1" thickBot="1" x14ac:dyDescent="0.3">
      <c r="A34" s="456"/>
      <c r="B34" s="139"/>
      <c r="C34" s="370"/>
      <c r="D34" s="371"/>
      <c r="E34" s="370"/>
      <c r="F34" s="371"/>
      <c r="G34" s="370"/>
      <c r="H34" s="371"/>
      <c r="I34" s="370"/>
      <c r="J34" s="371"/>
      <c r="K34" s="370"/>
      <c r="L34" s="371"/>
      <c r="M34" s="370"/>
      <c r="N34" s="371"/>
      <c r="O34" s="370"/>
      <c r="P34" s="371"/>
      <c r="Q34" s="370"/>
      <c r="R34" s="371"/>
      <c r="S34" s="370"/>
      <c r="T34" s="371"/>
      <c r="U34" s="370"/>
      <c r="V34" s="371"/>
      <c r="W34" s="370"/>
      <c r="X34" s="371"/>
      <c r="Y34" s="370"/>
      <c r="Z34" s="371"/>
      <c r="AA34" s="370"/>
      <c r="AB34" s="371"/>
      <c r="AC34" s="370"/>
      <c r="AD34" s="371"/>
      <c r="AE34" s="370"/>
      <c r="AF34" s="371"/>
      <c r="AG34" s="370"/>
      <c r="AH34" s="371"/>
      <c r="AI34" s="370"/>
      <c r="AJ34" s="371"/>
      <c r="AK34" s="370"/>
      <c r="AL34" s="371"/>
      <c r="AM34" s="370"/>
      <c r="AN34" s="371"/>
      <c r="AO34" s="370"/>
      <c r="AP34" s="371"/>
      <c r="AQ34" s="370"/>
      <c r="AR34" s="371"/>
      <c r="AS34" s="370"/>
      <c r="AT34" s="371"/>
      <c r="AU34"/>
      <c r="AV34"/>
      <c r="AW34"/>
      <c r="AX34"/>
      <c r="AY34"/>
      <c r="AZ34"/>
      <c r="BA34"/>
      <c r="BB34"/>
      <c r="BC34"/>
      <c r="BD34"/>
      <c r="BE34"/>
      <c r="BF34"/>
      <c r="BG34"/>
      <c r="BH34"/>
      <c r="BI34"/>
      <c r="BJ34"/>
      <c r="BK34"/>
      <c r="BL34"/>
      <c r="BM34"/>
      <c r="BN34"/>
      <c r="BO34"/>
      <c r="BP34"/>
      <c r="BQ34"/>
      <c r="BR34"/>
      <c r="BS34"/>
      <c r="BT34"/>
      <c r="BU34"/>
      <c r="BV34"/>
      <c r="BW34"/>
      <c r="BX34"/>
      <c r="BY34"/>
      <c r="BZ34"/>
      <c r="CA34"/>
      <c r="CB34"/>
      <c r="CC34"/>
      <c r="CD34"/>
      <c r="CE34"/>
      <c r="CF34"/>
      <c r="CG34"/>
      <c r="CH34"/>
      <c r="CI34"/>
      <c r="CJ34"/>
      <c r="CK34"/>
      <c r="CL34"/>
      <c r="CM34"/>
      <c r="CN34"/>
      <c r="CO34"/>
      <c r="CP34"/>
      <c r="CQ34"/>
      <c r="CR34"/>
      <c r="CS34"/>
      <c r="CT34"/>
      <c r="CU34"/>
      <c r="CV34"/>
      <c r="CW34"/>
      <c r="CX34"/>
      <c r="CY34"/>
      <c r="CZ34"/>
      <c r="DA34"/>
      <c r="DB34"/>
      <c r="DC34"/>
      <c r="DD34"/>
      <c r="DE34"/>
      <c r="DF34"/>
      <c r="DG34"/>
      <c r="DH34"/>
      <c r="DI34"/>
      <c r="DJ34"/>
      <c r="DK34"/>
      <c r="DL34"/>
      <c r="DM34"/>
      <c r="DN34"/>
      <c r="DO34"/>
      <c r="DP34"/>
      <c r="DQ34"/>
      <c r="DR34"/>
      <c r="DS34"/>
      <c r="DT34"/>
      <c r="DU34"/>
      <c r="DV34"/>
      <c r="DW34"/>
      <c r="DX34"/>
      <c r="DY34"/>
      <c r="DZ34"/>
      <c r="EA34"/>
      <c r="EB34"/>
      <c r="EC34"/>
      <c r="ED34"/>
      <c r="EE34"/>
      <c r="EF34"/>
      <c r="EG34"/>
      <c r="EH34"/>
      <c r="EI34"/>
      <c r="EJ34"/>
      <c r="EK34"/>
      <c r="EL34"/>
      <c r="EM34"/>
      <c r="EN34"/>
      <c r="EO34"/>
      <c r="EP34"/>
      <c r="EQ34"/>
      <c r="ER34"/>
      <c r="ES34"/>
      <c r="ET34"/>
      <c r="EU34"/>
      <c r="EV34"/>
      <c r="EW34"/>
      <c r="EX34"/>
      <c r="EY34"/>
      <c r="EZ34"/>
      <c r="FA34"/>
      <c r="FB34"/>
      <c r="FC34"/>
      <c r="FD34"/>
      <c r="FE34"/>
      <c r="FF34"/>
      <c r="FG34"/>
      <c r="FH34"/>
      <c r="FI34"/>
      <c r="FJ34"/>
      <c r="FK34"/>
      <c r="FL34"/>
      <c r="FM34"/>
      <c r="FN34"/>
      <c r="FO34"/>
      <c r="FP34"/>
      <c r="FQ34"/>
      <c r="FR34"/>
      <c r="FS34"/>
      <c r="FT34"/>
      <c r="FU34"/>
      <c r="FV34"/>
      <c r="FW34"/>
      <c r="FX34"/>
      <c r="FY34"/>
      <c r="FZ34"/>
      <c r="GA34"/>
      <c r="GB34"/>
      <c r="GC34"/>
      <c r="GD34"/>
      <c r="GE34"/>
      <c r="GF34"/>
      <c r="GG34"/>
      <c r="GH34"/>
      <c r="GI34"/>
      <c r="GJ34"/>
      <c r="GK34"/>
      <c r="GL34"/>
      <c r="GM34"/>
      <c r="GN34"/>
      <c r="GO34"/>
      <c r="GP34"/>
      <c r="GQ34"/>
      <c r="GR34"/>
      <c r="GS34"/>
      <c r="GT34"/>
      <c r="GU34"/>
      <c r="GV34"/>
      <c r="GW34"/>
      <c r="GX34"/>
      <c r="GY34"/>
      <c r="GZ34"/>
      <c r="HA34"/>
      <c r="HB34"/>
      <c r="HC34"/>
    </row>
    <row r="35" spans="1:211" s="18" customFormat="1" ht="12.75" customHeight="1" outlineLevel="1" x14ac:dyDescent="0.25">
      <c r="A35" s="456"/>
      <c r="B35" s="142" t="s">
        <v>32</v>
      </c>
      <c r="C35" s="358"/>
      <c r="D35" s="359"/>
      <c r="E35" s="358"/>
      <c r="F35" s="359"/>
      <c r="G35" s="358"/>
      <c r="H35" s="359"/>
      <c r="I35" s="358"/>
      <c r="J35" s="359"/>
      <c r="K35" s="358"/>
      <c r="L35" s="359"/>
      <c r="M35" s="358"/>
      <c r="N35" s="359"/>
      <c r="O35" s="358"/>
      <c r="P35" s="359"/>
      <c r="Q35" s="358"/>
      <c r="R35" s="359"/>
      <c r="S35" s="358"/>
      <c r="T35" s="359"/>
      <c r="U35" s="358"/>
      <c r="V35" s="359"/>
      <c r="W35" s="358"/>
      <c r="X35" s="359"/>
      <c r="Y35" s="358"/>
      <c r="Z35" s="359"/>
      <c r="AA35" s="358"/>
      <c r="AB35" s="359"/>
      <c r="AC35" s="358"/>
      <c r="AD35" s="359"/>
      <c r="AE35" s="358"/>
      <c r="AF35" s="359"/>
      <c r="AG35" s="358"/>
      <c r="AH35" s="359"/>
      <c r="AI35" s="358"/>
      <c r="AJ35" s="359"/>
      <c r="AK35" s="358"/>
      <c r="AL35" s="359"/>
      <c r="AM35" s="358"/>
      <c r="AN35" s="359"/>
      <c r="AO35" s="358"/>
      <c r="AP35" s="359"/>
      <c r="AQ35" s="358"/>
      <c r="AR35" s="359"/>
      <c r="AS35" s="358"/>
      <c r="AT35" s="359"/>
      <c r="AU35"/>
      <c r="AV35"/>
      <c r="AW35"/>
      <c r="AX35"/>
      <c r="AY35"/>
      <c r="AZ35"/>
      <c r="BA35"/>
      <c r="BB35"/>
      <c r="BC35"/>
      <c r="BD35"/>
      <c r="BE35"/>
      <c r="BF35"/>
      <c r="BG35"/>
      <c r="BH35"/>
      <c r="BI35"/>
      <c r="BJ35"/>
      <c r="BK35"/>
      <c r="BL35"/>
      <c r="BM35"/>
      <c r="BN35"/>
      <c r="BO35"/>
      <c r="BP35"/>
      <c r="BQ35"/>
      <c r="BR35"/>
      <c r="BS35"/>
      <c r="BT35"/>
      <c r="BU35"/>
      <c r="BV35"/>
      <c r="BW35"/>
      <c r="BX35"/>
      <c r="BY35"/>
      <c r="BZ35"/>
      <c r="CA35"/>
      <c r="CB35"/>
      <c r="CC35"/>
      <c r="CD35"/>
      <c r="CE35"/>
      <c r="CF35"/>
      <c r="CG35"/>
      <c r="CH35"/>
      <c r="CI35"/>
      <c r="CJ35"/>
      <c r="CK35"/>
      <c r="CL35"/>
      <c r="CM35"/>
      <c r="CN35"/>
      <c r="CO35"/>
      <c r="CP35"/>
      <c r="CQ35"/>
      <c r="CR35"/>
      <c r="CS35"/>
      <c r="CT35"/>
      <c r="CU35"/>
      <c r="CV35"/>
      <c r="CW35"/>
      <c r="CX35"/>
      <c r="CY35"/>
      <c r="CZ35"/>
      <c r="DA35"/>
      <c r="DB35"/>
      <c r="DC35"/>
      <c r="DD35"/>
      <c r="DE35"/>
      <c r="DF35"/>
      <c r="DG35"/>
      <c r="DH35"/>
      <c r="DI35"/>
      <c r="DJ35"/>
      <c r="DK35"/>
      <c r="DL35"/>
      <c r="DM35"/>
      <c r="DN35"/>
      <c r="DO35"/>
      <c r="DP35"/>
      <c r="DQ35"/>
      <c r="DR35"/>
      <c r="DS35"/>
      <c r="DT35"/>
      <c r="DU35"/>
      <c r="DV35"/>
      <c r="DW35"/>
      <c r="DX35"/>
      <c r="DY35"/>
      <c r="DZ35"/>
      <c r="EA35"/>
      <c r="EB35"/>
      <c r="EC35"/>
      <c r="ED35"/>
      <c r="EE35"/>
      <c r="EF35"/>
      <c r="EG35"/>
      <c r="EH35"/>
      <c r="EI35"/>
      <c r="EJ35"/>
      <c r="EK35"/>
      <c r="EL35"/>
      <c r="EM35"/>
      <c r="EN35"/>
      <c r="EO35"/>
      <c r="EP35"/>
      <c r="EQ35"/>
      <c r="ER35"/>
      <c r="ES35"/>
      <c r="ET35"/>
      <c r="EU35"/>
      <c r="EV35"/>
      <c r="EW35"/>
      <c r="EX35"/>
      <c r="EY35"/>
      <c r="EZ35"/>
      <c r="FA35"/>
      <c r="FB35"/>
      <c r="FC35"/>
      <c r="FD35"/>
      <c r="FE35"/>
      <c r="FF35"/>
      <c r="FG35"/>
      <c r="FH35"/>
      <c r="FI35"/>
      <c r="FJ35"/>
      <c r="FK35"/>
      <c r="FL35"/>
      <c r="FM35"/>
      <c r="FN35"/>
      <c r="FO35"/>
      <c r="FP35"/>
      <c r="FQ35"/>
      <c r="FR35"/>
      <c r="FS35"/>
      <c r="FT35"/>
      <c r="FU35"/>
      <c r="FV35"/>
      <c r="FW35"/>
      <c r="FX35"/>
      <c r="FY35"/>
      <c r="FZ35"/>
      <c r="GA35"/>
      <c r="GB35"/>
      <c r="GC35"/>
      <c r="GD35"/>
      <c r="GE35"/>
      <c r="GF35"/>
      <c r="GG35"/>
      <c r="GH35"/>
      <c r="GI35"/>
      <c r="GJ35"/>
      <c r="GK35"/>
      <c r="GL35"/>
      <c r="GM35"/>
      <c r="GN35"/>
      <c r="GO35"/>
      <c r="GP35"/>
      <c r="GQ35"/>
      <c r="GR35"/>
      <c r="GS35"/>
      <c r="GT35"/>
      <c r="GU35"/>
      <c r="GV35"/>
      <c r="GW35"/>
      <c r="GX35"/>
      <c r="GY35"/>
      <c r="GZ35"/>
      <c r="HA35"/>
      <c r="HB35"/>
      <c r="HC35"/>
    </row>
    <row r="36" spans="1:211" s="18" customFormat="1" ht="12.75" customHeight="1" outlineLevel="1" x14ac:dyDescent="0.25">
      <c r="A36" s="456"/>
      <c r="B36" s="142"/>
      <c r="C36" s="143"/>
      <c r="D36" s="144"/>
      <c r="E36" s="143"/>
      <c r="F36" s="144"/>
      <c r="G36" s="143"/>
      <c r="H36" s="144"/>
      <c r="I36" s="143"/>
      <c r="J36" s="144"/>
      <c r="K36" s="143"/>
      <c r="L36" s="144"/>
      <c r="M36" s="143"/>
      <c r="N36" s="144"/>
      <c r="O36" s="143"/>
      <c r="P36" s="144"/>
      <c r="Q36" s="143"/>
      <c r="R36" s="144"/>
      <c r="S36" s="143"/>
      <c r="T36" s="144"/>
      <c r="U36" s="143"/>
      <c r="V36" s="144"/>
      <c r="W36" s="143"/>
      <c r="X36" s="144"/>
      <c r="Y36" s="143"/>
      <c r="Z36" s="144"/>
      <c r="AA36" s="143"/>
      <c r="AB36" s="144"/>
      <c r="AC36" s="143"/>
      <c r="AD36" s="144"/>
      <c r="AE36" s="143"/>
      <c r="AF36" s="144"/>
      <c r="AG36" s="143"/>
      <c r="AH36" s="144"/>
      <c r="AI36" s="143"/>
      <c r="AJ36" s="144"/>
      <c r="AK36" s="143"/>
      <c r="AL36" s="144"/>
      <c r="AM36" s="143"/>
      <c r="AN36" s="144"/>
      <c r="AO36" s="143"/>
      <c r="AP36" s="144"/>
      <c r="AQ36" s="143"/>
      <c r="AR36" s="144"/>
      <c r="AS36" s="143"/>
      <c r="AT36" s="144"/>
      <c r="AU36"/>
      <c r="AV36"/>
      <c r="AW36"/>
      <c r="AX36"/>
      <c r="AY36"/>
      <c r="AZ36"/>
      <c r="BA36"/>
      <c r="BB36"/>
      <c r="BC36"/>
      <c r="BD36"/>
      <c r="BE36"/>
      <c r="BF36"/>
      <c r="BG36"/>
      <c r="BH36"/>
      <c r="BI36"/>
      <c r="BJ36"/>
      <c r="BK36"/>
      <c r="BL36"/>
      <c r="BM36"/>
      <c r="BN36"/>
      <c r="BO36"/>
      <c r="BP36"/>
      <c r="BQ36"/>
      <c r="BR36"/>
      <c r="BS36"/>
      <c r="BT36"/>
      <c r="BU36"/>
      <c r="BV36"/>
      <c r="BW36"/>
      <c r="BX36"/>
      <c r="BY36"/>
      <c r="BZ36"/>
      <c r="CA36"/>
      <c r="CB36"/>
      <c r="CC36"/>
      <c r="CD36"/>
      <c r="CE36"/>
      <c r="CF36"/>
      <c r="CG36"/>
      <c r="CH36"/>
      <c r="CI36"/>
      <c r="CJ36"/>
      <c r="CK36"/>
      <c r="CL36"/>
      <c r="CM36"/>
      <c r="CN36"/>
      <c r="CO36"/>
      <c r="CP36"/>
      <c r="CQ36"/>
      <c r="CR36"/>
      <c r="CS36"/>
      <c r="CT36"/>
      <c r="CU36"/>
      <c r="CV36"/>
      <c r="CW36"/>
      <c r="CX36"/>
      <c r="CY36"/>
      <c r="CZ36"/>
      <c r="DA36"/>
      <c r="DB36"/>
      <c r="DC36"/>
      <c r="DD36"/>
      <c r="DE36"/>
      <c r="DF36"/>
      <c r="DG36"/>
      <c r="DH36"/>
      <c r="DI36"/>
      <c r="DJ36"/>
      <c r="DK36"/>
      <c r="DL36"/>
      <c r="DM36"/>
      <c r="DN36"/>
      <c r="DO36"/>
      <c r="DP36"/>
      <c r="DQ36"/>
      <c r="DR36"/>
      <c r="DS36"/>
      <c r="DT36"/>
      <c r="DU36"/>
      <c r="DV36"/>
      <c r="DW36"/>
      <c r="DX36"/>
      <c r="DY36"/>
      <c r="DZ36"/>
      <c r="EA36"/>
      <c r="EB36"/>
      <c r="EC36"/>
      <c r="ED36"/>
      <c r="EE36"/>
      <c r="EF36"/>
      <c r="EG36"/>
      <c r="EH36"/>
      <c r="EI36"/>
      <c r="EJ36"/>
      <c r="EK36"/>
      <c r="EL36"/>
      <c r="EM36"/>
      <c r="EN36"/>
      <c r="EO36"/>
      <c r="EP36"/>
      <c r="EQ36"/>
      <c r="ER36"/>
      <c r="ES36"/>
      <c r="ET36"/>
      <c r="EU36"/>
      <c r="EV36"/>
      <c r="EW36"/>
      <c r="EX36"/>
      <c r="EY36"/>
      <c r="EZ36"/>
      <c r="FA36"/>
      <c r="FB36"/>
      <c r="FC36"/>
      <c r="FD36"/>
      <c r="FE36"/>
      <c r="FF36"/>
      <c r="FG36"/>
      <c r="FH36"/>
      <c r="FI36"/>
      <c r="FJ36"/>
      <c r="FK36"/>
      <c r="FL36"/>
      <c r="FM36"/>
      <c r="FN36"/>
      <c r="FO36"/>
      <c r="FP36"/>
      <c r="FQ36"/>
      <c r="FR36"/>
      <c r="FS36"/>
      <c r="FT36"/>
      <c r="FU36"/>
      <c r="FV36"/>
      <c r="FW36"/>
      <c r="FX36"/>
      <c r="FY36"/>
      <c r="FZ36"/>
      <c r="GA36"/>
      <c r="GB36"/>
      <c r="GC36"/>
      <c r="GD36"/>
      <c r="GE36"/>
      <c r="GF36"/>
      <c r="GG36"/>
      <c r="GH36"/>
      <c r="GI36"/>
      <c r="GJ36"/>
      <c r="GK36"/>
      <c r="GL36"/>
      <c r="GM36"/>
      <c r="GN36"/>
      <c r="GO36"/>
      <c r="GP36"/>
      <c r="GQ36"/>
      <c r="GR36"/>
      <c r="GS36"/>
      <c r="GT36"/>
      <c r="GU36"/>
      <c r="GV36"/>
      <c r="GW36"/>
      <c r="GX36"/>
      <c r="GY36"/>
      <c r="GZ36"/>
      <c r="HA36"/>
      <c r="HB36"/>
      <c r="HC36"/>
    </row>
    <row r="37" spans="1:211" s="18" customFormat="1" ht="12.75" customHeight="1" outlineLevel="1" x14ac:dyDescent="0.25">
      <c r="A37" s="456"/>
      <c r="B37" s="142"/>
      <c r="C37" s="19"/>
      <c r="D37" s="145"/>
      <c r="E37" s="19"/>
      <c r="F37" s="145"/>
      <c r="G37" s="19"/>
      <c r="H37" s="145"/>
      <c r="I37" s="19"/>
      <c r="J37" s="145"/>
      <c r="K37" s="19"/>
      <c r="L37" s="145"/>
      <c r="M37" s="19"/>
      <c r="N37" s="145"/>
      <c r="O37" s="19"/>
      <c r="P37" s="145"/>
      <c r="Q37" s="19"/>
      <c r="R37" s="145"/>
      <c r="S37" s="19"/>
      <c r="T37" s="145"/>
      <c r="U37" s="19"/>
      <c r="V37" s="145"/>
      <c r="W37" s="19"/>
      <c r="X37" s="145"/>
      <c r="Y37" s="19"/>
      <c r="Z37" s="145"/>
      <c r="AA37" s="19"/>
      <c r="AB37" s="145"/>
      <c r="AC37" s="19"/>
      <c r="AD37" s="145"/>
      <c r="AE37" s="19"/>
      <c r="AF37" s="145"/>
      <c r="AG37" s="19"/>
      <c r="AH37" s="145"/>
      <c r="AI37" s="19"/>
      <c r="AJ37" s="145"/>
      <c r="AK37" s="19"/>
      <c r="AL37" s="145"/>
      <c r="AM37" s="19"/>
      <c r="AN37" s="145"/>
      <c r="AO37" s="19"/>
      <c r="AP37" s="145"/>
      <c r="AQ37" s="19"/>
      <c r="AR37" s="145"/>
      <c r="AS37" s="19"/>
      <c r="AT37" s="145"/>
      <c r="AU37"/>
      <c r="AV37"/>
      <c r="AW37"/>
      <c r="AX37"/>
      <c r="AY37"/>
      <c r="AZ37"/>
      <c r="BA37"/>
      <c r="BB37"/>
      <c r="BC37"/>
      <c r="BD37"/>
      <c r="BE37"/>
      <c r="BF37"/>
      <c r="BG37"/>
      <c r="BH37"/>
      <c r="BI37"/>
      <c r="BJ37"/>
      <c r="BK37"/>
      <c r="BL37"/>
      <c r="BM37"/>
      <c r="BN37"/>
      <c r="BO37"/>
      <c r="BP37"/>
      <c r="BQ37"/>
      <c r="BR37"/>
      <c r="BS37"/>
      <c r="BT37"/>
      <c r="BU37"/>
      <c r="BV37"/>
      <c r="BW37"/>
      <c r="BX37"/>
      <c r="BY37"/>
      <c r="BZ37"/>
      <c r="CA37"/>
      <c r="CB37"/>
      <c r="CC37"/>
      <c r="CD37"/>
      <c r="CE37"/>
      <c r="CF37"/>
      <c r="CG37"/>
      <c r="CH37"/>
      <c r="CI37"/>
      <c r="CJ37"/>
      <c r="CK37"/>
      <c r="CL37"/>
      <c r="CM37"/>
      <c r="CN37"/>
      <c r="CO37"/>
      <c r="CP37"/>
      <c r="CQ37"/>
      <c r="CR37"/>
      <c r="CS37"/>
      <c r="CT37"/>
      <c r="CU37"/>
      <c r="CV37"/>
      <c r="CW37"/>
      <c r="CX37"/>
      <c r="CY37"/>
      <c r="CZ37"/>
      <c r="DA37"/>
      <c r="DB37"/>
      <c r="DC37"/>
      <c r="DD37"/>
      <c r="DE37"/>
      <c r="DF37"/>
      <c r="DG37"/>
      <c r="DH37"/>
      <c r="DI37"/>
      <c r="DJ37"/>
      <c r="DK37"/>
      <c r="DL37"/>
      <c r="DM37"/>
      <c r="DN37"/>
      <c r="DO37"/>
      <c r="DP37"/>
      <c r="DQ37"/>
      <c r="DR37"/>
      <c r="DS37"/>
      <c r="DT37"/>
      <c r="DU37"/>
      <c r="DV37"/>
      <c r="DW37"/>
      <c r="DX37"/>
      <c r="DY37"/>
      <c r="DZ37"/>
      <c r="EA37"/>
      <c r="EB37"/>
      <c r="EC37"/>
      <c r="ED37"/>
      <c r="EE37"/>
      <c r="EF37"/>
      <c r="EG37"/>
      <c r="EH37"/>
      <c r="EI37"/>
      <c r="EJ37"/>
      <c r="EK37"/>
      <c r="EL37"/>
      <c r="EM37"/>
      <c r="EN37"/>
      <c r="EO37"/>
      <c r="EP37"/>
      <c r="EQ37"/>
      <c r="ER37"/>
      <c r="ES37"/>
      <c r="ET37"/>
      <c r="EU37"/>
      <c r="EV37"/>
      <c r="EW37"/>
      <c r="EX37"/>
      <c r="EY37"/>
      <c r="EZ37"/>
      <c r="FA37"/>
      <c r="FB37"/>
      <c r="FC37"/>
      <c r="FD37"/>
      <c r="FE37"/>
      <c r="FF37"/>
      <c r="FG37"/>
      <c r="FH37"/>
      <c r="FI37"/>
      <c r="FJ37"/>
      <c r="FK37"/>
      <c r="FL37"/>
      <c r="FM37"/>
      <c r="FN37"/>
      <c r="FO37"/>
      <c r="FP37"/>
      <c r="FQ37"/>
      <c r="FR37"/>
      <c r="FS37"/>
      <c r="FT37"/>
      <c r="FU37"/>
      <c r="FV37"/>
      <c r="FW37"/>
      <c r="FX37"/>
      <c r="FY37"/>
      <c r="FZ37"/>
      <c r="GA37"/>
      <c r="GB37"/>
      <c r="GC37"/>
      <c r="GD37"/>
      <c r="GE37"/>
      <c r="GF37"/>
      <c r="GG37"/>
      <c r="GH37"/>
      <c r="GI37"/>
      <c r="GJ37"/>
      <c r="GK37"/>
      <c r="GL37"/>
      <c r="GM37"/>
      <c r="GN37"/>
      <c r="GO37"/>
      <c r="GP37"/>
      <c r="GQ37"/>
      <c r="GR37"/>
      <c r="GS37"/>
      <c r="GT37"/>
      <c r="GU37"/>
      <c r="GV37"/>
      <c r="GW37"/>
      <c r="GX37"/>
      <c r="GY37"/>
      <c r="GZ37"/>
      <c r="HA37"/>
      <c r="HB37"/>
      <c r="HC37"/>
    </row>
    <row r="38" spans="1:211" s="18" customFormat="1" ht="12.75" customHeight="1" outlineLevel="1" thickBot="1" x14ac:dyDescent="0.3">
      <c r="A38" s="456"/>
      <c r="B38" s="142"/>
      <c r="C38" s="483"/>
      <c r="D38" s="484"/>
      <c r="E38" s="483"/>
      <c r="F38" s="484"/>
      <c r="G38" s="483"/>
      <c r="H38" s="484"/>
      <c r="I38" s="483"/>
      <c r="J38" s="484"/>
      <c r="K38" s="483"/>
      <c r="L38" s="484"/>
      <c r="M38" s="483"/>
      <c r="N38" s="484"/>
      <c r="O38" s="483"/>
      <c r="P38" s="484"/>
      <c r="Q38" s="483"/>
      <c r="R38" s="484"/>
      <c r="S38" s="483"/>
      <c r="T38" s="484"/>
      <c r="U38" s="483"/>
      <c r="V38" s="484"/>
      <c r="W38" s="483"/>
      <c r="X38" s="484"/>
      <c r="Y38" s="483"/>
      <c r="Z38" s="484"/>
      <c r="AA38" s="483"/>
      <c r="AB38" s="484"/>
      <c r="AC38" s="483"/>
      <c r="AD38" s="484"/>
      <c r="AE38" s="483"/>
      <c r="AF38" s="484"/>
      <c r="AG38" s="483"/>
      <c r="AH38" s="484"/>
      <c r="AI38" s="483"/>
      <c r="AJ38" s="484"/>
      <c r="AK38" s="483"/>
      <c r="AL38" s="484"/>
      <c r="AM38" s="483"/>
      <c r="AN38" s="484"/>
      <c r="AO38" s="483"/>
      <c r="AP38" s="484"/>
      <c r="AQ38" s="483"/>
      <c r="AR38" s="484"/>
      <c r="AS38" s="483"/>
      <c r="AT38" s="484"/>
      <c r="AU38"/>
      <c r="AV38"/>
      <c r="AW38"/>
      <c r="AX38"/>
      <c r="AY38"/>
      <c r="AZ38"/>
      <c r="BA38"/>
      <c r="BB38"/>
      <c r="BC38"/>
      <c r="BD38"/>
      <c r="BE38"/>
      <c r="BF38"/>
      <c r="BG38"/>
      <c r="BH38"/>
      <c r="BI38"/>
      <c r="BJ38"/>
      <c r="BK38"/>
      <c r="BL38"/>
      <c r="BM38"/>
      <c r="BN38"/>
      <c r="BO38"/>
      <c r="BP38"/>
      <c r="BQ38"/>
      <c r="BR38"/>
      <c r="BS38"/>
      <c r="BT38"/>
      <c r="BU38"/>
      <c r="BV38"/>
      <c r="BW38"/>
      <c r="BX38"/>
      <c r="BY38"/>
      <c r="BZ38"/>
      <c r="CA38"/>
      <c r="CB38"/>
      <c r="CC38"/>
      <c r="CD38"/>
      <c r="CE38"/>
      <c r="CF38"/>
      <c r="CG38"/>
      <c r="CH38"/>
      <c r="CI38"/>
      <c r="CJ38"/>
      <c r="CK38"/>
      <c r="CL38"/>
      <c r="CM38"/>
      <c r="CN38"/>
      <c r="CO38"/>
      <c r="CP38"/>
      <c r="CQ38"/>
      <c r="CR38"/>
      <c r="CS38"/>
      <c r="CT38"/>
      <c r="CU38"/>
      <c r="CV38"/>
      <c r="CW38"/>
      <c r="CX38"/>
      <c r="CY38"/>
      <c r="CZ38"/>
      <c r="DA38"/>
      <c r="DB38"/>
      <c r="DC38"/>
      <c r="DD38"/>
      <c r="DE38"/>
      <c r="DF38"/>
      <c r="DG38"/>
      <c r="DH38"/>
      <c r="DI38"/>
      <c r="DJ38"/>
      <c r="DK38"/>
      <c r="DL38"/>
      <c r="DM38"/>
      <c r="DN38"/>
      <c r="DO38"/>
      <c r="DP38"/>
      <c r="DQ38"/>
      <c r="DR38"/>
      <c r="DS38"/>
      <c r="DT38"/>
      <c r="DU38"/>
      <c r="DV38"/>
      <c r="DW38"/>
      <c r="DX38"/>
      <c r="DY38"/>
      <c r="DZ38"/>
      <c r="EA38"/>
      <c r="EB38"/>
      <c r="EC38"/>
      <c r="ED38"/>
      <c r="EE38"/>
      <c r="EF38"/>
      <c r="EG38"/>
      <c r="EH38"/>
      <c r="EI38"/>
      <c r="EJ38"/>
      <c r="EK38"/>
      <c r="EL38"/>
      <c r="EM38"/>
      <c r="EN38"/>
      <c r="EO38"/>
      <c r="EP38"/>
      <c r="EQ38"/>
      <c r="ER38"/>
      <c r="ES38"/>
      <c r="ET38"/>
      <c r="EU38"/>
      <c r="EV38"/>
      <c r="EW38"/>
      <c r="EX38"/>
      <c r="EY38"/>
      <c r="EZ38"/>
      <c r="FA38"/>
      <c r="FB38"/>
      <c r="FC38"/>
      <c r="FD38"/>
      <c r="FE38"/>
      <c r="FF38"/>
      <c r="FG38"/>
      <c r="FH38"/>
      <c r="FI38"/>
      <c r="FJ38"/>
      <c r="FK38"/>
      <c r="FL38"/>
      <c r="FM38"/>
      <c r="FN38"/>
      <c r="FO38"/>
      <c r="FP38"/>
      <c r="FQ38"/>
      <c r="FR38"/>
      <c r="FS38"/>
      <c r="FT38"/>
      <c r="FU38"/>
      <c r="FV38"/>
      <c r="FW38"/>
      <c r="FX38"/>
      <c r="FY38"/>
      <c r="FZ38"/>
      <c r="GA38"/>
      <c r="GB38"/>
      <c r="GC38"/>
      <c r="GD38"/>
      <c r="GE38"/>
      <c r="GF38"/>
      <c r="GG38"/>
      <c r="GH38"/>
      <c r="GI38"/>
      <c r="GJ38"/>
      <c r="GK38"/>
      <c r="GL38"/>
      <c r="GM38"/>
      <c r="GN38"/>
      <c r="GO38"/>
      <c r="GP38"/>
      <c r="GQ38"/>
      <c r="GR38"/>
      <c r="GS38"/>
      <c r="GT38"/>
      <c r="GU38"/>
      <c r="GV38"/>
      <c r="GW38"/>
      <c r="GX38"/>
      <c r="GY38"/>
      <c r="GZ38"/>
      <c r="HA38"/>
      <c r="HB38"/>
      <c r="HC38"/>
    </row>
    <row r="39" spans="1:211" s="8" customFormat="1" ht="12.75" customHeight="1" outlineLevel="1" x14ac:dyDescent="0.25">
      <c r="A39" s="456"/>
      <c r="B39" s="146" t="s">
        <v>33</v>
      </c>
      <c r="C39" s="473"/>
      <c r="D39" s="474"/>
      <c r="E39" s="475"/>
      <c r="F39" s="476"/>
      <c r="G39" s="473"/>
      <c r="H39" s="474"/>
      <c r="I39" s="475"/>
      <c r="J39" s="476"/>
      <c r="K39" s="473"/>
      <c r="L39" s="474"/>
      <c r="M39" s="475"/>
      <c r="N39" s="476"/>
      <c r="O39" s="473"/>
      <c r="P39" s="474"/>
      <c r="Q39" s="475"/>
      <c r="R39" s="476"/>
      <c r="S39" s="473"/>
      <c r="T39" s="474"/>
      <c r="U39" s="475"/>
      <c r="V39" s="476"/>
      <c r="W39" s="473"/>
      <c r="X39" s="474"/>
      <c r="Y39" s="475"/>
      <c r="Z39" s="476"/>
      <c r="AA39" s="473"/>
      <c r="AB39" s="474"/>
      <c r="AC39" s="475"/>
      <c r="AD39" s="476"/>
      <c r="AE39" s="473"/>
      <c r="AF39" s="474"/>
      <c r="AG39" s="475"/>
      <c r="AH39" s="476"/>
      <c r="AI39" s="473"/>
      <c r="AJ39" s="474"/>
      <c r="AK39" s="475"/>
      <c r="AL39" s="476"/>
      <c r="AM39" s="473"/>
      <c r="AN39" s="474"/>
      <c r="AO39" s="475"/>
      <c r="AP39" s="476"/>
      <c r="AQ39" s="473"/>
      <c r="AR39" s="474"/>
      <c r="AS39" s="475"/>
      <c r="AT39" s="476"/>
      <c r="AU39"/>
      <c r="AV39"/>
      <c r="AW39"/>
      <c r="AX39"/>
      <c r="AY39"/>
      <c r="AZ39"/>
      <c r="BA39"/>
      <c r="BB39"/>
      <c r="BC39"/>
      <c r="BD39"/>
      <c r="BE39"/>
      <c r="BF39"/>
      <c r="BG39"/>
      <c r="BH39"/>
      <c r="BI39"/>
      <c r="BJ39"/>
      <c r="BK39"/>
      <c r="BL39"/>
      <c r="BM39"/>
      <c r="BN39"/>
      <c r="BO39"/>
      <c r="BP39"/>
      <c r="BQ39"/>
      <c r="BR39"/>
      <c r="BS39"/>
      <c r="BT39"/>
      <c r="BU39"/>
      <c r="BV39"/>
      <c r="BW39"/>
      <c r="BX39"/>
      <c r="BY39"/>
      <c r="BZ39"/>
      <c r="CA39"/>
      <c r="CB39"/>
      <c r="CC39"/>
      <c r="CD39"/>
      <c r="CE39"/>
      <c r="CF39"/>
      <c r="CG39"/>
      <c r="CH39"/>
      <c r="CI39"/>
      <c r="CJ39"/>
      <c r="CK39"/>
      <c r="CL39"/>
      <c r="CM39"/>
      <c r="CN39"/>
      <c r="CO39"/>
      <c r="CP39"/>
      <c r="CQ39"/>
      <c r="CR39"/>
      <c r="CS39"/>
      <c r="CT39"/>
      <c r="CU39"/>
      <c r="CV39"/>
      <c r="CW39"/>
      <c r="CX39"/>
      <c r="CY39"/>
      <c r="CZ39"/>
      <c r="DA39"/>
      <c r="DB39"/>
      <c r="DC39"/>
      <c r="DD39"/>
      <c r="DE39"/>
      <c r="DF39"/>
      <c r="DG39"/>
      <c r="DH39"/>
      <c r="DI39"/>
      <c r="DJ39"/>
      <c r="DK39"/>
      <c r="DL39"/>
      <c r="DM39"/>
      <c r="DN39"/>
      <c r="DO39"/>
      <c r="DP39"/>
      <c r="DQ39"/>
      <c r="DR39"/>
      <c r="DS39"/>
      <c r="DT39"/>
      <c r="DU39"/>
      <c r="DV39"/>
      <c r="DW39"/>
      <c r="DX39"/>
      <c r="DY39"/>
      <c r="DZ39"/>
      <c r="EA39"/>
      <c r="EB39"/>
      <c r="EC39"/>
      <c r="ED39"/>
      <c r="EE39"/>
      <c r="EF39"/>
      <c r="EG39"/>
      <c r="EH39"/>
      <c r="EI39"/>
      <c r="EJ39"/>
      <c r="EK39"/>
      <c r="EL39"/>
      <c r="EM39"/>
      <c r="EN39"/>
      <c r="EO39"/>
      <c r="EP39"/>
      <c r="EQ39"/>
      <c r="ER39"/>
      <c r="ES39"/>
      <c r="ET39"/>
      <c r="EU39"/>
      <c r="EV39"/>
      <c r="EW39"/>
      <c r="EX39"/>
      <c r="EY39"/>
      <c r="EZ39"/>
      <c r="FA39"/>
      <c r="FB39"/>
      <c r="FC39"/>
      <c r="FD39"/>
      <c r="FE39"/>
      <c r="FF39"/>
      <c r="FG39"/>
      <c r="FH39"/>
      <c r="FI39"/>
      <c r="FJ39"/>
      <c r="FK39"/>
      <c r="FL39"/>
      <c r="FM39"/>
      <c r="FN39"/>
      <c r="FO39"/>
      <c r="FP39"/>
      <c r="FQ39"/>
      <c r="FR39"/>
      <c r="FS39"/>
      <c r="FT39"/>
      <c r="FU39"/>
      <c r="FV39"/>
      <c r="FW39"/>
      <c r="FX39"/>
      <c r="FY39"/>
      <c r="FZ39"/>
      <c r="GA39"/>
      <c r="GB39"/>
      <c r="GC39"/>
      <c r="GD39"/>
      <c r="GE39"/>
      <c r="GF39"/>
      <c r="GG39"/>
      <c r="GH39"/>
      <c r="GI39"/>
      <c r="GJ39"/>
      <c r="GK39"/>
      <c r="GL39"/>
      <c r="GM39"/>
      <c r="GN39"/>
      <c r="GO39"/>
      <c r="GP39"/>
      <c r="GQ39"/>
      <c r="GR39"/>
      <c r="GS39"/>
      <c r="GT39"/>
      <c r="GU39"/>
      <c r="GV39"/>
      <c r="GW39"/>
      <c r="GX39"/>
      <c r="GY39"/>
      <c r="GZ39"/>
      <c r="HA39"/>
      <c r="HB39"/>
      <c r="HC39"/>
    </row>
    <row r="40" spans="1:211" s="8" customFormat="1" ht="12.75" customHeight="1" outlineLevel="1" x14ac:dyDescent="0.25">
      <c r="A40" s="456"/>
      <c r="B40" s="146"/>
      <c r="C40" s="147"/>
      <c r="D40" s="148"/>
      <c r="E40" s="147"/>
      <c r="F40" s="148"/>
      <c r="G40" s="147"/>
      <c r="H40" s="148"/>
      <c r="I40" s="147"/>
      <c r="J40" s="148"/>
      <c r="K40" s="147"/>
      <c r="L40" s="148"/>
      <c r="M40" s="147"/>
      <c r="N40" s="148"/>
      <c r="O40" s="147"/>
      <c r="P40" s="148"/>
      <c r="Q40" s="147"/>
      <c r="R40" s="148"/>
      <c r="S40" s="147"/>
      <c r="T40" s="148"/>
      <c r="U40" s="147"/>
      <c r="V40" s="148"/>
      <c r="W40" s="147"/>
      <c r="X40" s="148"/>
      <c r="Y40" s="147"/>
      <c r="Z40" s="148"/>
      <c r="AA40" s="147"/>
      <c r="AB40" s="148"/>
      <c r="AC40" s="147"/>
      <c r="AD40" s="148"/>
      <c r="AE40" s="147"/>
      <c r="AF40" s="148"/>
      <c r="AG40" s="147"/>
      <c r="AH40" s="148"/>
      <c r="AI40" s="147"/>
      <c r="AJ40" s="148"/>
      <c r="AK40" s="147"/>
      <c r="AL40" s="148"/>
      <c r="AM40" s="147"/>
      <c r="AN40" s="148"/>
      <c r="AO40" s="147"/>
      <c r="AP40" s="148"/>
      <c r="AQ40" s="147"/>
      <c r="AR40" s="148"/>
      <c r="AS40" s="147"/>
      <c r="AT40" s="148"/>
      <c r="AU40"/>
      <c r="AV40"/>
      <c r="AW40"/>
      <c r="AX40"/>
      <c r="AY40"/>
      <c r="AZ40"/>
      <c r="BA40"/>
      <c r="BB40"/>
      <c r="BC40"/>
      <c r="BD40"/>
      <c r="BE40"/>
      <c r="BF40"/>
      <c r="BG40"/>
      <c r="BH40"/>
      <c r="BI40"/>
      <c r="BJ40"/>
      <c r="BK40"/>
      <c r="BL40"/>
      <c r="BM40"/>
      <c r="BN40"/>
      <c r="BO40"/>
      <c r="BP40"/>
      <c r="BQ40"/>
      <c r="BR40"/>
      <c r="BS40"/>
      <c r="BT40"/>
      <c r="BU40"/>
      <c r="BV40"/>
      <c r="BW40"/>
      <c r="BX40"/>
      <c r="BY40"/>
      <c r="BZ40"/>
      <c r="CA40"/>
      <c r="CB40"/>
      <c r="CC40"/>
      <c r="CD40"/>
      <c r="CE40"/>
      <c r="CF40"/>
      <c r="CG40"/>
      <c r="CH40"/>
      <c r="CI40"/>
      <c r="CJ40"/>
      <c r="CK40"/>
      <c r="CL40"/>
      <c r="CM40"/>
      <c r="CN40"/>
      <c r="CO40"/>
      <c r="CP40"/>
      <c r="CQ40"/>
      <c r="CR40"/>
      <c r="CS40"/>
      <c r="CT40"/>
      <c r="CU40"/>
      <c r="CV40"/>
      <c r="CW40"/>
      <c r="CX40"/>
      <c r="CY40"/>
      <c r="CZ40"/>
      <c r="DA40"/>
      <c r="DB40"/>
      <c r="DC40"/>
      <c r="DD40"/>
      <c r="DE40"/>
      <c r="DF40"/>
      <c r="DG40"/>
      <c r="DH40"/>
      <c r="DI40"/>
      <c r="DJ40"/>
      <c r="DK40"/>
      <c r="DL40"/>
      <c r="DM40"/>
      <c r="DN40"/>
      <c r="DO40"/>
      <c r="DP40"/>
      <c r="DQ40"/>
      <c r="DR40"/>
      <c r="DS40"/>
      <c r="DT40"/>
      <c r="DU40"/>
      <c r="DV40"/>
      <c r="DW40"/>
      <c r="DX40"/>
      <c r="DY40"/>
      <c r="DZ40"/>
      <c r="EA40"/>
      <c r="EB40"/>
      <c r="EC40"/>
      <c r="ED40"/>
      <c r="EE40"/>
      <c r="EF40"/>
      <c r="EG40"/>
      <c r="EH40"/>
      <c r="EI40"/>
      <c r="EJ40"/>
      <c r="EK40"/>
      <c r="EL40"/>
      <c r="EM40"/>
      <c r="EN40"/>
      <c r="EO40"/>
      <c r="EP40"/>
      <c r="EQ40"/>
      <c r="ER40"/>
      <c r="ES40"/>
      <c r="ET40"/>
      <c r="EU40"/>
      <c r="EV40"/>
      <c r="EW40"/>
      <c r="EX40"/>
      <c r="EY40"/>
      <c r="EZ40"/>
      <c r="FA40"/>
      <c r="FB40"/>
      <c r="FC40"/>
      <c r="FD40"/>
      <c r="FE40"/>
      <c r="FF40"/>
      <c r="FG40"/>
      <c r="FH40"/>
      <c r="FI40"/>
      <c r="FJ40"/>
      <c r="FK40"/>
      <c r="FL40"/>
      <c r="FM40"/>
      <c r="FN40"/>
      <c r="FO40"/>
      <c r="FP40"/>
      <c r="FQ40"/>
      <c r="FR40"/>
      <c r="FS40"/>
      <c r="FT40"/>
      <c r="FU40"/>
      <c r="FV40"/>
      <c r="FW40"/>
      <c r="FX40"/>
      <c r="FY40"/>
      <c r="FZ40"/>
      <c r="GA40"/>
      <c r="GB40"/>
      <c r="GC40"/>
      <c r="GD40"/>
      <c r="GE40"/>
      <c r="GF40"/>
      <c r="GG40"/>
      <c r="GH40"/>
      <c r="GI40"/>
      <c r="GJ40"/>
      <c r="GK40"/>
      <c r="GL40"/>
      <c r="GM40"/>
      <c r="GN40"/>
      <c r="GO40"/>
      <c r="GP40"/>
      <c r="GQ40"/>
      <c r="GR40"/>
      <c r="GS40"/>
      <c r="GT40"/>
      <c r="GU40"/>
      <c r="GV40"/>
      <c r="GW40"/>
      <c r="GX40"/>
      <c r="GY40"/>
      <c r="GZ40"/>
      <c r="HA40"/>
      <c r="HB40"/>
      <c r="HC40"/>
    </row>
    <row r="41" spans="1:211" s="8" customFormat="1" ht="12.75" customHeight="1" outlineLevel="1" x14ac:dyDescent="0.25">
      <c r="A41" s="456"/>
      <c r="B41" s="146"/>
      <c r="C41" s="15"/>
      <c r="D41" s="149"/>
      <c r="E41" s="15"/>
      <c r="F41" s="149"/>
      <c r="G41" s="15"/>
      <c r="H41" s="149"/>
      <c r="I41" s="15"/>
      <c r="J41" s="149"/>
      <c r="K41" s="15"/>
      <c r="L41" s="149"/>
      <c r="M41" s="15"/>
      <c r="N41" s="149"/>
      <c r="O41" s="15"/>
      <c r="P41" s="149"/>
      <c r="Q41" s="15"/>
      <c r="R41" s="149"/>
      <c r="S41" s="15"/>
      <c r="T41" s="149"/>
      <c r="U41" s="15"/>
      <c r="V41" s="149"/>
      <c r="W41" s="15"/>
      <c r="X41" s="149"/>
      <c r="Y41" s="15"/>
      <c r="Z41" s="149"/>
      <c r="AA41" s="15"/>
      <c r="AB41" s="149"/>
      <c r="AC41" s="15"/>
      <c r="AD41" s="149"/>
      <c r="AE41" s="15"/>
      <c r="AF41" s="149"/>
      <c r="AG41" s="15"/>
      <c r="AH41" s="149"/>
      <c r="AI41" s="15"/>
      <c r="AJ41" s="149"/>
      <c r="AK41" s="15"/>
      <c r="AL41" s="149"/>
      <c r="AM41" s="15"/>
      <c r="AN41" s="149"/>
      <c r="AO41" s="15"/>
      <c r="AP41" s="149"/>
      <c r="AQ41" s="15"/>
      <c r="AR41" s="149"/>
      <c r="AS41" s="15"/>
      <c r="AT41" s="149"/>
      <c r="AU41"/>
      <c r="AV41"/>
      <c r="AW41"/>
      <c r="AX41"/>
      <c r="AY41"/>
      <c r="AZ41"/>
      <c r="BA41"/>
      <c r="BB41"/>
      <c r="BC41"/>
      <c r="BD41"/>
      <c r="BE41"/>
      <c r="BF41"/>
      <c r="BG41"/>
      <c r="BH41"/>
      <c r="BI41"/>
      <c r="BJ41"/>
      <c r="BK41"/>
      <c r="BL41"/>
      <c r="BM41"/>
      <c r="BN41"/>
      <c r="BO41"/>
      <c r="BP41"/>
      <c r="BQ41"/>
      <c r="BR41"/>
      <c r="BS41"/>
      <c r="BT41"/>
      <c r="BU41"/>
      <c r="BV41"/>
      <c r="BW41"/>
      <c r="BX41"/>
      <c r="BY41"/>
      <c r="BZ41"/>
      <c r="CA41"/>
      <c r="CB41"/>
      <c r="CC41"/>
      <c r="CD41"/>
      <c r="CE41"/>
      <c r="CF41"/>
      <c r="CG41"/>
      <c r="CH41"/>
      <c r="CI41"/>
      <c r="CJ41"/>
      <c r="CK41"/>
      <c r="CL41"/>
      <c r="CM41"/>
      <c r="CN41"/>
      <c r="CO41"/>
      <c r="CP41"/>
      <c r="CQ41"/>
      <c r="CR41"/>
      <c r="CS41"/>
      <c r="CT41"/>
      <c r="CU41"/>
      <c r="CV41"/>
      <c r="CW41"/>
      <c r="CX41"/>
      <c r="CY41"/>
      <c r="CZ41"/>
      <c r="DA41"/>
      <c r="DB41"/>
      <c r="DC41"/>
      <c r="DD41"/>
      <c r="DE41"/>
      <c r="DF41"/>
      <c r="DG41"/>
      <c r="DH41"/>
      <c r="DI41"/>
      <c r="DJ41"/>
      <c r="DK41"/>
      <c r="DL41"/>
      <c r="DM41"/>
      <c r="DN41"/>
      <c r="DO41"/>
      <c r="DP41"/>
      <c r="DQ41"/>
      <c r="DR41"/>
      <c r="DS41"/>
      <c r="DT41"/>
      <c r="DU41"/>
      <c r="DV41"/>
      <c r="DW41"/>
      <c r="DX41"/>
      <c r="DY41"/>
      <c r="DZ41"/>
      <c r="EA41"/>
      <c r="EB41"/>
      <c r="EC41"/>
      <c r="ED41"/>
      <c r="EE41"/>
      <c r="EF41"/>
      <c r="EG41"/>
      <c r="EH41"/>
      <c r="EI41"/>
      <c r="EJ41"/>
      <c r="EK41"/>
      <c r="EL41"/>
      <c r="EM41"/>
      <c r="EN41"/>
      <c r="EO41"/>
      <c r="EP41"/>
      <c r="EQ41"/>
      <c r="ER41"/>
      <c r="ES41"/>
      <c r="ET41"/>
      <c r="EU41"/>
      <c r="EV41"/>
      <c r="EW41"/>
      <c r="EX41"/>
      <c r="EY41"/>
      <c r="EZ41"/>
      <c r="FA41"/>
      <c r="FB41"/>
      <c r="FC41"/>
      <c r="FD41"/>
      <c r="FE41"/>
      <c r="FF41"/>
      <c r="FG41"/>
      <c r="FH41"/>
      <c r="FI41"/>
      <c r="FJ41"/>
      <c r="FK41"/>
      <c r="FL41"/>
      <c r="FM41"/>
      <c r="FN41"/>
      <c r="FO41"/>
      <c r="FP41"/>
      <c r="FQ41"/>
      <c r="FR41"/>
      <c r="FS41"/>
      <c r="FT41"/>
      <c r="FU41"/>
      <c r="FV41"/>
      <c r="FW41"/>
      <c r="FX41"/>
      <c r="FY41"/>
      <c r="FZ41"/>
      <c r="GA41"/>
      <c r="GB41"/>
      <c r="GC41"/>
      <c r="GD41"/>
      <c r="GE41"/>
      <c r="GF41"/>
      <c r="GG41"/>
      <c r="GH41"/>
      <c r="GI41"/>
      <c r="GJ41"/>
      <c r="GK41"/>
      <c r="GL41"/>
      <c r="GM41"/>
      <c r="GN41"/>
      <c r="GO41"/>
      <c r="GP41"/>
      <c r="GQ41"/>
      <c r="GR41"/>
      <c r="GS41"/>
      <c r="GT41"/>
      <c r="GU41"/>
      <c r="GV41"/>
      <c r="GW41"/>
      <c r="GX41"/>
      <c r="GY41"/>
      <c r="GZ41"/>
      <c r="HA41"/>
      <c r="HB41"/>
      <c r="HC41"/>
    </row>
    <row r="42" spans="1:211" s="8" customFormat="1" ht="12.75" customHeight="1" outlineLevel="1" thickBot="1" x14ac:dyDescent="0.3">
      <c r="A42" s="456"/>
      <c r="B42" s="146"/>
      <c r="C42" s="469"/>
      <c r="D42" s="470"/>
      <c r="E42" s="469"/>
      <c r="F42" s="470"/>
      <c r="G42" s="469"/>
      <c r="H42" s="470"/>
      <c r="I42" s="469"/>
      <c r="J42" s="470"/>
      <c r="K42" s="469"/>
      <c r="L42" s="470"/>
      <c r="M42" s="469"/>
      <c r="N42" s="470"/>
      <c r="O42" s="469"/>
      <c r="P42" s="470"/>
      <c r="Q42" s="469"/>
      <c r="R42" s="470"/>
      <c r="S42" s="469"/>
      <c r="T42" s="470"/>
      <c r="U42" s="469"/>
      <c r="V42" s="470"/>
      <c r="W42" s="469"/>
      <c r="X42" s="470"/>
      <c r="Y42" s="469"/>
      <c r="Z42" s="470"/>
      <c r="AA42" s="469"/>
      <c r="AB42" s="470"/>
      <c r="AC42" s="469"/>
      <c r="AD42" s="470"/>
      <c r="AE42" s="469"/>
      <c r="AF42" s="470"/>
      <c r="AG42" s="469"/>
      <c r="AH42" s="470"/>
      <c r="AI42" s="469"/>
      <c r="AJ42" s="470"/>
      <c r="AK42" s="469"/>
      <c r="AL42" s="470"/>
      <c r="AM42" s="469"/>
      <c r="AN42" s="470"/>
      <c r="AO42" s="469"/>
      <c r="AP42" s="470"/>
      <c r="AQ42" s="469"/>
      <c r="AR42" s="470"/>
      <c r="AS42" s="469"/>
      <c r="AT42" s="470"/>
      <c r="AU42"/>
      <c r="AV42"/>
      <c r="AW42"/>
      <c r="AX42"/>
      <c r="AY42"/>
      <c r="AZ42"/>
      <c r="BA42"/>
      <c r="BB42"/>
      <c r="BC42"/>
      <c r="BD42"/>
      <c r="BE42"/>
      <c r="BF42"/>
      <c r="BG42"/>
      <c r="BH42"/>
      <c r="BI42"/>
      <c r="BJ42"/>
      <c r="BK42"/>
      <c r="BL42"/>
      <c r="BM42"/>
      <c r="BN42"/>
      <c r="BO42"/>
      <c r="BP42"/>
      <c r="BQ42"/>
      <c r="BR42"/>
      <c r="BS42"/>
      <c r="BT42"/>
      <c r="BU42"/>
      <c r="BV42"/>
      <c r="BW42"/>
      <c r="BX42"/>
      <c r="BY42"/>
      <c r="BZ42"/>
      <c r="CA42"/>
      <c r="CB42"/>
      <c r="CC42"/>
      <c r="CD42"/>
      <c r="CE42"/>
      <c r="CF42"/>
      <c r="CG42"/>
      <c r="CH42"/>
      <c r="CI42"/>
      <c r="CJ42"/>
      <c r="CK42"/>
      <c r="CL42"/>
      <c r="CM42"/>
      <c r="CN42"/>
      <c r="CO42"/>
      <c r="CP42"/>
      <c r="CQ42"/>
      <c r="CR42"/>
      <c r="CS42"/>
      <c r="CT42"/>
      <c r="CU42"/>
      <c r="CV42"/>
      <c r="CW42"/>
      <c r="CX42"/>
      <c r="CY42"/>
      <c r="CZ42"/>
      <c r="DA42"/>
      <c r="DB42"/>
      <c r="DC42"/>
      <c r="DD42"/>
      <c r="DE42"/>
      <c r="DF42"/>
      <c r="DG42"/>
      <c r="DH42"/>
      <c r="DI42"/>
      <c r="DJ42"/>
      <c r="DK42"/>
      <c r="DL42"/>
      <c r="DM42"/>
      <c r="DN42"/>
      <c r="DO42"/>
      <c r="DP42"/>
      <c r="DQ42"/>
      <c r="DR42"/>
      <c r="DS42"/>
      <c r="DT42"/>
      <c r="DU42"/>
      <c r="DV42"/>
      <c r="DW42"/>
      <c r="DX42"/>
      <c r="DY42"/>
      <c r="DZ42"/>
      <c r="EA42"/>
      <c r="EB42"/>
      <c r="EC42"/>
      <c r="ED42"/>
      <c r="EE42"/>
      <c r="EF42"/>
      <c r="EG42"/>
      <c r="EH42"/>
      <c r="EI42"/>
      <c r="EJ42"/>
      <c r="EK42"/>
      <c r="EL42"/>
      <c r="EM42"/>
      <c r="EN42"/>
      <c r="EO42"/>
      <c r="EP42"/>
      <c r="EQ42"/>
      <c r="ER42"/>
      <c r="ES42"/>
      <c r="ET42"/>
      <c r="EU42"/>
      <c r="EV42"/>
      <c r="EW42"/>
      <c r="EX42"/>
      <c r="EY42"/>
      <c r="EZ42"/>
      <c r="FA42"/>
      <c r="FB42"/>
      <c r="FC42"/>
      <c r="FD42"/>
      <c r="FE42"/>
      <c r="FF42"/>
      <c r="FG42"/>
      <c r="FH42"/>
      <c r="FI42"/>
      <c r="FJ42"/>
      <c r="FK42"/>
      <c r="FL42"/>
      <c r="FM42"/>
      <c r="FN42"/>
      <c r="FO42"/>
      <c r="FP42"/>
      <c r="FQ42"/>
      <c r="FR42"/>
      <c r="FS42"/>
      <c r="FT42"/>
      <c r="FU42"/>
      <c r="FV42"/>
      <c r="FW42"/>
      <c r="FX42"/>
      <c r="FY42"/>
      <c r="FZ42"/>
      <c r="GA42"/>
      <c r="GB42"/>
      <c r="GC42"/>
      <c r="GD42"/>
      <c r="GE42"/>
      <c r="GF42"/>
      <c r="GG42"/>
      <c r="GH42"/>
      <c r="GI42"/>
      <c r="GJ42"/>
      <c r="GK42"/>
      <c r="GL42"/>
      <c r="GM42"/>
      <c r="GN42"/>
      <c r="GO42"/>
      <c r="GP42"/>
      <c r="GQ42"/>
      <c r="GR42"/>
      <c r="GS42"/>
      <c r="GT42"/>
      <c r="GU42"/>
      <c r="GV42"/>
      <c r="GW42"/>
      <c r="GX42"/>
      <c r="GY42"/>
      <c r="GZ42"/>
      <c r="HA42"/>
      <c r="HB42"/>
      <c r="HC42"/>
    </row>
    <row r="43" spans="1:211" ht="16.5" thickBot="1" x14ac:dyDescent="0.3"/>
    <row r="44" spans="1:211" ht="16.5" thickBot="1" x14ac:dyDescent="0.3">
      <c r="A44" t="s">
        <v>0</v>
      </c>
      <c r="B44" s="107"/>
      <c r="C44" s="108">
        <f>AS2+2</f>
        <v>42982</v>
      </c>
      <c r="D44" s="109" t="s">
        <v>1</v>
      </c>
      <c r="E44" s="110">
        <f>C44</f>
        <v>42982</v>
      </c>
      <c r="F44" s="111" t="s">
        <v>2</v>
      </c>
      <c r="G44" s="108">
        <f>C44</f>
        <v>42982</v>
      </c>
      <c r="H44" s="112" t="s">
        <v>3</v>
      </c>
      <c r="I44" s="110">
        <f>C44</f>
        <v>42982</v>
      </c>
      <c r="J44" s="111" t="s">
        <v>4</v>
      </c>
      <c r="K44" s="108">
        <f>C44+1</f>
        <v>42983</v>
      </c>
      <c r="L44" s="113" t="s">
        <v>1</v>
      </c>
      <c r="M44" s="110">
        <f>C44+1</f>
        <v>42983</v>
      </c>
      <c r="N44" s="111" t="s">
        <v>2</v>
      </c>
      <c r="O44" s="108">
        <f>C44+1</f>
        <v>42983</v>
      </c>
      <c r="P44" s="112" t="s">
        <v>3</v>
      </c>
      <c r="Q44" s="110">
        <f>C44+1</f>
        <v>42983</v>
      </c>
      <c r="R44" s="111" t="s">
        <v>4</v>
      </c>
      <c r="S44" s="108">
        <f>K44+1</f>
        <v>42984</v>
      </c>
      <c r="T44" s="112" t="s">
        <v>1</v>
      </c>
      <c r="U44" s="110">
        <f>K44+1</f>
        <v>42984</v>
      </c>
      <c r="V44" s="111" t="s">
        <v>2</v>
      </c>
      <c r="W44" s="108">
        <f>K44+1</f>
        <v>42984</v>
      </c>
      <c r="X44" s="112" t="s">
        <v>3</v>
      </c>
      <c r="Y44" s="110">
        <f>K44+1</f>
        <v>42984</v>
      </c>
      <c r="Z44" s="111" t="s">
        <v>4</v>
      </c>
      <c r="AA44" s="108">
        <f>S44+1</f>
        <v>42985</v>
      </c>
      <c r="AB44" s="112" t="s">
        <v>1</v>
      </c>
      <c r="AC44" s="110">
        <f>S44+1</f>
        <v>42985</v>
      </c>
      <c r="AD44" s="111" t="s">
        <v>2</v>
      </c>
      <c r="AE44" s="108">
        <f>S44+1</f>
        <v>42985</v>
      </c>
      <c r="AF44" s="112" t="s">
        <v>3</v>
      </c>
      <c r="AG44" s="110">
        <f>S44+1</f>
        <v>42985</v>
      </c>
      <c r="AH44" s="111" t="s">
        <v>4</v>
      </c>
      <c r="AI44" s="108">
        <f>AA44+1</f>
        <v>42986</v>
      </c>
      <c r="AJ44" s="112" t="s">
        <v>1</v>
      </c>
      <c r="AK44" s="110">
        <f>AA44+1</f>
        <v>42986</v>
      </c>
      <c r="AL44" s="111" t="s">
        <v>2</v>
      </c>
      <c r="AM44" s="108">
        <f>AA44+1</f>
        <v>42986</v>
      </c>
      <c r="AN44" s="112" t="s">
        <v>3</v>
      </c>
      <c r="AO44" s="110">
        <f>AA44+1</f>
        <v>42986</v>
      </c>
      <c r="AP44" s="111" t="s">
        <v>4</v>
      </c>
      <c r="AQ44" s="108">
        <f>AI44+1</f>
        <v>42987</v>
      </c>
      <c r="AR44" s="112" t="s">
        <v>1</v>
      </c>
      <c r="AS44" s="108">
        <f>AI44+1</f>
        <v>42987</v>
      </c>
      <c r="AT44" s="112" t="s">
        <v>3</v>
      </c>
    </row>
    <row r="45" spans="1:211" s="1" customFormat="1" ht="12.75" hidden="1" customHeight="1" x14ac:dyDescent="0.25">
      <c r="A45" s="456">
        <f>A3+1</f>
        <v>2</v>
      </c>
      <c r="B45" s="114" t="s">
        <v>6</v>
      </c>
      <c r="C45" s="374" t="s">
        <v>34</v>
      </c>
      <c r="D45" s="375"/>
      <c r="E45" s="374"/>
      <c r="F45" s="375"/>
      <c r="G45" s="374"/>
      <c r="H45" s="375"/>
      <c r="I45" s="374"/>
      <c r="J45" s="375"/>
      <c r="K45" s="374"/>
      <c r="L45" s="375"/>
      <c r="M45" s="374"/>
      <c r="N45" s="375"/>
      <c r="O45" s="374"/>
      <c r="P45" s="375"/>
      <c r="Q45" s="374"/>
      <c r="R45" s="375"/>
      <c r="S45" s="374"/>
      <c r="T45" s="375"/>
      <c r="U45" s="374"/>
      <c r="V45" s="375"/>
      <c r="W45" s="374"/>
      <c r="X45" s="375"/>
      <c r="Y45" s="374"/>
      <c r="Z45" s="375"/>
      <c r="AA45" s="374"/>
      <c r="AB45" s="375"/>
      <c r="AC45" s="374"/>
      <c r="AD45" s="375"/>
      <c r="AE45" s="374"/>
      <c r="AF45" s="375"/>
      <c r="AG45" s="374"/>
      <c r="AH45" s="375"/>
      <c r="AI45" s="374"/>
      <c r="AJ45" s="375"/>
      <c r="AK45" s="374"/>
      <c r="AL45" s="375"/>
      <c r="AM45" s="374"/>
      <c r="AN45" s="375"/>
      <c r="AO45" s="374"/>
      <c r="AP45" s="375"/>
      <c r="AQ45" s="374"/>
      <c r="AR45" s="375"/>
      <c r="AS45" s="374"/>
      <c r="AT45" s="375"/>
      <c r="AU45"/>
      <c r="AV45"/>
      <c r="AW45"/>
      <c r="AX45"/>
      <c r="AY45"/>
      <c r="AZ45"/>
      <c r="BA45"/>
      <c r="BB45"/>
      <c r="BC45"/>
      <c r="BD45"/>
      <c r="BE45"/>
      <c r="BF45"/>
      <c r="BG45"/>
      <c r="BH45"/>
      <c r="BI45"/>
      <c r="BJ45"/>
      <c r="BK45"/>
      <c r="BL45"/>
      <c r="BM45"/>
      <c r="BN45"/>
      <c r="BO45"/>
      <c r="BP45"/>
      <c r="BQ45"/>
      <c r="BR45"/>
      <c r="BS45"/>
      <c r="BT45"/>
      <c r="BU45"/>
      <c r="BV45"/>
      <c r="BW45"/>
      <c r="BX45"/>
      <c r="BY45"/>
      <c r="BZ45"/>
      <c r="CA45"/>
      <c r="CB45"/>
      <c r="CC45"/>
      <c r="CD45"/>
      <c r="CE45"/>
      <c r="CF45"/>
      <c r="CG45"/>
      <c r="CH45"/>
      <c r="CI45"/>
      <c r="CJ45"/>
      <c r="CK45"/>
      <c r="CL45"/>
      <c r="CM45"/>
      <c r="CN45"/>
      <c r="CO45"/>
      <c r="CP45"/>
      <c r="CQ45"/>
      <c r="CR45"/>
      <c r="CS45"/>
      <c r="CT45"/>
      <c r="CU45"/>
      <c r="CV45"/>
      <c r="CW45"/>
      <c r="CX45"/>
      <c r="CY45"/>
      <c r="CZ45"/>
      <c r="DA45"/>
      <c r="DB45"/>
      <c r="DC45"/>
      <c r="DD45"/>
      <c r="DE45"/>
      <c r="DF45"/>
      <c r="DG45"/>
      <c r="DH45"/>
      <c r="DI45"/>
      <c r="DJ45"/>
      <c r="DK45"/>
      <c r="DL45"/>
      <c r="DM45"/>
      <c r="DN45"/>
      <c r="DO45"/>
      <c r="DP45"/>
      <c r="DQ45"/>
      <c r="DR45"/>
      <c r="DS45"/>
      <c r="DT45"/>
      <c r="DU45"/>
      <c r="DV45"/>
      <c r="DW45"/>
      <c r="DX45"/>
      <c r="DY45"/>
      <c r="DZ45"/>
      <c r="EA45"/>
      <c r="EB45"/>
      <c r="EC45"/>
      <c r="ED45"/>
      <c r="EE45"/>
      <c r="EF45"/>
      <c r="EG45"/>
      <c r="EH45"/>
      <c r="EI45"/>
      <c r="EJ45"/>
      <c r="EK45"/>
      <c r="EL45"/>
      <c r="EM45"/>
      <c r="EN45"/>
      <c r="EO45"/>
      <c r="EP45"/>
      <c r="EQ45"/>
      <c r="ER45"/>
      <c r="ES45"/>
      <c r="ET45"/>
      <c r="EU45"/>
      <c r="EV45"/>
      <c r="EW45"/>
      <c r="EX45"/>
      <c r="EY45"/>
      <c r="EZ45"/>
      <c r="FA45"/>
      <c r="FB45"/>
      <c r="FC45"/>
      <c r="FD45"/>
      <c r="FE45"/>
      <c r="FF45"/>
      <c r="FG45"/>
      <c r="FH45"/>
      <c r="FI45"/>
      <c r="FJ45"/>
      <c r="FK45"/>
      <c r="FL45"/>
      <c r="FM45"/>
      <c r="FN45"/>
      <c r="FO45"/>
      <c r="FP45"/>
      <c r="FQ45"/>
      <c r="FR45"/>
      <c r="FS45"/>
      <c r="FT45"/>
      <c r="FU45"/>
      <c r="FV45"/>
      <c r="FW45"/>
      <c r="FX45"/>
      <c r="FY45"/>
      <c r="FZ45"/>
      <c r="GA45"/>
      <c r="GB45"/>
      <c r="GC45"/>
      <c r="GD45"/>
      <c r="GE45"/>
      <c r="GF45"/>
      <c r="GG45"/>
      <c r="GH45"/>
      <c r="GI45"/>
      <c r="GJ45"/>
      <c r="GK45"/>
      <c r="GL45"/>
      <c r="GM45"/>
      <c r="GN45"/>
      <c r="GO45"/>
      <c r="GP45"/>
      <c r="GQ45"/>
      <c r="GR45"/>
      <c r="GS45"/>
      <c r="GT45"/>
      <c r="GU45"/>
      <c r="GV45"/>
      <c r="GW45"/>
      <c r="GX45"/>
      <c r="GY45"/>
      <c r="GZ45"/>
      <c r="HA45"/>
      <c r="HB45"/>
      <c r="HC45"/>
    </row>
    <row r="46" spans="1:211" s="1" customFormat="1" ht="12.75" hidden="1" customHeight="1" x14ac:dyDescent="0.25">
      <c r="A46" s="456"/>
      <c r="B46" s="114"/>
      <c r="C46" s="115"/>
      <c r="D46" s="116"/>
      <c r="E46" s="115"/>
      <c r="F46" s="116"/>
      <c r="G46" s="115"/>
      <c r="H46" s="116"/>
      <c r="I46" s="115"/>
      <c r="J46" s="116"/>
      <c r="K46" s="115"/>
      <c r="L46" s="116"/>
      <c r="M46" s="115"/>
      <c r="N46" s="116"/>
      <c r="O46" s="115"/>
      <c r="P46" s="116"/>
      <c r="Q46" s="115"/>
      <c r="R46" s="116"/>
      <c r="S46" s="115"/>
      <c r="T46" s="116"/>
      <c r="U46" s="115"/>
      <c r="V46" s="116"/>
      <c r="W46" s="115"/>
      <c r="X46" s="116"/>
      <c r="Y46" s="115"/>
      <c r="Z46" s="116"/>
      <c r="AA46" s="115"/>
      <c r="AB46" s="116"/>
      <c r="AC46" s="115"/>
      <c r="AD46" s="116"/>
      <c r="AE46" s="115"/>
      <c r="AF46" s="116"/>
      <c r="AG46" s="115"/>
      <c r="AH46" s="116"/>
      <c r="AI46" s="115"/>
      <c r="AJ46" s="116"/>
      <c r="AK46" s="115"/>
      <c r="AL46" s="116"/>
      <c r="AM46" s="115"/>
      <c r="AN46" s="116"/>
      <c r="AO46" s="115"/>
      <c r="AP46" s="116"/>
      <c r="AQ46" s="115"/>
      <c r="AR46" s="116"/>
      <c r="AS46" s="115"/>
      <c r="AT46" s="116"/>
      <c r="AU46"/>
      <c r="AV46"/>
      <c r="AW46"/>
      <c r="AX46"/>
      <c r="AY46"/>
      <c r="AZ46"/>
      <c r="BA46"/>
      <c r="BB46"/>
      <c r="BC46"/>
      <c r="BD46"/>
      <c r="BE46"/>
      <c r="BF46"/>
      <c r="BG46"/>
      <c r="BH46"/>
      <c r="BI46"/>
      <c r="BJ46"/>
      <c r="BK46"/>
      <c r="BL46"/>
      <c r="BM46"/>
      <c r="BN46"/>
      <c r="BO46"/>
      <c r="BP46"/>
      <c r="BQ46"/>
      <c r="BR46"/>
      <c r="BS46"/>
      <c r="BT46"/>
      <c r="BU46"/>
      <c r="BV46"/>
      <c r="BW46"/>
      <c r="BX46"/>
      <c r="BY46"/>
      <c r="BZ46"/>
      <c r="CA46"/>
      <c r="CB46"/>
      <c r="CC46"/>
      <c r="CD46"/>
      <c r="CE46"/>
      <c r="CF46"/>
      <c r="CG46"/>
      <c r="CH46"/>
      <c r="CI46"/>
      <c r="CJ46"/>
      <c r="CK46"/>
      <c r="CL46"/>
      <c r="CM46"/>
      <c r="CN46"/>
      <c r="CO46"/>
      <c r="CP46"/>
      <c r="CQ46"/>
      <c r="CR46"/>
      <c r="CS46"/>
      <c r="CT46"/>
      <c r="CU46"/>
      <c r="CV46"/>
      <c r="CW46"/>
      <c r="CX46"/>
      <c r="CY46"/>
      <c r="CZ46"/>
      <c r="DA46"/>
      <c r="DB46"/>
      <c r="DC46"/>
      <c r="DD46"/>
      <c r="DE46"/>
      <c r="DF46"/>
      <c r="DG46"/>
      <c r="DH46"/>
      <c r="DI46"/>
      <c r="DJ46"/>
      <c r="DK46"/>
      <c r="DL46"/>
      <c r="DM46"/>
      <c r="DN46"/>
      <c r="DO46"/>
      <c r="DP46"/>
      <c r="DQ46"/>
      <c r="DR46"/>
      <c r="DS46"/>
      <c r="DT46"/>
      <c r="DU46"/>
      <c r="DV46"/>
      <c r="DW46"/>
      <c r="DX46"/>
      <c r="DY46"/>
      <c r="DZ46"/>
      <c r="EA46"/>
      <c r="EB46"/>
      <c r="EC46"/>
      <c r="ED46"/>
      <c r="EE46"/>
      <c r="EF46"/>
      <c r="EG46"/>
      <c r="EH46"/>
      <c r="EI46"/>
      <c r="EJ46"/>
      <c r="EK46"/>
      <c r="EL46"/>
      <c r="EM46"/>
      <c r="EN46"/>
      <c r="EO46"/>
      <c r="EP46"/>
      <c r="EQ46"/>
      <c r="ER46"/>
      <c r="ES46"/>
      <c r="ET46"/>
      <c r="EU46"/>
      <c r="EV46"/>
      <c r="EW46"/>
      <c r="EX46"/>
      <c r="EY46"/>
      <c r="EZ46"/>
      <c r="FA46"/>
      <c r="FB46"/>
      <c r="FC46"/>
      <c r="FD46"/>
      <c r="FE46"/>
      <c r="FF46"/>
      <c r="FG46"/>
      <c r="FH46"/>
      <c r="FI46"/>
      <c r="FJ46"/>
      <c r="FK46"/>
      <c r="FL46"/>
      <c r="FM46"/>
      <c r="FN46"/>
      <c r="FO46"/>
      <c r="FP46"/>
      <c r="FQ46"/>
      <c r="FR46"/>
      <c r="FS46"/>
      <c r="FT46"/>
      <c r="FU46"/>
      <c r="FV46"/>
      <c r="FW46"/>
      <c r="FX46"/>
      <c r="FY46"/>
      <c r="FZ46"/>
      <c r="GA46"/>
      <c r="GB46"/>
      <c r="GC46"/>
      <c r="GD46"/>
      <c r="GE46"/>
      <c r="GF46"/>
      <c r="GG46"/>
      <c r="GH46"/>
      <c r="GI46"/>
      <c r="GJ46"/>
      <c r="GK46"/>
      <c r="GL46"/>
      <c r="GM46"/>
      <c r="GN46"/>
      <c r="GO46"/>
      <c r="GP46"/>
      <c r="GQ46"/>
      <c r="GR46"/>
      <c r="GS46"/>
      <c r="GT46"/>
      <c r="GU46"/>
      <c r="GV46"/>
      <c r="GW46"/>
      <c r="GX46"/>
      <c r="GY46"/>
      <c r="GZ46"/>
      <c r="HA46"/>
      <c r="HB46"/>
      <c r="HC46"/>
    </row>
    <row r="47" spans="1:211" s="1" customFormat="1" ht="12.75" hidden="1" customHeight="1" x14ac:dyDescent="0.25">
      <c r="A47" s="456"/>
      <c r="B47" s="114"/>
      <c r="C47" s="30"/>
      <c r="D47" s="117"/>
      <c r="E47" s="30"/>
      <c r="F47" s="118"/>
      <c r="G47" s="30"/>
      <c r="H47" s="117"/>
      <c r="I47" s="30"/>
      <c r="J47" s="118"/>
      <c r="K47" s="30"/>
      <c r="L47" s="117"/>
      <c r="M47" s="30"/>
      <c r="N47" s="118"/>
      <c r="O47" s="30"/>
      <c r="P47" s="117"/>
      <c r="Q47" s="30"/>
      <c r="R47" s="118"/>
      <c r="S47" s="30"/>
      <c r="T47" s="117"/>
      <c r="U47" s="30"/>
      <c r="V47" s="118"/>
      <c r="W47" s="30"/>
      <c r="X47" s="117"/>
      <c r="Y47" s="30"/>
      <c r="Z47" s="118"/>
      <c r="AA47" s="30"/>
      <c r="AB47" s="117"/>
      <c r="AC47" s="30"/>
      <c r="AD47" s="118"/>
      <c r="AE47" s="30"/>
      <c r="AF47" s="117"/>
      <c r="AG47" s="30"/>
      <c r="AH47" s="118"/>
      <c r="AI47" s="30"/>
      <c r="AJ47" s="117"/>
      <c r="AK47" s="30"/>
      <c r="AL47" s="118"/>
      <c r="AM47" s="30"/>
      <c r="AN47" s="117"/>
      <c r="AO47" s="30"/>
      <c r="AP47" s="118"/>
      <c r="AQ47" s="30"/>
      <c r="AR47" s="117"/>
      <c r="AS47" s="30"/>
      <c r="AT47" s="118"/>
      <c r="AU47"/>
      <c r="AV47"/>
      <c r="AW47"/>
      <c r="AX47"/>
      <c r="AY47"/>
      <c r="AZ47"/>
      <c r="BA47"/>
      <c r="BB47"/>
      <c r="BC47"/>
      <c r="BD47"/>
      <c r="BE47"/>
      <c r="BF47"/>
      <c r="BG47"/>
      <c r="BH47"/>
      <c r="BI47"/>
      <c r="BJ47"/>
      <c r="BK47"/>
      <c r="BL47"/>
      <c r="BM47"/>
      <c r="BN47"/>
      <c r="BO47"/>
      <c r="BP47"/>
      <c r="BQ47"/>
      <c r="BR47"/>
      <c r="BS47"/>
      <c r="BT47"/>
      <c r="BU47"/>
      <c r="BV47"/>
      <c r="BW47"/>
      <c r="BX47"/>
      <c r="BY47"/>
      <c r="BZ47"/>
      <c r="CA47"/>
      <c r="CB47"/>
      <c r="CC47"/>
      <c r="CD47"/>
      <c r="CE47"/>
      <c r="CF47"/>
      <c r="CG47"/>
      <c r="CH47"/>
      <c r="CI47"/>
      <c r="CJ47"/>
      <c r="CK47"/>
      <c r="CL47"/>
      <c r="CM47"/>
      <c r="CN47"/>
      <c r="CO47"/>
      <c r="CP47"/>
      <c r="CQ47"/>
      <c r="CR47"/>
      <c r="CS47"/>
      <c r="CT47"/>
      <c r="CU47"/>
      <c r="CV47"/>
      <c r="CW47"/>
      <c r="CX47"/>
      <c r="CY47"/>
      <c r="CZ47"/>
      <c r="DA47"/>
      <c r="DB47"/>
      <c r="DC47"/>
      <c r="DD47"/>
      <c r="DE47"/>
      <c r="DF47"/>
      <c r="DG47"/>
      <c r="DH47"/>
      <c r="DI47"/>
      <c r="DJ47"/>
      <c r="DK47"/>
      <c r="DL47"/>
      <c r="DM47"/>
      <c r="DN47"/>
      <c r="DO47"/>
      <c r="DP47"/>
      <c r="DQ47"/>
      <c r="DR47"/>
      <c r="DS47"/>
      <c r="DT47"/>
      <c r="DU47"/>
      <c r="DV47"/>
      <c r="DW47"/>
      <c r="DX47"/>
      <c r="DY47"/>
      <c r="DZ47"/>
      <c r="EA47"/>
      <c r="EB47"/>
      <c r="EC47"/>
      <c r="ED47"/>
      <c r="EE47"/>
      <c r="EF47"/>
      <c r="EG47"/>
      <c r="EH47"/>
      <c r="EI47"/>
      <c r="EJ47"/>
      <c r="EK47"/>
      <c r="EL47"/>
      <c r="EM47"/>
      <c r="EN47"/>
      <c r="EO47"/>
      <c r="EP47"/>
      <c r="EQ47"/>
      <c r="ER47"/>
      <c r="ES47"/>
      <c r="ET47"/>
      <c r="EU47"/>
      <c r="EV47"/>
      <c r="EW47"/>
      <c r="EX47"/>
      <c r="EY47"/>
      <c r="EZ47"/>
      <c r="FA47"/>
      <c r="FB47"/>
      <c r="FC47"/>
      <c r="FD47"/>
      <c r="FE47"/>
      <c r="FF47"/>
      <c r="FG47"/>
      <c r="FH47"/>
      <c r="FI47"/>
      <c r="FJ47"/>
      <c r="FK47"/>
      <c r="FL47"/>
      <c r="FM47"/>
      <c r="FN47"/>
      <c r="FO47"/>
      <c r="FP47"/>
      <c r="FQ47"/>
      <c r="FR47"/>
      <c r="FS47"/>
      <c r="FT47"/>
      <c r="FU47"/>
      <c r="FV47"/>
      <c r="FW47"/>
      <c r="FX47"/>
      <c r="FY47"/>
      <c r="FZ47"/>
      <c r="GA47"/>
      <c r="GB47"/>
      <c r="GC47"/>
      <c r="GD47"/>
      <c r="GE47"/>
      <c r="GF47"/>
      <c r="GG47"/>
      <c r="GH47"/>
      <c r="GI47"/>
      <c r="GJ47"/>
      <c r="GK47"/>
      <c r="GL47"/>
      <c r="GM47"/>
      <c r="GN47"/>
      <c r="GO47"/>
      <c r="GP47"/>
      <c r="GQ47"/>
      <c r="GR47"/>
      <c r="GS47"/>
      <c r="GT47"/>
      <c r="GU47"/>
      <c r="GV47"/>
      <c r="GW47"/>
      <c r="GX47"/>
      <c r="GY47"/>
      <c r="GZ47"/>
      <c r="HA47"/>
      <c r="HB47"/>
      <c r="HC47"/>
    </row>
    <row r="48" spans="1:211" s="1" customFormat="1" ht="12.75" hidden="1" customHeight="1" thickBot="1" x14ac:dyDescent="0.3">
      <c r="A48" s="456"/>
      <c r="B48" s="114"/>
      <c r="C48" s="376"/>
      <c r="D48" s="377"/>
      <c r="E48" s="376"/>
      <c r="F48" s="377"/>
      <c r="G48" s="376"/>
      <c r="H48" s="377"/>
      <c r="I48" s="376"/>
      <c r="J48" s="377"/>
      <c r="K48" s="376"/>
      <c r="L48" s="377"/>
      <c r="M48" s="376"/>
      <c r="N48" s="377"/>
      <c r="O48" s="376"/>
      <c r="P48" s="377"/>
      <c r="Q48" s="376"/>
      <c r="R48" s="377"/>
      <c r="S48" s="376"/>
      <c r="T48" s="377"/>
      <c r="U48" s="376"/>
      <c r="V48" s="377"/>
      <c r="W48" s="376"/>
      <c r="X48" s="377"/>
      <c r="Y48" s="376"/>
      <c r="Z48" s="377"/>
      <c r="AA48" s="376"/>
      <c r="AB48" s="377"/>
      <c r="AC48" s="376"/>
      <c r="AD48" s="377"/>
      <c r="AE48" s="376"/>
      <c r="AF48" s="377"/>
      <c r="AG48" s="376"/>
      <c r="AH48" s="377"/>
      <c r="AI48" s="376"/>
      <c r="AJ48" s="377"/>
      <c r="AK48" s="376"/>
      <c r="AL48" s="377"/>
      <c r="AM48" s="376"/>
      <c r="AN48" s="377"/>
      <c r="AO48" s="376"/>
      <c r="AP48" s="377"/>
      <c r="AQ48" s="376"/>
      <c r="AR48" s="377"/>
      <c r="AS48" s="376"/>
      <c r="AT48" s="377"/>
      <c r="AU48"/>
      <c r="AV48"/>
      <c r="AW48"/>
      <c r="AX48"/>
      <c r="AY48"/>
      <c r="AZ48"/>
      <c r="BA48"/>
      <c r="BB48"/>
      <c r="BC48"/>
      <c r="BD48"/>
      <c r="BE48"/>
      <c r="BF48"/>
      <c r="BG48"/>
      <c r="BH48"/>
      <c r="BI48"/>
      <c r="BJ48"/>
      <c r="BK48"/>
      <c r="BL48"/>
      <c r="BM48"/>
      <c r="BN48"/>
      <c r="BO48"/>
      <c r="BP48"/>
      <c r="BQ48"/>
      <c r="BR48"/>
      <c r="BS48"/>
      <c r="BT48"/>
      <c r="BU48"/>
      <c r="BV48"/>
      <c r="BW48"/>
      <c r="BX48"/>
      <c r="BY48"/>
      <c r="BZ48"/>
      <c r="CA48"/>
      <c r="CB48"/>
      <c r="CC48"/>
      <c r="CD48"/>
      <c r="CE48"/>
      <c r="CF48"/>
      <c r="CG48"/>
      <c r="CH48"/>
      <c r="CI48"/>
      <c r="CJ48"/>
      <c r="CK48"/>
      <c r="CL48"/>
      <c r="CM48"/>
      <c r="CN48"/>
      <c r="CO48"/>
      <c r="CP48"/>
      <c r="CQ48"/>
      <c r="CR48"/>
      <c r="CS48"/>
      <c r="CT48"/>
      <c r="CU48"/>
      <c r="CV48"/>
      <c r="CW48"/>
      <c r="CX48"/>
      <c r="CY48"/>
      <c r="CZ48"/>
      <c r="DA48"/>
      <c r="DB48"/>
      <c r="DC48"/>
      <c r="DD48"/>
      <c r="DE48"/>
      <c r="DF48"/>
      <c r="DG48"/>
      <c r="DH48"/>
      <c r="DI48"/>
      <c r="DJ48"/>
      <c r="DK48"/>
      <c r="DL48"/>
      <c r="DM48"/>
      <c r="DN48"/>
      <c r="DO48"/>
      <c r="DP48"/>
      <c r="DQ48"/>
      <c r="DR48"/>
      <c r="DS48"/>
      <c r="DT48"/>
      <c r="DU48"/>
      <c r="DV48"/>
      <c r="DW48"/>
      <c r="DX48"/>
      <c r="DY48"/>
      <c r="DZ48"/>
      <c r="EA48"/>
      <c r="EB48"/>
      <c r="EC48"/>
      <c r="ED48"/>
      <c r="EE48"/>
      <c r="EF48"/>
      <c r="EG48"/>
      <c r="EH48"/>
      <c r="EI48"/>
      <c r="EJ48"/>
      <c r="EK48"/>
      <c r="EL48"/>
      <c r="EM48"/>
      <c r="EN48"/>
      <c r="EO48"/>
      <c r="EP48"/>
      <c r="EQ48"/>
      <c r="ER48"/>
      <c r="ES48"/>
      <c r="ET48"/>
      <c r="EU48"/>
      <c r="EV48"/>
      <c r="EW48"/>
      <c r="EX48"/>
      <c r="EY48"/>
      <c r="EZ48"/>
      <c r="FA48"/>
      <c r="FB48"/>
      <c r="FC48"/>
      <c r="FD48"/>
      <c r="FE48"/>
      <c r="FF48"/>
      <c r="FG48"/>
      <c r="FH48"/>
      <c r="FI48"/>
      <c r="FJ48"/>
      <c r="FK48"/>
      <c r="FL48"/>
      <c r="FM48"/>
      <c r="FN48"/>
      <c r="FO48"/>
      <c r="FP48"/>
      <c r="FQ48"/>
      <c r="FR48"/>
      <c r="FS48"/>
      <c r="FT48"/>
      <c r="FU48"/>
      <c r="FV48"/>
      <c r="FW48"/>
      <c r="FX48"/>
      <c r="FY48"/>
      <c r="FZ48"/>
      <c r="GA48"/>
      <c r="GB48"/>
      <c r="GC48"/>
      <c r="GD48"/>
      <c r="GE48"/>
      <c r="GF48"/>
      <c r="GG48"/>
      <c r="GH48"/>
      <c r="GI48"/>
      <c r="GJ48"/>
      <c r="GK48"/>
      <c r="GL48"/>
      <c r="GM48"/>
      <c r="GN48"/>
      <c r="GO48"/>
      <c r="GP48"/>
      <c r="GQ48"/>
      <c r="GR48"/>
      <c r="GS48"/>
      <c r="GT48"/>
      <c r="GU48"/>
      <c r="GV48"/>
      <c r="GW48"/>
      <c r="GX48"/>
      <c r="GY48"/>
      <c r="GZ48"/>
      <c r="HA48"/>
      <c r="HB48"/>
      <c r="HC48"/>
    </row>
    <row r="49" spans="1:211" s="16" customFormat="1" ht="12.75" customHeight="1" x14ac:dyDescent="0.25">
      <c r="A49" s="456"/>
      <c r="B49" s="150" t="s">
        <v>17</v>
      </c>
      <c r="C49" s="386"/>
      <c r="D49" s="387"/>
      <c r="E49" s="386"/>
      <c r="F49" s="387"/>
      <c r="G49" s="386"/>
      <c r="H49" s="387"/>
      <c r="I49" s="386"/>
      <c r="J49" s="387"/>
      <c r="K49" s="386"/>
      <c r="L49" s="387"/>
      <c r="M49" s="386"/>
      <c r="N49" s="387"/>
      <c r="O49" s="386"/>
      <c r="P49" s="387"/>
      <c r="Q49" s="386"/>
      <c r="R49" s="387"/>
      <c r="S49" s="386"/>
      <c r="T49" s="387"/>
      <c r="U49" s="386"/>
      <c r="V49" s="387"/>
      <c r="W49" s="386"/>
      <c r="X49" s="387"/>
      <c r="Y49" s="386"/>
      <c r="Z49" s="387"/>
      <c r="AA49" s="386"/>
      <c r="AB49" s="387"/>
      <c r="AC49" s="386"/>
      <c r="AD49" s="387"/>
      <c r="AE49" s="386"/>
      <c r="AF49" s="387"/>
      <c r="AG49" s="386"/>
      <c r="AH49" s="387"/>
      <c r="AI49" s="386"/>
      <c r="AJ49" s="387"/>
      <c r="AK49" s="386"/>
      <c r="AL49" s="387"/>
      <c r="AM49" s="386"/>
      <c r="AN49" s="387"/>
      <c r="AO49" s="386"/>
      <c r="AP49" s="387"/>
      <c r="AQ49" s="386"/>
      <c r="AR49" s="387"/>
      <c r="AS49" s="386"/>
      <c r="AT49" s="387"/>
      <c r="AU49"/>
      <c r="AV49"/>
      <c r="AW49"/>
      <c r="AX49"/>
      <c r="AY49"/>
      <c r="AZ49"/>
      <c r="BA49"/>
      <c r="BB49"/>
      <c r="BC49"/>
      <c r="BD49"/>
      <c r="BE49"/>
      <c r="BF49"/>
      <c r="BG49"/>
      <c r="BH49"/>
      <c r="BI49"/>
      <c r="BJ49"/>
      <c r="BK49"/>
      <c r="BL49"/>
      <c r="BM49"/>
      <c r="BN49"/>
      <c r="BO49"/>
      <c r="BP49"/>
      <c r="BQ49"/>
      <c r="BR49"/>
      <c r="BS49"/>
      <c r="BT49"/>
      <c r="BU49"/>
      <c r="BV49"/>
      <c r="BW49"/>
      <c r="BX49"/>
      <c r="BY49"/>
      <c r="BZ49"/>
      <c r="CA49"/>
      <c r="CB49"/>
      <c r="CC49"/>
      <c r="CD49"/>
      <c r="CE49"/>
      <c r="CF49"/>
      <c r="CG49"/>
      <c r="CH49"/>
      <c r="CI49"/>
      <c r="CJ49"/>
      <c r="CK49"/>
      <c r="CL49"/>
      <c r="CM49"/>
      <c r="CN49"/>
      <c r="CO49"/>
      <c r="CP49"/>
      <c r="CQ49"/>
      <c r="CR49"/>
      <c r="CS49"/>
      <c r="CT49"/>
      <c r="CU49"/>
      <c r="CV49"/>
      <c r="CW49"/>
      <c r="CX49"/>
      <c r="CY49"/>
      <c r="CZ49"/>
      <c r="DA49"/>
      <c r="DB49"/>
      <c r="DC49"/>
      <c r="DD49"/>
      <c r="DE49"/>
      <c r="DF49"/>
      <c r="DG49"/>
      <c r="DH49"/>
      <c r="DI49"/>
      <c r="DJ49"/>
      <c r="DK49"/>
      <c r="DL49"/>
      <c r="DM49"/>
      <c r="DN49"/>
      <c r="DO49"/>
      <c r="DP49"/>
      <c r="DQ49"/>
      <c r="DR49"/>
      <c r="DS49"/>
      <c r="DT49"/>
      <c r="DU49"/>
      <c r="DV49"/>
      <c r="DW49"/>
      <c r="DX49"/>
      <c r="DY49"/>
      <c r="DZ49"/>
      <c r="EA49"/>
      <c r="EB49"/>
      <c r="EC49"/>
      <c r="ED49"/>
      <c r="EE49"/>
      <c r="EF49"/>
      <c r="EG49"/>
      <c r="EH49"/>
      <c r="EI49"/>
      <c r="EJ49"/>
      <c r="EK49"/>
      <c r="EL49"/>
      <c r="EM49"/>
      <c r="EN49"/>
      <c r="EO49"/>
      <c r="EP49"/>
      <c r="EQ49"/>
      <c r="ER49"/>
      <c r="ES49"/>
      <c r="ET49"/>
      <c r="EU49"/>
      <c r="EV49"/>
      <c r="EW49"/>
      <c r="EX49"/>
      <c r="EY49"/>
      <c r="EZ49"/>
      <c r="FA49"/>
      <c r="FB49"/>
      <c r="FC49"/>
      <c r="FD49"/>
      <c r="FE49"/>
      <c r="FF49"/>
      <c r="FG49"/>
      <c r="FH49"/>
      <c r="FI49"/>
      <c r="FJ49"/>
      <c r="FK49"/>
      <c r="FL49"/>
      <c r="FM49"/>
      <c r="FN49"/>
      <c r="FO49"/>
      <c r="FP49"/>
      <c r="FQ49"/>
      <c r="FR49"/>
      <c r="FS49"/>
      <c r="FT49"/>
      <c r="FU49"/>
      <c r="FV49"/>
      <c r="FW49"/>
      <c r="FX49"/>
      <c r="FY49"/>
      <c r="FZ49"/>
      <c r="GA49"/>
      <c r="GB49"/>
      <c r="GC49"/>
      <c r="GD49"/>
      <c r="GE49"/>
      <c r="GF49"/>
      <c r="GG49"/>
      <c r="GH49"/>
      <c r="GI49"/>
      <c r="GJ49"/>
      <c r="GK49"/>
      <c r="GL49"/>
      <c r="GM49"/>
      <c r="GN49"/>
      <c r="GO49"/>
      <c r="GP49"/>
      <c r="GQ49"/>
      <c r="GR49"/>
      <c r="GS49"/>
      <c r="GT49"/>
      <c r="GU49"/>
      <c r="GV49"/>
      <c r="GW49"/>
      <c r="GX49"/>
      <c r="GY49"/>
      <c r="GZ49"/>
      <c r="HA49"/>
      <c r="HB49"/>
      <c r="HC49"/>
    </row>
    <row r="50" spans="1:211" s="16" customFormat="1" ht="12.75" customHeight="1" x14ac:dyDescent="0.25">
      <c r="A50" s="456"/>
      <c r="B50" s="150"/>
      <c r="C50" s="151"/>
      <c r="D50" s="152"/>
      <c r="E50" s="151"/>
      <c r="F50" s="152"/>
      <c r="G50" s="151"/>
      <c r="H50" s="152"/>
      <c r="I50" s="151"/>
      <c r="J50" s="152"/>
      <c r="K50" s="151"/>
      <c r="L50" s="152"/>
      <c r="M50" s="151"/>
      <c r="N50" s="152"/>
      <c r="O50" s="151"/>
      <c r="P50" s="152"/>
      <c r="Q50" s="151"/>
      <c r="R50" s="152"/>
      <c r="S50" s="151"/>
      <c r="T50" s="152"/>
      <c r="U50" s="151"/>
      <c r="V50" s="152"/>
      <c r="W50" s="151"/>
      <c r="X50" s="152"/>
      <c r="Y50" s="151"/>
      <c r="Z50" s="152"/>
      <c r="AA50" s="151"/>
      <c r="AB50" s="152"/>
      <c r="AC50" s="151"/>
      <c r="AD50" s="152"/>
      <c r="AE50" s="151"/>
      <c r="AF50" s="152"/>
      <c r="AG50" s="151"/>
      <c r="AH50" s="152"/>
      <c r="AI50" s="151"/>
      <c r="AJ50" s="152"/>
      <c r="AK50" s="151"/>
      <c r="AL50" s="152"/>
      <c r="AM50" s="151"/>
      <c r="AN50" s="152"/>
      <c r="AO50" s="151"/>
      <c r="AP50" s="152"/>
      <c r="AQ50" s="151"/>
      <c r="AR50" s="152"/>
      <c r="AS50" s="151"/>
      <c r="AT50" s="152"/>
      <c r="AU50"/>
      <c r="AV50"/>
      <c r="AW50"/>
      <c r="AX50"/>
      <c r="AY50"/>
      <c r="AZ50"/>
      <c r="BA50"/>
      <c r="BB50"/>
      <c r="BC50"/>
      <c r="BD50"/>
      <c r="BE50"/>
      <c r="BF50"/>
      <c r="BG50"/>
      <c r="BH50"/>
      <c r="BI50"/>
      <c r="BJ50"/>
      <c r="BK50"/>
      <c r="BL50"/>
      <c r="BM50"/>
      <c r="BN50"/>
      <c r="BO50"/>
      <c r="BP50"/>
      <c r="BQ50"/>
      <c r="BR50"/>
      <c r="BS50"/>
      <c r="BT50"/>
      <c r="BU50"/>
      <c r="BV50"/>
      <c r="BW50"/>
      <c r="BX50"/>
      <c r="BY50"/>
      <c r="BZ50"/>
      <c r="CA50"/>
      <c r="CB50"/>
      <c r="CC50"/>
      <c r="CD50"/>
      <c r="CE50"/>
      <c r="CF50"/>
      <c r="CG50"/>
      <c r="CH50"/>
      <c r="CI50"/>
      <c r="CJ50"/>
      <c r="CK50"/>
      <c r="CL50"/>
      <c r="CM50"/>
      <c r="CN50"/>
      <c r="CO50"/>
      <c r="CP50"/>
      <c r="CQ50"/>
      <c r="CR50"/>
      <c r="CS50"/>
      <c r="CT50"/>
      <c r="CU50"/>
      <c r="CV50"/>
      <c r="CW50"/>
      <c r="CX50"/>
      <c r="CY50"/>
      <c r="CZ50"/>
      <c r="DA50"/>
      <c r="DB50"/>
      <c r="DC50"/>
      <c r="DD50"/>
      <c r="DE50"/>
      <c r="DF50"/>
      <c r="DG50"/>
      <c r="DH50"/>
      <c r="DI50"/>
      <c r="DJ50"/>
      <c r="DK50"/>
      <c r="DL50"/>
      <c r="DM50"/>
      <c r="DN50"/>
      <c r="DO50"/>
      <c r="DP50"/>
      <c r="DQ50"/>
      <c r="DR50"/>
      <c r="DS50"/>
      <c r="DT50"/>
      <c r="DU50"/>
      <c r="DV50"/>
      <c r="DW50"/>
      <c r="DX50"/>
      <c r="DY50"/>
      <c r="DZ50"/>
      <c r="EA50"/>
      <c r="EB50"/>
      <c r="EC50"/>
      <c r="ED50"/>
      <c r="EE50"/>
      <c r="EF50"/>
      <c r="EG50"/>
      <c r="EH50"/>
      <c r="EI50"/>
      <c r="EJ50"/>
      <c r="EK50"/>
      <c r="EL50"/>
      <c r="EM50"/>
      <c r="EN50"/>
      <c r="EO50"/>
      <c r="EP50"/>
      <c r="EQ50"/>
      <c r="ER50"/>
      <c r="ES50"/>
      <c r="ET50"/>
      <c r="EU50"/>
      <c r="EV50"/>
      <c r="EW50"/>
      <c r="EX50"/>
      <c r="EY50"/>
      <c r="EZ50"/>
      <c r="FA50"/>
      <c r="FB50"/>
      <c r="FC50"/>
      <c r="FD50"/>
      <c r="FE50"/>
      <c r="FF50"/>
      <c r="FG50"/>
      <c r="FH50"/>
      <c r="FI50"/>
      <c r="FJ50"/>
      <c r="FK50"/>
      <c r="FL50"/>
      <c r="FM50"/>
      <c r="FN50"/>
      <c r="FO50"/>
      <c r="FP50"/>
      <c r="FQ50"/>
      <c r="FR50"/>
      <c r="FS50"/>
      <c r="FT50"/>
      <c r="FU50"/>
      <c r="FV50"/>
      <c r="FW50"/>
      <c r="FX50"/>
      <c r="FY50"/>
      <c r="FZ50"/>
      <c r="GA50"/>
      <c r="GB50"/>
      <c r="GC50"/>
      <c r="GD50"/>
      <c r="GE50"/>
      <c r="GF50"/>
      <c r="GG50"/>
      <c r="GH50"/>
      <c r="GI50"/>
      <c r="GJ50"/>
      <c r="GK50"/>
      <c r="GL50"/>
      <c r="GM50"/>
      <c r="GN50"/>
      <c r="GO50"/>
      <c r="GP50"/>
      <c r="GQ50"/>
      <c r="GR50"/>
      <c r="GS50"/>
      <c r="GT50"/>
      <c r="GU50"/>
      <c r="GV50"/>
      <c r="GW50"/>
      <c r="GX50"/>
      <c r="GY50"/>
      <c r="GZ50"/>
      <c r="HA50"/>
      <c r="HB50"/>
      <c r="HC50"/>
    </row>
    <row r="51" spans="1:211" s="16" customFormat="1" ht="12.75" customHeight="1" x14ac:dyDescent="0.25">
      <c r="A51" s="456"/>
      <c r="B51" s="150"/>
      <c r="C51" s="9"/>
      <c r="D51" s="153"/>
      <c r="E51" s="9"/>
      <c r="F51" s="153"/>
      <c r="G51" s="9"/>
      <c r="H51" s="153"/>
      <c r="I51" s="9"/>
      <c r="J51" s="153"/>
      <c r="K51" s="9"/>
      <c r="L51" s="153"/>
      <c r="M51" s="9"/>
      <c r="N51" s="153"/>
      <c r="O51" s="9"/>
      <c r="P51" s="153"/>
      <c r="Q51" s="9"/>
      <c r="R51" s="153"/>
      <c r="S51" s="9"/>
      <c r="T51" s="153"/>
      <c r="U51" s="9"/>
      <c r="V51" s="153"/>
      <c r="W51" s="9"/>
      <c r="X51" s="153"/>
      <c r="Y51" s="9"/>
      <c r="Z51" s="153"/>
      <c r="AA51" s="9"/>
      <c r="AB51" s="153"/>
      <c r="AC51" s="9"/>
      <c r="AD51" s="153"/>
      <c r="AE51" s="9"/>
      <c r="AF51" s="153"/>
      <c r="AG51" s="9"/>
      <c r="AH51" s="153"/>
      <c r="AI51" s="9"/>
      <c r="AJ51" s="153"/>
      <c r="AK51" s="9"/>
      <c r="AL51" s="153"/>
      <c r="AM51" s="9"/>
      <c r="AN51" s="153"/>
      <c r="AO51" s="9"/>
      <c r="AP51" s="153"/>
      <c r="AQ51" s="9"/>
      <c r="AR51" s="153"/>
      <c r="AS51" s="9"/>
      <c r="AT51" s="153"/>
      <c r="AU51"/>
      <c r="AV51"/>
      <c r="AW51"/>
      <c r="AX51"/>
      <c r="AY51"/>
      <c r="AZ51"/>
      <c r="BA51"/>
      <c r="BB51"/>
      <c r="BC51"/>
      <c r="BD51"/>
      <c r="BE51"/>
      <c r="BF51"/>
      <c r="BG51"/>
      <c r="BH51"/>
      <c r="BI51"/>
      <c r="BJ51"/>
      <c r="BK51"/>
      <c r="BL51"/>
      <c r="BM51"/>
      <c r="BN51"/>
      <c r="BO51"/>
      <c r="BP51"/>
      <c r="BQ51"/>
      <c r="BR51"/>
      <c r="BS51"/>
      <c r="BT51"/>
      <c r="BU51"/>
      <c r="BV51"/>
      <c r="BW51"/>
      <c r="BX51"/>
      <c r="BY51"/>
      <c r="BZ51"/>
      <c r="CA51"/>
      <c r="CB51"/>
      <c r="CC51"/>
      <c r="CD51"/>
      <c r="CE51"/>
      <c r="CF51"/>
      <c r="CG51"/>
      <c r="CH51"/>
      <c r="CI51"/>
      <c r="CJ51"/>
      <c r="CK51"/>
      <c r="CL51"/>
      <c r="CM51"/>
      <c r="CN51"/>
      <c r="CO51"/>
      <c r="CP51"/>
      <c r="CQ51"/>
      <c r="CR51"/>
      <c r="CS51"/>
      <c r="CT51"/>
      <c r="CU51"/>
      <c r="CV51"/>
      <c r="CW51"/>
      <c r="CX51"/>
      <c r="CY51"/>
      <c r="CZ51"/>
      <c r="DA51"/>
      <c r="DB51"/>
      <c r="DC51"/>
      <c r="DD51"/>
      <c r="DE51"/>
      <c r="DF51"/>
      <c r="DG51"/>
      <c r="DH51"/>
      <c r="DI51"/>
      <c r="DJ51"/>
      <c r="DK51"/>
      <c r="DL51"/>
      <c r="DM51"/>
      <c r="DN51"/>
      <c r="DO51"/>
      <c r="DP51"/>
      <c r="DQ51"/>
      <c r="DR51"/>
      <c r="DS51"/>
      <c r="DT51"/>
      <c r="DU51"/>
      <c r="DV51"/>
      <c r="DW51"/>
      <c r="DX51"/>
      <c r="DY51"/>
      <c r="DZ51"/>
      <c r="EA51"/>
      <c r="EB51"/>
      <c r="EC51"/>
      <c r="ED51"/>
      <c r="EE51"/>
      <c r="EF51"/>
      <c r="EG51"/>
      <c r="EH51"/>
      <c r="EI51"/>
      <c r="EJ51"/>
      <c r="EK51"/>
      <c r="EL51"/>
      <c r="EM51"/>
      <c r="EN51"/>
      <c r="EO51"/>
      <c r="EP51"/>
      <c r="EQ51"/>
      <c r="ER51"/>
      <c r="ES51"/>
      <c r="ET51"/>
      <c r="EU51"/>
      <c r="EV51"/>
      <c r="EW51"/>
      <c r="EX51"/>
      <c r="EY51"/>
      <c r="EZ51"/>
      <c r="FA51"/>
      <c r="FB51"/>
      <c r="FC51"/>
      <c r="FD51"/>
      <c r="FE51"/>
      <c r="FF51"/>
      <c r="FG51"/>
      <c r="FH51"/>
      <c r="FI51"/>
      <c r="FJ51"/>
      <c r="FK51"/>
      <c r="FL51"/>
      <c r="FM51"/>
      <c r="FN51"/>
      <c r="FO51"/>
      <c r="FP51"/>
      <c r="FQ51"/>
      <c r="FR51"/>
      <c r="FS51"/>
      <c r="FT51"/>
      <c r="FU51"/>
      <c r="FV51"/>
      <c r="FW51"/>
      <c r="FX51"/>
      <c r="FY51"/>
      <c r="FZ51"/>
      <c r="GA51"/>
      <c r="GB51"/>
      <c r="GC51"/>
      <c r="GD51"/>
      <c r="GE51"/>
      <c r="GF51"/>
      <c r="GG51"/>
      <c r="GH51"/>
      <c r="GI51"/>
      <c r="GJ51"/>
      <c r="GK51"/>
      <c r="GL51"/>
      <c r="GM51"/>
      <c r="GN51"/>
      <c r="GO51"/>
      <c r="GP51"/>
      <c r="GQ51"/>
      <c r="GR51"/>
      <c r="GS51"/>
      <c r="GT51"/>
      <c r="GU51"/>
      <c r="GV51"/>
      <c r="GW51"/>
      <c r="GX51"/>
      <c r="GY51"/>
      <c r="GZ51"/>
      <c r="HA51"/>
      <c r="HB51"/>
      <c r="HC51"/>
    </row>
    <row r="52" spans="1:211" s="16" customFormat="1" ht="12" customHeight="1" thickBot="1" x14ac:dyDescent="0.3">
      <c r="A52" s="456"/>
      <c r="B52" s="150"/>
      <c r="C52" s="485"/>
      <c r="D52" s="486"/>
      <c r="E52" s="485"/>
      <c r="F52" s="486"/>
      <c r="G52" s="485"/>
      <c r="H52" s="486"/>
      <c r="I52" s="485"/>
      <c r="J52" s="486"/>
      <c r="K52" s="485"/>
      <c r="L52" s="486"/>
      <c r="M52" s="485"/>
      <c r="N52" s="486"/>
      <c r="O52" s="485"/>
      <c r="P52" s="486"/>
      <c r="Q52" s="485"/>
      <c r="R52" s="486"/>
      <c r="S52" s="485"/>
      <c r="T52" s="486"/>
      <c r="U52" s="485"/>
      <c r="V52" s="486"/>
      <c r="W52" s="485"/>
      <c r="X52" s="486"/>
      <c r="Y52" s="485"/>
      <c r="Z52" s="486"/>
      <c r="AA52" s="485"/>
      <c r="AB52" s="486"/>
      <c r="AC52" s="485"/>
      <c r="AD52" s="486"/>
      <c r="AE52" s="485"/>
      <c r="AF52" s="486"/>
      <c r="AG52" s="485"/>
      <c r="AH52" s="486"/>
      <c r="AI52" s="485"/>
      <c r="AJ52" s="486"/>
      <c r="AK52" s="485"/>
      <c r="AL52" s="486"/>
      <c r="AM52" s="485"/>
      <c r="AN52" s="486"/>
      <c r="AO52" s="485"/>
      <c r="AP52" s="486"/>
      <c r="AQ52" s="485"/>
      <c r="AR52" s="486"/>
      <c r="AS52" s="485"/>
      <c r="AT52" s="486"/>
      <c r="AU52"/>
      <c r="AV52"/>
      <c r="AW52"/>
      <c r="AX52"/>
      <c r="AY52"/>
      <c r="AZ52"/>
      <c r="BA52"/>
      <c r="BB52"/>
      <c r="BC52"/>
      <c r="BD52"/>
      <c r="BE52"/>
      <c r="BF52"/>
      <c r="BG52"/>
      <c r="BH52"/>
      <c r="BI52"/>
      <c r="BJ52"/>
      <c r="BK52"/>
      <c r="BL52"/>
      <c r="BM52"/>
      <c r="BN52"/>
      <c r="BO52"/>
      <c r="BP52"/>
      <c r="BQ52"/>
      <c r="BR52"/>
      <c r="BS52"/>
      <c r="BT52"/>
      <c r="BU52"/>
      <c r="BV52"/>
      <c r="BW52"/>
      <c r="BX52"/>
      <c r="BY52"/>
      <c r="BZ52"/>
      <c r="CA52"/>
      <c r="CB52"/>
      <c r="CC52"/>
      <c r="CD52"/>
      <c r="CE52"/>
      <c r="CF52"/>
      <c r="CG52"/>
      <c r="CH52"/>
      <c r="CI52"/>
      <c r="CJ52"/>
      <c r="CK52"/>
      <c r="CL52"/>
      <c r="CM52"/>
      <c r="CN52"/>
      <c r="CO52"/>
      <c r="CP52"/>
      <c r="CQ52"/>
      <c r="CR52"/>
      <c r="CS52"/>
      <c r="CT52"/>
      <c r="CU52"/>
      <c r="CV52"/>
      <c r="CW52"/>
      <c r="CX52"/>
      <c r="CY52"/>
      <c r="CZ52"/>
      <c r="DA52"/>
      <c r="DB52"/>
      <c r="DC52"/>
      <c r="DD52"/>
      <c r="DE52"/>
      <c r="DF52"/>
      <c r="DG52"/>
      <c r="DH52"/>
      <c r="DI52"/>
      <c r="DJ52"/>
      <c r="DK52"/>
      <c r="DL52"/>
      <c r="DM52"/>
      <c r="DN52"/>
      <c r="DO52"/>
      <c r="DP52"/>
      <c r="DQ52"/>
      <c r="DR52"/>
      <c r="DS52"/>
      <c r="DT52"/>
      <c r="DU52"/>
      <c r="DV52"/>
      <c r="DW52"/>
      <c r="DX52"/>
      <c r="DY52"/>
      <c r="DZ52"/>
      <c r="EA52"/>
      <c r="EB52"/>
      <c r="EC52"/>
      <c r="ED52"/>
      <c r="EE52"/>
      <c r="EF52"/>
      <c r="EG52"/>
      <c r="EH52"/>
      <c r="EI52"/>
      <c r="EJ52"/>
      <c r="EK52"/>
      <c r="EL52"/>
      <c r="EM52"/>
      <c r="EN52"/>
      <c r="EO52"/>
      <c r="EP52"/>
      <c r="EQ52"/>
      <c r="ER52"/>
      <c r="ES52"/>
      <c r="ET52"/>
      <c r="EU52"/>
      <c r="EV52"/>
      <c r="EW52"/>
      <c r="EX52"/>
      <c r="EY52"/>
      <c r="EZ52"/>
      <c r="FA52"/>
      <c r="FB52"/>
      <c r="FC52"/>
      <c r="FD52"/>
      <c r="FE52"/>
      <c r="FF52"/>
      <c r="FG52"/>
      <c r="FH52"/>
      <c r="FI52"/>
      <c r="FJ52"/>
      <c r="FK52"/>
      <c r="FL52"/>
      <c r="FM52"/>
      <c r="FN52"/>
      <c r="FO52"/>
      <c r="FP52"/>
      <c r="FQ52"/>
      <c r="FR52"/>
      <c r="FS52"/>
      <c r="FT52"/>
      <c r="FU52"/>
      <c r="FV52"/>
      <c r="FW52"/>
      <c r="FX52"/>
      <c r="FY52"/>
      <c r="FZ52"/>
      <c r="GA52"/>
      <c r="GB52"/>
      <c r="GC52"/>
      <c r="GD52"/>
      <c r="GE52"/>
      <c r="GF52"/>
      <c r="GG52"/>
      <c r="GH52"/>
      <c r="GI52"/>
      <c r="GJ52"/>
      <c r="GK52"/>
      <c r="GL52"/>
      <c r="GM52"/>
      <c r="GN52"/>
      <c r="GO52"/>
      <c r="GP52"/>
      <c r="GQ52"/>
      <c r="GR52"/>
      <c r="GS52"/>
      <c r="GT52"/>
      <c r="GU52"/>
      <c r="GV52"/>
      <c r="GW52"/>
      <c r="GX52"/>
      <c r="GY52"/>
      <c r="GZ52"/>
      <c r="HA52"/>
      <c r="HB52"/>
      <c r="HC52"/>
    </row>
    <row r="53" spans="1:211" s="2" customFormat="1" ht="12.75" customHeight="1" x14ac:dyDescent="0.25">
      <c r="A53" s="456"/>
      <c r="B53" s="123" t="s">
        <v>24</v>
      </c>
      <c r="C53" s="354"/>
      <c r="D53" s="355"/>
      <c r="E53" s="354"/>
      <c r="F53" s="355"/>
      <c r="G53" s="354"/>
      <c r="H53" s="355"/>
      <c r="I53" s="354"/>
      <c r="J53" s="355"/>
      <c r="K53" s="354"/>
      <c r="L53" s="355"/>
      <c r="M53" s="354"/>
      <c r="N53" s="355"/>
      <c r="O53" s="354"/>
      <c r="P53" s="355"/>
      <c r="Q53" s="354"/>
      <c r="R53" s="355"/>
      <c r="S53" s="354"/>
      <c r="T53" s="355"/>
      <c r="U53" s="354"/>
      <c r="V53" s="355"/>
      <c r="W53" s="354"/>
      <c r="X53" s="355"/>
      <c r="Y53" s="354"/>
      <c r="Z53" s="355"/>
      <c r="AA53" s="354"/>
      <c r="AB53" s="355"/>
      <c r="AC53" s="354"/>
      <c r="AD53" s="355"/>
      <c r="AE53" s="354"/>
      <c r="AF53" s="355"/>
      <c r="AG53" s="354"/>
      <c r="AH53" s="355"/>
      <c r="AI53" s="354"/>
      <c r="AJ53" s="355"/>
      <c r="AK53" s="354"/>
      <c r="AL53" s="355"/>
      <c r="AM53" s="354"/>
      <c r="AN53" s="355"/>
      <c r="AO53" s="354"/>
      <c r="AP53" s="355"/>
      <c r="AQ53" s="354"/>
      <c r="AR53" s="355"/>
      <c r="AS53" s="354"/>
      <c r="AT53" s="355"/>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c r="GN53"/>
      <c r="GO53"/>
      <c r="GP53"/>
      <c r="GQ53"/>
      <c r="GR53"/>
      <c r="GS53"/>
      <c r="GT53"/>
      <c r="GU53"/>
      <c r="GV53"/>
      <c r="GW53"/>
      <c r="GX53"/>
      <c r="GY53"/>
      <c r="GZ53"/>
      <c r="HA53"/>
      <c r="HB53"/>
      <c r="HC53"/>
    </row>
    <row r="54" spans="1:211" s="2" customFormat="1" ht="12.75" customHeight="1" x14ac:dyDescent="0.25">
      <c r="A54" s="456"/>
      <c r="B54" s="123"/>
      <c r="C54" s="124"/>
      <c r="D54" s="125"/>
      <c r="E54" s="124"/>
      <c r="F54" s="125"/>
      <c r="G54" s="124"/>
      <c r="H54" s="125"/>
      <c r="I54" s="124"/>
      <c r="J54" s="125"/>
      <c r="K54" s="124"/>
      <c r="L54" s="125"/>
      <c r="M54" s="124"/>
      <c r="N54" s="125"/>
      <c r="O54" s="124"/>
      <c r="P54" s="125"/>
      <c r="Q54" s="124"/>
      <c r="R54" s="125"/>
      <c r="S54" s="124"/>
      <c r="T54" s="125"/>
      <c r="U54" s="124"/>
      <c r="V54" s="125"/>
      <c r="W54" s="124"/>
      <c r="X54" s="125"/>
      <c r="Y54" s="124"/>
      <c r="Z54" s="125"/>
      <c r="AA54" s="124"/>
      <c r="AB54" s="125"/>
      <c r="AC54" s="124"/>
      <c r="AD54" s="125"/>
      <c r="AE54" s="124"/>
      <c r="AF54" s="125"/>
      <c r="AG54" s="124"/>
      <c r="AH54" s="125"/>
      <c r="AI54" s="124"/>
      <c r="AJ54" s="125"/>
      <c r="AK54" s="124"/>
      <c r="AL54" s="125"/>
      <c r="AM54" s="124"/>
      <c r="AN54" s="125"/>
      <c r="AO54" s="124"/>
      <c r="AP54" s="125"/>
      <c r="AQ54" s="124"/>
      <c r="AR54" s="125"/>
      <c r="AS54" s="124"/>
      <c r="AT54" s="125"/>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c r="GN54"/>
      <c r="GO54"/>
      <c r="GP54"/>
      <c r="GQ54"/>
      <c r="GR54"/>
      <c r="GS54"/>
      <c r="GT54"/>
      <c r="GU54"/>
      <c r="GV54"/>
      <c r="GW54"/>
      <c r="GX54"/>
      <c r="GY54"/>
      <c r="GZ54"/>
      <c r="HA54"/>
      <c r="HB54"/>
      <c r="HC54"/>
    </row>
    <row r="55" spans="1:211" s="2" customFormat="1" ht="12.75" customHeight="1" x14ac:dyDescent="0.25">
      <c r="A55" s="456"/>
      <c r="B55" s="123"/>
      <c r="C55" s="10"/>
      <c r="D55" s="102"/>
      <c r="E55" s="10"/>
      <c r="F55" s="102"/>
      <c r="G55" s="10"/>
      <c r="H55" s="102"/>
      <c r="I55" s="10"/>
      <c r="J55" s="102"/>
      <c r="K55" s="10"/>
      <c r="L55" s="102"/>
      <c r="M55" s="10"/>
      <c r="N55" s="102"/>
      <c r="O55" s="10"/>
      <c r="P55" s="102"/>
      <c r="Q55" s="10"/>
      <c r="R55" s="102"/>
      <c r="S55" s="10"/>
      <c r="T55" s="102"/>
      <c r="U55" s="10"/>
      <c r="V55" s="102"/>
      <c r="W55" s="10"/>
      <c r="X55" s="102"/>
      <c r="Y55" s="10"/>
      <c r="Z55" s="102"/>
      <c r="AA55" s="10"/>
      <c r="AB55" s="102"/>
      <c r="AC55" s="10"/>
      <c r="AD55" s="102"/>
      <c r="AE55" s="10"/>
      <c r="AF55" s="102"/>
      <c r="AG55" s="10"/>
      <c r="AH55" s="102"/>
      <c r="AI55" s="10"/>
      <c r="AJ55" s="102"/>
      <c r="AK55" s="10"/>
      <c r="AL55" s="102"/>
      <c r="AM55" s="10"/>
      <c r="AN55" s="102"/>
      <c r="AO55" s="10"/>
      <c r="AP55" s="102"/>
      <c r="AQ55" s="10"/>
      <c r="AR55" s="102"/>
      <c r="AS55" s="10"/>
      <c r="AT55" s="102"/>
      <c r="AU55"/>
      <c r="AV55"/>
      <c r="AW55"/>
      <c r="AX55"/>
      <c r="AY55"/>
      <c r="AZ55"/>
      <c r="BA55"/>
      <c r="BB55"/>
      <c r="BC55"/>
      <c r="BD55"/>
      <c r="BE55"/>
      <c r="BF55"/>
      <c r="BG55"/>
      <c r="BH55"/>
      <c r="BI55"/>
      <c r="BJ55"/>
      <c r="BK55"/>
      <c r="BL55"/>
      <c r="BM55"/>
      <c r="BN55"/>
      <c r="BO55"/>
      <c r="BP55"/>
      <c r="BQ55"/>
      <c r="BR55"/>
      <c r="BS55"/>
      <c r="BT55"/>
      <c r="BU55"/>
      <c r="BV55"/>
      <c r="BW55"/>
      <c r="BX55"/>
      <c r="BY55"/>
      <c r="BZ55"/>
      <c r="CA55"/>
      <c r="CB55"/>
      <c r="CC55"/>
      <c r="CD55"/>
      <c r="CE55"/>
      <c r="CF55"/>
      <c r="CG55"/>
      <c r="CH55"/>
      <c r="CI55"/>
      <c r="CJ55"/>
      <c r="CK55"/>
      <c r="CL55"/>
      <c r="CM55"/>
      <c r="CN55"/>
      <c r="CO55"/>
      <c r="CP55"/>
      <c r="CQ55"/>
      <c r="CR55"/>
      <c r="CS55"/>
      <c r="CT55"/>
      <c r="CU55"/>
      <c r="CV55"/>
      <c r="CW55"/>
      <c r="CX55"/>
      <c r="CY55"/>
      <c r="CZ55"/>
      <c r="DA55"/>
      <c r="DB55"/>
      <c r="DC55"/>
      <c r="DD55"/>
      <c r="DE55"/>
      <c r="DF55"/>
      <c r="DG55"/>
      <c r="DH55"/>
      <c r="DI55"/>
      <c r="DJ55"/>
      <c r="DK55"/>
      <c r="DL55"/>
      <c r="DM55"/>
      <c r="DN55"/>
      <c r="DO55"/>
      <c r="DP55"/>
      <c r="DQ55"/>
      <c r="DR55"/>
      <c r="DS55"/>
      <c r="DT55"/>
      <c r="DU55"/>
      <c r="DV55"/>
      <c r="DW55"/>
      <c r="DX55"/>
      <c r="DY55"/>
      <c r="DZ55"/>
      <c r="EA55"/>
      <c r="EB55"/>
      <c r="EC55"/>
      <c r="ED55"/>
      <c r="EE55"/>
      <c r="EF55"/>
      <c r="EG55"/>
      <c r="EH55"/>
      <c r="EI55"/>
      <c r="EJ55"/>
      <c r="EK55"/>
      <c r="EL55"/>
      <c r="EM55"/>
      <c r="EN55"/>
      <c r="EO55"/>
      <c r="EP55"/>
      <c r="EQ55"/>
      <c r="ER55"/>
      <c r="ES55"/>
      <c r="ET55"/>
      <c r="EU55"/>
      <c r="EV55"/>
      <c r="EW55"/>
      <c r="EX55"/>
      <c r="EY55"/>
      <c r="EZ55"/>
      <c r="FA55"/>
      <c r="FB55"/>
      <c r="FC55"/>
      <c r="FD55"/>
      <c r="FE55"/>
      <c r="FF55"/>
      <c r="FG55"/>
      <c r="FH55"/>
      <c r="FI55"/>
      <c r="FJ55"/>
      <c r="FK55"/>
      <c r="FL55"/>
      <c r="FM55"/>
      <c r="FN55"/>
      <c r="FO55"/>
      <c r="FP55"/>
      <c r="FQ55"/>
      <c r="FR55"/>
      <c r="FS55"/>
      <c r="FT55"/>
      <c r="FU55"/>
      <c r="FV55"/>
      <c r="FW55"/>
      <c r="FX55"/>
      <c r="FY55"/>
      <c r="FZ55"/>
      <c r="GA55"/>
      <c r="GB55"/>
      <c r="GC55"/>
      <c r="GD55"/>
      <c r="GE55"/>
      <c r="GF55"/>
      <c r="GG55"/>
      <c r="GH55"/>
      <c r="GI55"/>
      <c r="GJ55"/>
      <c r="GK55"/>
      <c r="GL55"/>
      <c r="GM55"/>
      <c r="GN55"/>
      <c r="GO55"/>
      <c r="GP55"/>
      <c r="GQ55"/>
      <c r="GR55"/>
      <c r="GS55"/>
      <c r="GT55"/>
      <c r="GU55"/>
      <c r="GV55"/>
      <c r="GW55"/>
      <c r="GX55"/>
      <c r="GY55"/>
      <c r="GZ55"/>
      <c r="HA55"/>
      <c r="HB55"/>
      <c r="HC55"/>
    </row>
    <row r="56" spans="1:211" s="2" customFormat="1" ht="12.75" customHeight="1" thickBot="1" x14ac:dyDescent="0.3">
      <c r="A56" s="456"/>
      <c r="B56" s="123"/>
      <c r="C56" s="382"/>
      <c r="D56" s="383"/>
      <c r="E56" s="382"/>
      <c r="F56" s="383"/>
      <c r="G56" s="382"/>
      <c r="H56" s="383"/>
      <c r="I56" s="382"/>
      <c r="J56" s="383"/>
      <c r="K56" s="382"/>
      <c r="L56" s="383"/>
      <c r="M56" s="382"/>
      <c r="N56" s="383"/>
      <c r="O56" s="382"/>
      <c r="P56" s="383"/>
      <c r="Q56" s="382"/>
      <c r="R56" s="383"/>
      <c r="S56" s="382"/>
      <c r="T56" s="383"/>
      <c r="U56" s="382"/>
      <c r="V56" s="383"/>
      <c r="W56" s="382"/>
      <c r="X56" s="383"/>
      <c r="Y56" s="382"/>
      <c r="Z56" s="383"/>
      <c r="AA56" s="382"/>
      <c r="AB56" s="383"/>
      <c r="AC56" s="382"/>
      <c r="AD56" s="383"/>
      <c r="AE56" s="382"/>
      <c r="AF56" s="383"/>
      <c r="AG56" s="382"/>
      <c r="AH56" s="383"/>
      <c r="AI56" s="382"/>
      <c r="AJ56" s="383"/>
      <c r="AK56" s="382"/>
      <c r="AL56" s="383"/>
      <c r="AM56" s="382"/>
      <c r="AN56" s="383"/>
      <c r="AO56" s="382"/>
      <c r="AP56" s="383"/>
      <c r="AQ56" s="382"/>
      <c r="AR56" s="383"/>
      <c r="AS56" s="382"/>
      <c r="AT56" s="383"/>
      <c r="AU56"/>
      <c r="AV56"/>
      <c r="AW56"/>
      <c r="AX56"/>
      <c r="AY56"/>
      <c r="AZ56"/>
      <c r="BA56"/>
      <c r="BB56"/>
      <c r="BC56"/>
      <c r="BD56"/>
      <c r="BE56"/>
      <c r="BF56"/>
      <c r="BG56"/>
      <c r="BH56"/>
      <c r="BI56"/>
      <c r="BJ56"/>
      <c r="BK56"/>
      <c r="BL56"/>
      <c r="BM56"/>
      <c r="BN56"/>
      <c r="BO56"/>
      <c r="BP56"/>
      <c r="BQ56"/>
      <c r="BR56"/>
      <c r="BS56"/>
      <c r="BT56"/>
      <c r="BU56"/>
      <c r="BV56"/>
      <c r="BW56"/>
      <c r="BX56"/>
      <c r="BY56"/>
      <c r="BZ56"/>
      <c r="CA56"/>
      <c r="CB56"/>
      <c r="CC56"/>
      <c r="CD56"/>
      <c r="CE56"/>
      <c r="CF56"/>
      <c r="CG56"/>
      <c r="CH56"/>
      <c r="CI56"/>
      <c r="CJ56"/>
      <c r="CK56"/>
      <c r="CL56"/>
      <c r="CM56"/>
      <c r="CN56"/>
      <c r="CO56"/>
      <c r="CP56"/>
      <c r="CQ56"/>
      <c r="CR56"/>
      <c r="CS56"/>
      <c r="CT56"/>
      <c r="CU56"/>
      <c r="CV56"/>
      <c r="CW56"/>
      <c r="CX56"/>
      <c r="CY56"/>
      <c r="CZ56"/>
      <c r="DA56"/>
      <c r="DB56"/>
      <c r="DC56"/>
      <c r="DD56"/>
      <c r="DE56"/>
      <c r="DF56"/>
      <c r="DG56"/>
      <c r="DH56"/>
      <c r="DI56"/>
      <c r="DJ56"/>
      <c r="DK56"/>
      <c r="DL56"/>
      <c r="DM56"/>
      <c r="DN56"/>
      <c r="DO56"/>
      <c r="DP56"/>
      <c r="DQ56"/>
      <c r="DR56"/>
      <c r="DS56"/>
      <c r="DT56"/>
      <c r="DU56"/>
      <c r="DV56"/>
      <c r="DW56"/>
      <c r="DX56"/>
      <c r="DY56"/>
      <c r="DZ56"/>
      <c r="EA56"/>
      <c r="EB56"/>
      <c r="EC56"/>
      <c r="ED56"/>
      <c r="EE56"/>
      <c r="EF56"/>
      <c r="EG56"/>
      <c r="EH56"/>
      <c r="EI56"/>
      <c r="EJ56"/>
      <c r="EK56"/>
      <c r="EL56"/>
      <c r="EM56"/>
      <c r="EN56"/>
      <c r="EO56"/>
      <c r="EP56"/>
      <c r="EQ56"/>
      <c r="ER56"/>
      <c r="ES56"/>
      <c r="ET56"/>
      <c r="EU56"/>
      <c r="EV56"/>
      <c r="EW56"/>
      <c r="EX56"/>
      <c r="EY56"/>
      <c r="EZ56"/>
      <c r="FA56"/>
      <c r="FB56"/>
      <c r="FC56"/>
      <c r="FD56"/>
      <c r="FE56"/>
      <c r="FF56"/>
      <c r="FG56"/>
      <c r="FH56"/>
      <c r="FI56"/>
      <c r="FJ56"/>
      <c r="FK56"/>
      <c r="FL56"/>
      <c r="FM56"/>
      <c r="FN56"/>
      <c r="FO56"/>
      <c r="FP56"/>
      <c r="FQ56"/>
      <c r="FR56"/>
      <c r="FS56"/>
      <c r="FT56"/>
      <c r="FU56"/>
      <c r="FV56"/>
      <c r="FW56"/>
      <c r="FX56"/>
      <c r="FY56"/>
      <c r="FZ56"/>
      <c r="GA56"/>
      <c r="GB56"/>
      <c r="GC56"/>
      <c r="GD56"/>
      <c r="GE56"/>
      <c r="GF56"/>
      <c r="GG56"/>
      <c r="GH56"/>
      <c r="GI56"/>
      <c r="GJ56"/>
      <c r="GK56"/>
      <c r="GL56"/>
      <c r="GM56"/>
      <c r="GN56"/>
      <c r="GO56"/>
      <c r="GP56"/>
      <c r="GQ56"/>
      <c r="GR56"/>
      <c r="GS56"/>
      <c r="GT56"/>
      <c r="GU56"/>
      <c r="GV56"/>
      <c r="GW56"/>
      <c r="GX56"/>
      <c r="GY56"/>
      <c r="GZ56"/>
      <c r="HA56"/>
      <c r="HB56"/>
      <c r="HC56"/>
    </row>
    <row r="57" spans="1:211" s="3" customFormat="1" ht="12.75" customHeight="1" x14ac:dyDescent="0.25">
      <c r="A57" s="456"/>
      <c r="B57" s="126" t="s">
        <v>27</v>
      </c>
      <c r="C57" s="350"/>
      <c r="D57" s="351"/>
      <c r="E57" s="350"/>
      <c r="F57" s="351"/>
      <c r="G57" s="350"/>
      <c r="H57" s="351"/>
      <c r="I57" s="350"/>
      <c r="J57" s="351"/>
      <c r="K57" s="350"/>
      <c r="L57" s="351"/>
      <c r="M57" s="350"/>
      <c r="N57" s="351"/>
      <c r="O57" s="350"/>
      <c r="P57" s="351"/>
      <c r="Q57" s="350"/>
      <c r="R57" s="351"/>
      <c r="S57" s="350"/>
      <c r="T57" s="351"/>
      <c r="U57" s="350"/>
      <c r="V57" s="351"/>
      <c r="W57" s="350"/>
      <c r="X57" s="351"/>
      <c r="Y57" s="350"/>
      <c r="Z57" s="351"/>
      <c r="AA57" s="350"/>
      <c r="AB57" s="351"/>
      <c r="AC57" s="350"/>
      <c r="AD57" s="351"/>
      <c r="AE57" s="350"/>
      <c r="AF57" s="351"/>
      <c r="AG57" s="350"/>
      <c r="AH57" s="351"/>
      <c r="AI57" s="350"/>
      <c r="AJ57" s="351"/>
      <c r="AK57" s="350"/>
      <c r="AL57" s="351"/>
      <c r="AM57" s="350"/>
      <c r="AN57" s="351"/>
      <c r="AO57" s="350"/>
      <c r="AP57" s="351"/>
      <c r="AQ57" s="350"/>
      <c r="AR57" s="351"/>
      <c r="AS57" s="350"/>
      <c r="AT57" s="351"/>
      <c r="AU57"/>
      <c r="AV57"/>
      <c r="AW57"/>
      <c r="AX57"/>
      <c r="AY57"/>
      <c r="AZ57"/>
      <c r="BA57"/>
      <c r="BB57"/>
      <c r="BC57"/>
      <c r="BD57"/>
      <c r="BE57"/>
      <c r="BF57"/>
      <c r="BG57"/>
      <c r="BH57"/>
      <c r="BI57"/>
      <c r="BJ57"/>
      <c r="BK57"/>
      <c r="BL57"/>
      <c r="BM57"/>
      <c r="BN57"/>
      <c r="BO57"/>
      <c r="BP57"/>
      <c r="BQ57"/>
      <c r="BR57"/>
      <c r="BS57"/>
      <c r="BT57"/>
      <c r="BU57"/>
      <c r="BV57"/>
      <c r="BW57"/>
      <c r="BX57"/>
      <c r="BY57"/>
      <c r="BZ57"/>
      <c r="CA57"/>
      <c r="CB57"/>
      <c r="CC57"/>
      <c r="CD57"/>
      <c r="CE57"/>
      <c r="CF57"/>
      <c r="CG57"/>
      <c r="CH57"/>
      <c r="CI57"/>
      <c r="CJ57"/>
      <c r="CK57"/>
      <c r="CL57"/>
      <c r="CM57"/>
      <c r="CN57"/>
      <c r="CO57"/>
      <c r="CP57"/>
      <c r="CQ57"/>
      <c r="CR57"/>
      <c r="CS57"/>
      <c r="CT57"/>
      <c r="CU57"/>
      <c r="CV57"/>
      <c r="CW57"/>
      <c r="CX57"/>
      <c r="CY57"/>
      <c r="CZ57"/>
      <c r="DA57"/>
      <c r="DB57"/>
      <c r="DC57"/>
      <c r="DD57"/>
      <c r="DE57"/>
      <c r="DF57"/>
      <c r="DG57"/>
      <c r="DH57"/>
      <c r="DI57"/>
      <c r="DJ57"/>
      <c r="DK57"/>
      <c r="DL57"/>
      <c r="DM57"/>
      <c r="DN57"/>
      <c r="DO57"/>
      <c r="DP57"/>
      <c r="DQ57"/>
      <c r="DR57"/>
      <c r="DS57"/>
      <c r="DT57"/>
      <c r="DU57"/>
      <c r="DV57"/>
      <c r="DW57"/>
      <c r="DX57"/>
      <c r="DY57"/>
      <c r="DZ57"/>
      <c r="EA57"/>
      <c r="EB57"/>
      <c r="EC57"/>
      <c r="ED57"/>
      <c r="EE57"/>
      <c r="EF57"/>
      <c r="EG57"/>
      <c r="EH57"/>
      <c r="EI57"/>
      <c r="EJ57"/>
      <c r="EK57"/>
      <c r="EL57"/>
      <c r="EM57"/>
      <c r="EN57"/>
      <c r="EO57"/>
      <c r="EP57"/>
      <c r="EQ57"/>
      <c r="ER57"/>
      <c r="ES57"/>
      <c r="ET57"/>
      <c r="EU57"/>
      <c r="EV57"/>
      <c r="EW57"/>
      <c r="EX57"/>
      <c r="EY57"/>
      <c r="EZ57"/>
      <c r="FA57"/>
      <c r="FB57"/>
      <c r="FC57"/>
      <c r="FD57"/>
      <c r="FE57"/>
      <c r="FF57"/>
      <c r="FG57"/>
      <c r="FH57"/>
      <c r="FI57"/>
      <c r="FJ57"/>
      <c r="FK57"/>
      <c r="FL57"/>
      <c r="FM57"/>
      <c r="FN57"/>
      <c r="FO57"/>
      <c r="FP57"/>
      <c r="FQ57"/>
      <c r="FR57"/>
      <c r="FS57"/>
      <c r="FT57"/>
      <c r="FU57"/>
      <c r="FV57"/>
      <c r="FW57"/>
      <c r="FX57"/>
      <c r="FY57"/>
      <c r="FZ57"/>
      <c r="GA57"/>
      <c r="GB57"/>
      <c r="GC57"/>
      <c r="GD57"/>
      <c r="GE57"/>
      <c r="GF57"/>
      <c r="GG57"/>
      <c r="GH57"/>
      <c r="GI57"/>
      <c r="GJ57"/>
      <c r="GK57"/>
      <c r="GL57"/>
      <c r="GM57"/>
      <c r="GN57"/>
      <c r="GO57"/>
      <c r="GP57"/>
      <c r="GQ57"/>
      <c r="GR57"/>
      <c r="GS57"/>
      <c r="GT57"/>
      <c r="GU57"/>
      <c r="GV57"/>
      <c r="GW57"/>
      <c r="GX57"/>
      <c r="GY57"/>
      <c r="GZ57"/>
      <c r="HA57"/>
      <c r="HB57"/>
      <c r="HC57"/>
    </row>
    <row r="58" spans="1:211" s="3" customFormat="1" ht="12.75" customHeight="1" x14ac:dyDescent="0.25">
      <c r="A58" s="456"/>
      <c r="B58" s="126"/>
      <c r="C58" s="127"/>
      <c r="D58" s="128"/>
      <c r="E58" s="127"/>
      <c r="F58" s="128"/>
      <c r="G58" s="127"/>
      <c r="H58" s="128"/>
      <c r="I58" s="127"/>
      <c r="J58" s="128"/>
      <c r="K58" s="127"/>
      <c r="L58" s="128"/>
      <c r="M58" s="127"/>
      <c r="N58" s="128"/>
      <c r="O58" s="127"/>
      <c r="P58" s="128"/>
      <c r="Q58" s="127"/>
      <c r="R58" s="128"/>
      <c r="S58" s="127"/>
      <c r="T58" s="128"/>
      <c r="U58" s="127"/>
      <c r="V58" s="128"/>
      <c r="W58" s="127"/>
      <c r="X58" s="128"/>
      <c r="Y58" s="127"/>
      <c r="Z58" s="128"/>
      <c r="AA58" s="127"/>
      <c r="AB58" s="128"/>
      <c r="AC58" s="127"/>
      <c r="AD58" s="128"/>
      <c r="AE58" s="127"/>
      <c r="AF58" s="128"/>
      <c r="AG58" s="127"/>
      <c r="AH58" s="128"/>
      <c r="AI58" s="127"/>
      <c r="AJ58" s="128"/>
      <c r="AK58" s="127"/>
      <c r="AL58" s="128"/>
      <c r="AM58" s="127"/>
      <c r="AN58" s="128"/>
      <c r="AO58" s="127"/>
      <c r="AP58" s="128"/>
      <c r="AQ58" s="127"/>
      <c r="AR58" s="128"/>
      <c r="AS58" s="127"/>
      <c r="AT58" s="128"/>
      <c r="AU58"/>
      <c r="AV58"/>
      <c r="AW58"/>
      <c r="AX58"/>
      <c r="AY58"/>
      <c r="AZ58"/>
      <c r="BA58"/>
      <c r="BB58"/>
      <c r="BC58"/>
      <c r="BD58"/>
      <c r="BE58"/>
      <c r="BF58"/>
      <c r="BG58"/>
      <c r="BH58"/>
      <c r="BI58"/>
      <c r="BJ58"/>
      <c r="BK58"/>
      <c r="BL58"/>
      <c r="BM58"/>
      <c r="BN58"/>
      <c r="BO58"/>
      <c r="BP58"/>
      <c r="BQ58"/>
      <c r="BR58"/>
      <c r="BS58"/>
      <c r="BT58"/>
      <c r="BU58"/>
      <c r="BV58"/>
      <c r="BW58"/>
      <c r="BX58"/>
      <c r="BY58"/>
      <c r="BZ58"/>
      <c r="CA58"/>
      <c r="CB58"/>
      <c r="CC58"/>
      <c r="CD58"/>
      <c r="CE58"/>
      <c r="CF58"/>
      <c r="CG58"/>
      <c r="CH58"/>
      <c r="CI58"/>
      <c r="CJ58"/>
      <c r="CK58"/>
      <c r="CL58"/>
      <c r="CM58"/>
      <c r="CN58"/>
      <c r="CO58"/>
      <c r="CP58"/>
      <c r="CQ58"/>
      <c r="CR58"/>
      <c r="CS58"/>
      <c r="CT58"/>
      <c r="CU58"/>
      <c r="CV58"/>
      <c r="CW58"/>
      <c r="CX58"/>
      <c r="CY58"/>
      <c r="CZ58"/>
      <c r="DA58"/>
      <c r="DB58"/>
      <c r="DC58"/>
      <c r="DD58"/>
      <c r="DE58"/>
      <c r="DF58"/>
      <c r="DG58"/>
      <c r="DH58"/>
      <c r="DI58"/>
      <c r="DJ58"/>
      <c r="DK58"/>
      <c r="DL58"/>
      <c r="DM58"/>
      <c r="DN58"/>
      <c r="DO58"/>
      <c r="DP58"/>
      <c r="DQ58"/>
      <c r="DR58"/>
      <c r="DS58"/>
      <c r="DT58"/>
      <c r="DU58"/>
      <c r="DV58"/>
      <c r="DW58"/>
      <c r="DX58"/>
      <c r="DY58"/>
      <c r="DZ58"/>
      <c r="EA58"/>
      <c r="EB58"/>
      <c r="EC58"/>
      <c r="ED58"/>
      <c r="EE58"/>
      <c r="EF58"/>
      <c r="EG58"/>
      <c r="EH58"/>
      <c r="EI58"/>
      <c r="EJ58"/>
      <c r="EK58"/>
      <c r="EL58"/>
      <c r="EM58"/>
      <c r="EN58"/>
      <c r="EO58"/>
      <c r="EP58"/>
      <c r="EQ58"/>
      <c r="ER58"/>
      <c r="ES58"/>
      <c r="ET58"/>
      <c r="EU58"/>
      <c r="EV58"/>
      <c r="EW58"/>
      <c r="EX58"/>
      <c r="EY58"/>
      <c r="EZ58"/>
      <c r="FA58"/>
      <c r="FB58"/>
      <c r="FC58"/>
      <c r="FD58"/>
      <c r="FE58"/>
      <c r="FF58"/>
      <c r="FG58"/>
      <c r="FH58"/>
      <c r="FI58"/>
      <c r="FJ58"/>
      <c r="FK58"/>
      <c r="FL58"/>
      <c r="FM58"/>
      <c r="FN58"/>
      <c r="FO58"/>
      <c r="FP58"/>
      <c r="FQ58"/>
      <c r="FR58"/>
      <c r="FS58"/>
      <c r="FT58"/>
      <c r="FU58"/>
      <c r="FV58"/>
      <c r="FW58"/>
      <c r="FX58"/>
      <c r="FY58"/>
      <c r="FZ58"/>
      <c r="GA58"/>
      <c r="GB58"/>
      <c r="GC58"/>
      <c r="GD58"/>
      <c r="GE58"/>
      <c r="GF58"/>
      <c r="GG58"/>
      <c r="GH58"/>
      <c r="GI58"/>
      <c r="GJ58"/>
      <c r="GK58"/>
      <c r="GL58"/>
      <c r="GM58"/>
      <c r="GN58"/>
      <c r="GO58"/>
      <c r="GP58"/>
      <c r="GQ58"/>
      <c r="GR58"/>
      <c r="GS58"/>
      <c r="GT58"/>
      <c r="GU58"/>
      <c r="GV58"/>
      <c r="GW58"/>
      <c r="GX58"/>
      <c r="GY58"/>
      <c r="GZ58"/>
      <c r="HA58"/>
      <c r="HB58"/>
      <c r="HC58"/>
    </row>
    <row r="59" spans="1:211" s="3" customFormat="1" ht="12.75" customHeight="1" x14ac:dyDescent="0.25">
      <c r="A59" s="456"/>
      <c r="B59" s="126"/>
      <c r="C59" s="13"/>
      <c r="D59" s="103"/>
      <c r="E59" s="13"/>
      <c r="F59" s="103"/>
      <c r="G59" s="13"/>
      <c r="H59" s="103"/>
      <c r="I59" s="13"/>
      <c r="J59" s="103"/>
      <c r="K59" s="13"/>
      <c r="L59" s="103"/>
      <c r="M59" s="13"/>
      <c r="N59" s="103"/>
      <c r="O59" s="13"/>
      <c r="P59" s="103"/>
      <c r="Q59" s="13"/>
      <c r="R59" s="103"/>
      <c r="S59" s="13"/>
      <c r="T59" s="103"/>
      <c r="U59" s="13"/>
      <c r="V59" s="103"/>
      <c r="W59" s="13"/>
      <c r="X59" s="103"/>
      <c r="Y59" s="13"/>
      <c r="Z59" s="103"/>
      <c r="AA59" s="13"/>
      <c r="AB59" s="103"/>
      <c r="AC59" s="13"/>
      <c r="AD59" s="103"/>
      <c r="AE59" s="13"/>
      <c r="AF59" s="103"/>
      <c r="AG59" s="13"/>
      <c r="AH59" s="103"/>
      <c r="AI59" s="13"/>
      <c r="AJ59" s="103"/>
      <c r="AK59" s="13"/>
      <c r="AL59" s="103"/>
      <c r="AM59" s="13"/>
      <c r="AN59" s="103"/>
      <c r="AO59" s="13"/>
      <c r="AP59" s="103"/>
      <c r="AQ59" s="13"/>
      <c r="AR59" s="103"/>
      <c r="AS59" s="13"/>
      <c r="AT59" s="103"/>
      <c r="AU59"/>
      <c r="AV59"/>
      <c r="AW59"/>
      <c r="AX59"/>
      <c r="AY59"/>
      <c r="AZ59"/>
      <c r="BA59"/>
      <c r="BB59"/>
      <c r="BC59"/>
      <c r="BD59"/>
      <c r="BE59"/>
      <c r="BF59"/>
      <c r="BG59"/>
      <c r="BH59"/>
      <c r="BI59"/>
      <c r="BJ59"/>
      <c r="BK59"/>
      <c r="BL59"/>
      <c r="BM59"/>
      <c r="BN59"/>
      <c r="BO59"/>
      <c r="BP59"/>
      <c r="BQ59"/>
      <c r="BR59"/>
      <c r="BS59"/>
      <c r="BT59"/>
      <c r="BU59"/>
      <c r="BV59"/>
      <c r="BW59"/>
      <c r="BX59"/>
      <c r="BY59"/>
      <c r="BZ59"/>
      <c r="CA59"/>
      <c r="CB59"/>
      <c r="CC59"/>
      <c r="CD59"/>
      <c r="CE59"/>
      <c r="CF59"/>
      <c r="CG59"/>
      <c r="CH59"/>
      <c r="CI59"/>
      <c r="CJ59"/>
      <c r="CK59"/>
      <c r="CL59"/>
      <c r="CM59"/>
      <c r="CN59"/>
      <c r="CO59"/>
      <c r="CP59"/>
      <c r="CQ59"/>
      <c r="CR59"/>
      <c r="CS59"/>
      <c r="CT59"/>
      <c r="CU59"/>
      <c r="CV59"/>
      <c r="CW59"/>
      <c r="CX59"/>
      <c r="CY59"/>
      <c r="CZ59"/>
      <c r="DA59"/>
      <c r="DB59"/>
      <c r="DC59"/>
      <c r="DD59"/>
      <c r="DE59"/>
      <c r="DF59"/>
      <c r="DG59"/>
      <c r="DH59"/>
      <c r="DI59"/>
      <c r="DJ59"/>
      <c r="DK59"/>
      <c r="DL59"/>
      <c r="DM59"/>
      <c r="DN59"/>
      <c r="DO59"/>
      <c r="DP59"/>
      <c r="DQ59"/>
      <c r="DR59"/>
      <c r="DS59"/>
      <c r="DT59"/>
      <c r="DU59"/>
      <c r="DV59"/>
      <c r="DW59"/>
      <c r="DX59"/>
      <c r="DY59"/>
      <c r="DZ59"/>
      <c r="EA59"/>
      <c r="EB59"/>
      <c r="EC59"/>
      <c r="ED59"/>
      <c r="EE59"/>
      <c r="EF59"/>
      <c r="EG59"/>
      <c r="EH59"/>
      <c r="EI59"/>
      <c r="EJ59"/>
      <c r="EK59"/>
      <c r="EL59"/>
      <c r="EM59"/>
      <c r="EN59"/>
      <c r="EO59"/>
      <c r="EP59"/>
      <c r="EQ59"/>
      <c r="ER59"/>
      <c r="ES59"/>
      <c r="ET59"/>
      <c r="EU59"/>
      <c r="EV59"/>
      <c r="EW59"/>
      <c r="EX59"/>
      <c r="EY59"/>
      <c r="EZ59"/>
      <c r="FA59"/>
      <c r="FB59"/>
      <c r="FC59"/>
      <c r="FD59"/>
      <c r="FE59"/>
      <c r="FF59"/>
      <c r="FG59"/>
      <c r="FH59"/>
      <c r="FI59"/>
      <c r="FJ59"/>
      <c r="FK59"/>
      <c r="FL59"/>
      <c r="FM59"/>
      <c r="FN59"/>
      <c r="FO59"/>
      <c r="FP59"/>
      <c r="FQ59"/>
      <c r="FR59"/>
      <c r="FS59"/>
      <c r="FT59"/>
      <c r="FU59"/>
      <c r="FV59"/>
      <c r="FW59"/>
      <c r="FX59"/>
      <c r="FY59"/>
      <c r="FZ59"/>
      <c r="GA59"/>
      <c r="GB59"/>
      <c r="GC59"/>
      <c r="GD59"/>
      <c r="GE59"/>
      <c r="GF59"/>
      <c r="GG59"/>
      <c r="GH59"/>
      <c r="GI59"/>
      <c r="GJ59"/>
      <c r="GK59"/>
      <c r="GL59"/>
      <c r="GM59"/>
      <c r="GN59"/>
      <c r="GO59"/>
      <c r="GP59"/>
      <c r="GQ59"/>
      <c r="GR59"/>
      <c r="GS59"/>
      <c r="GT59"/>
      <c r="GU59"/>
      <c r="GV59"/>
      <c r="GW59"/>
      <c r="GX59"/>
      <c r="GY59"/>
      <c r="GZ59"/>
      <c r="HA59"/>
      <c r="HB59"/>
      <c r="HC59"/>
    </row>
    <row r="60" spans="1:211" s="3" customFormat="1" ht="12.75" customHeight="1" x14ac:dyDescent="0.25">
      <c r="A60" s="456"/>
      <c r="B60" s="126"/>
      <c r="C60" s="368"/>
      <c r="D60" s="369"/>
      <c r="E60" s="368"/>
      <c r="F60" s="369"/>
      <c r="G60" s="368"/>
      <c r="H60" s="369"/>
      <c r="I60" s="368"/>
      <c r="J60" s="369"/>
      <c r="K60" s="368"/>
      <c r="L60" s="369"/>
      <c r="M60" s="368"/>
      <c r="N60" s="369"/>
      <c r="O60" s="368"/>
      <c r="P60" s="369"/>
      <c r="Q60" s="368"/>
      <c r="R60" s="369"/>
      <c r="S60" s="368"/>
      <c r="T60" s="369"/>
      <c r="U60" s="368"/>
      <c r="V60" s="369"/>
      <c r="W60" s="368"/>
      <c r="X60" s="369"/>
      <c r="Y60" s="368"/>
      <c r="Z60" s="369"/>
      <c r="AA60" s="368"/>
      <c r="AB60" s="369"/>
      <c r="AC60" s="368"/>
      <c r="AD60" s="369"/>
      <c r="AE60" s="368"/>
      <c r="AF60" s="369"/>
      <c r="AG60" s="368"/>
      <c r="AH60" s="369"/>
      <c r="AI60" s="368"/>
      <c r="AJ60" s="369"/>
      <c r="AK60" s="368"/>
      <c r="AL60" s="369"/>
      <c r="AM60" s="368"/>
      <c r="AN60" s="369"/>
      <c r="AO60" s="368"/>
      <c r="AP60" s="369"/>
      <c r="AQ60" s="368"/>
      <c r="AR60" s="369"/>
      <c r="AS60" s="368"/>
      <c r="AT60" s="369"/>
      <c r="AU60"/>
      <c r="AV60"/>
      <c r="AW60"/>
      <c r="AX60"/>
      <c r="AY60"/>
      <c r="AZ60"/>
      <c r="BA60"/>
      <c r="BB60"/>
      <c r="BC60"/>
      <c r="BD60"/>
      <c r="BE60"/>
      <c r="BF60"/>
      <c r="BG60"/>
      <c r="BH60"/>
      <c r="BI60"/>
      <c r="BJ60"/>
      <c r="BK60"/>
      <c r="BL60"/>
      <c r="BM60"/>
      <c r="BN60"/>
      <c r="BO60"/>
      <c r="BP60"/>
      <c r="BQ60"/>
      <c r="BR60"/>
      <c r="BS60"/>
      <c r="BT60"/>
      <c r="BU60"/>
      <c r="BV60"/>
      <c r="BW60"/>
      <c r="BX60"/>
      <c r="BY60"/>
      <c r="BZ60"/>
      <c r="CA60"/>
      <c r="CB60"/>
      <c r="CC60"/>
      <c r="CD60"/>
      <c r="CE60"/>
      <c r="CF60"/>
      <c r="CG60"/>
      <c r="CH60"/>
      <c r="CI60"/>
      <c r="CJ60"/>
      <c r="CK60"/>
      <c r="CL60"/>
      <c r="CM60"/>
      <c r="CN60"/>
      <c r="CO60"/>
      <c r="CP60"/>
      <c r="CQ60"/>
      <c r="CR60"/>
      <c r="CS60"/>
      <c r="CT60"/>
      <c r="CU60"/>
      <c r="CV60"/>
      <c r="CW60"/>
      <c r="CX60"/>
      <c r="CY60"/>
      <c r="CZ60"/>
      <c r="DA60"/>
      <c r="DB60"/>
      <c r="DC60"/>
      <c r="DD60"/>
      <c r="DE60"/>
      <c r="DF60"/>
      <c r="DG60"/>
      <c r="DH60"/>
      <c r="DI60"/>
      <c r="DJ60"/>
      <c r="DK60"/>
      <c r="DL60"/>
      <c r="DM60"/>
      <c r="DN60"/>
      <c r="DO60"/>
      <c r="DP60"/>
      <c r="DQ60"/>
      <c r="DR60"/>
      <c r="DS60"/>
      <c r="DT60"/>
      <c r="DU60"/>
      <c r="DV60"/>
      <c r="DW60"/>
      <c r="DX60"/>
      <c r="DY60"/>
      <c r="DZ60"/>
      <c r="EA60"/>
      <c r="EB60"/>
      <c r="EC60"/>
      <c r="ED60"/>
      <c r="EE60"/>
      <c r="EF60"/>
      <c r="EG60"/>
      <c r="EH60"/>
      <c r="EI60"/>
      <c r="EJ60"/>
      <c r="EK60"/>
      <c r="EL60"/>
      <c r="EM60"/>
      <c r="EN60"/>
      <c r="EO60"/>
      <c r="EP60"/>
      <c r="EQ60"/>
      <c r="ER60"/>
      <c r="ES60"/>
      <c r="ET60"/>
      <c r="EU60"/>
      <c r="EV60"/>
      <c r="EW60"/>
      <c r="EX60"/>
      <c r="EY60"/>
      <c r="EZ60"/>
      <c r="FA60"/>
      <c r="FB60"/>
      <c r="FC60"/>
      <c r="FD60"/>
      <c r="FE60"/>
      <c r="FF60"/>
      <c r="FG60"/>
      <c r="FH60"/>
      <c r="FI60"/>
      <c r="FJ60"/>
      <c r="FK60"/>
      <c r="FL60"/>
      <c r="FM60"/>
      <c r="FN60"/>
      <c r="FO60"/>
      <c r="FP60"/>
      <c r="FQ60"/>
      <c r="FR60"/>
      <c r="FS60"/>
      <c r="FT60"/>
      <c r="FU60"/>
      <c r="FV60"/>
      <c r="FW60"/>
      <c r="FX60"/>
      <c r="FY60"/>
      <c r="FZ60"/>
      <c r="GA60"/>
      <c r="GB60"/>
      <c r="GC60"/>
      <c r="GD60"/>
      <c r="GE60"/>
      <c r="GF60"/>
      <c r="GG60"/>
      <c r="GH60"/>
      <c r="GI60"/>
      <c r="GJ60"/>
      <c r="GK60"/>
      <c r="GL60"/>
      <c r="GM60"/>
      <c r="GN60"/>
      <c r="GO60"/>
      <c r="GP60"/>
      <c r="GQ60"/>
      <c r="GR60"/>
      <c r="GS60"/>
      <c r="GT60"/>
      <c r="GU60"/>
      <c r="GV60"/>
      <c r="GW60"/>
      <c r="GX60"/>
      <c r="GY60"/>
      <c r="GZ60"/>
      <c r="HA60"/>
      <c r="HB60"/>
      <c r="HC60"/>
    </row>
    <row r="61" spans="1:211" s="4" customFormat="1" ht="12.75" customHeight="1" x14ac:dyDescent="0.25">
      <c r="A61" s="456"/>
      <c r="B61" s="129" t="s">
        <v>28</v>
      </c>
      <c r="C61" s="489" t="s">
        <v>35</v>
      </c>
      <c r="D61" s="490"/>
      <c r="E61" s="489"/>
      <c r="F61" s="490"/>
      <c r="G61" s="489" t="s">
        <v>35</v>
      </c>
      <c r="H61" s="490"/>
      <c r="I61" s="489"/>
      <c r="J61" s="490"/>
      <c r="K61" s="489" t="s">
        <v>35</v>
      </c>
      <c r="L61" s="490"/>
      <c r="M61" s="489"/>
      <c r="N61" s="490"/>
      <c r="O61" s="489" t="s">
        <v>35</v>
      </c>
      <c r="P61" s="490"/>
      <c r="Q61" s="489"/>
      <c r="R61" s="490"/>
      <c r="S61" s="489" t="s">
        <v>35</v>
      </c>
      <c r="T61" s="490"/>
      <c r="U61" s="489" t="s">
        <v>35</v>
      </c>
      <c r="V61" s="490"/>
      <c r="W61" s="489" t="s">
        <v>35</v>
      </c>
      <c r="X61" s="490"/>
      <c r="Y61" s="489"/>
      <c r="Z61" s="490"/>
      <c r="AA61" s="489" t="s">
        <v>35</v>
      </c>
      <c r="AB61" s="490"/>
      <c r="AC61" s="489"/>
      <c r="AD61" s="490"/>
      <c r="AE61" s="489" t="s">
        <v>35</v>
      </c>
      <c r="AF61" s="490"/>
      <c r="AG61" s="489"/>
      <c r="AH61" s="490"/>
      <c r="AI61" s="489" t="s">
        <v>35</v>
      </c>
      <c r="AJ61" s="490"/>
      <c r="AK61" s="489"/>
      <c r="AL61" s="490"/>
      <c r="AM61" s="489" t="s">
        <v>35</v>
      </c>
      <c r="AN61" s="490"/>
      <c r="AO61" s="384"/>
      <c r="AP61" s="385"/>
      <c r="AQ61" s="384"/>
      <c r="AR61" s="385"/>
      <c r="AS61" s="384"/>
      <c r="AT61" s="385"/>
      <c r="AU61"/>
      <c r="AV61"/>
      <c r="AW61"/>
      <c r="AX61"/>
      <c r="AY61"/>
      <c r="AZ61"/>
      <c r="BA61"/>
      <c r="BB61"/>
      <c r="BC61"/>
      <c r="BD61"/>
      <c r="BE61"/>
      <c r="BF61"/>
      <c r="BG61"/>
      <c r="BH61"/>
      <c r="BI61"/>
      <c r="BJ61"/>
      <c r="BK61"/>
      <c r="BL61"/>
      <c r="BM61"/>
      <c r="BN61"/>
      <c r="BO61"/>
      <c r="BP61"/>
      <c r="BQ61"/>
      <c r="BR61"/>
      <c r="BS61"/>
      <c r="BT61"/>
      <c r="BU61"/>
      <c r="BV61"/>
      <c r="BW61"/>
      <c r="BX61"/>
      <c r="BY61"/>
      <c r="BZ61"/>
      <c r="CA61"/>
      <c r="CB61"/>
      <c r="CC61"/>
      <c r="CD61"/>
      <c r="CE61"/>
      <c r="CF61"/>
      <c r="CG61"/>
      <c r="CH61"/>
      <c r="CI61"/>
      <c r="CJ61"/>
      <c r="CK61"/>
      <c r="CL61"/>
      <c r="CM61"/>
      <c r="CN61"/>
      <c r="CO61"/>
      <c r="CP61"/>
      <c r="CQ61"/>
      <c r="CR61"/>
      <c r="CS61"/>
      <c r="CT61"/>
      <c r="CU61"/>
      <c r="CV61"/>
      <c r="CW61"/>
      <c r="CX61"/>
      <c r="CY61"/>
      <c r="CZ61"/>
      <c r="DA61"/>
      <c r="DB61"/>
      <c r="DC61"/>
      <c r="DD61"/>
      <c r="DE61"/>
      <c r="DF61"/>
      <c r="DG61"/>
      <c r="DH61"/>
      <c r="DI61"/>
      <c r="DJ61"/>
      <c r="DK61"/>
      <c r="DL61"/>
      <c r="DM61"/>
      <c r="DN61"/>
      <c r="DO61"/>
      <c r="DP61"/>
      <c r="DQ61"/>
      <c r="DR61"/>
      <c r="DS61"/>
      <c r="DT61"/>
      <c r="DU61"/>
      <c r="DV61"/>
      <c r="DW61"/>
      <c r="DX61"/>
      <c r="DY61"/>
      <c r="DZ61"/>
      <c r="EA61"/>
      <c r="EB61"/>
      <c r="EC61"/>
      <c r="ED61"/>
      <c r="EE61"/>
      <c r="EF61"/>
      <c r="EG61"/>
      <c r="EH61"/>
      <c r="EI61"/>
      <c r="EJ61"/>
      <c r="EK61"/>
      <c r="EL61"/>
      <c r="EM61"/>
      <c r="EN61"/>
      <c r="EO61"/>
      <c r="EP61"/>
      <c r="EQ61"/>
      <c r="ER61"/>
      <c r="ES61"/>
      <c r="ET61"/>
      <c r="EU61"/>
      <c r="EV61"/>
      <c r="EW61"/>
      <c r="EX61"/>
      <c r="EY61"/>
      <c r="EZ61"/>
      <c r="FA61"/>
      <c r="FB61"/>
      <c r="FC61"/>
      <c r="FD61"/>
      <c r="FE61"/>
      <c r="FF61"/>
      <c r="FG61"/>
      <c r="FH61"/>
      <c r="FI61"/>
      <c r="FJ61"/>
      <c r="FK61"/>
      <c r="FL61"/>
      <c r="FM61"/>
      <c r="FN61"/>
      <c r="FO61"/>
      <c r="FP61"/>
      <c r="FQ61"/>
      <c r="FR61"/>
      <c r="FS61"/>
      <c r="FT61"/>
      <c r="FU61"/>
      <c r="FV61"/>
      <c r="FW61"/>
      <c r="FX61"/>
      <c r="FY61"/>
      <c r="FZ61"/>
      <c r="GA61"/>
      <c r="GB61"/>
      <c r="GC61"/>
      <c r="GD61"/>
      <c r="GE61"/>
      <c r="GF61"/>
      <c r="GG61"/>
      <c r="GH61"/>
      <c r="GI61"/>
      <c r="GJ61"/>
      <c r="GK61"/>
      <c r="GL61"/>
      <c r="GM61"/>
      <c r="GN61"/>
      <c r="GO61"/>
      <c r="GP61"/>
      <c r="GQ61"/>
      <c r="GR61"/>
      <c r="GS61"/>
      <c r="GT61"/>
      <c r="GU61"/>
      <c r="GV61"/>
      <c r="GW61"/>
      <c r="GX61"/>
      <c r="GY61"/>
      <c r="GZ61"/>
      <c r="HA61"/>
      <c r="HB61"/>
      <c r="HC61"/>
    </row>
    <row r="62" spans="1:211" s="4" customFormat="1" ht="12.75" customHeight="1" x14ac:dyDescent="0.25">
      <c r="A62" s="456"/>
      <c r="B62" s="129"/>
      <c r="C62" s="154"/>
      <c r="D62" s="155"/>
      <c r="E62" s="154"/>
      <c r="F62" s="155"/>
      <c r="G62" s="154"/>
      <c r="H62" s="155"/>
      <c r="I62" s="154"/>
      <c r="J62" s="155"/>
      <c r="K62" s="154"/>
      <c r="L62" s="155"/>
      <c r="M62" s="154"/>
      <c r="N62" s="155"/>
      <c r="O62" s="154"/>
      <c r="P62" s="155"/>
      <c r="Q62" s="154"/>
      <c r="R62" s="155"/>
      <c r="S62" s="154"/>
      <c r="T62" s="155"/>
      <c r="U62" s="154"/>
      <c r="V62" s="155"/>
      <c r="W62" s="154"/>
      <c r="X62" s="155"/>
      <c r="Y62" s="154"/>
      <c r="Z62" s="155"/>
      <c r="AA62" s="154"/>
      <c r="AB62" s="155"/>
      <c r="AC62" s="154"/>
      <c r="AD62" s="155"/>
      <c r="AE62" s="154"/>
      <c r="AF62" s="155"/>
      <c r="AG62" s="154"/>
      <c r="AH62" s="155"/>
      <c r="AI62" s="154"/>
      <c r="AJ62" s="155"/>
      <c r="AK62" s="154"/>
      <c r="AL62" s="155"/>
      <c r="AM62" s="154"/>
      <c r="AN62" s="155"/>
      <c r="AO62" s="130"/>
      <c r="AP62" s="131"/>
      <c r="AQ62" s="130"/>
      <c r="AR62" s="131"/>
      <c r="AS62" s="130"/>
      <c r="AT62" s="131"/>
      <c r="AU62"/>
      <c r="AV62"/>
      <c r="AW62"/>
      <c r="AX62"/>
      <c r="AY62"/>
      <c r="AZ62"/>
      <c r="BA62"/>
      <c r="BB62"/>
      <c r="BC62"/>
      <c r="BD62"/>
      <c r="BE62"/>
      <c r="BF62"/>
      <c r="BG62"/>
      <c r="BH62"/>
      <c r="BI62"/>
      <c r="BJ62"/>
      <c r="BK62"/>
      <c r="BL62"/>
      <c r="BM62"/>
      <c r="BN62"/>
      <c r="BO62"/>
      <c r="BP62"/>
      <c r="BQ62"/>
      <c r="BR62"/>
      <c r="BS62"/>
      <c r="BT62"/>
      <c r="BU62"/>
      <c r="BV62"/>
      <c r="BW62"/>
      <c r="BX62"/>
      <c r="BY62"/>
      <c r="BZ62"/>
      <c r="CA62"/>
      <c r="CB62"/>
      <c r="CC62"/>
      <c r="CD62"/>
      <c r="CE62"/>
      <c r="CF62"/>
      <c r="CG62"/>
      <c r="CH62"/>
      <c r="CI62"/>
      <c r="CJ62"/>
      <c r="CK62"/>
      <c r="CL62"/>
      <c r="CM62"/>
      <c r="CN62"/>
      <c r="CO62"/>
      <c r="CP62"/>
      <c r="CQ62"/>
      <c r="CR62"/>
      <c r="CS62"/>
      <c r="CT62"/>
      <c r="CU62"/>
      <c r="CV62"/>
      <c r="CW62"/>
      <c r="CX62"/>
      <c r="CY62"/>
      <c r="CZ62"/>
      <c r="DA62"/>
      <c r="DB62"/>
      <c r="DC62"/>
      <c r="DD62"/>
      <c r="DE62"/>
      <c r="DF62"/>
      <c r="DG62"/>
      <c r="DH62"/>
      <c r="DI62"/>
      <c r="DJ62"/>
      <c r="DK62"/>
      <c r="DL62"/>
      <c r="DM62"/>
      <c r="DN62"/>
      <c r="DO62"/>
      <c r="DP62"/>
      <c r="DQ62"/>
      <c r="DR62"/>
      <c r="DS62"/>
      <c r="DT62"/>
      <c r="DU62"/>
      <c r="DV62"/>
      <c r="DW62"/>
      <c r="DX62"/>
      <c r="DY62"/>
      <c r="DZ62"/>
      <c r="EA62"/>
      <c r="EB62"/>
      <c r="EC62"/>
      <c r="ED62"/>
      <c r="EE62"/>
      <c r="EF62"/>
      <c r="EG62"/>
      <c r="EH62"/>
      <c r="EI62"/>
      <c r="EJ62"/>
      <c r="EK62"/>
      <c r="EL62"/>
      <c r="EM62"/>
      <c r="EN62"/>
      <c r="EO62"/>
      <c r="EP62"/>
      <c r="EQ62"/>
      <c r="ER62"/>
      <c r="ES62"/>
      <c r="ET62"/>
      <c r="EU62"/>
      <c r="EV62"/>
      <c r="EW62"/>
      <c r="EX62"/>
      <c r="EY62"/>
      <c r="EZ62"/>
      <c r="FA62"/>
      <c r="FB62"/>
      <c r="FC62"/>
      <c r="FD62"/>
      <c r="FE62"/>
      <c r="FF62"/>
      <c r="FG62"/>
      <c r="FH62"/>
      <c r="FI62"/>
      <c r="FJ62"/>
      <c r="FK62"/>
      <c r="FL62"/>
      <c r="FM62"/>
      <c r="FN62"/>
      <c r="FO62"/>
      <c r="FP62"/>
      <c r="FQ62"/>
      <c r="FR62"/>
      <c r="FS62"/>
      <c r="FT62"/>
      <c r="FU62"/>
      <c r="FV62"/>
      <c r="FW62"/>
      <c r="FX62"/>
      <c r="FY62"/>
      <c r="FZ62"/>
      <c r="GA62"/>
      <c r="GB62"/>
      <c r="GC62"/>
      <c r="GD62"/>
      <c r="GE62"/>
      <c r="GF62"/>
      <c r="GG62"/>
      <c r="GH62"/>
      <c r="GI62"/>
      <c r="GJ62"/>
      <c r="GK62"/>
      <c r="GL62"/>
      <c r="GM62"/>
      <c r="GN62"/>
      <c r="GO62"/>
      <c r="GP62"/>
      <c r="GQ62"/>
      <c r="GR62"/>
      <c r="GS62"/>
      <c r="GT62"/>
      <c r="GU62"/>
      <c r="GV62"/>
      <c r="GW62"/>
      <c r="GX62"/>
      <c r="GY62"/>
      <c r="GZ62"/>
      <c r="HA62"/>
      <c r="HB62"/>
      <c r="HC62"/>
    </row>
    <row r="63" spans="1:211" s="4" customFormat="1" ht="12.75" customHeight="1" x14ac:dyDescent="0.25">
      <c r="A63" s="456"/>
      <c r="B63" s="129"/>
      <c r="C63" s="100"/>
      <c r="D63" s="156"/>
      <c r="E63" s="100"/>
      <c r="F63" s="156"/>
      <c r="G63" s="100"/>
      <c r="H63" s="156"/>
      <c r="I63" s="100"/>
      <c r="J63" s="156"/>
      <c r="K63" s="100"/>
      <c r="L63" s="156"/>
      <c r="M63" s="100"/>
      <c r="N63" s="156"/>
      <c r="O63" s="100"/>
      <c r="P63" s="156"/>
      <c r="Q63" s="100"/>
      <c r="R63" s="156"/>
      <c r="S63" s="100"/>
      <c r="T63" s="156"/>
      <c r="U63" s="100"/>
      <c r="V63" s="156"/>
      <c r="W63" s="100"/>
      <c r="X63" s="156"/>
      <c r="Y63" s="100"/>
      <c r="Z63" s="156"/>
      <c r="AA63" s="100"/>
      <c r="AB63" s="156"/>
      <c r="AC63" s="100"/>
      <c r="AD63" s="156"/>
      <c r="AE63" s="100"/>
      <c r="AF63" s="156"/>
      <c r="AG63" s="100"/>
      <c r="AH63" s="156"/>
      <c r="AI63" s="100"/>
      <c r="AJ63" s="156"/>
      <c r="AK63" s="100"/>
      <c r="AL63" s="156"/>
      <c r="AM63" s="100"/>
      <c r="AN63" s="156"/>
      <c r="AO63" s="17"/>
      <c r="AP63" s="132"/>
      <c r="AQ63" s="17"/>
      <c r="AR63" s="132"/>
      <c r="AS63" s="17"/>
      <c r="AT63" s="132"/>
      <c r="AU63"/>
      <c r="AV63"/>
      <c r="AW63"/>
      <c r="AX63"/>
      <c r="AY63"/>
      <c r="AZ63"/>
      <c r="BA63"/>
      <c r="BB63"/>
      <c r="BC63"/>
      <c r="BD63"/>
      <c r="BE63"/>
      <c r="BF63"/>
      <c r="BG63"/>
      <c r="BH63"/>
      <c r="BI63"/>
      <c r="BJ63"/>
      <c r="BK63"/>
      <c r="BL63"/>
      <c r="BM63"/>
      <c r="BN63"/>
      <c r="BO63"/>
      <c r="BP63"/>
      <c r="BQ63"/>
      <c r="BR63"/>
      <c r="BS63"/>
      <c r="BT63"/>
      <c r="BU63"/>
      <c r="BV63"/>
      <c r="BW63"/>
      <c r="BX63"/>
      <c r="BY63"/>
      <c r="BZ63"/>
      <c r="CA63"/>
      <c r="CB63"/>
      <c r="CC63"/>
      <c r="CD63"/>
      <c r="CE63"/>
      <c r="CF63"/>
      <c r="CG63"/>
      <c r="CH63"/>
      <c r="CI63"/>
      <c r="CJ63"/>
      <c r="CK63"/>
      <c r="CL63"/>
      <c r="CM63"/>
      <c r="CN63"/>
      <c r="CO63"/>
      <c r="CP63"/>
      <c r="CQ63"/>
      <c r="CR63"/>
      <c r="CS63"/>
      <c r="CT63"/>
      <c r="CU63"/>
      <c r="CV63"/>
      <c r="CW63"/>
      <c r="CX63"/>
      <c r="CY63"/>
      <c r="CZ63"/>
      <c r="DA63"/>
      <c r="DB63"/>
      <c r="DC63"/>
      <c r="DD63"/>
      <c r="DE63"/>
      <c r="DF63"/>
      <c r="DG63"/>
      <c r="DH63"/>
      <c r="DI63"/>
      <c r="DJ63"/>
      <c r="DK63"/>
      <c r="DL63"/>
      <c r="DM63"/>
      <c r="DN63"/>
      <c r="DO63"/>
      <c r="DP63"/>
      <c r="DQ63"/>
      <c r="DR63"/>
      <c r="DS63"/>
      <c r="DT63"/>
      <c r="DU63"/>
      <c r="DV63"/>
      <c r="DW63"/>
      <c r="DX63"/>
      <c r="DY63"/>
      <c r="DZ63"/>
      <c r="EA63"/>
      <c r="EB63"/>
      <c r="EC63"/>
      <c r="ED63"/>
      <c r="EE63"/>
      <c r="EF63"/>
      <c r="EG63"/>
      <c r="EH63"/>
      <c r="EI63"/>
      <c r="EJ63"/>
      <c r="EK63"/>
      <c r="EL63"/>
      <c r="EM63"/>
      <c r="EN63"/>
      <c r="EO63"/>
      <c r="EP63"/>
      <c r="EQ63"/>
      <c r="ER63"/>
      <c r="ES63"/>
      <c r="ET63"/>
      <c r="EU63"/>
      <c r="EV63"/>
      <c r="EW63"/>
      <c r="EX63"/>
      <c r="EY63"/>
      <c r="EZ63"/>
      <c r="FA63"/>
      <c r="FB63"/>
      <c r="FC63"/>
      <c r="FD63"/>
      <c r="FE63"/>
      <c r="FF63"/>
      <c r="FG63"/>
      <c r="FH63"/>
      <c r="FI63"/>
      <c r="FJ63"/>
      <c r="FK63"/>
      <c r="FL63"/>
      <c r="FM63"/>
      <c r="FN63"/>
      <c r="FO63"/>
      <c r="FP63"/>
      <c r="FQ63"/>
      <c r="FR63"/>
      <c r="FS63"/>
      <c r="FT63"/>
      <c r="FU63"/>
      <c r="FV63"/>
      <c r="FW63"/>
      <c r="FX63"/>
      <c r="FY63"/>
      <c r="FZ63"/>
      <c r="GA63"/>
      <c r="GB63"/>
      <c r="GC63"/>
      <c r="GD63"/>
      <c r="GE63"/>
      <c r="GF63"/>
      <c r="GG63"/>
      <c r="GH63"/>
      <c r="GI63"/>
      <c r="GJ63"/>
      <c r="GK63"/>
      <c r="GL63"/>
      <c r="GM63"/>
      <c r="GN63"/>
      <c r="GO63"/>
      <c r="GP63"/>
      <c r="GQ63"/>
      <c r="GR63"/>
      <c r="GS63"/>
      <c r="GT63"/>
      <c r="GU63"/>
      <c r="GV63"/>
      <c r="GW63"/>
      <c r="GX63"/>
      <c r="GY63"/>
      <c r="GZ63"/>
      <c r="HA63"/>
      <c r="HB63"/>
      <c r="HC63"/>
    </row>
    <row r="64" spans="1:211" s="4" customFormat="1" ht="12.75" customHeight="1" x14ac:dyDescent="0.25">
      <c r="A64" s="456"/>
      <c r="B64" s="129"/>
      <c r="C64" s="487"/>
      <c r="D64" s="488"/>
      <c r="E64" s="487"/>
      <c r="F64" s="488"/>
      <c r="G64" s="487"/>
      <c r="H64" s="488"/>
      <c r="I64" s="487"/>
      <c r="J64" s="488"/>
      <c r="K64" s="487"/>
      <c r="L64" s="488"/>
      <c r="M64" s="487"/>
      <c r="N64" s="488"/>
      <c r="O64" s="487"/>
      <c r="P64" s="488"/>
      <c r="Q64" s="487"/>
      <c r="R64" s="488"/>
      <c r="S64" s="487"/>
      <c r="T64" s="488"/>
      <c r="U64" s="487"/>
      <c r="V64" s="488"/>
      <c r="W64" s="487"/>
      <c r="X64" s="488"/>
      <c r="Y64" s="487"/>
      <c r="Z64" s="488"/>
      <c r="AA64" s="487"/>
      <c r="AB64" s="488"/>
      <c r="AC64" s="487"/>
      <c r="AD64" s="488"/>
      <c r="AE64" s="487"/>
      <c r="AF64" s="488"/>
      <c r="AG64" s="487"/>
      <c r="AH64" s="488"/>
      <c r="AI64" s="487"/>
      <c r="AJ64" s="488"/>
      <c r="AK64" s="487"/>
      <c r="AL64" s="488"/>
      <c r="AM64" s="487"/>
      <c r="AN64" s="488"/>
      <c r="AO64" s="378"/>
      <c r="AP64" s="379"/>
      <c r="AQ64" s="378"/>
      <c r="AR64" s="379"/>
      <c r="AS64" s="378"/>
      <c r="AT64" s="379"/>
      <c r="AU64"/>
      <c r="AV64"/>
      <c r="AW64"/>
      <c r="AX64"/>
      <c r="AY64"/>
      <c r="AZ64"/>
      <c r="BA64"/>
      <c r="BB64"/>
      <c r="BC64"/>
      <c r="BD64"/>
      <c r="BE64"/>
      <c r="BF64"/>
      <c r="BG64"/>
      <c r="BH64"/>
      <c r="BI64"/>
      <c r="BJ64"/>
      <c r="BK64"/>
      <c r="BL64"/>
      <c r="BM64"/>
      <c r="BN64"/>
      <c r="BO64"/>
      <c r="BP64"/>
      <c r="BQ64"/>
      <c r="BR64"/>
      <c r="BS64"/>
      <c r="BT64"/>
      <c r="BU64"/>
      <c r="BV64"/>
      <c r="BW64"/>
      <c r="BX64"/>
      <c r="BY64"/>
      <c r="BZ64"/>
      <c r="CA64"/>
      <c r="CB64"/>
      <c r="CC64"/>
      <c r="CD64"/>
      <c r="CE64"/>
      <c r="CF64"/>
      <c r="CG64"/>
      <c r="CH64"/>
      <c r="CI64"/>
      <c r="CJ64"/>
      <c r="CK64"/>
      <c r="CL64"/>
      <c r="CM64"/>
      <c r="CN64"/>
      <c r="CO64"/>
      <c r="CP64"/>
      <c r="CQ64"/>
      <c r="CR64"/>
      <c r="CS64"/>
      <c r="CT64"/>
      <c r="CU64"/>
      <c r="CV64"/>
      <c r="CW64"/>
      <c r="CX64"/>
      <c r="CY64"/>
      <c r="CZ64"/>
      <c r="DA64"/>
      <c r="DB64"/>
      <c r="DC64"/>
      <c r="DD64"/>
      <c r="DE64"/>
      <c r="DF64"/>
      <c r="DG64"/>
      <c r="DH64"/>
      <c r="DI64"/>
      <c r="DJ64"/>
      <c r="DK64"/>
      <c r="DL64"/>
      <c r="DM64"/>
      <c r="DN64"/>
      <c r="DO64"/>
      <c r="DP64"/>
      <c r="DQ64"/>
      <c r="DR64"/>
      <c r="DS64"/>
      <c r="DT64"/>
      <c r="DU64"/>
      <c r="DV64"/>
      <c r="DW64"/>
      <c r="DX64"/>
      <c r="DY64"/>
      <c r="DZ64"/>
      <c r="EA64"/>
      <c r="EB64"/>
      <c r="EC64"/>
      <c r="ED64"/>
      <c r="EE64"/>
      <c r="EF64"/>
      <c r="EG64"/>
      <c r="EH64"/>
      <c r="EI64"/>
      <c r="EJ64"/>
      <c r="EK64"/>
      <c r="EL64"/>
      <c r="EM64"/>
      <c r="EN64"/>
      <c r="EO64"/>
      <c r="EP64"/>
      <c r="EQ64"/>
      <c r="ER64"/>
      <c r="ES64"/>
      <c r="ET64"/>
      <c r="EU64"/>
      <c r="EV64"/>
      <c r="EW64"/>
      <c r="EX64"/>
      <c r="EY64"/>
      <c r="EZ64"/>
      <c r="FA64"/>
      <c r="FB64"/>
      <c r="FC64"/>
      <c r="FD64"/>
      <c r="FE64"/>
      <c r="FF64"/>
      <c r="FG64"/>
      <c r="FH64"/>
      <c r="FI64"/>
      <c r="FJ64"/>
      <c r="FK64"/>
      <c r="FL64"/>
      <c r="FM64"/>
      <c r="FN64"/>
      <c r="FO64"/>
      <c r="FP64"/>
      <c r="FQ64"/>
      <c r="FR64"/>
      <c r="FS64"/>
      <c r="FT64"/>
      <c r="FU64"/>
      <c r="FV64"/>
      <c r="FW64"/>
      <c r="FX64"/>
      <c r="FY64"/>
      <c r="FZ64"/>
      <c r="GA64"/>
      <c r="GB64"/>
      <c r="GC64"/>
      <c r="GD64"/>
      <c r="GE64"/>
      <c r="GF64"/>
      <c r="GG64"/>
      <c r="GH64"/>
      <c r="GI64"/>
      <c r="GJ64"/>
      <c r="GK64"/>
      <c r="GL64"/>
      <c r="GM64"/>
      <c r="GN64"/>
      <c r="GO64"/>
      <c r="GP64"/>
      <c r="GQ64"/>
      <c r="GR64"/>
      <c r="GS64"/>
      <c r="GT64"/>
      <c r="GU64"/>
      <c r="GV64"/>
      <c r="GW64"/>
      <c r="GX64"/>
      <c r="GY64"/>
      <c r="GZ64"/>
      <c r="HA64"/>
      <c r="HB64"/>
      <c r="HC64"/>
    </row>
    <row r="65" spans="1:211" s="5" customFormat="1" ht="12.75" customHeight="1" x14ac:dyDescent="0.25">
      <c r="A65" s="456"/>
      <c r="B65" s="133" t="s">
        <v>29</v>
      </c>
      <c r="C65" s="362"/>
      <c r="D65" s="363"/>
      <c r="E65" s="362"/>
      <c r="F65" s="363"/>
      <c r="G65" s="362"/>
      <c r="H65" s="363"/>
      <c r="I65" s="362"/>
      <c r="J65" s="363"/>
      <c r="K65" s="362"/>
      <c r="L65" s="363"/>
      <c r="M65" s="362"/>
      <c r="N65" s="363"/>
      <c r="O65" s="362"/>
      <c r="P65" s="363"/>
      <c r="Q65" s="362"/>
      <c r="R65" s="363"/>
      <c r="S65" s="362"/>
      <c r="T65" s="363"/>
      <c r="U65" s="362"/>
      <c r="V65" s="363"/>
      <c r="W65" s="362"/>
      <c r="X65" s="363"/>
      <c r="Y65" s="362"/>
      <c r="Z65" s="363"/>
      <c r="AA65" s="362"/>
      <c r="AB65" s="363"/>
      <c r="AC65" s="362"/>
      <c r="AD65" s="363"/>
      <c r="AE65" s="362"/>
      <c r="AF65" s="363"/>
      <c r="AG65" s="362"/>
      <c r="AH65" s="363"/>
      <c r="AI65" s="362"/>
      <c r="AJ65" s="363"/>
      <c r="AK65" s="362"/>
      <c r="AL65" s="363"/>
      <c r="AM65" s="362"/>
      <c r="AN65" s="363"/>
      <c r="AO65" s="362"/>
      <c r="AP65" s="363"/>
      <c r="AQ65" s="362"/>
      <c r="AR65" s="363"/>
      <c r="AS65" s="362"/>
      <c r="AT65" s="363"/>
      <c r="AU65"/>
      <c r="AV65"/>
      <c r="AW65"/>
      <c r="AX65"/>
      <c r="AY65"/>
      <c r="AZ65"/>
      <c r="BA65"/>
      <c r="BB65"/>
      <c r="BC65"/>
      <c r="BD65"/>
      <c r="BE65"/>
      <c r="BF65"/>
      <c r="BG65"/>
      <c r="BH65"/>
      <c r="BI65"/>
      <c r="BJ65"/>
      <c r="BK65"/>
      <c r="BL65"/>
      <c r="BM65"/>
      <c r="BN65"/>
      <c r="BO65"/>
      <c r="BP65"/>
      <c r="BQ65"/>
      <c r="BR65"/>
      <c r="BS65"/>
      <c r="BT65"/>
      <c r="BU65"/>
      <c r="BV65"/>
      <c r="BW65"/>
      <c r="BX65"/>
      <c r="BY65"/>
      <c r="BZ65"/>
      <c r="CA65"/>
      <c r="CB65"/>
      <c r="CC65"/>
      <c r="CD65"/>
      <c r="CE65"/>
      <c r="CF65"/>
      <c r="CG65"/>
      <c r="CH65"/>
      <c r="CI65"/>
      <c r="CJ65"/>
      <c r="CK65"/>
      <c r="CL65"/>
      <c r="CM65"/>
      <c r="CN65"/>
      <c r="CO65"/>
      <c r="CP65"/>
      <c r="CQ65"/>
      <c r="CR65"/>
      <c r="CS65"/>
      <c r="CT65"/>
      <c r="CU65"/>
      <c r="CV65"/>
      <c r="CW65"/>
      <c r="CX65"/>
      <c r="CY65"/>
      <c r="CZ65"/>
      <c r="DA65"/>
      <c r="DB65"/>
      <c r="DC65"/>
      <c r="DD65"/>
      <c r="DE65"/>
      <c r="DF65"/>
      <c r="DG65"/>
      <c r="DH65"/>
      <c r="DI65"/>
      <c r="DJ65"/>
      <c r="DK65"/>
      <c r="DL65"/>
      <c r="DM65"/>
      <c r="DN65"/>
      <c r="DO65"/>
      <c r="DP65"/>
      <c r="DQ65"/>
      <c r="DR65"/>
      <c r="DS65"/>
      <c r="DT65"/>
      <c r="DU65"/>
      <c r="DV65"/>
      <c r="DW65"/>
      <c r="DX65"/>
      <c r="DY65"/>
      <c r="DZ65"/>
      <c r="EA65"/>
      <c r="EB65"/>
      <c r="EC65"/>
      <c r="ED65"/>
      <c r="EE65"/>
      <c r="EF65"/>
      <c r="EG65"/>
      <c r="EH65"/>
      <c r="EI65"/>
      <c r="EJ65"/>
      <c r="EK65"/>
      <c r="EL65"/>
      <c r="EM65"/>
      <c r="EN65"/>
      <c r="EO65"/>
      <c r="EP65"/>
      <c r="EQ65"/>
      <c r="ER65"/>
      <c r="ES65"/>
      <c r="ET65"/>
      <c r="EU65"/>
      <c r="EV65"/>
      <c r="EW65"/>
      <c r="EX65"/>
      <c r="EY65"/>
      <c r="EZ65"/>
      <c r="FA65"/>
      <c r="FB65"/>
      <c r="FC65"/>
      <c r="FD65"/>
      <c r="FE65"/>
      <c r="FF65"/>
      <c r="FG65"/>
      <c r="FH65"/>
      <c r="FI65"/>
      <c r="FJ65"/>
      <c r="FK65"/>
      <c r="FL65"/>
      <c r="FM65"/>
      <c r="FN65"/>
      <c r="FO65"/>
      <c r="FP65"/>
      <c r="FQ65"/>
      <c r="FR65"/>
      <c r="FS65"/>
      <c r="FT65"/>
      <c r="FU65"/>
      <c r="FV65"/>
      <c r="FW65"/>
      <c r="FX65"/>
      <c r="FY65"/>
      <c r="FZ65"/>
      <c r="GA65"/>
      <c r="GB65"/>
      <c r="GC65"/>
      <c r="GD65"/>
      <c r="GE65"/>
      <c r="GF65"/>
      <c r="GG65"/>
      <c r="GH65"/>
      <c r="GI65"/>
      <c r="GJ65"/>
      <c r="GK65"/>
      <c r="GL65"/>
      <c r="GM65"/>
      <c r="GN65"/>
      <c r="GO65"/>
      <c r="GP65"/>
      <c r="GQ65"/>
      <c r="GR65"/>
      <c r="GS65"/>
      <c r="GT65"/>
      <c r="GU65"/>
      <c r="GV65"/>
      <c r="GW65"/>
      <c r="GX65"/>
      <c r="GY65"/>
      <c r="GZ65"/>
      <c r="HA65"/>
      <c r="HB65"/>
      <c r="HC65"/>
    </row>
    <row r="66" spans="1:211" s="5" customFormat="1" ht="12.75" customHeight="1" x14ac:dyDescent="0.25">
      <c r="A66" s="456"/>
      <c r="B66" s="133"/>
      <c r="C66" s="134"/>
      <c r="D66" s="135"/>
      <c r="E66" s="134"/>
      <c r="F66" s="135"/>
      <c r="G66" s="134"/>
      <c r="H66" s="135"/>
      <c r="I66" s="134"/>
      <c r="J66" s="135"/>
      <c r="K66" s="134"/>
      <c r="L66" s="135"/>
      <c r="M66" s="134"/>
      <c r="N66" s="135"/>
      <c r="O66" s="134"/>
      <c r="P66" s="135"/>
      <c r="Q66" s="134"/>
      <c r="R66" s="135"/>
      <c r="S66" s="134"/>
      <c r="T66" s="135"/>
      <c r="U66" s="134"/>
      <c r="V66" s="135"/>
      <c r="W66" s="134"/>
      <c r="X66" s="135"/>
      <c r="Y66" s="134"/>
      <c r="Z66" s="135"/>
      <c r="AA66" s="134"/>
      <c r="AB66" s="135"/>
      <c r="AC66" s="134"/>
      <c r="AD66" s="135"/>
      <c r="AE66" s="134"/>
      <c r="AF66" s="135"/>
      <c r="AG66" s="134"/>
      <c r="AH66" s="135"/>
      <c r="AI66" s="134"/>
      <c r="AJ66" s="135"/>
      <c r="AK66" s="134"/>
      <c r="AL66" s="135"/>
      <c r="AM66" s="134"/>
      <c r="AN66" s="135"/>
      <c r="AO66" s="134"/>
      <c r="AP66" s="135"/>
      <c r="AQ66" s="134"/>
      <c r="AR66" s="135"/>
      <c r="AS66" s="134"/>
      <c r="AT66" s="135"/>
      <c r="AU66"/>
      <c r="AV66"/>
      <c r="AW66"/>
      <c r="AX66"/>
      <c r="AY66"/>
      <c r="AZ66"/>
      <c r="BA66"/>
      <c r="BB66"/>
      <c r="BC66"/>
      <c r="BD66"/>
      <c r="BE66"/>
      <c r="BF66"/>
      <c r="BG66"/>
      <c r="BH66"/>
      <c r="BI66"/>
      <c r="BJ66"/>
      <c r="BK66"/>
      <c r="BL66"/>
      <c r="BM66"/>
      <c r="BN66"/>
      <c r="BO66"/>
      <c r="BP66"/>
      <c r="BQ66"/>
      <c r="BR66"/>
      <c r="BS66"/>
      <c r="BT66"/>
      <c r="BU66"/>
      <c r="BV66"/>
      <c r="BW66"/>
      <c r="BX66"/>
      <c r="BY66"/>
      <c r="BZ66"/>
      <c r="CA66"/>
      <c r="CB66"/>
      <c r="CC66"/>
      <c r="CD66"/>
      <c r="CE66"/>
      <c r="CF66"/>
      <c r="CG66"/>
      <c r="CH66"/>
      <c r="CI66"/>
      <c r="CJ66"/>
      <c r="CK66"/>
      <c r="CL66"/>
      <c r="CM66"/>
      <c r="CN66"/>
      <c r="CO66"/>
      <c r="CP66"/>
      <c r="CQ66"/>
      <c r="CR66"/>
      <c r="CS66"/>
      <c r="CT66"/>
      <c r="CU66"/>
      <c r="CV66"/>
      <c r="CW66"/>
      <c r="CX66"/>
      <c r="CY66"/>
      <c r="CZ66"/>
      <c r="DA66"/>
      <c r="DB66"/>
      <c r="DC66"/>
      <c r="DD66"/>
      <c r="DE66"/>
      <c r="DF66"/>
      <c r="DG66"/>
      <c r="DH66"/>
      <c r="DI66"/>
      <c r="DJ66"/>
      <c r="DK66"/>
      <c r="DL66"/>
      <c r="DM66"/>
      <c r="DN66"/>
      <c r="DO66"/>
      <c r="DP66"/>
      <c r="DQ66"/>
      <c r="DR66"/>
      <c r="DS66"/>
      <c r="DT66"/>
      <c r="DU66"/>
      <c r="DV66"/>
      <c r="DW66"/>
      <c r="DX66"/>
      <c r="DY66"/>
      <c r="DZ66"/>
      <c r="EA66"/>
      <c r="EB66"/>
      <c r="EC66"/>
      <c r="ED66"/>
      <c r="EE66"/>
      <c r="EF66"/>
      <c r="EG66"/>
      <c r="EH66"/>
      <c r="EI66"/>
      <c r="EJ66"/>
      <c r="EK66"/>
      <c r="EL66"/>
      <c r="EM66"/>
      <c r="EN66"/>
      <c r="EO66"/>
      <c r="EP66"/>
      <c r="EQ66"/>
      <c r="ER66"/>
      <c r="ES66"/>
      <c r="ET66"/>
      <c r="EU66"/>
      <c r="EV66"/>
      <c r="EW66"/>
      <c r="EX66"/>
      <c r="EY66"/>
      <c r="EZ66"/>
      <c r="FA66"/>
      <c r="FB66"/>
      <c r="FC66"/>
      <c r="FD66"/>
      <c r="FE66"/>
      <c r="FF66"/>
      <c r="FG66"/>
      <c r="FH66"/>
      <c r="FI66"/>
      <c r="FJ66"/>
      <c r="FK66"/>
      <c r="FL66"/>
      <c r="FM66"/>
      <c r="FN66"/>
      <c r="FO66"/>
      <c r="FP66"/>
      <c r="FQ66"/>
      <c r="FR66"/>
      <c r="FS66"/>
      <c r="FT66"/>
      <c r="FU66"/>
      <c r="FV66"/>
      <c r="FW66"/>
      <c r="FX66"/>
      <c r="FY66"/>
      <c r="FZ66"/>
      <c r="GA66"/>
      <c r="GB66"/>
      <c r="GC66"/>
      <c r="GD66"/>
      <c r="GE66"/>
      <c r="GF66"/>
      <c r="GG66"/>
      <c r="GH66"/>
      <c r="GI66"/>
      <c r="GJ66"/>
      <c r="GK66"/>
      <c r="GL66"/>
      <c r="GM66"/>
      <c r="GN66"/>
      <c r="GO66"/>
      <c r="GP66"/>
      <c r="GQ66"/>
      <c r="GR66"/>
      <c r="GS66"/>
      <c r="GT66"/>
      <c r="GU66"/>
      <c r="GV66"/>
      <c r="GW66"/>
      <c r="GX66"/>
      <c r="GY66"/>
      <c r="GZ66"/>
      <c r="HA66"/>
      <c r="HB66"/>
      <c r="HC66"/>
    </row>
    <row r="67" spans="1:211" s="5" customFormat="1" ht="12.75" customHeight="1" x14ac:dyDescent="0.25">
      <c r="A67" s="456"/>
      <c r="B67" s="133"/>
      <c r="C67" s="11"/>
      <c r="D67" s="136"/>
      <c r="E67" s="11"/>
      <c r="F67" s="136"/>
      <c r="G67" s="11"/>
      <c r="H67" s="136"/>
      <c r="I67" s="11"/>
      <c r="J67" s="136"/>
      <c r="K67" s="11"/>
      <c r="L67" s="136"/>
      <c r="M67" s="11"/>
      <c r="N67" s="136"/>
      <c r="O67" s="11"/>
      <c r="P67" s="136"/>
      <c r="Q67" s="11"/>
      <c r="R67" s="136"/>
      <c r="S67" s="11"/>
      <c r="T67" s="136"/>
      <c r="U67" s="11"/>
      <c r="V67" s="136"/>
      <c r="W67" s="11"/>
      <c r="X67" s="136"/>
      <c r="Y67" s="11"/>
      <c r="Z67" s="136"/>
      <c r="AA67" s="11"/>
      <c r="AB67" s="136"/>
      <c r="AC67" s="11"/>
      <c r="AD67" s="136"/>
      <c r="AE67" s="11"/>
      <c r="AF67" s="136"/>
      <c r="AG67" s="11"/>
      <c r="AH67" s="136"/>
      <c r="AI67" s="11"/>
      <c r="AJ67" s="136"/>
      <c r="AK67" s="11"/>
      <c r="AL67" s="136"/>
      <c r="AM67" s="11"/>
      <c r="AN67" s="136"/>
      <c r="AO67" s="11"/>
      <c r="AP67" s="136"/>
      <c r="AQ67" s="11"/>
      <c r="AR67" s="136"/>
      <c r="AS67" s="11"/>
      <c r="AT67" s="136"/>
      <c r="AU67"/>
      <c r="AV67"/>
      <c r="AW67"/>
      <c r="AX67"/>
      <c r="AY67"/>
      <c r="AZ67"/>
      <c r="BA67"/>
      <c r="BB67"/>
      <c r="BC67"/>
      <c r="BD67"/>
      <c r="BE67"/>
      <c r="BF67"/>
      <c r="BG67"/>
      <c r="BH67"/>
      <c r="BI67"/>
      <c r="BJ67"/>
      <c r="BK67"/>
      <c r="BL67"/>
      <c r="BM67"/>
      <c r="BN67"/>
      <c r="BO67"/>
      <c r="BP67"/>
      <c r="BQ67"/>
      <c r="BR67"/>
      <c r="BS67"/>
      <c r="BT67"/>
      <c r="BU67"/>
      <c r="BV67"/>
      <c r="BW67"/>
      <c r="BX67"/>
      <c r="BY67"/>
      <c r="BZ67"/>
      <c r="CA67"/>
      <c r="CB67"/>
      <c r="CC67"/>
      <c r="CD67"/>
      <c r="CE67"/>
      <c r="CF67"/>
      <c r="CG67"/>
      <c r="CH67"/>
      <c r="CI67"/>
      <c r="CJ67"/>
      <c r="CK67"/>
      <c r="CL67"/>
      <c r="CM67"/>
      <c r="CN67"/>
      <c r="CO67"/>
      <c r="CP67"/>
      <c r="CQ67"/>
      <c r="CR67"/>
      <c r="CS67"/>
      <c r="CT67"/>
      <c r="CU67"/>
      <c r="CV67"/>
      <c r="CW67"/>
      <c r="CX67"/>
      <c r="CY67"/>
      <c r="CZ67"/>
      <c r="DA67"/>
      <c r="DB67"/>
      <c r="DC67"/>
      <c r="DD67"/>
      <c r="DE67"/>
      <c r="DF67"/>
      <c r="DG67"/>
      <c r="DH67"/>
      <c r="DI67"/>
      <c r="DJ67"/>
      <c r="DK67"/>
      <c r="DL67"/>
      <c r="DM67"/>
      <c r="DN67"/>
      <c r="DO67"/>
      <c r="DP67"/>
      <c r="DQ67"/>
      <c r="DR67"/>
      <c r="DS67"/>
      <c r="DT67"/>
      <c r="DU67"/>
      <c r="DV67"/>
      <c r="DW67"/>
      <c r="DX67"/>
      <c r="DY67"/>
      <c r="DZ67"/>
      <c r="EA67"/>
      <c r="EB67"/>
      <c r="EC67"/>
      <c r="ED67"/>
      <c r="EE67"/>
      <c r="EF67"/>
      <c r="EG67"/>
      <c r="EH67"/>
      <c r="EI67"/>
      <c r="EJ67"/>
      <c r="EK67"/>
      <c r="EL67"/>
      <c r="EM67"/>
      <c r="EN67"/>
      <c r="EO67"/>
      <c r="EP67"/>
      <c r="EQ67"/>
      <c r="ER67"/>
      <c r="ES67"/>
      <c r="ET67"/>
      <c r="EU67"/>
      <c r="EV67"/>
      <c r="EW67"/>
      <c r="EX67"/>
      <c r="EY67"/>
      <c r="EZ67"/>
      <c r="FA67"/>
      <c r="FB67"/>
      <c r="FC67"/>
      <c r="FD67"/>
      <c r="FE67"/>
      <c r="FF67"/>
      <c r="FG67"/>
      <c r="FH67"/>
      <c r="FI67"/>
      <c r="FJ67"/>
      <c r="FK67"/>
      <c r="FL67"/>
      <c r="FM67"/>
      <c r="FN67"/>
      <c r="FO67"/>
      <c r="FP67"/>
      <c r="FQ67"/>
      <c r="FR67"/>
      <c r="FS67"/>
      <c r="FT67"/>
      <c r="FU67"/>
      <c r="FV67"/>
      <c r="FW67"/>
      <c r="FX67"/>
      <c r="FY67"/>
      <c r="FZ67"/>
      <c r="GA67"/>
      <c r="GB67"/>
      <c r="GC67"/>
      <c r="GD67"/>
      <c r="GE67"/>
      <c r="GF67"/>
      <c r="GG67"/>
      <c r="GH67"/>
      <c r="GI67"/>
      <c r="GJ67"/>
      <c r="GK67"/>
      <c r="GL67"/>
      <c r="GM67"/>
      <c r="GN67"/>
      <c r="GO67"/>
      <c r="GP67"/>
      <c r="GQ67"/>
      <c r="GR67"/>
      <c r="GS67"/>
      <c r="GT67"/>
      <c r="GU67"/>
      <c r="GV67"/>
      <c r="GW67"/>
      <c r="GX67"/>
      <c r="GY67"/>
      <c r="GZ67"/>
      <c r="HA67"/>
      <c r="HB67"/>
      <c r="HC67"/>
    </row>
    <row r="68" spans="1:211" s="5" customFormat="1" ht="12.75" customHeight="1" thickBot="1" x14ac:dyDescent="0.3">
      <c r="A68" s="456"/>
      <c r="B68" s="133"/>
      <c r="C68" s="366"/>
      <c r="D68" s="367"/>
      <c r="E68" s="366"/>
      <c r="F68" s="367"/>
      <c r="G68" s="366"/>
      <c r="H68" s="367"/>
      <c r="I68" s="366"/>
      <c r="J68" s="367"/>
      <c r="K68" s="366"/>
      <c r="L68" s="367"/>
      <c r="M68" s="366"/>
      <c r="N68" s="367"/>
      <c r="O68" s="366"/>
      <c r="P68" s="367"/>
      <c r="Q68" s="366"/>
      <c r="R68" s="367"/>
      <c r="S68" s="366"/>
      <c r="T68" s="367"/>
      <c r="U68" s="366"/>
      <c r="V68" s="367"/>
      <c r="W68" s="366"/>
      <c r="X68" s="367"/>
      <c r="Y68" s="366"/>
      <c r="Z68" s="367"/>
      <c r="AA68" s="366"/>
      <c r="AB68" s="367"/>
      <c r="AC68" s="366"/>
      <c r="AD68" s="367"/>
      <c r="AE68" s="366"/>
      <c r="AF68" s="367"/>
      <c r="AG68" s="366"/>
      <c r="AH68" s="367"/>
      <c r="AI68" s="366"/>
      <c r="AJ68" s="367"/>
      <c r="AK68" s="366"/>
      <c r="AL68" s="367"/>
      <c r="AM68" s="366"/>
      <c r="AN68" s="367"/>
      <c r="AO68" s="366"/>
      <c r="AP68" s="367"/>
      <c r="AQ68" s="366"/>
      <c r="AR68" s="367"/>
      <c r="AS68" s="366"/>
      <c r="AT68" s="367"/>
      <c r="AU68"/>
      <c r="AV68"/>
      <c r="AW68"/>
      <c r="AX68"/>
      <c r="AY68"/>
      <c r="AZ68"/>
      <c r="BA68"/>
      <c r="BB68"/>
      <c r="BC68"/>
      <c r="BD68"/>
      <c r="BE68"/>
      <c r="BF68"/>
      <c r="BG68"/>
      <c r="BH68"/>
      <c r="BI68"/>
      <c r="BJ68"/>
      <c r="BK68"/>
      <c r="BL68"/>
      <c r="BM68"/>
      <c r="BN68"/>
      <c r="BO68"/>
      <c r="BP68"/>
      <c r="BQ68"/>
      <c r="BR68"/>
      <c r="BS68"/>
      <c r="BT68"/>
      <c r="BU68"/>
      <c r="BV68"/>
      <c r="BW68"/>
      <c r="BX68"/>
      <c r="BY68"/>
      <c r="BZ68"/>
      <c r="CA68"/>
      <c r="CB68"/>
      <c r="CC68"/>
      <c r="CD68"/>
      <c r="CE68"/>
      <c r="CF68"/>
      <c r="CG68"/>
      <c r="CH68"/>
      <c r="CI68"/>
      <c r="CJ68"/>
      <c r="CK68"/>
      <c r="CL68"/>
      <c r="CM68"/>
      <c r="CN68"/>
      <c r="CO68"/>
      <c r="CP68"/>
      <c r="CQ68"/>
      <c r="CR68"/>
      <c r="CS68"/>
      <c r="CT68"/>
      <c r="CU68"/>
      <c r="CV68"/>
      <c r="CW68"/>
      <c r="CX68"/>
      <c r="CY68"/>
      <c r="CZ68"/>
      <c r="DA68"/>
      <c r="DB68"/>
      <c r="DC68"/>
      <c r="DD68"/>
      <c r="DE68"/>
      <c r="DF68"/>
      <c r="DG68"/>
      <c r="DH68"/>
      <c r="DI68"/>
      <c r="DJ68"/>
      <c r="DK68"/>
      <c r="DL68"/>
      <c r="DM68"/>
      <c r="DN68"/>
      <c r="DO68"/>
      <c r="DP68"/>
      <c r="DQ68"/>
      <c r="DR68"/>
      <c r="DS68"/>
      <c r="DT68"/>
      <c r="DU68"/>
      <c r="DV68"/>
      <c r="DW68"/>
      <c r="DX68"/>
      <c r="DY68"/>
      <c r="DZ68"/>
      <c r="EA68"/>
      <c r="EB68"/>
      <c r="EC68"/>
      <c r="ED68"/>
      <c r="EE68"/>
      <c r="EF68"/>
      <c r="EG68"/>
      <c r="EH68"/>
      <c r="EI68"/>
      <c r="EJ68"/>
      <c r="EK68"/>
      <c r="EL68"/>
      <c r="EM68"/>
      <c r="EN68"/>
      <c r="EO68"/>
      <c r="EP68"/>
      <c r="EQ68"/>
      <c r="ER68"/>
      <c r="ES68"/>
      <c r="ET68"/>
      <c r="EU68"/>
      <c r="EV68"/>
      <c r="EW68"/>
      <c r="EX68"/>
      <c r="EY68"/>
      <c r="EZ68"/>
      <c r="FA68"/>
      <c r="FB68"/>
      <c r="FC68"/>
      <c r="FD68"/>
      <c r="FE68"/>
      <c r="FF68"/>
      <c r="FG68"/>
      <c r="FH68"/>
      <c r="FI68"/>
      <c r="FJ68"/>
      <c r="FK68"/>
      <c r="FL68"/>
      <c r="FM68"/>
      <c r="FN68"/>
      <c r="FO68"/>
      <c r="FP68"/>
      <c r="FQ68"/>
      <c r="FR68"/>
      <c r="FS68"/>
      <c r="FT68"/>
      <c r="FU68"/>
      <c r="FV68"/>
      <c r="FW68"/>
      <c r="FX68"/>
      <c r="FY68"/>
      <c r="FZ68"/>
      <c r="GA68"/>
      <c r="GB68"/>
      <c r="GC68"/>
      <c r="GD68"/>
      <c r="GE68"/>
      <c r="GF68"/>
      <c r="GG68"/>
      <c r="GH68"/>
      <c r="GI68"/>
      <c r="GJ68"/>
      <c r="GK68"/>
      <c r="GL68"/>
      <c r="GM68"/>
      <c r="GN68"/>
      <c r="GO68"/>
      <c r="GP68"/>
      <c r="GQ68"/>
      <c r="GR68"/>
      <c r="GS68"/>
      <c r="GT68"/>
      <c r="GU68"/>
      <c r="GV68"/>
      <c r="GW68"/>
      <c r="GX68"/>
      <c r="GY68"/>
      <c r="GZ68"/>
      <c r="HA68"/>
      <c r="HB68"/>
      <c r="HC68"/>
    </row>
    <row r="69" spans="1:211" s="6" customFormat="1" ht="12.75" customHeight="1" x14ac:dyDescent="0.25">
      <c r="A69" s="456"/>
      <c r="B69" s="137" t="s">
        <v>30</v>
      </c>
      <c r="C69" s="348"/>
      <c r="D69" s="349"/>
      <c r="E69" s="348"/>
      <c r="F69" s="349"/>
      <c r="G69" s="348"/>
      <c r="H69" s="349"/>
      <c r="I69" s="348"/>
      <c r="J69" s="349"/>
      <c r="K69" s="348"/>
      <c r="L69" s="349"/>
      <c r="M69" s="348"/>
      <c r="N69" s="349"/>
      <c r="O69" s="348"/>
      <c r="P69" s="349"/>
      <c r="Q69" s="348"/>
      <c r="R69" s="349"/>
      <c r="S69" s="348"/>
      <c r="T69" s="349"/>
      <c r="U69" s="348"/>
      <c r="V69" s="349"/>
      <c r="W69" s="348"/>
      <c r="X69" s="349"/>
      <c r="Y69" s="348"/>
      <c r="Z69" s="349"/>
      <c r="AA69" s="348"/>
      <c r="AB69" s="349"/>
      <c r="AC69" s="348"/>
      <c r="AD69" s="349"/>
      <c r="AE69" s="348"/>
      <c r="AF69" s="349"/>
      <c r="AG69" s="348"/>
      <c r="AH69" s="349"/>
      <c r="AI69" s="348"/>
      <c r="AJ69" s="349"/>
      <c r="AK69" s="348"/>
      <c r="AL69" s="349"/>
      <c r="AM69" s="348"/>
      <c r="AN69" s="349"/>
      <c r="AO69" s="348"/>
      <c r="AP69" s="349"/>
      <c r="AQ69" s="348"/>
      <c r="AR69" s="349"/>
      <c r="AS69" s="348"/>
      <c r="AT69" s="349"/>
      <c r="AU69"/>
      <c r="AV69"/>
      <c r="AW69"/>
      <c r="AX69"/>
      <c r="AY69"/>
      <c r="AZ69"/>
      <c r="BA69"/>
      <c r="BB69"/>
      <c r="BC69"/>
      <c r="BD69"/>
      <c r="BE69"/>
      <c r="BF69"/>
      <c r="BG69"/>
      <c r="BH69"/>
      <c r="BI69"/>
      <c r="BJ69"/>
      <c r="BK69"/>
      <c r="BL69"/>
      <c r="BM69"/>
      <c r="BN69"/>
      <c r="BO69"/>
      <c r="BP69"/>
      <c r="BQ69"/>
      <c r="BR69"/>
      <c r="BS69"/>
      <c r="BT69"/>
      <c r="BU69"/>
      <c r="BV69"/>
      <c r="BW69"/>
      <c r="BX69"/>
      <c r="BY69"/>
      <c r="BZ69"/>
      <c r="CA69"/>
      <c r="CB69"/>
      <c r="CC69"/>
      <c r="CD69"/>
      <c r="CE69"/>
      <c r="CF69"/>
      <c r="CG69"/>
      <c r="CH69"/>
      <c r="CI69"/>
      <c r="CJ69"/>
      <c r="CK69"/>
      <c r="CL69"/>
      <c r="CM69"/>
      <c r="CN69"/>
      <c r="CO69"/>
      <c r="CP69"/>
      <c r="CQ69"/>
      <c r="CR69"/>
      <c r="CS69"/>
      <c r="CT69"/>
      <c r="CU69"/>
      <c r="CV69"/>
      <c r="CW69"/>
      <c r="CX69"/>
      <c r="CY69"/>
      <c r="CZ69"/>
      <c r="DA69"/>
      <c r="DB69"/>
      <c r="DC69"/>
      <c r="DD69"/>
      <c r="DE69"/>
      <c r="DF69"/>
      <c r="DG69"/>
      <c r="DH69"/>
      <c r="DI69"/>
      <c r="DJ69"/>
      <c r="DK69"/>
      <c r="DL69"/>
      <c r="DM69"/>
      <c r="DN69"/>
      <c r="DO69"/>
      <c r="DP69"/>
      <c r="DQ69"/>
      <c r="DR69"/>
      <c r="DS69"/>
      <c r="DT69"/>
      <c r="DU69"/>
      <c r="DV69"/>
      <c r="DW69"/>
      <c r="DX69"/>
      <c r="DY69"/>
      <c r="DZ69"/>
      <c r="EA69"/>
      <c r="EB69"/>
      <c r="EC69"/>
      <c r="ED69"/>
      <c r="EE69"/>
      <c r="EF69"/>
      <c r="EG69"/>
      <c r="EH69"/>
      <c r="EI69"/>
      <c r="EJ69"/>
      <c r="EK69"/>
      <c r="EL69"/>
      <c r="EM69"/>
      <c r="EN69"/>
      <c r="EO69"/>
      <c r="EP69"/>
      <c r="EQ69"/>
      <c r="ER69"/>
      <c r="ES69"/>
      <c r="ET69"/>
      <c r="EU69"/>
      <c r="EV69"/>
      <c r="EW69"/>
      <c r="EX69"/>
      <c r="EY69"/>
      <c r="EZ69"/>
      <c r="FA69"/>
      <c r="FB69"/>
      <c r="FC69"/>
      <c r="FD69"/>
      <c r="FE69"/>
      <c r="FF69"/>
      <c r="FG69"/>
      <c r="FH69"/>
      <c r="FI69"/>
      <c r="FJ69"/>
      <c r="FK69"/>
      <c r="FL69"/>
      <c r="FM69"/>
      <c r="FN69"/>
      <c r="FO69"/>
      <c r="FP69"/>
      <c r="FQ69"/>
      <c r="FR69"/>
      <c r="FS69"/>
      <c r="FT69"/>
      <c r="FU69"/>
      <c r="FV69"/>
      <c r="FW69"/>
      <c r="FX69"/>
      <c r="FY69"/>
      <c r="FZ69"/>
      <c r="GA69"/>
      <c r="GB69"/>
      <c r="GC69"/>
      <c r="GD69"/>
      <c r="GE69"/>
      <c r="GF69"/>
      <c r="GG69"/>
      <c r="GH69"/>
      <c r="GI69"/>
      <c r="GJ69"/>
      <c r="GK69"/>
      <c r="GL69"/>
      <c r="GM69"/>
      <c r="GN69"/>
      <c r="GO69"/>
      <c r="GP69"/>
      <c r="GQ69"/>
      <c r="GR69"/>
      <c r="GS69"/>
      <c r="GT69"/>
      <c r="GU69"/>
      <c r="GV69"/>
      <c r="GW69"/>
      <c r="GX69"/>
      <c r="GY69"/>
      <c r="GZ69"/>
      <c r="HA69"/>
      <c r="HB69"/>
      <c r="HC69"/>
    </row>
    <row r="70" spans="1:211" s="6" customFormat="1" ht="12.75" customHeight="1" x14ac:dyDescent="0.25">
      <c r="A70" s="456"/>
      <c r="B70" s="137"/>
      <c r="C70" s="106"/>
      <c r="D70" s="105"/>
      <c r="E70" s="106"/>
      <c r="F70" s="105"/>
      <c r="G70" s="106"/>
      <c r="H70" s="105"/>
      <c r="I70" s="106"/>
      <c r="J70" s="105"/>
      <c r="K70" s="106"/>
      <c r="L70" s="105"/>
      <c r="M70" s="106"/>
      <c r="N70" s="105"/>
      <c r="O70" s="106"/>
      <c r="P70" s="105"/>
      <c r="Q70" s="106"/>
      <c r="R70" s="105"/>
      <c r="S70" s="106"/>
      <c r="T70" s="105"/>
      <c r="U70" s="106"/>
      <c r="V70" s="105"/>
      <c r="W70" s="106"/>
      <c r="X70" s="105"/>
      <c r="Y70" s="106"/>
      <c r="Z70" s="105"/>
      <c r="AA70" s="106"/>
      <c r="AB70" s="105"/>
      <c r="AC70" s="106"/>
      <c r="AD70" s="105"/>
      <c r="AE70" s="106"/>
      <c r="AF70" s="105"/>
      <c r="AG70" s="106"/>
      <c r="AH70" s="105"/>
      <c r="AI70" s="106"/>
      <c r="AJ70" s="105"/>
      <c r="AK70" s="106"/>
      <c r="AL70" s="105"/>
      <c r="AM70" s="106"/>
      <c r="AN70" s="105"/>
      <c r="AO70" s="106"/>
      <c r="AP70" s="105"/>
      <c r="AQ70" s="106"/>
      <c r="AR70" s="105"/>
      <c r="AS70" s="106"/>
      <c r="AT70" s="105"/>
      <c r="AU70"/>
      <c r="AV70"/>
      <c r="AW70"/>
      <c r="AX70"/>
      <c r="AY70"/>
      <c r="AZ70"/>
      <c r="BA70"/>
      <c r="BB70"/>
      <c r="BC70"/>
      <c r="BD70"/>
      <c r="BE70"/>
      <c r="BF70"/>
      <c r="BG70"/>
      <c r="BH70"/>
      <c r="BI70"/>
      <c r="BJ70"/>
      <c r="BK70"/>
      <c r="BL70"/>
      <c r="BM70"/>
      <c r="BN70"/>
      <c r="BO70"/>
      <c r="BP70"/>
      <c r="BQ70"/>
      <c r="BR70"/>
      <c r="BS70"/>
      <c r="BT70"/>
      <c r="BU70"/>
      <c r="BV70"/>
      <c r="BW70"/>
      <c r="BX70"/>
      <c r="BY70"/>
      <c r="BZ70"/>
      <c r="CA70"/>
      <c r="CB70"/>
      <c r="CC70"/>
      <c r="CD70"/>
      <c r="CE70"/>
      <c r="CF70"/>
      <c r="CG70"/>
      <c r="CH70"/>
      <c r="CI70"/>
      <c r="CJ70"/>
      <c r="CK70"/>
      <c r="CL70"/>
      <c r="CM70"/>
      <c r="CN70"/>
      <c r="CO70"/>
      <c r="CP70"/>
      <c r="CQ70"/>
      <c r="CR70"/>
      <c r="CS70"/>
      <c r="CT70"/>
      <c r="CU70"/>
      <c r="CV70"/>
      <c r="CW70"/>
      <c r="CX70"/>
      <c r="CY70"/>
      <c r="CZ70"/>
      <c r="DA70"/>
      <c r="DB70"/>
      <c r="DC70"/>
      <c r="DD70"/>
      <c r="DE70"/>
      <c r="DF70"/>
      <c r="DG70"/>
      <c r="DH70"/>
      <c r="DI70"/>
      <c r="DJ70"/>
      <c r="DK70"/>
      <c r="DL70"/>
      <c r="DM70"/>
      <c r="DN70"/>
      <c r="DO70"/>
      <c r="DP70"/>
      <c r="DQ70"/>
      <c r="DR70"/>
      <c r="DS70"/>
      <c r="DT70"/>
      <c r="DU70"/>
      <c r="DV70"/>
      <c r="DW70"/>
      <c r="DX70"/>
      <c r="DY70"/>
      <c r="DZ70"/>
      <c r="EA70"/>
      <c r="EB70"/>
      <c r="EC70"/>
      <c r="ED70"/>
      <c r="EE70"/>
      <c r="EF70"/>
      <c r="EG70"/>
      <c r="EH70"/>
      <c r="EI70"/>
      <c r="EJ70"/>
      <c r="EK70"/>
      <c r="EL70"/>
      <c r="EM70"/>
      <c r="EN70"/>
      <c r="EO70"/>
      <c r="EP70"/>
      <c r="EQ70"/>
      <c r="ER70"/>
      <c r="ES70"/>
      <c r="ET70"/>
      <c r="EU70"/>
      <c r="EV70"/>
      <c r="EW70"/>
      <c r="EX70"/>
      <c r="EY70"/>
      <c r="EZ70"/>
      <c r="FA70"/>
      <c r="FB70"/>
      <c r="FC70"/>
      <c r="FD70"/>
      <c r="FE70"/>
      <c r="FF70"/>
      <c r="FG70"/>
      <c r="FH70"/>
      <c r="FI70"/>
      <c r="FJ70"/>
      <c r="FK70"/>
      <c r="FL70"/>
      <c r="FM70"/>
      <c r="FN70"/>
      <c r="FO70"/>
      <c r="FP70"/>
      <c r="FQ70"/>
      <c r="FR70"/>
      <c r="FS70"/>
      <c r="FT70"/>
      <c r="FU70"/>
      <c r="FV70"/>
      <c r="FW70"/>
      <c r="FX70"/>
      <c r="FY70"/>
      <c r="FZ70"/>
      <c r="GA70"/>
      <c r="GB70"/>
      <c r="GC70"/>
      <c r="GD70"/>
      <c r="GE70"/>
      <c r="GF70"/>
      <c r="GG70"/>
      <c r="GH70"/>
      <c r="GI70"/>
      <c r="GJ70"/>
      <c r="GK70"/>
      <c r="GL70"/>
      <c r="GM70"/>
      <c r="GN70"/>
      <c r="GO70"/>
      <c r="GP70"/>
      <c r="GQ70"/>
      <c r="GR70"/>
      <c r="GS70"/>
      <c r="GT70"/>
      <c r="GU70"/>
      <c r="GV70"/>
      <c r="GW70"/>
      <c r="GX70"/>
      <c r="GY70"/>
      <c r="GZ70"/>
      <c r="HA70"/>
      <c r="HB70"/>
      <c r="HC70"/>
    </row>
    <row r="71" spans="1:211" s="6" customFormat="1" ht="12.75" customHeight="1" x14ac:dyDescent="0.25">
      <c r="A71" s="456"/>
      <c r="B71" s="137"/>
      <c r="C71" s="12"/>
      <c r="D71" s="138"/>
      <c r="E71" s="12"/>
      <c r="F71" s="138"/>
      <c r="G71" s="12"/>
      <c r="H71" s="138"/>
      <c r="I71" s="12"/>
      <c r="J71" s="138"/>
      <c r="K71" s="12"/>
      <c r="L71" s="138"/>
      <c r="M71" s="12"/>
      <c r="N71" s="138"/>
      <c r="O71" s="12"/>
      <c r="P71" s="138"/>
      <c r="Q71" s="12"/>
      <c r="R71" s="138"/>
      <c r="S71" s="12"/>
      <c r="T71" s="138"/>
      <c r="U71" s="12"/>
      <c r="V71" s="138"/>
      <c r="W71" s="12"/>
      <c r="X71" s="138"/>
      <c r="Y71" s="12"/>
      <c r="Z71" s="138"/>
      <c r="AA71" s="12"/>
      <c r="AB71" s="138"/>
      <c r="AC71" s="12"/>
      <c r="AD71" s="138"/>
      <c r="AE71" s="12"/>
      <c r="AF71" s="138"/>
      <c r="AG71" s="12"/>
      <c r="AH71" s="138"/>
      <c r="AI71" s="12"/>
      <c r="AJ71" s="138"/>
      <c r="AK71" s="12"/>
      <c r="AL71" s="138"/>
      <c r="AM71" s="12"/>
      <c r="AN71" s="138"/>
      <c r="AO71" s="12"/>
      <c r="AP71" s="138"/>
      <c r="AQ71" s="12"/>
      <c r="AR71" s="138"/>
      <c r="AS71" s="12"/>
      <c r="AT71" s="138"/>
      <c r="AU71"/>
      <c r="AV71"/>
      <c r="AW71"/>
      <c r="AX71"/>
      <c r="AY71"/>
      <c r="AZ71"/>
      <c r="BA71"/>
      <c r="BB71"/>
      <c r="BC71"/>
      <c r="BD71"/>
      <c r="BE71"/>
      <c r="BF71"/>
      <c r="BG71"/>
      <c r="BH71"/>
      <c r="BI71"/>
      <c r="BJ71"/>
      <c r="BK71"/>
      <c r="BL71"/>
      <c r="BM71"/>
      <c r="BN71"/>
      <c r="BO71"/>
      <c r="BP71"/>
      <c r="BQ71"/>
      <c r="BR71"/>
      <c r="BS71"/>
      <c r="BT71"/>
      <c r="BU71"/>
      <c r="BV71"/>
      <c r="BW71"/>
      <c r="BX71"/>
      <c r="BY71"/>
      <c r="BZ71"/>
      <c r="CA71"/>
      <c r="CB71"/>
      <c r="CC71"/>
      <c r="CD71"/>
      <c r="CE71"/>
      <c r="CF71"/>
      <c r="CG71"/>
      <c r="CH71"/>
      <c r="CI71"/>
      <c r="CJ71"/>
      <c r="CK71"/>
      <c r="CL71"/>
      <c r="CM71"/>
      <c r="CN71"/>
      <c r="CO71"/>
      <c r="CP71"/>
      <c r="CQ71"/>
      <c r="CR71"/>
      <c r="CS71"/>
      <c r="CT71"/>
      <c r="CU71"/>
      <c r="CV71"/>
      <c r="CW71"/>
      <c r="CX71"/>
      <c r="CY71"/>
      <c r="CZ71"/>
      <c r="DA71"/>
      <c r="DB71"/>
      <c r="DC71"/>
      <c r="DD71"/>
      <c r="DE71"/>
      <c r="DF71"/>
      <c r="DG71"/>
      <c r="DH71"/>
      <c r="DI71"/>
      <c r="DJ71"/>
      <c r="DK71"/>
      <c r="DL71"/>
      <c r="DM71"/>
      <c r="DN71"/>
      <c r="DO71"/>
      <c r="DP71"/>
      <c r="DQ71"/>
      <c r="DR71"/>
      <c r="DS71"/>
      <c r="DT71"/>
      <c r="DU71"/>
      <c r="DV71"/>
      <c r="DW71"/>
      <c r="DX71"/>
      <c r="DY71"/>
      <c r="DZ71"/>
      <c r="EA71"/>
      <c r="EB71"/>
      <c r="EC71"/>
      <c r="ED71"/>
      <c r="EE71"/>
      <c r="EF71"/>
      <c r="EG71"/>
      <c r="EH71"/>
      <c r="EI71"/>
      <c r="EJ71"/>
      <c r="EK71"/>
      <c r="EL71"/>
      <c r="EM71"/>
      <c r="EN71"/>
      <c r="EO71"/>
      <c r="EP71"/>
      <c r="EQ71"/>
      <c r="ER71"/>
      <c r="ES71"/>
      <c r="ET71"/>
      <c r="EU71"/>
      <c r="EV71"/>
      <c r="EW71"/>
      <c r="EX71"/>
      <c r="EY71"/>
      <c r="EZ71"/>
      <c r="FA71"/>
      <c r="FB71"/>
      <c r="FC71"/>
      <c r="FD71"/>
      <c r="FE71"/>
      <c r="FF71"/>
      <c r="FG71"/>
      <c r="FH71"/>
      <c r="FI71"/>
      <c r="FJ71"/>
      <c r="FK71"/>
      <c r="FL71"/>
      <c r="FM71"/>
      <c r="FN71"/>
      <c r="FO71"/>
      <c r="FP71"/>
      <c r="FQ71"/>
      <c r="FR71"/>
      <c r="FS71"/>
      <c r="FT71"/>
      <c r="FU71"/>
      <c r="FV71"/>
      <c r="FW71"/>
      <c r="FX71"/>
      <c r="FY71"/>
      <c r="FZ71"/>
      <c r="GA71"/>
      <c r="GB71"/>
      <c r="GC71"/>
      <c r="GD71"/>
      <c r="GE71"/>
      <c r="GF71"/>
      <c r="GG71"/>
      <c r="GH71"/>
      <c r="GI71"/>
      <c r="GJ71"/>
      <c r="GK71"/>
      <c r="GL71"/>
      <c r="GM71"/>
      <c r="GN71"/>
      <c r="GO71"/>
      <c r="GP71"/>
      <c r="GQ71"/>
      <c r="GR71"/>
      <c r="GS71"/>
      <c r="GT71"/>
      <c r="GU71"/>
      <c r="GV71"/>
      <c r="GW71"/>
      <c r="GX71"/>
      <c r="GY71"/>
      <c r="GZ71"/>
      <c r="HA71"/>
      <c r="HB71"/>
      <c r="HC71"/>
    </row>
    <row r="72" spans="1:211" s="6" customFormat="1" ht="12.75" customHeight="1" thickBot="1" x14ac:dyDescent="0.3">
      <c r="A72" s="456"/>
      <c r="B72" s="137"/>
      <c r="C72" s="372"/>
      <c r="D72" s="373"/>
      <c r="E72" s="372"/>
      <c r="F72" s="373"/>
      <c r="G72" s="372"/>
      <c r="H72" s="373"/>
      <c r="I72" s="372"/>
      <c r="J72" s="373"/>
      <c r="K72" s="372"/>
      <c r="L72" s="373"/>
      <c r="M72" s="372"/>
      <c r="N72" s="373"/>
      <c r="O72" s="372"/>
      <c r="P72" s="373"/>
      <c r="Q72" s="372"/>
      <c r="R72" s="373"/>
      <c r="S72" s="372"/>
      <c r="T72" s="373"/>
      <c r="U72" s="372"/>
      <c r="V72" s="373"/>
      <c r="W72" s="372"/>
      <c r="X72" s="373"/>
      <c r="Y72" s="372"/>
      <c r="Z72" s="373"/>
      <c r="AA72" s="372"/>
      <c r="AB72" s="373"/>
      <c r="AC72" s="372"/>
      <c r="AD72" s="373"/>
      <c r="AE72" s="372"/>
      <c r="AF72" s="373"/>
      <c r="AG72" s="372"/>
      <c r="AH72" s="373"/>
      <c r="AI72" s="372"/>
      <c r="AJ72" s="373"/>
      <c r="AK72" s="372"/>
      <c r="AL72" s="373"/>
      <c r="AM72" s="372"/>
      <c r="AN72" s="373"/>
      <c r="AO72" s="372"/>
      <c r="AP72" s="373"/>
      <c r="AQ72" s="372"/>
      <c r="AR72" s="373"/>
      <c r="AS72" s="372"/>
      <c r="AT72" s="373"/>
      <c r="AU72"/>
      <c r="AV72"/>
      <c r="AW72"/>
      <c r="AX72"/>
      <c r="AY72"/>
      <c r="AZ72"/>
      <c r="BA72"/>
      <c r="BB72"/>
      <c r="BC72"/>
      <c r="BD72"/>
      <c r="BE72"/>
      <c r="BF72"/>
      <c r="BG72"/>
      <c r="BH72"/>
      <c r="BI72"/>
      <c r="BJ72"/>
      <c r="BK72"/>
      <c r="BL72"/>
      <c r="BM72"/>
      <c r="BN72"/>
      <c r="BO72"/>
      <c r="BP72"/>
      <c r="BQ72"/>
      <c r="BR72"/>
      <c r="BS72"/>
      <c r="BT72"/>
      <c r="BU72"/>
      <c r="BV72"/>
      <c r="BW72"/>
      <c r="BX72"/>
      <c r="BY72"/>
      <c r="BZ72"/>
      <c r="CA72"/>
      <c r="CB72"/>
      <c r="CC72"/>
      <c r="CD72"/>
      <c r="CE72"/>
      <c r="CF72"/>
      <c r="CG72"/>
      <c r="CH72"/>
      <c r="CI72"/>
      <c r="CJ72"/>
      <c r="CK72"/>
      <c r="CL72"/>
      <c r="CM72"/>
      <c r="CN72"/>
      <c r="CO72"/>
      <c r="CP72"/>
      <c r="CQ72"/>
      <c r="CR72"/>
      <c r="CS72"/>
      <c r="CT72"/>
      <c r="CU72"/>
      <c r="CV72"/>
      <c r="CW72"/>
      <c r="CX72"/>
      <c r="CY72"/>
      <c r="CZ72"/>
      <c r="DA72"/>
      <c r="DB72"/>
      <c r="DC72"/>
      <c r="DD72"/>
      <c r="DE72"/>
      <c r="DF72"/>
      <c r="DG72"/>
      <c r="DH72"/>
      <c r="DI72"/>
      <c r="DJ72"/>
      <c r="DK72"/>
      <c r="DL72"/>
      <c r="DM72"/>
      <c r="DN72"/>
      <c r="DO72"/>
      <c r="DP72"/>
      <c r="DQ72"/>
      <c r="DR72"/>
      <c r="DS72"/>
      <c r="DT72"/>
      <c r="DU72"/>
      <c r="DV72"/>
      <c r="DW72"/>
      <c r="DX72"/>
      <c r="DY72"/>
      <c r="DZ72"/>
      <c r="EA72"/>
      <c r="EB72"/>
      <c r="EC72"/>
      <c r="ED72"/>
      <c r="EE72"/>
      <c r="EF72"/>
      <c r="EG72"/>
      <c r="EH72"/>
      <c r="EI72"/>
      <c r="EJ72"/>
      <c r="EK72"/>
      <c r="EL72"/>
      <c r="EM72"/>
      <c r="EN72"/>
      <c r="EO72"/>
      <c r="EP72"/>
      <c r="EQ72"/>
      <c r="ER72"/>
      <c r="ES72"/>
      <c r="ET72"/>
      <c r="EU72"/>
      <c r="EV72"/>
      <c r="EW72"/>
      <c r="EX72"/>
      <c r="EY72"/>
      <c r="EZ72"/>
      <c r="FA72"/>
      <c r="FB72"/>
      <c r="FC72"/>
      <c r="FD72"/>
      <c r="FE72"/>
      <c r="FF72"/>
      <c r="FG72"/>
      <c r="FH72"/>
      <c r="FI72"/>
      <c r="FJ72"/>
      <c r="FK72"/>
      <c r="FL72"/>
      <c r="FM72"/>
      <c r="FN72"/>
      <c r="FO72"/>
      <c r="FP72"/>
      <c r="FQ72"/>
      <c r="FR72"/>
      <c r="FS72"/>
      <c r="FT72"/>
      <c r="FU72"/>
      <c r="FV72"/>
      <c r="FW72"/>
      <c r="FX72"/>
      <c r="FY72"/>
      <c r="FZ72"/>
      <c r="GA72"/>
      <c r="GB72"/>
      <c r="GC72"/>
      <c r="GD72"/>
      <c r="GE72"/>
      <c r="GF72"/>
      <c r="GG72"/>
      <c r="GH72"/>
      <c r="GI72"/>
      <c r="GJ72"/>
      <c r="GK72"/>
      <c r="GL72"/>
      <c r="GM72"/>
      <c r="GN72"/>
      <c r="GO72"/>
      <c r="GP72"/>
      <c r="GQ72"/>
      <c r="GR72"/>
      <c r="GS72"/>
      <c r="GT72"/>
      <c r="GU72"/>
      <c r="GV72"/>
      <c r="GW72"/>
      <c r="GX72"/>
      <c r="GY72"/>
      <c r="GZ72"/>
      <c r="HA72"/>
      <c r="HB72"/>
      <c r="HC72"/>
    </row>
    <row r="73" spans="1:211" s="7" customFormat="1" ht="12.75" customHeight="1" x14ac:dyDescent="0.25">
      <c r="A73" s="456"/>
      <c r="B73" s="139" t="s">
        <v>31</v>
      </c>
      <c r="C73" s="364"/>
      <c r="D73" s="365"/>
      <c r="E73" s="364"/>
      <c r="F73" s="365"/>
      <c r="G73" s="364"/>
      <c r="H73" s="365"/>
      <c r="I73" s="364"/>
      <c r="J73" s="365"/>
      <c r="K73" s="364"/>
      <c r="L73" s="365"/>
      <c r="M73" s="364"/>
      <c r="N73" s="365"/>
      <c r="O73" s="364"/>
      <c r="P73" s="365"/>
      <c r="Q73" s="364"/>
      <c r="R73" s="365"/>
      <c r="S73" s="364"/>
      <c r="T73" s="365"/>
      <c r="U73" s="364"/>
      <c r="V73" s="365"/>
      <c r="W73" s="364"/>
      <c r="X73" s="365"/>
      <c r="Y73" s="364"/>
      <c r="Z73" s="365"/>
      <c r="AA73" s="364"/>
      <c r="AB73" s="365"/>
      <c r="AC73" s="364"/>
      <c r="AD73" s="365"/>
      <c r="AE73" s="364"/>
      <c r="AF73" s="365"/>
      <c r="AG73" s="364"/>
      <c r="AH73" s="365"/>
      <c r="AI73" s="364"/>
      <c r="AJ73" s="365"/>
      <c r="AK73" s="364"/>
      <c r="AL73" s="365"/>
      <c r="AM73" s="364"/>
      <c r="AN73" s="365"/>
      <c r="AO73" s="364"/>
      <c r="AP73" s="365"/>
      <c r="AQ73" s="364"/>
      <c r="AR73" s="365"/>
      <c r="AS73" s="364"/>
      <c r="AT73" s="365"/>
      <c r="AU73"/>
      <c r="AV73"/>
      <c r="AW73"/>
      <c r="AX73"/>
      <c r="AY73"/>
      <c r="AZ73"/>
      <c r="BA73"/>
      <c r="BB73"/>
      <c r="BC73"/>
      <c r="BD73"/>
      <c r="BE73"/>
      <c r="BF73"/>
      <c r="BG73"/>
      <c r="BH73"/>
      <c r="BI73"/>
      <c r="BJ73"/>
      <c r="BK73"/>
      <c r="BL73"/>
      <c r="BM73"/>
      <c r="BN73"/>
      <c r="BO73"/>
      <c r="BP73"/>
      <c r="BQ73"/>
      <c r="BR73"/>
      <c r="BS73"/>
      <c r="BT73"/>
      <c r="BU73"/>
      <c r="BV73"/>
      <c r="BW73"/>
      <c r="BX73"/>
      <c r="BY73"/>
      <c r="BZ73"/>
      <c r="CA73"/>
      <c r="CB73"/>
      <c r="CC73"/>
      <c r="CD73"/>
      <c r="CE73"/>
      <c r="CF73"/>
      <c r="CG73"/>
      <c r="CH73"/>
      <c r="CI73"/>
      <c r="CJ73"/>
      <c r="CK73"/>
      <c r="CL73"/>
      <c r="CM73"/>
      <c r="CN73"/>
      <c r="CO73"/>
      <c r="CP73"/>
      <c r="CQ73"/>
      <c r="CR73"/>
      <c r="CS73"/>
      <c r="CT73"/>
      <c r="CU73"/>
      <c r="CV73"/>
      <c r="CW73"/>
      <c r="CX73"/>
      <c r="CY73"/>
      <c r="CZ73"/>
      <c r="DA73"/>
      <c r="DB73"/>
      <c r="DC73"/>
      <c r="DD73"/>
      <c r="DE73"/>
      <c r="DF73"/>
      <c r="DG73"/>
      <c r="DH73"/>
      <c r="DI73"/>
      <c r="DJ73"/>
      <c r="DK73"/>
      <c r="DL73"/>
      <c r="DM73"/>
      <c r="DN73"/>
      <c r="DO73"/>
      <c r="DP73"/>
      <c r="DQ73"/>
      <c r="DR73"/>
      <c r="DS73"/>
      <c r="DT73"/>
      <c r="DU73"/>
      <c r="DV73"/>
      <c r="DW73"/>
      <c r="DX73"/>
      <c r="DY73"/>
      <c r="DZ73"/>
      <c r="EA73"/>
      <c r="EB73"/>
      <c r="EC73"/>
      <c r="ED73"/>
      <c r="EE73"/>
      <c r="EF73"/>
      <c r="EG73"/>
      <c r="EH73"/>
      <c r="EI73"/>
      <c r="EJ73"/>
      <c r="EK73"/>
      <c r="EL73"/>
      <c r="EM73"/>
      <c r="EN73"/>
      <c r="EO73"/>
      <c r="EP73"/>
      <c r="EQ73"/>
      <c r="ER73"/>
      <c r="ES73"/>
      <c r="ET73"/>
      <c r="EU73"/>
      <c r="EV73"/>
      <c r="EW73"/>
      <c r="EX73"/>
      <c r="EY73"/>
      <c r="EZ73"/>
      <c r="FA73"/>
      <c r="FB73"/>
      <c r="FC73"/>
      <c r="FD73"/>
      <c r="FE73"/>
      <c r="FF73"/>
      <c r="FG73"/>
      <c r="FH73"/>
      <c r="FI73"/>
      <c r="FJ73"/>
      <c r="FK73"/>
      <c r="FL73"/>
      <c r="FM73"/>
      <c r="FN73"/>
      <c r="FO73"/>
      <c r="FP73"/>
      <c r="FQ73"/>
      <c r="FR73"/>
      <c r="FS73"/>
      <c r="FT73"/>
      <c r="FU73"/>
      <c r="FV73"/>
      <c r="FW73"/>
      <c r="FX73"/>
      <c r="FY73"/>
      <c r="FZ73"/>
      <c r="GA73"/>
      <c r="GB73"/>
      <c r="GC73"/>
      <c r="GD73"/>
      <c r="GE73"/>
      <c r="GF73"/>
      <c r="GG73"/>
      <c r="GH73"/>
      <c r="GI73"/>
      <c r="GJ73"/>
      <c r="GK73"/>
      <c r="GL73"/>
      <c r="GM73"/>
      <c r="GN73"/>
      <c r="GO73"/>
      <c r="GP73"/>
      <c r="GQ73"/>
      <c r="GR73"/>
      <c r="GS73"/>
      <c r="GT73"/>
      <c r="GU73"/>
      <c r="GV73"/>
      <c r="GW73"/>
      <c r="GX73"/>
      <c r="GY73"/>
      <c r="GZ73"/>
      <c r="HA73"/>
      <c r="HB73"/>
      <c r="HC73"/>
    </row>
    <row r="74" spans="1:211" s="7" customFormat="1" ht="12.75" customHeight="1" x14ac:dyDescent="0.25">
      <c r="A74" s="456"/>
      <c r="B74" s="139"/>
      <c r="C74" s="140"/>
      <c r="D74" s="141"/>
      <c r="E74" s="140"/>
      <c r="F74" s="141"/>
      <c r="G74" s="140"/>
      <c r="H74" s="141"/>
      <c r="I74" s="140"/>
      <c r="J74" s="141"/>
      <c r="K74" s="140"/>
      <c r="L74" s="141"/>
      <c r="M74" s="140"/>
      <c r="N74" s="141"/>
      <c r="O74" s="140"/>
      <c r="P74" s="141"/>
      <c r="Q74" s="140"/>
      <c r="R74" s="141"/>
      <c r="S74" s="140"/>
      <c r="T74" s="141"/>
      <c r="U74" s="140"/>
      <c r="V74" s="141"/>
      <c r="W74" s="140"/>
      <c r="X74" s="141"/>
      <c r="Y74" s="140"/>
      <c r="Z74" s="141"/>
      <c r="AA74" s="140"/>
      <c r="AB74" s="141"/>
      <c r="AC74" s="140"/>
      <c r="AD74" s="141"/>
      <c r="AE74" s="140"/>
      <c r="AF74" s="141"/>
      <c r="AG74" s="140"/>
      <c r="AH74" s="141"/>
      <c r="AI74" s="140"/>
      <c r="AJ74" s="141"/>
      <c r="AK74" s="140"/>
      <c r="AL74" s="141"/>
      <c r="AM74" s="140"/>
      <c r="AN74" s="141"/>
      <c r="AO74" s="140"/>
      <c r="AP74" s="141"/>
      <c r="AQ74" s="140"/>
      <c r="AR74" s="141"/>
      <c r="AS74" s="140"/>
      <c r="AT74" s="141"/>
      <c r="AU74"/>
      <c r="AV74"/>
      <c r="AW74"/>
      <c r="AX74"/>
      <c r="AY74"/>
      <c r="AZ74"/>
      <c r="BA74"/>
      <c r="BB74"/>
      <c r="BC74"/>
      <c r="BD74"/>
      <c r="BE74"/>
      <c r="BF74"/>
      <c r="BG74"/>
      <c r="BH74"/>
      <c r="BI74"/>
      <c r="BJ74"/>
      <c r="BK74"/>
      <c r="BL74"/>
      <c r="BM74"/>
      <c r="BN74"/>
      <c r="BO74"/>
      <c r="BP74"/>
      <c r="BQ74"/>
      <c r="BR74"/>
      <c r="BS74"/>
      <c r="BT74"/>
      <c r="BU74"/>
      <c r="BV74"/>
      <c r="BW74"/>
      <c r="BX74"/>
      <c r="BY74"/>
      <c r="BZ74"/>
      <c r="CA74"/>
      <c r="CB74"/>
      <c r="CC74"/>
      <c r="CD74"/>
      <c r="CE74"/>
      <c r="CF74"/>
      <c r="CG74"/>
      <c r="CH74"/>
      <c r="CI74"/>
      <c r="CJ74"/>
      <c r="CK74"/>
      <c r="CL74"/>
      <c r="CM74"/>
      <c r="CN74"/>
      <c r="CO74"/>
      <c r="CP74"/>
      <c r="CQ74"/>
      <c r="CR74"/>
      <c r="CS74"/>
      <c r="CT74"/>
      <c r="CU74"/>
      <c r="CV74"/>
      <c r="CW74"/>
      <c r="CX74"/>
      <c r="CY74"/>
      <c r="CZ74"/>
      <c r="DA74"/>
      <c r="DB74"/>
      <c r="DC74"/>
      <c r="DD74"/>
      <c r="DE74"/>
      <c r="DF74"/>
      <c r="DG74"/>
      <c r="DH74"/>
      <c r="DI74"/>
      <c r="DJ74"/>
      <c r="DK74"/>
      <c r="DL74"/>
      <c r="DM74"/>
      <c r="DN74"/>
      <c r="DO74"/>
      <c r="DP74"/>
      <c r="DQ74"/>
      <c r="DR74"/>
      <c r="DS74"/>
      <c r="DT74"/>
      <c r="DU74"/>
      <c r="DV74"/>
      <c r="DW74"/>
      <c r="DX74"/>
      <c r="DY74"/>
      <c r="DZ74"/>
      <c r="EA74"/>
      <c r="EB74"/>
      <c r="EC74"/>
      <c r="ED74"/>
      <c r="EE74"/>
      <c r="EF74"/>
      <c r="EG74"/>
      <c r="EH74"/>
      <c r="EI74"/>
      <c r="EJ74"/>
      <c r="EK74"/>
      <c r="EL74"/>
      <c r="EM74"/>
      <c r="EN74"/>
      <c r="EO74"/>
      <c r="EP74"/>
      <c r="EQ74"/>
      <c r="ER74"/>
      <c r="ES74"/>
      <c r="ET74"/>
      <c r="EU74"/>
      <c r="EV74"/>
      <c r="EW74"/>
      <c r="EX74"/>
      <c r="EY74"/>
      <c r="EZ74"/>
      <c r="FA74"/>
      <c r="FB74"/>
      <c r="FC74"/>
      <c r="FD74"/>
      <c r="FE74"/>
      <c r="FF74"/>
      <c r="FG74"/>
      <c r="FH74"/>
      <c r="FI74"/>
      <c r="FJ74"/>
      <c r="FK74"/>
      <c r="FL74"/>
      <c r="FM74"/>
      <c r="FN74"/>
      <c r="FO74"/>
      <c r="FP74"/>
      <c r="FQ74"/>
      <c r="FR74"/>
      <c r="FS74"/>
      <c r="FT74"/>
      <c r="FU74"/>
      <c r="FV74"/>
      <c r="FW74"/>
      <c r="FX74"/>
      <c r="FY74"/>
      <c r="FZ74"/>
      <c r="GA74"/>
      <c r="GB74"/>
      <c r="GC74"/>
      <c r="GD74"/>
      <c r="GE74"/>
      <c r="GF74"/>
      <c r="GG74"/>
      <c r="GH74"/>
      <c r="GI74"/>
      <c r="GJ74"/>
      <c r="GK74"/>
      <c r="GL74"/>
      <c r="GM74"/>
      <c r="GN74"/>
      <c r="GO74"/>
      <c r="GP74"/>
      <c r="GQ74"/>
      <c r="GR74"/>
      <c r="GS74"/>
      <c r="GT74"/>
      <c r="GU74"/>
      <c r="GV74"/>
      <c r="GW74"/>
      <c r="GX74"/>
      <c r="GY74"/>
      <c r="GZ74"/>
      <c r="HA74"/>
      <c r="HB74"/>
      <c r="HC74"/>
    </row>
    <row r="75" spans="1:211" s="7" customFormat="1" ht="12.75" customHeight="1" x14ac:dyDescent="0.25">
      <c r="A75" s="456"/>
      <c r="B75" s="139"/>
      <c r="C75" s="14"/>
      <c r="D75" s="104"/>
      <c r="E75" s="14"/>
      <c r="F75" s="104"/>
      <c r="G75" s="14"/>
      <c r="H75" s="104"/>
      <c r="I75" s="14"/>
      <c r="J75" s="104"/>
      <c r="K75" s="14"/>
      <c r="L75" s="104"/>
      <c r="M75" s="14"/>
      <c r="N75" s="104"/>
      <c r="O75" s="14"/>
      <c r="P75" s="104"/>
      <c r="Q75" s="14"/>
      <c r="R75" s="104"/>
      <c r="S75" s="14"/>
      <c r="T75" s="104"/>
      <c r="U75" s="14"/>
      <c r="V75" s="104"/>
      <c r="W75" s="14"/>
      <c r="X75" s="104"/>
      <c r="Y75" s="14"/>
      <c r="Z75" s="104"/>
      <c r="AA75" s="14"/>
      <c r="AB75" s="104"/>
      <c r="AC75" s="14"/>
      <c r="AD75" s="104"/>
      <c r="AE75" s="14"/>
      <c r="AF75" s="104"/>
      <c r="AG75" s="14"/>
      <c r="AH75" s="104"/>
      <c r="AI75" s="14"/>
      <c r="AJ75" s="104"/>
      <c r="AK75" s="14"/>
      <c r="AL75" s="104"/>
      <c r="AM75" s="14"/>
      <c r="AN75" s="104"/>
      <c r="AO75" s="14"/>
      <c r="AP75" s="104"/>
      <c r="AQ75" s="14"/>
      <c r="AR75" s="104"/>
      <c r="AS75" s="14"/>
      <c r="AT75" s="104"/>
      <c r="AU75"/>
      <c r="AV75"/>
      <c r="AW75"/>
      <c r="AX75"/>
      <c r="AY75"/>
      <c r="AZ75"/>
      <c r="BA75"/>
      <c r="BB75"/>
      <c r="BC75"/>
      <c r="BD75"/>
      <c r="BE75"/>
      <c r="BF75"/>
      <c r="BG75"/>
      <c r="BH75"/>
      <c r="BI75"/>
      <c r="BJ75"/>
      <c r="BK75"/>
      <c r="BL75"/>
      <c r="BM75"/>
      <c r="BN75"/>
      <c r="BO75"/>
      <c r="BP75"/>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c r="DB75"/>
      <c r="DC75"/>
      <c r="DD75"/>
      <c r="DE75"/>
      <c r="DF75"/>
      <c r="DG75"/>
      <c r="DH75"/>
      <c r="DI75"/>
      <c r="DJ75"/>
      <c r="DK75"/>
      <c r="DL75"/>
      <c r="DM75"/>
      <c r="DN75"/>
      <c r="DO75"/>
      <c r="DP75"/>
      <c r="DQ75"/>
      <c r="DR75"/>
      <c r="DS75"/>
      <c r="DT75"/>
      <c r="DU75"/>
      <c r="DV75"/>
      <c r="DW75"/>
      <c r="DX75"/>
      <c r="DY75"/>
      <c r="DZ75"/>
      <c r="EA75"/>
      <c r="EB75"/>
      <c r="EC75"/>
      <c r="ED75"/>
      <c r="EE75"/>
      <c r="EF75"/>
      <c r="EG75"/>
      <c r="EH75"/>
      <c r="EI75"/>
      <c r="EJ75"/>
      <c r="EK75"/>
      <c r="EL75"/>
      <c r="EM75"/>
      <c r="EN75"/>
      <c r="EO75"/>
      <c r="EP75"/>
      <c r="EQ75"/>
      <c r="ER75"/>
      <c r="ES75"/>
      <c r="ET75"/>
      <c r="EU75"/>
      <c r="EV75"/>
      <c r="EW75"/>
      <c r="EX75"/>
      <c r="EY75"/>
      <c r="EZ75"/>
      <c r="FA75"/>
      <c r="FB75"/>
      <c r="FC75"/>
      <c r="FD75"/>
      <c r="FE75"/>
      <c r="FF75"/>
      <c r="FG75"/>
      <c r="FH75"/>
      <c r="FI75"/>
      <c r="FJ75"/>
      <c r="FK75"/>
      <c r="FL75"/>
      <c r="FM75"/>
      <c r="FN75"/>
      <c r="FO75"/>
      <c r="FP75"/>
      <c r="FQ75"/>
      <c r="FR75"/>
      <c r="FS75"/>
      <c r="FT75"/>
      <c r="FU75"/>
      <c r="FV75"/>
      <c r="FW75"/>
      <c r="FX75"/>
      <c r="FY75"/>
      <c r="FZ75"/>
      <c r="GA75"/>
      <c r="GB75"/>
      <c r="GC75"/>
      <c r="GD75"/>
      <c r="GE75"/>
      <c r="GF75"/>
      <c r="GG75"/>
      <c r="GH75"/>
      <c r="GI75"/>
      <c r="GJ75"/>
      <c r="GK75"/>
      <c r="GL75"/>
      <c r="GM75"/>
      <c r="GN75"/>
      <c r="GO75"/>
      <c r="GP75"/>
      <c r="GQ75"/>
      <c r="GR75"/>
      <c r="GS75"/>
      <c r="GT75"/>
      <c r="GU75"/>
      <c r="GV75"/>
      <c r="GW75"/>
      <c r="GX75"/>
      <c r="GY75"/>
      <c r="GZ75"/>
      <c r="HA75"/>
      <c r="HB75"/>
      <c r="HC75"/>
    </row>
    <row r="76" spans="1:211" s="7" customFormat="1" ht="12.75" customHeight="1" thickBot="1" x14ac:dyDescent="0.3">
      <c r="A76" s="456"/>
      <c r="B76" s="139"/>
      <c r="C76" s="370"/>
      <c r="D76" s="371"/>
      <c r="E76" s="370"/>
      <c r="F76" s="371"/>
      <c r="G76" s="370"/>
      <c r="H76" s="371"/>
      <c r="I76" s="370"/>
      <c r="J76" s="371"/>
      <c r="K76" s="370"/>
      <c r="L76" s="371"/>
      <c r="M76" s="370"/>
      <c r="N76" s="371"/>
      <c r="O76" s="370"/>
      <c r="P76" s="371"/>
      <c r="Q76" s="370"/>
      <c r="R76" s="371"/>
      <c r="S76" s="370"/>
      <c r="T76" s="371"/>
      <c r="U76" s="370"/>
      <c r="V76" s="371"/>
      <c r="W76" s="370"/>
      <c r="X76" s="371"/>
      <c r="Y76" s="370"/>
      <c r="Z76" s="371"/>
      <c r="AA76" s="370"/>
      <c r="AB76" s="371"/>
      <c r="AC76" s="370"/>
      <c r="AD76" s="371"/>
      <c r="AE76" s="370"/>
      <c r="AF76" s="371"/>
      <c r="AG76" s="370"/>
      <c r="AH76" s="371"/>
      <c r="AI76" s="370"/>
      <c r="AJ76" s="371"/>
      <c r="AK76" s="370"/>
      <c r="AL76" s="371"/>
      <c r="AM76" s="370"/>
      <c r="AN76" s="371"/>
      <c r="AO76" s="370"/>
      <c r="AP76" s="371"/>
      <c r="AQ76" s="370"/>
      <c r="AR76" s="371"/>
      <c r="AS76" s="370"/>
      <c r="AT76" s="371"/>
      <c r="AU76"/>
      <c r="AV76"/>
      <c r="AW76"/>
      <c r="AX76"/>
      <c r="AY76"/>
      <c r="AZ76"/>
      <c r="BA76"/>
      <c r="BB76"/>
      <c r="BC76"/>
      <c r="BD76"/>
      <c r="BE76"/>
      <c r="BF76"/>
      <c r="BG76"/>
      <c r="BH76"/>
      <c r="BI76"/>
      <c r="BJ76"/>
      <c r="BK76"/>
      <c r="BL76"/>
      <c r="BM76"/>
      <c r="BN76"/>
      <c r="BO76"/>
      <c r="BP76"/>
      <c r="BQ76"/>
      <c r="BR76"/>
      <c r="BS76"/>
      <c r="BT76"/>
      <c r="BU76"/>
      <c r="BV76"/>
      <c r="BW76"/>
      <c r="BX76"/>
      <c r="BY76"/>
      <c r="BZ76"/>
      <c r="CA76"/>
      <c r="CB76"/>
      <c r="CC76"/>
      <c r="CD76"/>
      <c r="CE76"/>
      <c r="CF76"/>
      <c r="CG76"/>
      <c r="CH76"/>
      <c r="CI76"/>
      <c r="CJ76"/>
      <c r="CK76"/>
      <c r="CL76"/>
      <c r="CM76"/>
      <c r="CN76"/>
      <c r="CO76"/>
      <c r="CP76"/>
      <c r="CQ76"/>
      <c r="CR76"/>
      <c r="CS76"/>
      <c r="CT76"/>
      <c r="CU76"/>
      <c r="CV76"/>
      <c r="CW76"/>
      <c r="CX76"/>
      <c r="CY76"/>
      <c r="CZ76"/>
      <c r="DA76"/>
      <c r="DB76"/>
      <c r="DC76"/>
      <c r="DD76"/>
      <c r="DE76"/>
      <c r="DF76"/>
      <c r="DG76"/>
      <c r="DH76"/>
      <c r="DI76"/>
      <c r="DJ76"/>
      <c r="DK76"/>
      <c r="DL76"/>
      <c r="DM76"/>
      <c r="DN76"/>
      <c r="DO76"/>
      <c r="DP76"/>
      <c r="DQ76"/>
      <c r="DR76"/>
      <c r="DS76"/>
      <c r="DT76"/>
      <c r="DU76"/>
      <c r="DV76"/>
      <c r="DW76"/>
      <c r="DX76"/>
      <c r="DY76"/>
      <c r="DZ76"/>
      <c r="EA76"/>
      <c r="EB76"/>
      <c r="EC76"/>
      <c r="ED76"/>
      <c r="EE76"/>
      <c r="EF76"/>
      <c r="EG76"/>
      <c r="EH76"/>
      <c r="EI76"/>
      <c r="EJ76"/>
      <c r="EK76"/>
      <c r="EL76"/>
      <c r="EM76"/>
      <c r="EN76"/>
      <c r="EO76"/>
      <c r="EP76"/>
      <c r="EQ76"/>
      <c r="ER76"/>
      <c r="ES76"/>
      <c r="ET76"/>
      <c r="EU76"/>
      <c r="EV76"/>
      <c r="EW76"/>
      <c r="EX76"/>
      <c r="EY76"/>
      <c r="EZ76"/>
      <c r="FA76"/>
      <c r="FB76"/>
      <c r="FC76"/>
      <c r="FD76"/>
      <c r="FE76"/>
      <c r="FF76"/>
      <c r="FG76"/>
      <c r="FH76"/>
      <c r="FI76"/>
      <c r="FJ76"/>
      <c r="FK76"/>
      <c r="FL76"/>
      <c r="FM76"/>
      <c r="FN76"/>
      <c r="FO76"/>
      <c r="FP76"/>
      <c r="FQ76"/>
      <c r="FR76"/>
      <c r="FS76"/>
      <c r="FT76"/>
      <c r="FU76"/>
      <c r="FV76"/>
      <c r="FW76"/>
      <c r="FX76"/>
      <c r="FY76"/>
      <c r="FZ76"/>
      <c r="GA76"/>
      <c r="GB76"/>
      <c r="GC76"/>
      <c r="GD76"/>
      <c r="GE76"/>
      <c r="GF76"/>
      <c r="GG76"/>
      <c r="GH76"/>
      <c r="GI76"/>
      <c r="GJ76"/>
      <c r="GK76"/>
      <c r="GL76"/>
      <c r="GM76"/>
      <c r="GN76"/>
      <c r="GO76"/>
      <c r="GP76"/>
      <c r="GQ76"/>
      <c r="GR76"/>
      <c r="GS76"/>
      <c r="GT76"/>
      <c r="GU76"/>
      <c r="GV76"/>
      <c r="GW76"/>
      <c r="GX76"/>
      <c r="GY76"/>
      <c r="GZ76"/>
      <c r="HA76"/>
      <c r="HB76"/>
      <c r="HC76"/>
    </row>
    <row r="77" spans="1:211" s="18" customFormat="1" ht="12.75" customHeight="1" outlineLevel="1" x14ac:dyDescent="0.25">
      <c r="A77" s="456"/>
      <c r="B77" s="142" t="s">
        <v>32</v>
      </c>
      <c r="C77" s="358"/>
      <c r="D77" s="359"/>
      <c r="E77" s="358"/>
      <c r="F77" s="359"/>
      <c r="G77" s="358"/>
      <c r="H77" s="359"/>
      <c r="I77" s="358"/>
      <c r="J77" s="359"/>
      <c r="K77" s="358"/>
      <c r="L77" s="359"/>
      <c r="M77" s="358"/>
      <c r="N77" s="359"/>
      <c r="O77" s="358"/>
      <c r="P77" s="359"/>
      <c r="Q77" s="358"/>
      <c r="R77" s="359"/>
      <c r="S77" s="358"/>
      <c r="T77" s="359"/>
      <c r="U77" s="358"/>
      <c r="V77" s="359"/>
      <c r="W77" s="358"/>
      <c r="X77" s="359"/>
      <c r="Y77" s="358"/>
      <c r="Z77" s="359"/>
      <c r="AA77" s="358"/>
      <c r="AB77" s="359"/>
      <c r="AC77" s="358"/>
      <c r="AD77" s="359"/>
      <c r="AE77" s="358"/>
      <c r="AF77" s="359"/>
      <c r="AG77" s="358"/>
      <c r="AH77" s="359"/>
      <c r="AI77" s="358"/>
      <c r="AJ77" s="359"/>
      <c r="AK77" s="358"/>
      <c r="AL77" s="359"/>
      <c r="AM77" s="358"/>
      <c r="AN77" s="359"/>
      <c r="AO77" s="358"/>
      <c r="AP77" s="359"/>
      <c r="AQ77" s="358"/>
      <c r="AR77" s="359"/>
      <c r="AS77" s="358"/>
      <c r="AT77" s="359"/>
      <c r="AU77"/>
      <c r="AV77"/>
      <c r="AW77"/>
      <c r="AX77"/>
      <c r="AY77"/>
      <c r="AZ77"/>
      <c r="BA77"/>
      <c r="BB77"/>
      <c r="BC77"/>
      <c r="BD77"/>
      <c r="BE77"/>
      <c r="BF77"/>
      <c r="BG77"/>
      <c r="BH77"/>
      <c r="BI77"/>
      <c r="BJ77"/>
      <c r="BK77"/>
      <c r="BL77"/>
      <c r="BM77"/>
      <c r="BN77"/>
      <c r="BO77"/>
      <c r="BP77"/>
      <c r="BQ77"/>
      <c r="BR77"/>
      <c r="BS77"/>
      <c r="BT77"/>
      <c r="BU77"/>
      <c r="BV77"/>
      <c r="BW77"/>
      <c r="BX77"/>
      <c r="BY77"/>
      <c r="BZ77"/>
      <c r="CA77"/>
      <c r="CB77"/>
      <c r="CC77"/>
      <c r="CD77"/>
      <c r="CE77"/>
      <c r="CF77"/>
      <c r="CG77"/>
      <c r="CH77"/>
      <c r="CI77"/>
      <c r="CJ77"/>
      <c r="CK77"/>
      <c r="CL77"/>
      <c r="CM77"/>
      <c r="CN77"/>
      <c r="CO77"/>
      <c r="CP77"/>
      <c r="CQ77"/>
      <c r="CR77"/>
      <c r="CS77"/>
      <c r="CT77"/>
      <c r="CU77"/>
      <c r="CV77"/>
      <c r="CW77"/>
      <c r="CX77"/>
      <c r="CY77"/>
      <c r="CZ77"/>
      <c r="DA77"/>
      <c r="DB77"/>
      <c r="DC77"/>
      <c r="DD77"/>
      <c r="DE77"/>
      <c r="DF77"/>
      <c r="DG77"/>
      <c r="DH77"/>
      <c r="DI77"/>
      <c r="DJ77"/>
      <c r="DK77"/>
      <c r="DL77"/>
      <c r="DM77"/>
      <c r="DN77"/>
      <c r="DO77"/>
      <c r="DP77"/>
      <c r="DQ77"/>
      <c r="DR77"/>
      <c r="DS77"/>
      <c r="DT77"/>
      <c r="DU77"/>
      <c r="DV77"/>
      <c r="DW77"/>
      <c r="DX77"/>
      <c r="DY77"/>
      <c r="DZ77"/>
      <c r="EA77"/>
      <c r="EB77"/>
      <c r="EC77"/>
      <c r="ED77"/>
      <c r="EE77"/>
      <c r="EF77"/>
      <c r="EG77"/>
      <c r="EH77"/>
      <c r="EI77"/>
      <c r="EJ77"/>
      <c r="EK77"/>
      <c r="EL77"/>
      <c r="EM77"/>
      <c r="EN77"/>
      <c r="EO77"/>
      <c r="EP77"/>
      <c r="EQ77"/>
      <c r="ER77"/>
      <c r="ES77"/>
      <c r="ET77"/>
      <c r="EU77"/>
      <c r="EV77"/>
      <c r="EW77"/>
      <c r="EX77"/>
      <c r="EY77"/>
      <c r="EZ77"/>
      <c r="FA77"/>
      <c r="FB77"/>
      <c r="FC77"/>
      <c r="FD77"/>
      <c r="FE77"/>
      <c r="FF77"/>
      <c r="FG77"/>
      <c r="FH77"/>
      <c r="FI77"/>
      <c r="FJ77"/>
      <c r="FK77"/>
      <c r="FL77"/>
      <c r="FM77"/>
      <c r="FN77"/>
      <c r="FO77"/>
      <c r="FP77"/>
      <c r="FQ77"/>
      <c r="FR77"/>
      <c r="FS77"/>
      <c r="FT77"/>
      <c r="FU77"/>
      <c r="FV77"/>
      <c r="FW77"/>
      <c r="FX77"/>
      <c r="FY77"/>
      <c r="FZ77"/>
      <c r="GA77"/>
      <c r="GB77"/>
      <c r="GC77"/>
      <c r="GD77"/>
      <c r="GE77"/>
      <c r="GF77"/>
      <c r="GG77"/>
      <c r="GH77"/>
      <c r="GI77"/>
      <c r="GJ77"/>
      <c r="GK77"/>
      <c r="GL77"/>
      <c r="GM77"/>
      <c r="GN77"/>
      <c r="GO77"/>
      <c r="GP77"/>
      <c r="GQ77"/>
      <c r="GR77"/>
      <c r="GS77"/>
      <c r="GT77"/>
      <c r="GU77"/>
      <c r="GV77"/>
      <c r="GW77"/>
      <c r="GX77"/>
      <c r="GY77"/>
      <c r="GZ77"/>
      <c r="HA77"/>
      <c r="HB77"/>
      <c r="HC77"/>
    </row>
    <row r="78" spans="1:211" s="18" customFormat="1" ht="12.75" customHeight="1" outlineLevel="1" x14ac:dyDescent="0.25">
      <c r="A78" s="456"/>
      <c r="B78" s="142"/>
      <c r="C78" s="143"/>
      <c r="D78" s="144"/>
      <c r="E78" s="143"/>
      <c r="F78" s="144"/>
      <c r="G78" s="143"/>
      <c r="H78" s="144"/>
      <c r="I78" s="143"/>
      <c r="J78" s="144"/>
      <c r="K78" s="143"/>
      <c r="L78" s="144"/>
      <c r="M78" s="143"/>
      <c r="N78" s="144"/>
      <c r="O78" s="143"/>
      <c r="P78" s="144"/>
      <c r="Q78" s="143"/>
      <c r="R78" s="144"/>
      <c r="S78" s="143"/>
      <c r="T78" s="144"/>
      <c r="U78" s="143"/>
      <c r="V78" s="144"/>
      <c r="W78" s="143"/>
      <c r="X78" s="144"/>
      <c r="Y78" s="143"/>
      <c r="Z78" s="144"/>
      <c r="AA78" s="143"/>
      <c r="AB78" s="144"/>
      <c r="AC78" s="143"/>
      <c r="AD78" s="144"/>
      <c r="AE78" s="143"/>
      <c r="AF78" s="144"/>
      <c r="AG78" s="143"/>
      <c r="AH78" s="144"/>
      <c r="AI78" s="143"/>
      <c r="AJ78" s="144"/>
      <c r="AK78" s="143"/>
      <c r="AL78" s="144"/>
      <c r="AM78" s="143"/>
      <c r="AN78" s="144"/>
      <c r="AO78" s="143"/>
      <c r="AP78" s="144"/>
      <c r="AQ78" s="143"/>
      <c r="AR78" s="144"/>
      <c r="AS78" s="143"/>
      <c r="AT78" s="144"/>
      <c r="AU78"/>
      <c r="AV78"/>
      <c r="AW78"/>
      <c r="AX78"/>
      <c r="AY78"/>
      <c r="AZ78"/>
      <c r="BA78"/>
      <c r="BB78"/>
      <c r="BC78"/>
      <c r="BD78"/>
      <c r="BE78"/>
      <c r="BF78"/>
      <c r="BG78"/>
      <c r="BH78"/>
      <c r="BI78"/>
      <c r="BJ78"/>
      <c r="BK78"/>
      <c r="BL78"/>
      <c r="BM78"/>
      <c r="BN78"/>
      <c r="BO78"/>
      <c r="BP78"/>
      <c r="BQ78"/>
      <c r="BR78"/>
      <c r="BS78"/>
      <c r="BT78"/>
      <c r="BU78"/>
      <c r="BV78"/>
      <c r="BW78"/>
      <c r="BX78"/>
      <c r="BY78"/>
      <c r="BZ78"/>
      <c r="CA78"/>
      <c r="CB78"/>
      <c r="CC78"/>
      <c r="CD78"/>
      <c r="CE78"/>
      <c r="CF78"/>
      <c r="CG78"/>
      <c r="CH78"/>
      <c r="CI78"/>
      <c r="CJ78"/>
      <c r="CK78"/>
      <c r="CL78"/>
      <c r="CM78"/>
      <c r="CN78"/>
      <c r="CO78"/>
      <c r="CP78"/>
      <c r="CQ78"/>
      <c r="CR78"/>
      <c r="CS78"/>
      <c r="CT78"/>
      <c r="CU78"/>
      <c r="CV78"/>
      <c r="CW78"/>
      <c r="CX78"/>
      <c r="CY78"/>
      <c r="CZ78"/>
      <c r="DA78"/>
      <c r="DB78"/>
      <c r="DC78"/>
      <c r="DD78"/>
      <c r="DE78"/>
      <c r="DF78"/>
      <c r="DG78"/>
      <c r="DH78"/>
      <c r="DI78"/>
      <c r="DJ78"/>
      <c r="DK78"/>
      <c r="DL78"/>
      <c r="DM78"/>
      <c r="DN78"/>
      <c r="DO78"/>
      <c r="DP78"/>
      <c r="DQ78"/>
      <c r="DR78"/>
      <c r="DS78"/>
      <c r="DT78"/>
      <c r="DU78"/>
      <c r="DV78"/>
      <c r="DW78"/>
      <c r="DX78"/>
      <c r="DY78"/>
      <c r="DZ78"/>
      <c r="EA78"/>
      <c r="EB78"/>
      <c r="EC78"/>
      <c r="ED78"/>
      <c r="EE78"/>
      <c r="EF78"/>
      <c r="EG78"/>
      <c r="EH78"/>
      <c r="EI78"/>
      <c r="EJ78"/>
      <c r="EK78"/>
      <c r="EL78"/>
      <c r="EM78"/>
      <c r="EN78"/>
      <c r="EO78"/>
      <c r="EP78"/>
      <c r="EQ78"/>
      <c r="ER78"/>
      <c r="ES78"/>
      <c r="ET78"/>
      <c r="EU78"/>
      <c r="EV78"/>
      <c r="EW78"/>
      <c r="EX78"/>
      <c r="EY78"/>
      <c r="EZ78"/>
      <c r="FA78"/>
      <c r="FB78"/>
      <c r="FC78"/>
      <c r="FD78"/>
      <c r="FE78"/>
      <c r="FF78"/>
      <c r="FG78"/>
      <c r="FH78"/>
      <c r="FI78"/>
      <c r="FJ78"/>
      <c r="FK78"/>
      <c r="FL78"/>
      <c r="FM78"/>
      <c r="FN78"/>
      <c r="FO78"/>
      <c r="FP78"/>
      <c r="FQ78"/>
      <c r="FR78"/>
      <c r="FS78"/>
      <c r="FT78"/>
      <c r="FU78"/>
      <c r="FV78"/>
      <c r="FW78"/>
      <c r="FX78"/>
      <c r="FY78"/>
      <c r="FZ78"/>
      <c r="GA78"/>
      <c r="GB78"/>
      <c r="GC78"/>
      <c r="GD78"/>
      <c r="GE78"/>
      <c r="GF78"/>
      <c r="GG78"/>
      <c r="GH78"/>
      <c r="GI78"/>
      <c r="GJ78"/>
      <c r="GK78"/>
      <c r="GL78"/>
      <c r="GM78"/>
      <c r="GN78"/>
      <c r="GO78"/>
      <c r="GP78"/>
      <c r="GQ78"/>
      <c r="GR78"/>
      <c r="GS78"/>
      <c r="GT78"/>
      <c r="GU78"/>
      <c r="GV78"/>
      <c r="GW78"/>
      <c r="GX78"/>
      <c r="GY78"/>
      <c r="GZ78"/>
      <c r="HA78"/>
      <c r="HB78"/>
      <c r="HC78"/>
    </row>
    <row r="79" spans="1:211" s="18" customFormat="1" ht="12.75" customHeight="1" outlineLevel="1" x14ac:dyDescent="0.25">
      <c r="A79" s="456"/>
      <c r="B79" s="142"/>
      <c r="C79" s="19"/>
      <c r="D79" s="145"/>
      <c r="E79" s="19"/>
      <c r="F79" s="145"/>
      <c r="G79" s="19"/>
      <c r="H79" s="145"/>
      <c r="I79" s="19"/>
      <c r="J79" s="145"/>
      <c r="K79" s="19"/>
      <c r="L79" s="145"/>
      <c r="M79" s="19"/>
      <c r="N79" s="145"/>
      <c r="O79" s="19"/>
      <c r="P79" s="145"/>
      <c r="Q79" s="19"/>
      <c r="R79" s="145"/>
      <c r="S79" s="19"/>
      <c r="T79" s="145"/>
      <c r="U79" s="19"/>
      <c r="V79" s="145"/>
      <c r="W79" s="19"/>
      <c r="X79" s="145"/>
      <c r="Y79" s="19"/>
      <c r="Z79" s="145"/>
      <c r="AA79" s="19"/>
      <c r="AB79" s="145"/>
      <c r="AC79" s="19"/>
      <c r="AD79" s="145"/>
      <c r="AE79" s="19"/>
      <c r="AF79" s="145"/>
      <c r="AG79" s="19"/>
      <c r="AH79" s="145"/>
      <c r="AI79" s="19"/>
      <c r="AJ79" s="145"/>
      <c r="AK79" s="19"/>
      <c r="AL79" s="145"/>
      <c r="AM79" s="19"/>
      <c r="AN79" s="145"/>
      <c r="AO79" s="19"/>
      <c r="AP79" s="145"/>
      <c r="AQ79" s="19"/>
      <c r="AR79" s="145"/>
      <c r="AS79" s="19"/>
      <c r="AT79" s="145"/>
      <c r="AU79"/>
      <c r="AV79"/>
      <c r="AW79"/>
      <c r="AX79"/>
      <c r="AY79"/>
      <c r="AZ79"/>
      <c r="BA79"/>
      <c r="BB79"/>
      <c r="BC79"/>
      <c r="BD79"/>
      <c r="BE79"/>
      <c r="BF79"/>
      <c r="BG79"/>
      <c r="BH79"/>
      <c r="BI79"/>
      <c r="BJ79"/>
      <c r="BK79"/>
      <c r="BL79"/>
      <c r="BM79"/>
      <c r="BN79"/>
      <c r="BO79"/>
      <c r="BP79"/>
      <c r="BQ79"/>
      <c r="BR79"/>
      <c r="BS79"/>
      <c r="BT79"/>
      <c r="BU79"/>
      <c r="BV79"/>
      <c r="BW79"/>
      <c r="BX79"/>
      <c r="BY79"/>
      <c r="BZ79"/>
      <c r="CA79"/>
      <c r="CB79"/>
      <c r="CC79"/>
      <c r="CD79"/>
      <c r="CE79"/>
      <c r="CF79"/>
      <c r="CG79"/>
      <c r="CH79"/>
      <c r="CI79"/>
      <c r="CJ79"/>
      <c r="CK79"/>
      <c r="CL79"/>
      <c r="CM79"/>
      <c r="CN79"/>
      <c r="CO79"/>
      <c r="CP79"/>
      <c r="CQ79"/>
      <c r="CR79"/>
      <c r="CS79"/>
      <c r="CT79"/>
      <c r="CU79"/>
      <c r="CV79"/>
      <c r="CW79"/>
      <c r="CX79"/>
      <c r="CY79"/>
      <c r="CZ79"/>
      <c r="DA79"/>
      <c r="DB79"/>
      <c r="DC79"/>
      <c r="DD79"/>
      <c r="DE79"/>
      <c r="DF79"/>
      <c r="DG79"/>
      <c r="DH79"/>
      <c r="DI79"/>
      <c r="DJ79"/>
      <c r="DK79"/>
      <c r="DL79"/>
      <c r="DM79"/>
      <c r="DN79"/>
      <c r="DO79"/>
      <c r="DP79"/>
      <c r="DQ79"/>
      <c r="DR79"/>
      <c r="DS79"/>
      <c r="DT79"/>
      <c r="DU79"/>
      <c r="DV79"/>
      <c r="DW79"/>
      <c r="DX79"/>
      <c r="DY79"/>
      <c r="DZ79"/>
      <c r="EA79"/>
      <c r="EB79"/>
      <c r="EC79"/>
      <c r="ED79"/>
      <c r="EE79"/>
      <c r="EF79"/>
      <c r="EG79"/>
      <c r="EH79"/>
      <c r="EI79"/>
      <c r="EJ79"/>
      <c r="EK79"/>
      <c r="EL79"/>
      <c r="EM79"/>
      <c r="EN79"/>
      <c r="EO79"/>
      <c r="EP79"/>
      <c r="EQ79"/>
      <c r="ER79"/>
      <c r="ES79"/>
      <c r="ET79"/>
      <c r="EU79"/>
      <c r="EV79"/>
      <c r="EW79"/>
      <c r="EX79"/>
      <c r="EY79"/>
      <c r="EZ79"/>
      <c r="FA79"/>
      <c r="FB79"/>
      <c r="FC79"/>
      <c r="FD79"/>
      <c r="FE79"/>
      <c r="FF79"/>
      <c r="FG79"/>
      <c r="FH79"/>
      <c r="FI79"/>
      <c r="FJ79"/>
      <c r="FK79"/>
      <c r="FL79"/>
      <c r="FM79"/>
      <c r="FN79"/>
      <c r="FO79"/>
      <c r="FP79"/>
      <c r="FQ79"/>
      <c r="FR79"/>
      <c r="FS79"/>
      <c r="FT79"/>
      <c r="FU79"/>
      <c r="FV79"/>
      <c r="FW79"/>
      <c r="FX79"/>
      <c r="FY79"/>
      <c r="FZ79"/>
      <c r="GA79"/>
      <c r="GB79"/>
      <c r="GC79"/>
      <c r="GD79"/>
      <c r="GE79"/>
      <c r="GF79"/>
      <c r="GG79"/>
      <c r="GH79"/>
      <c r="GI79"/>
      <c r="GJ79"/>
      <c r="GK79"/>
      <c r="GL79"/>
      <c r="GM79"/>
      <c r="GN79"/>
      <c r="GO79"/>
      <c r="GP79"/>
      <c r="GQ79"/>
      <c r="GR79"/>
      <c r="GS79"/>
      <c r="GT79"/>
      <c r="GU79"/>
      <c r="GV79"/>
      <c r="GW79"/>
      <c r="GX79"/>
      <c r="GY79"/>
      <c r="GZ79"/>
      <c r="HA79"/>
      <c r="HB79"/>
      <c r="HC79"/>
    </row>
    <row r="80" spans="1:211" s="18" customFormat="1" ht="12.75" customHeight="1" outlineLevel="1" thickBot="1" x14ac:dyDescent="0.3">
      <c r="A80" s="456"/>
      <c r="B80" s="142"/>
      <c r="C80" s="483"/>
      <c r="D80" s="484"/>
      <c r="E80" s="483"/>
      <c r="F80" s="484"/>
      <c r="G80" s="483"/>
      <c r="H80" s="484"/>
      <c r="I80" s="483"/>
      <c r="J80" s="484"/>
      <c r="K80" s="483"/>
      <c r="L80" s="484"/>
      <c r="M80" s="483"/>
      <c r="N80" s="484"/>
      <c r="O80" s="483"/>
      <c r="P80" s="484"/>
      <c r="Q80" s="483"/>
      <c r="R80" s="484"/>
      <c r="S80" s="483"/>
      <c r="T80" s="484"/>
      <c r="U80" s="483"/>
      <c r="V80" s="484"/>
      <c r="W80" s="483"/>
      <c r="X80" s="484"/>
      <c r="Y80" s="483"/>
      <c r="Z80" s="484"/>
      <c r="AA80" s="483"/>
      <c r="AB80" s="484"/>
      <c r="AC80" s="483"/>
      <c r="AD80" s="484"/>
      <c r="AE80" s="483"/>
      <c r="AF80" s="484"/>
      <c r="AG80" s="483"/>
      <c r="AH80" s="484"/>
      <c r="AI80" s="483"/>
      <c r="AJ80" s="484"/>
      <c r="AK80" s="483"/>
      <c r="AL80" s="484"/>
      <c r="AM80" s="483"/>
      <c r="AN80" s="484"/>
      <c r="AO80" s="483"/>
      <c r="AP80" s="484"/>
      <c r="AQ80" s="483"/>
      <c r="AR80" s="484"/>
      <c r="AS80" s="483"/>
      <c r="AT80" s="484"/>
      <c r="AU80"/>
      <c r="AV80"/>
      <c r="AW80"/>
      <c r="AX80"/>
      <c r="AY80"/>
      <c r="AZ80"/>
      <c r="BA80"/>
      <c r="BB80"/>
      <c r="BC80"/>
      <c r="BD80"/>
      <c r="BE80"/>
      <c r="BF80"/>
      <c r="BG80"/>
      <c r="BH80"/>
      <c r="BI80"/>
      <c r="BJ80"/>
      <c r="BK80"/>
      <c r="BL80"/>
      <c r="BM80"/>
      <c r="BN80"/>
      <c r="BO80"/>
      <c r="BP80"/>
      <c r="BQ80"/>
      <c r="BR80"/>
      <c r="BS80"/>
      <c r="BT80"/>
      <c r="BU80"/>
      <c r="BV80"/>
      <c r="BW80"/>
      <c r="BX80"/>
      <c r="BY80"/>
      <c r="BZ80"/>
      <c r="CA80"/>
      <c r="CB80"/>
      <c r="CC80"/>
      <c r="CD80"/>
      <c r="CE80"/>
      <c r="CF80"/>
      <c r="CG80"/>
      <c r="CH80"/>
      <c r="CI80"/>
      <c r="CJ80"/>
      <c r="CK80"/>
      <c r="CL80"/>
      <c r="CM80"/>
      <c r="CN80"/>
      <c r="CO80"/>
      <c r="CP80"/>
      <c r="CQ80"/>
      <c r="CR80"/>
      <c r="CS80"/>
      <c r="CT80"/>
      <c r="CU80"/>
      <c r="CV80"/>
      <c r="CW80"/>
      <c r="CX80"/>
      <c r="CY80"/>
      <c r="CZ80"/>
      <c r="DA80"/>
      <c r="DB80"/>
      <c r="DC80"/>
      <c r="DD80"/>
      <c r="DE80"/>
      <c r="DF80"/>
      <c r="DG80"/>
      <c r="DH80"/>
      <c r="DI80"/>
      <c r="DJ80"/>
      <c r="DK80"/>
      <c r="DL80"/>
      <c r="DM80"/>
      <c r="DN80"/>
      <c r="DO80"/>
      <c r="DP80"/>
      <c r="DQ80"/>
      <c r="DR80"/>
      <c r="DS80"/>
      <c r="DT80"/>
      <c r="DU80"/>
      <c r="DV80"/>
      <c r="DW80"/>
      <c r="DX80"/>
      <c r="DY80"/>
      <c r="DZ80"/>
      <c r="EA80"/>
      <c r="EB80"/>
      <c r="EC80"/>
      <c r="ED80"/>
      <c r="EE80"/>
      <c r="EF80"/>
      <c r="EG80"/>
      <c r="EH80"/>
      <c r="EI80"/>
      <c r="EJ80"/>
      <c r="EK80"/>
      <c r="EL80"/>
      <c r="EM80"/>
      <c r="EN80"/>
      <c r="EO80"/>
      <c r="EP80"/>
      <c r="EQ80"/>
      <c r="ER80"/>
      <c r="ES80"/>
      <c r="ET80"/>
      <c r="EU80"/>
      <c r="EV80"/>
      <c r="EW80"/>
      <c r="EX80"/>
      <c r="EY80"/>
      <c r="EZ80"/>
      <c r="FA80"/>
      <c r="FB80"/>
      <c r="FC80"/>
      <c r="FD80"/>
      <c r="FE80"/>
      <c r="FF80"/>
      <c r="FG80"/>
      <c r="FH80"/>
      <c r="FI80"/>
      <c r="FJ80"/>
      <c r="FK80"/>
      <c r="FL80"/>
      <c r="FM80"/>
      <c r="FN80"/>
      <c r="FO80"/>
      <c r="FP80"/>
      <c r="FQ80"/>
      <c r="FR80"/>
      <c r="FS80"/>
      <c r="FT80"/>
      <c r="FU80"/>
      <c r="FV80"/>
      <c r="FW80"/>
      <c r="FX80"/>
      <c r="FY80"/>
      <c r="FZ80"/>
      <c r="GA80"/>
      <c r="GB80"/>
      <c r="GC80"/>
      <c r="GD80"/>
      <c r="GE80"/>
      <c r="GF80"/>
      <c r="GG80"/>
      <c r="GH80"/>
      <c r="GI80"/>
      <c r="GJ80"/>
      <c r="GK80"/>
      <c r="GL80"/>
      <c r="GM80"/>
      <c r="GN80"/>
      <c r="GO80"/>
      <c r="GP80"/>
      <c r="GQ80"/>
      <c r="GR80"/>
      <c r="GS80"/>
      <c r="GT80"/>
      <c r="GU80"/>
      <c r="GV80"/>
      <c r="GW80"/>
      <c r="GX80"/>
      <c r="GY80"/>
      <c r="GZ80"/>
      <c r="HA80"/>
      <c r="HB80"/>
      <c r="HC80"/>
    </row>
    <row r="81" spans="1:211" s="8" customFormat="1" ht="12.75" customHeight="1" outlineLevel="1" x14ac:dyDescent="0.25">
      <c r="A81" s="456"/>
      <c r="B81" s="146" t="s">
        <v>33</v>
      </c>
      <c r="C81" s="473"/>
      <c r="D81" s="474"/>
      <c r="E81" s="475"/>
      <c r="F81" s="476"/>
      <c r="G81" s="473"/>
      <c r="H81" s="474"/>
      <c r="I81" s="475"/>
      <c r="J81" s="476"/>
      <c r="K81" s="473"/>
      <c r="L81" s="474"/>
      <c r="M81" s="475"/>
      <c r="N81" s="476"/>
      <c r="O81" s="473"/>
      <c r="P81" s="474"/>
      <c r="Q81" s="475"/>
      <c r="R81" s="476"/>
      <c r="S81" s="473"/>
      <c r="T81" s="474"/>
      <c r="U81" s="475"/>
      <c r="V81" s="476"/>
      <c r="W81" s="473"/>
      <c r="X81" s="474"/>
      <c r="Y81" s="475"/>
      <c r="Z81" s="476"/>
      <c r="AA81" s="473"/>
      <c r="AB81" s="474"/>
      <c r="AC81" s="475"/>
      <c r="AD81" s="476"/>
      <c r="AE81" s="473"/>
      <c r="AF81" s="474"/>
      <c r="AG81" s="475"/>
      <c r="AH81" s="476"/>
      <c r="AI81" s="473"/>
      <c r="AJ81" s="474"/>
      <c r="AK81" s="475"/>
      <c r="AL81" s="476"/>
      <c r="AM81" s="473"/>
      <c r="AN81" s="474"/>
      <c r="AO81" s="475"/>
      <c r="AP81" s="476"/>
      <c r="AQ81" s="473"/>
      <c r="AR81" s="474"/>
      <c r="AS81" s="475"/>
      <c r="AT81" s="476"/>
      <c r="AU81"/>
      <c r="AV81"/>
      <c r="AW81"/>
      <c r="AX81"/>
      <c r="AY81"/>
      <c r="AZ81"/>
      <c r="BA81"/>
      <c r="BB81"/>
      <c r="BC81"/>
      <c r="BD81"/>
      <c r="BE81"/>
      <c r="BF81"/>
      <c r="BG81"/>
      <c r="BH81"/>
      <c r="BI81"/>
      <c r="BJ81"/>
      <c r="BK81"/>
      <c r="BL81"/>
      <c r="BM81"/>
      <c r="BN81"/>
      <c r="BO81"/>
      <c r="BP81"/>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c r="DB81"/>
      <c r="DC81"/>
      <c r="DD81"/>
      <c r="DE81"/>
      <c r="DF81"/>
      <c r="DG81"/>
      <c r="DH81"/>
      <c r="DI81"/>
      <c r="DJ81"/>
      <c r="DK81"/>
      <c r="DL81"/>
      <c r="DM81"/>
      <c r="DN81"/>
      <c r="DO81"/>
      <c r="DP81"/>
      <c r="DQ81"/>
      <c r="DR81"/>
      <c r="DS81"/>
      <c r="DT81"/>
      <c r="DU81"/>
      <c r="DV81"/>
      <c r="DW81"/>
      <c r="DX81"/>
      <c r="DY81"/>
      <c r="DZ81"/>
      <c r="EA81"/>
      <c r="EB81"/>
      <c r="EC81"/>
      <c r="ED81"/>
      <c r="EE81"/>
      <c r="EF81"/>
      <c r="EG81"/>
      <c r="EH81"/>
      <c r="EI81"/>
      <c r="EJ81"/>
      <c r="EK81"/>
      <c r="EL81"/>
      <c r="EM81"/>
      <c r="EN81"/>
      <c r="EO81"/>
      <c r="EP81"/>
      <c r="EQ81"/>
      <c r="ER81"/>
      <c r="ES81"/>
      <c r="ET81"/>
      <c r="EU81"/>
      <c r="EV81"/>
      <c r="EW81"/>
      <c r="EX81"/>
      <c r="EY81"/>
      <c r="EZ81"/>
      <c r="FA81"/>
      <c r="FB81"/>
      <c r="FC81"/>
      <c r="FD81"/>
      <c r="FE81"/>
      <c r="FF81"/>
      <c r="FG81"/>
      <c r="FH81"/>
      <c r="FI81"/>
      <c r="FJ81"/>
      <c r="FK81"/>
      <c r="FL81"/>
      <c r="FM81"/>
      <c r="FN81"/>
      <c r="FO81"/>
      <c r="FP81"/>
      <c r="FQ81"/>
      <c r="FR81"/>
      <c r="FS81"/>
      <c r="FT81"/>
      <c r="FU81"/>
      <c r="FV81"/>
      <c r="FW81"/>
      <c r="FX81"/>
      <c r="FY81"/>
      <c r="FZ81"/>
      <c r="GA81"/>
      <c r="GB81"/>
      <c r="GC81"/>
      <c r="GD81"/>
      <c r="GE81"/>
      <c r="GF81"/>
      <c r="GG81"/>
      <c r="GH81"/>
      <c r="GI81"/>
      <c r="GJ81"/>
      <c r="GK81"/>
      <c r="GL81"/>
      <c r="GM81"/>
      <c r="GN81"/>
      <c r="GO81"/>
      <c r="GP81"/>
      <c r="GQ81"/>
      <c r="GR81"/>
      <c r="GS81"/>
      <c r="GT81"/>
      <c r="GU81"/>
      <c r="GV81"/>
      <c r="GW81"/>
      <c r="GX81"/>
      <c r="GY81"/>
      <c r="GZ81"/>
      <c r="HA81"/>
      <c r="HB81"/>
      <c r="HC81"/>
    </row>
    <row r="82" spans="1:211" s="8" customFormat="1" ht="12.75" customHeight="1" outlineLevel="1" x14ac:dyDescent="0.25">
      <c r="A82" s="456"/>
      <c r="B82" s="146"/>
      <c r="C82" s="147"/>
      <c r="D82" s="148"/>
      <c r="E82" s="147"/>
      <c r="F82" s="148"/>
      <c r="G82" s="147"/>
      <c r="H82" s="148"/>
      <c r="I82" s="147"/>
      <c r="J82" s="148"/>
      <c r="K82" s="147"/>
      <c r="L82" s="148"/>
      <c r="M82" s="147"/>
      <c r="N82" s="148"/>
      <c r="O82" s="147"/>
      <c r="P82" s="148"/>
      <c r="Q82" s="147"/>
      <c r="R82" s="148"/>
      <c r="S82" s="147"/>
      <c r="T82" s="148"/>
      <c r="U82" s="147"/>
      <c r="V82" s="148"/>
      <c r="W82" s="147"/>
      <c r="X82" s="148"/>
      <c r="Y82" s="147"/>
      <c r="Z82" s="148"/>
      <c r="AA82" s="147"/>
      <c r="AB82" s="148"/>
      <c r="AC82" s="147"/>
      <c r="AD82" s="148"/>
      <c r="AE82" s="147"/>
      <c r="AF82" s="148"/>
      <c r="AG82" s="147"/>
      <c r="AH82" s="148"/>
      <c r="AI82" s="147"/>
      <c r="AJ82" s="148"/>
      <c r="AK82" s="147"/>
      <c r="AL82" s="148"/>
      <c r="AM82" s="147"/>
      <c r="AN82" s="148"/>
      <c r="AO82" s="147"/>
      <c r="AP82" s="148"/>
      <c r="AQ82" s="147"/>
      <c r="AR82" s="148"/>
      <c r="AS82" s="147"/>
      <c r="AT82" s="148"/>
      <c r="AU82"/>
      <c r="AV82"/>
      <c r="AW82"/>
      <c r="AX82"/>
      <c r="AY82"/>
      <c r="AZ82"/>
      <c r="BA82"/>
      <c r="BB82"/>
      <c r="BC82"/>
      <c r="BD82"/>
      <c r="BE82"/>
      <c r="BF82"/>
      <c r="BG82"/>
      <c r="BH82"/>
      <c r="BI82"/>
      <c r="BJ82"/>
      <c r="BK82"/>
      <c r="BL82"/>
      <c r="BM82"/>
      <c r="BN82"/>
      <c r="BO82"/>
      <c r="BP82"/>
      <c r="BQ82"/>
      <c r="BR82"/>
      <c r="BS82"/>
      <c r="BT82"/>
      <c r="BU82"/>
      <c r="BV82"/>
      <c r="BW82"/>
      <c r="BX82"/>
      <c r="BY82"/>
      <c r="BZ82"/>
      <c r="CA82"/>
      <c r="CB82"/>
      <c r="CC82"/>
      <c r="CD82"/>
      <c r="CE82"/>
      <c r="CF82"/>
      <c r="CG82"/>
      <c r="CH82"/>
      <c r="CI82"/>
      <c r="CJ82"/>
      <c r="CK82"/>
      <c r="CL82"/>
      <c r="CM82"/>
      <c r="CN82"/>
      <c r="CO82"/>
      <c r="CP82"/>
      <c r="CQ82"/>
      <c r="CR82"/>
      <c r="CS82"/>
      <c r="CT82"/>
      <c r="CU82"/>
      <c r="CV82"/>
      <c r="CW82"/>
      <c r="CX82"/>
      <c r="CY82"/>
      <c r="CZ82"/>
      <c r="DA82"/>
      <c r="DB82"/>
      <c r="DC82"/>
      <c r="DD82"/>
      <c r="DE82"/>
      <c r="DF82"/>
      <c r="DG82"/>
      <c r="DH82"/>
      <c r="DI82"/>
      <c r="DJ82"/>
      <c r="DK82"/>
      <c r="DL82"/>
      <c r="DM82"/>
      <c r="DN82"/>
      <c r="DO82"/>
      <c r="DP82"/>
      <c r="DQ82"/>
      <c r="DR82"/>
      <c r="DS82"/>
      <c r="DT82"/>
      <c r="DU82"/>
      <c r="DV82"/>
      <c r="DW82"/>
      <c r="DX82"/>
      <c r="DY82"/>
      <c r="DZ82"/>
      <c r="EA82"/>
      <c r="EB82"/>
      <c r="EC82"/>
      <c r="ED82"/>
      <c r="EE82"/>
      <c r="EF82"/>
      <c r="EG82"/>
      <c r="EH82"/>
      <c r="EI82"/>
      <c r="EJ82"/>
      <c r="EK82"/>
      <c r="EL82"/>
      <c r="EM82"/>
      <c r="EN82"/>
      <c r="EO82"/>
      <c r="EP82"/>
      <c r="EQ82"/>
      <c r="ER82"/>
      <c r="ES82"/>
      <c r="ET82"/>
      <c r="EU82"/>
      <c r="EV82"/>
      <c r="EW82"/>
      <c r="EX82"/>
      <c r="EY82"/>
      <c r="EZ82"/>
      <c r="FA82"/>
      <c r="FB82"/>
      <c r="FC82"/>
      <c r="FD82"/>
      <c r="FE82"/>
      <c r="FF82"/>
      <c r="FG82"/>
      <c r="FH82"/>
      <c r="FI82"/>
      <c r="FJ82"/>
      <c r="FK82"/>
      <c r="FL82"/>
      <c r="FM82"/>
      <c r="FN82"/>
      <c r="FO82"/>
      <c r="FP82"/>
      <c r="FQ82"/>
      <c r="FR82"/>
      <c r="FS82"/>
      <c r="FT82"/>
      <c r="FU82"/>
      <c r="FV82"/>
      <c r="FW82"/>
      <c r="FX82"/>
      <c r="FY82"/>
      <c r="FZ82"/>
      <c r="GA82"/>
      <c r="GB82"/>
      <c r="GC82"/>
      <c r="GD82"/>
      <c r="GE82"/>
      <c r="GF82"/>
      <c r="GG82"/>
      <c r="GH82"/>
      <c r="GI82"/>
      <c r="GJ82"/>
      <c r="GK82"/>
      <c r="GL82"/>
      <c r="GM82"/>
      <c r="GN82"/>
      <c r="GO82"/>
      <c r="GP82"/>
      <c r="GQ82"/>
      <c r="GR82"/>
      <c r="GS82"/>
      <c r="GT82"/>
      <c r="GU82"/>
      <c r="GV82"/>
      <c r="GW82"/>
      <c r="GX82"/>
      <c r="GY82"/>
      <c r="GZ82"/>
      <c r="HA82"/>
      <c r="HB82"/>
      <c r="HC82"/>
    </row>
    <row r="83" spans="1:211" s="8" customFormat="1" ht="12.75" customHeight="1" outlineLevel="1" x14ac:dyDescent="0.25">
      <c r="A83" s="456"/>
      <c r="B83" s="146"/>
      <c r="C83" s="15"/>
      <c r="D83" s="149"/>
      <c r="E83" s="15"/>
      <c r="F83" s="149"/>
      <c r="G83" s="15"/>
      <c r="H83" s="149"/>
      <c r="I83" s="15"/>
      <c r="J83" s="149"/>
      <c r="K83" s="15"/>
      <c r="L83" s="149"/>
      <c r="M83" s="15"/>
      <c r="N83" s="149"/>
      <c r="O83" s="15"/>
      <c r="P83" s="149"/>
      <c r="Q83" s="15"/>
      <c r="R83" s="149"/>
      <c r="S83" s="15"/>
      <c r="T83" s="149"/>
      <c r="U83" s="15"/>
      <c r="V83" s="149"/>
      <c r="W83" s="15"/>
      <c r="X83" s="149"/>
      <c r="Y83" s="15"/>
      <c r="Z83" s="149"/>
      <c r="AA83" s="15"/>
      <c r="AB83" s="149"/>
      <c r="AC83" s="15"/>
      <c r="AD83" s="149"/>
      <c r="AE83" s="15"/>
      <c r="AF83" s="149"/>
      <c r="AG83" s="15"/>
      <c r="AH83" s="149"/>
      <c r="AI83" s="15"/>
      <c r="AJ83" s="149"/>
      <c r="AK83" s="15"/>
      <c r="AL83" s="149"/>
      <c r="AM83" s="15"/>
      <c r="AN83" s="149"/>
      <c r="AO83" s="15"/>
      <c r="AP83" s="149"/>
      <c r="AQ83" s="15"/>
      <c r="AR83" s="149"/>
      <c r="AS83" s="15"/>
      <c r="AT83" s="149"/>
      <c r="AU83"/>
      <c r="AV83"/>
      <c r="AW83"/>
      <c r="AX83"/>
      <c r="AY83"/>
      <c r="AZ83"/>
      <c r="BA83"/>
      <c r="BB83"/>
      <c r="BC83"/>
      <c r="BD83"/>
      <c r="BE83"/>
      <c r="BF83"/>
      <c r="BG83"/>
      <c r="BH83"/>
      <c r="BI83"/>
      <c r="BJ83"/>
      <c r="BK83"/>
      <c r="BL83"/>
      <c r="BM83"/>
      <c r="BN83"/>
      <c r="BO83"/>
      <c r="BP83"/>
      <c r="BQ83"/>
      <c r="BR83"/>
      <c r="BS83"/>
      <c r="BT83"/>
      <c r="BU83"/>
      <c r="BV83"/>
      <c r="BW83"/>
      <c r="BX83"/>
      <c r="BY83"/>
      <c r="BZ83"/>
      <c r="CA83"/>
      <c r="CB83"/>
      <c r="CC83"/>
      <c r="CD83"/>
      <c r="CE83"/>
      <c r="CF83"/>
      <c r="CG83"/>
      <c r="CH83"/>
      <c r="CI83"/>
      <c r="CJ83"/>
      <c r="CK83"/>
      <c r="CL83"/>
      <c r="CM83"/>
      <c r="CN83"/>
      <c r="CO83"/>
      <c r="CP83"/>
      <c r="CQ83"/>
      <c r="CR83"/>
      <c r="CS83"/>
      <c r="CT83"/>
      <c r="CU83"/>
      <c r="CV83"/>
      <c r="CW83"/>
      <c r="CX83"/>
      <c r="CY83"/>
      <c r="CZ83"/>
      <c r="DA83"/>
      <c r="DB83"/>
      <c r="DC83"/>
      <c r="DD83"/>
      <c r="DE83"/>
      <c r="DF83"/>
      <c r="DG83"/>
      <c r="DH83"/>
      <c r="DI83"/>
      <c r="DJ83"/>
      <c r="DK83"/>
      <c r="DL83"/>
      <c r="DM83"/>
      <c r="DN83"/>
      <c r="DO83"/>
      <c r="DP83"/>
      <c r="DQ83"/>
      <c r="DR83"/>
      <c r="DS83"/>
      <c r="DT83"/>
      <c r="DU83"/>
      <c r="DV83"/>
      <c r="DW83"/>
      <c r="DX83"/>
      <c r="DY83"/>
      <c r="DZ83"/>
      <c r="EA83"/>
      <c r="EB83"/>
      <c r="EC83"/>
      <c r="ED83"/>
      <c r="EE83"/>
      <c r="EF83"/>
      <c r="EG83"/>
      <c r="EH83"/>
      <c r="EI83"/>
      <c r="EJ83"/>
      <c r="EK83"/>
      <c r="EL83"/>
      <c r="EM83"/>
      <c r="EN83"/>
      <c r="EO83"/>
      <c r="EP83"/>
      <c r="EQ83"/>
      <c r="ER83"/>
      <c r="ES83"/>
      <c r="ET83"/>
      <c r="EU83"/>
      <c r="EV83"/>
      <c r="EW83"/>
      <c r="EX83"/>
      <c r="EY83"/>
      <c r="EZ83"/>
      <c r="FA83"/>
      <c r="FB83"/>
      <c r="FC83"/>
      <c r="FD83"/>
      <c r="FE83"/>
      <c r="FF83"/>
      <c r="FG83"/>
      <c r="FH83"/>
      <c r="FI83"/>
      <c r="FJ83"/>
      <c r="FK83"/>
      <c r="FL83"/>
      <c r="FM83"/>
      <c r="FN83"/>
      <c r="FO83"/>
      <c r="FP83"/>
      <c r="FQ83"/>
      <c r="FR83"/>
      <c r="FS83"/>
      <c r="FT83"/>
      <c r="FU83"/>
      <c r="FV83"/>
      <c r="FW83"/>
      <c r="FX83"/>
      <c r="FY83"/>
      <c r="FZ83"/>
      <c r="GA83"/>
      <c r="GB83"/>
      <c r="GC83"/>
      <c r="GD83"/>
      <c r="GE83"/>
      <c r="GF83"/>
      <c r="GG83"/>
      <c r="GH83"/>
      <c r="GI83"/>
      <c r="GJ83"/>
      <c r="GK83"/>
      <c r="GL83"/>
      <c r="GM83"/>
      <c r="GN83"/>
      <c r="GO83"/>
      <c r="GP83"/>
      <c r="GQ83"/>
      <c r="GR83"/>
      <c r="GS83"/>
      <c r="GT83"/>
      <c r="GU83"/>
      <c r="GV83"/>
      <c r="GW83"/>
      <c r="GX83"/>
      <c r="GY83"/>
      <c r="GZ83"/>
      <c r="HA83"/>
      <c r="HB83"/>
      <c r="HC83"/>
    </row>
    <row r="84" spans="1:211" s="8" customFormat="1" ht="12.75" customHeight="1" outlineLevel="1" thickBot="1" x14ac:dyDescent="0.3">
      <c r="A84" s="456"/>
      <c r="B84" s="146"/>
      <c r="C84" s="469"/>
      <c r="D84" s="470"/>
      <c r="E84" s="469"/>
      <c r="F84" s="470"/>
      <c r="G84" s="469"/>
      <c r="H84" s="470"/>
      <c r="I84" s="469"/>
      <c r="J84" s="470"/>
      <c r="K84" s="469"/>
      <c r="L84" s="470"/>
      <c r="M84" s="469"/>
      <c r="N84" s="470"/>
      <c r="O84" s="469"/>
      <c r="P84" s="470"/>
      <c r="Q84" s="469"/>
      <c r="R84" s="470"/>
      <c r="S84" s="469"/>
      <c r="T84" s="470"/>
      <c r="U84" s="469"/>
      <c r="V84" s="470"/>
      <c r="W84" s="469"/>
      <c r="X84" s="470"/>
      <c r="Y84" s="469"/>
      <c r="Z84" s="470"/>
      <c r="AA84" s="469"/>
      <c r="AB84" s="470"/>
      <c r="AC84" s="469"/>
      <c r="AD84" s="470"/>
      <c r="AE84" s="469"/>
      <c r="AF84" s="470"/>
      <c r="AG84" s="469"/>
      <c r="AH84" s="470"/>
      <c r="AI84" s="469"/>
      <c r="AJ84" s="470"/>
      <c r="AK84" s="469"/>
      <c r="AL84" s="470"/>
      <c r="AM84" s="469"/>
      <c r="AN84" s="470"/>
      <c r="AO84" s="469"/>
      <c r="AP84" s="470"/>
      <c r="AQ84" s="469"/>
      <c r="AR84" s="470"/>
      <c r="AS84" s="469"/>
      <c r="AT84" s="470"/>
      <c r="AU84"/>
      <c r="AV84"/>
      <c r="AW84"/>
      <c r="AX84"/>
      <c r="AY84"/>
      <c r="AZ84"/>
      <c r="BA84"/>
      <c r="BB84"/>
      <c r="BC84"/>
      <c r="BD84"/>
      <c r="BE84"/>
      <c r="BF84"/>
      <c r="BG84"/>
      <c r="BH84"/>
      <c r="BI84"/>
      <c r="BJ84"/>
      <c r="BK84"/>
      <c r="BL84"/>
      <c r="BM84"/>
      <c r="BN84"/>
      <c r="BO84"/>
      <c r="BP84"/>
      <c r="BQ84"/>
      <c r="BR84"/>
      <c r="BS84"/>
      <c r="BT84"/>
      <c r="BU84"/>
      <c r="BV84"/>
      <c r="BW84"/>
      <c r="BX84"/>
      <c r="BY84"/>
      <c r="BZ84"/>
      <c r="CA84"/>
      <c r="CB84"/>
      <c r="CC84"/>
      <c r="CD84"/>
      <c r="CE84"/>
      <c r="CF84"/>
      <c r="CG84"/>
      <c r="CH84"/>
      <c r="CI84"/>
      <c r="CJ84"/>
      <c r="CK84"/>
      <c r="CL84"/>
      <c r="CM84"/>
      <c r="CN84"/>
      <c r="CO84"/>
      <c r="CP84"/>
      <c r="CQ84"/>
      <c r="CR84"/>
      <c r="CS84"/>
      <c r="CT84"/>
      <c r="CU84"/>
      <c r="CV84"/>
      <c r="CW84"/>
      <c r="CX84"/>
      <c r="CY84"/>
      <c r="CZ84"/>
      <c r="DA84"/>
      <c r="DB84"/>
      <c r="DC84"/>
      <c r="DD84"/>
      <c r="DE84"/>
      <c r="DF84"/>
      <c r="DG84"/>
      <c r="DH84"/>
      <c r="DI84"/>
      <c r="DJ84"/>
      <c r="DK84"/>
      <c r="DL84"/>
      <c r="DM84"/>
      <c r="DN84"/>
      <c r="DO84"/>
      <c r="DP84"/>
      <c r="DQ84"/>
      <c r="DR84"/>
      <c r="DS84"/>
      <c r="DT84"/>
      <c r="DU84"/>
      <c r="DV84"/>
      <c r="DW84"/>
      <c r="DX84"/>
      <c r="DY84"/>
      <c r="DZ84"/>
      <c r="EA84"/>
      <c r="EB84"/>
      <c r="EC84"/>
      <c r="ED84"/>
      <c r="EE84"/>
      <c r="EF84"/>
      <c r="EG84"/>
      <c r="EH84"/>
      <c r="EI84"/>
      <c r="EJ84"/>
      <c r="EK84"/>
      <c r="EL84"/>
      <c r="EM84"/>
      <c r="EN84"/>
      <c r="EO84"/>
      <c r="EP84"/>
      <c r="EQ84"/>
      <c r="ER84"/>
      <c r="ES84"/>
      <c r="ET84"/>
      <c r="EU84"/>
      <c r="EV84"/>
      <c r="EW84"/>
      <c r="EX84"/>
      <c r="EY84"/>
      <c r="EZ84"/>
      <c r="FA84"/>
      <c r="FB84"/>
      <c r="FC84"/>
      <c r="FD84"/>
      <c r="FE84"/>
      <c r="FF84"/>
      <c r="FG84"/>
      <c r="FH84"/>
      <c r="FI84"/>
      <c r="FJ84"/>
      <c r="FK84"/>
      <c r="FL84"/>
      <c r="FM84"/>
      <c r="FN84"/>
      <c r="FO84"/>
      <c r="FP84"/>
      <c r="FQ84"/>
      <c r="FR84"/>
      <c r="FS84"/>
      <c r="FT84"/>
      <c r="FU84"/>
      <c r="FV84"/>
      <c r="FW84"/>
      <c r="FX84"/>
      <c r="FY84"/>
      <c r="FZ84"/>
      <c r="GA84"/>
      <c r="GB84"/>
      <c r="GC84"/>
      <c r="GD84"/>
      <c r="GE84"/>
      <c r="GF84"/>
      <c r="GG84"/>
      <c r="GH84"/>
      <c r="GI84"/>
      <c r="GJ84"/>
      <c r="GK84"/>
      <c r="GL84"/>
      <c r="GM84"/>
      <c r="GN84"/>
      <c r="GO84"/>
      <c r="GP84"/>
      <c r="GQ84"/>
      <c r="GR84"/>
      <c r="GS84"/>
      <c r="GT84"/>
      <c r="GU84"/>
      <c r="GV84"/>
      <c r="GW84"/>
      <c r="GX84"/>
      <c r="GY84"/>
      <c r="GZ84"/>
      <c r="HA84"/>
      <c r="HB84"/>
      <c r="HC84"/>
    </row>
    <row r="85" spans="1:211" ht="16.5" thickBot="1" x14ac:dyDescent="0.3"/>
    <row r="86" spans="1:211" ht="16.5" thickBot="1" x14ac:dyDescent="0.3">
      <c r="A86" t="s">
        <v>0</v>
      </c>
      <c r="B86" s="107"/>
      <c r="C86" s="108">
        <f>AS44+2</f>
        <v>42989</v>
      </c>
      <c r="D86" s="109" t="s">
        <v>1</v>
      </c>
      <c r="E86" s="110">
        <f>C86</f>
        <v>42989</v>
      </c>
      <c r="F86" s="111" t="s">
        <v>2</v>
      </c>
      <c r="G86" s="108">
        <f>C86</f>
        <v>42989</v>
      </c>
      <c r="H86" s="112" t="s">
        <v>3</v>
      </c>
      <c r="I86" s="110">
        <f>C86</f>
        <v>42989</v>
      </c>
      <c r="J86" s="111" t="s">
        <v>4</v>
      </c>
      <c r="K86" s="108">
        <f>C86+1</f>
        <v>42990</v>
      </c>
      <c r="L86" s="113" t="s">
        <v>1</v>
      </c>
      <c r="M86" s="110">
        <f>C86+1</f>
        <v>42990</v>
      </c>
      <c r="N86" s="111" t="s">
        <v>2</v>
      </c>
      <c r="O86" s="108">
        <f>C86+1</f>
        <v>42990</v>
      </c>
      <c r="P86" s="112" t="s">
        <v>3</v>
      </c>
      <c r="Q86" s="110">
        <f>C86+1</f>
        <v>42990</v>
      </c>
      <c r="R86" s="111" t="s">
        <v>4</v>
      </c>
      <c r="S86" s="108">
        <f>K86+1</f>
        <v>42991</v>
      </c>
      <c r="T86" s="112" t="s">
        <v>1</v>
      </c>
      <c r="U86" s="110">
        <f>K86+1</f>
        <v>42991</v>
      </c>
      <c r="V86" s="111" t="s">
        <v>2</v>
      </c>
      <c r="W86" s="108">
        <f>K86+1</f>
        <v>42991</v>
      </c>
      <c r="X86" s="112" t="s">
        <v>3</v>
      </c>
      <c r="Y86" s="110">
        <f>K86+1</f>
        <v>42991</v>
      </c>
      <c r="Z86" s="111" t="s">
        <v>4</v>
      </c>
      <c r="AA86" s="108">
        <f>S86+1</f>
        <v>42992</v>
      </c>
      <c r="AB86" s="112" t="s">
        <v>1</v>
      </c>
      <c r="AC86" s="110">
        <f>S86+1</f>
        <v>42992</v>
      </c>
      <c r="AD86" s="111" t="s">
        <v>2</v>
      </c>
      <c r="AE86" s="108">
        <f>S86+1</f>
        <v>42992</v>
      </c>
      <c r="AF86" s="112" t="s">
        <v>3</v>
      </c>
      <c r="AG86" s="110">
        <f>S86+1</f>
        <v>42992</v>
      </c>
      <c r="AH86" s="111" t="s">
        <v>4</v>
      </c>
      <c r="AI86" s="108">
        <f>AA86+1</f>
        <v>42993</v>
      </c>
      <c r="AJ86" s="112" t="s">
        <v>1</v>
      </c>
      <c r="AK86" s="110">
        <f>AA86+1</f>
        <v>42993</v>
      </c>
      <c r="AL86" s="111" t="s">
        <v>2</v>
      </c>
      <c r="AM86" s="108">
        <f>AA86+1</f>
        <v>42993</v>
      </c>
      <c r="AN86" s="112" t="s">
        <v>3</v>
      </c>
      <c r="AO86" s="110">
        <f>AA86+1</f>
        <v>42993</v>
      </c>
      <c r="AP86" s="111" t="s">
        <v>4</v>
      </c>
      <c r="AQ86" s="108">
        <f>AI86+1</f>
        <v>42994</v>
      </c>
      <c r="AR86" s="112" t="s">
        <v>1</v>
      </c>
      <c r="AS86" s="108">
        <f>AI86+1</f>
        <v>42994</v>
      </c>
      <c r="AT86" s="112" t="s">
        <v>3</v>
      </c>
    </row>
    <row r="87" spans="1:211" s="1" customFormat="1" ht="12.75" hidden="1" customHeight="1" x14ac:dyDescent="0.25">
      <c r="A87" s="456">
        <f>A45+1</f>
        <v>3</v>
      </c>
      <c r="B87" s="114" t="s">
        <v>6</v>
      </c>
      <c r="C87" s="374" t="s">
        <v>36</v>
      </c>
      <c r="D87" s="375"/>
      <c r="E87" s="374"/>
      <c r="F87" s="375"/>
      <c r="G87" s="374"/>
      <c r="H87" s="375"/>
      <c r="I87" s="374"/>
      <c r="J87" s="375"/>
      <c r="K87" s="374"/>
      <c r="L87" s="375"/>
      <c r="M87" s="374"/>
      <c r="N87" s="375"/>
      <c r="O87" s="374"/>
      <c r="P87" s="375"/>
      <c r="Q87" s="374"/>
      <c r="R87" s="375"/>
      <c r="S87" s="374"/>
      <c r="T87" s="375"/>
      <c r="U87" s="374"/>
      <c r="V87" s="375"/>
      <c r="W87" s="374"/>
      <c r="X87" s="375"/>
      <c r="Y87" s="374"/>
      <c r="Z87" s="375"/>
      <c r="AA87" s="374"/>
      <c r="AB87" s="375"/>
      <c r="AC87" s="374"/>
      <c r="AD87" s="375"/>
      <c r="AE87" s="374"/>
      <c r="AF87" s="375"/>
      <c r="AG87" s="374"/>
      <c r="AH87" s="375"/>
      <c r="AI87" s="374"/>
      <c r="AJ87" s="375"/>
      <c r="AK87" s="374"/>
      <c r="AL87" s="375"/>
      <c r="AM87" s="374"/>
      <c r="AN87" s="375"/>
      <c r="AO87" s="374"/>
      <c r="AP87" s="375"/>
      <c r="AQ87" s="374"/>
      <c r="AR87" s="375"/>
      <c r="AS87" s="374"/>
      <c r="AT87" s="375"/>
      <c r="AU87"/>
      <c r="AV87"/>
      <c r="AW87"/>
      <c r="AX87"/>
      <c r="AY87"/>
      <c r="AZ87"/>
      <c r="BA87"/>
      <c r="BB87"/>
      <c r="BC87"/>
      <c r="BD87"/>
      <c r="BE87"/>
      <c r="BF87"/>
      <c r="BG87"/>
      <c r="BH87"/>
      <c r="BI87"/>
      <c r="BJ87"/>
      <c r="BK87"/>
      <c r="BL87"/>
      <c r="BM87"/>
      <c r="BN87"/>
      <c r="BO87"/>
      <c r="BP87"/>
      <c r="BQ87"/>
      <c r="BR87"/>
      <c r="BS87"/>
      <c r="BT87"/>
      <c r="BU87"/>
      <c r="BV87"/>
      <c r="BW87"/>
      <c r="BX87"/>
      <c r="BY87"/>
      <c r="BZ87"/>
      <c r="CA87"/>
      <c r="CB87"/>
      <c r="CC87"/>
      <c r="CD87"/>
      <c r="CE87"/>
      <c r="CF87"/>
      <c r="CG87"/>
      <c r="CH87"/>
      <c r="CI87"/>
      <c r="CJ87"/>
      <c r="CK87"/>
      <c r="CL87"/>
      <c r="CM87"/>
      <c r="CN87"/>
      <c r="CO87"/>
      <c r="CP87"/>
      <c r="CQ87"/>
      <c r="CR87"/>
      <c r="CS87"/>
      <c r="CT87"/>
      <c r="CU87"/>
      <c r="CV87"/>
      <c r="CW87"/>
      <c r="CX87"/>
      <c r="CY87"/>
      <c r="CZ87"/>
      <c r="DA87"/>
      <c r="DB87"/>
      <c r="DC87"/>
      <c r="DD87"/>
      <c r="DE87"/>
      <c r="DF87"/>
      <c r="DG87"/>
      <c r="DH87"/>
      <c r="DI87"/>
      <c r="DJ87"/>
      <c r="DK87"/>
      <c r="DL87"/>
      <c r="DM87"/>
      <c r="DN87"/>
      <c r="DO87"/>
      <c r="DP87"/>
      <c r="DQ87"/>
      <c r="DR87"/>
      <c r="DS87"/>
      <c r="DT87"/>
      <c r="DU87"/>
      <c r="DV87"/>
      <c r="DW87"/>
      <c r="DX87"/>
      <c r="DY87"/>
      <c r="DZ87"/>
      <c r="EA87"/>
      <c r="EB87"/>
      <c r="EC87"/>
      <c r="ED87"/>
      <c r="EE87"/>
      <c r="EF87"/>
      <c r="EG87"/>
      <c r="EH87"/>
      <c r="EI87"/>
      <c r="EJ87"/>
      <c r="EK87"/>
      <c r="EL87"/>
      <c r="EM87"/>
      <c r="EN87"/>
      <c r="EO87"/>
      <c r="EP87"/>
      <c r="EQ87"/>
      <c r="ER87"/>
      <c r="ES87"/>
      <c r="ET87"/>
      <c r="EU87"/>
      <c r="EV87"/>
      <c r="EW87"/>
      <c r="EX87"/>
      <c r="EY87"/>
      <c r="EZ87"/>
      <c r="FA87"/>
      <c r="FB87"/>
      <c r="FC87"/>
      <c r="FD87"/>
      <c r="FE87"/>
      <c r="FF87"/>
      <c r="FG87"/>
      <c r="FH87"/>
      <c r="FI87"/>
      <c r="FJ87"/>
      <c r="FK87"/>
      <c r="FL87"/>
      <c r="FM87"/>
      <c r="FN87"/>
      <c r="FO87"/>
      <c r="FP87"/>
      <c r="FQ87"/>
      <c r="FR87"/>
      <c r="FS87"/>
      <c r="FT87"/>
      <c r="FU87"/>
      <c r="FV87"/>
      <c r="FW87"/>
      <c r="FX87"/>
      <c r="FY87"/>
      <c r="FZ87"/>
      <c r="GA87"/>
      <c r="GB87"/>
      <c r="GC87"/>
      <c r="GD87"/>
      <c r="GE87"/>
      <c r="GF87"/>
      <c r="GG87"/>
      <c r="GH87"/>
      <c r="GI87"/>
      <c r="GJ87"/>
      <c r="GK87"/>
      <c r="GL87"/>
      <c r="GM87"/>
      <c r="GN87"/>
      <c r="GO87"/>
      <c r="GP87"/>
      <c r="GQ87"/>
      <c r="GR87"/>
      <c r="GS87"/>
      <c r="GT87"/>
      <c r="GU87"/>
      <c r="GV87"/>
      <c r="GW87"/>
      <c r="GX87"/>
      <c r="GY87"/>
      <c r="GZ87"/>
      <c r="HA87"/>
      <c r="HB87"/>
      <c r="HC87"/>
    </row>
    <row r="88" spans="1:211" s="1" customFormat="1" ht="12.75" hidden="1" customHeight="1" x14ac:dyDescent="0.25">
      <c r="A88" s="456"/>
      <c r="B88" s="114"/>
      <c r="C88" s="115"/>
      <c r="D88" s="116"/>
      <c r="E88" s="115"/>
      <c r="F88" s="116"/>
      <c r="G88" s="115"/>
      <c r="H88" s="116"/>
      <c r="I88" s="115"/>
      <c r="J88" s="116"/>
      <c r="K88" s="115"/>
      <c r="L88" s="116"/>
      <c r="M88" s="115"/>
      <c r="N88" s="116"/>
      <c r="O88" s="115"/>
      <c r="P88" s="116"/>
      <c r="Q88" s="115"/>
      <c r="R88" s="116"/>
      <c r="S88" s="115"/>
      <c r="T88" s="116"/>
      <c r="U88" s="115"/>
      <c r="V88" s="116"/>
      <c r="W88" s="115"/>
      <c r="X88" s="116"/>
      <c r="Y88" s="115"/>
      <c r="Z88" s="116"/>
      <c r="AA88" s="115"/>
      <c r="AB88" s="116"/>
      <c r="AC88" s="115"/>
      <c r="AD88" s="116"/>
      <c r="AE88" s="115"/>
      <c r="AF88" s="116"/>
      <c r="AG88" s="115"/>
      <c r="AH88" s="116"/>
      <c r="AI88" s="115"/>
      <c r="AJ88" s="116"/>
      <c r="AK88" s="115"/>
      <c r="AL88" s="116"/>
      <c r="AM88" s="115"/>
      <c r="AN88" s="116"/>
      <c r="AO88" s="115"/>
      <c r="AP88" s="116"/>
      <c r="AQ88" s="115"/>
      <c r="AR88" s="116"/>
      <c r="AS88" s="115"/>
      <c r="AT88" s="116"/>
      <c r="AU88"/>
      <c r="AV88"/>
      <c r="AW88"/>
      <c r="AX88"/>
      <c r="AY88"/>
      <c r="AZ88"/>
      <c r="BA88"/>
      <c r="BB88"/>
      <c r="BC88"/>
      <c r="BD88"/>
      <c r="BE88"/>
      <c r="BF88"/>
      <c r="BG88"/>
      <c r="BH88"/>
      <c r="BI88"/>
      <c r="BJ88"/>
      <c r="BK88"/>
      <c r="BL88"/>
      <c r="BM88"/>
      <c r="BN88"/>
      <c r="BO88"/>
      <c r="BP88"/>
      <c r="BQ88"/>
      <c r="BR88"/>
      <c r="BS88"/>
      <c r="BT88"/>
      <c r="BU88"/>
      <c r="BV88"/>
      <c r="BW88"/>
      <c r="BX88"/>
      <c r="BY88"/>
      <c r="BZ88"/>
      <c r="CA88"/>
      <c r="CB88"/>
      <c r="CC88"/>
      <c r="CD88"/>
      <c r="CE88"/>
      <c r="CF88"/>
      <c r="CG88"/>
      <c r="CH88"/>
      <c r="CI88"/>
      <c r="CJ88"/>
      <c r="CK88"/>
      <c r="CL88"/>
      <c r="CM88"/>
      <c r="CN88"/>
      <c r="CO88"/>
      <c r="CP88"/>
      <c r="CQ88"/>
      <c r="CR88"/>
      <c r="CS88"/>
      <c r="CT88"/>
      <c r="CU88"/>
      <c r="CV88"/>
      <c r="CW88"/>
      <c r="CX88"/>
      <c r="CY88"/>
      <c r="CZ88"/>
      <c r="DA88"/>
      <c r="DB88"/>
      <c r="DC88"/>
      <c r="DD88"/>
      <c r="DE88"/>
      <c r="DF88"/>
      <c r="DG88"/>
      <c r="DH88"/>
      <c r="DI88"/>
      <c r="DJ88"/>
      <c r="DK88"/>
      <c r="DL88"/>
      <c r="DM88"/>
      <c r="DN88"/>
      <c r="DO88"/>
      <c r="DP88"/>
      <c r="DQ88"/>
      <c r="DR88"/>
      <c r="DS88"/>
      <c r="DT88"/>
      <c r="DU88"/>
      <c r="DV88"/>
      <c r="DW88"/>
      <c r="DX88"/>
      <c r="DY88"/>
      <c r="DZ88"/>
      <c r="EA88"/>
      <c r="EB88"/>
      <c r="EC88"/>
      <c r="ED88"/>
      <c r="EE88"/>
      <c r="EF88"/>
      <c r="EG88"/>
      <c r="EH88"/>
      <c r="EI88"/>
      <c r="EJ88"/>
      <c r="EK88"/>
      <c r="EL88"/>
      <c r="EM88"/>
      <c r="EN88"/>
      <c r="EO88"/>
      <c r="EP88"/>
      <c r="EQ88"/>
      <c r="ER88"/>
      <c r="ES88"/>
      <c r="ET88"/>
      <c r="EU88"/>
      <c r="EV88"/>
      <c r="EW88"/>
      <c r="EX88"/>
      <c r="EY88"/>
      <c r="EZ88"/>
      <c r="FA88"/>
      <c r="FB88"/>
      <c r="FC88"/>
      <c r="FD88"/>
      <c r="FE88"/>
      <c r="FF88"/>
      <c r="FG88"/>
      <c r="FH88"/>
      <c r="FI88"/>
      <c r="FJ88"/>
      <c r="FK88"/>
      <c r="FL88"/>
      <c r="FM88"/>
      <c r="FN88"/>
      <c r="FO88"/>
      <c r="FP88"/>
      <c r="FQ88"/>
      <c r="FR88"/>
      <c r="FS88"/>
      <c r="FT88"/>
      <c r="FU88"/>
      <c r="FV88"/>
      <c r="FW88"/>
      <c r="FX88"/>
      <c r="FY88"/>
      <c r="FZ88"/>
      <c r="GA88"/>
      <c r="GB88"/>
      <c r="GC88"/>
      <c r="GD88"/>
      <c r="GE88"/>
      <c r="GF88"/>
      <c r="GG88"/>
      <c r="GH88"/>
      <c r="GI88"/>
      <c r="GJ88"/>
      <c r="GK88"/>
      <c r="GL88"/>
      <c r="GM88"/>
      <c r="GN88"/>
      <c r="GO88"/>
      <c r="GP88"/>
      <c r="GQ88"/>
      <c r="GR88"/>
      <c r="GS88"/>
      <c r="GT88"/>
      <c r="GU88"/>
      <c r="GV88"/>
      <c r="GW88"/>
      <c r="GX88"/>
      <c r="GY88"/>
      <c r="GZ88"/>
      <c r="HA88"/>
      <c r="HB88"/>
      <c r="HC88"/>
    </row>
    <row r="89" spans="1:211" s="1" customFormat="1" ht="12.75" hidden="1" customHeight="1" x14ac:dyDescent="0.25">
      <c r="A89" s="456"/>
      <c r="B89" s="114"/>
      <c r="C89" s="30"/>
      <c r="D89" s="117"/>
      <c r="E89" s="30"/>
      <c r="F89" s="118"/>
      <c r="G89" s="30"/>
      <c r="H89" s="117"/>
      <c r="I89" s="30"/>
      <c r="J89" s="118"/>
      <c r="K89" s="30"/>
      <c r="L89" s="117"/>
      <c r="M89" s="30"/>
      <c r="N89" s="118"/>
      <c r="O89" s="30"/>
      <c r="P89" s="117"/>
      <c r="Q89" s="30"/>
      <c r="R89" s="118"/>
      <c r="S89" s="30"/>
      <c r="T89" s="117"/>
      <c r="U89" s="30"/>
      <c r="V89" s="118"/>
      <c r="W89" s="30"/>
      <c r="X89" s="117"/>
      <c r="Y89" s="30"/>
      <c r="Z89" s="118"/>
      <c r="AA89" s="30"/>
      <c r="AB89" s="117"/>
      <c r="AC89" s="30"/>
      <c r="AD89" s="118"/>
      <c r="AE89" s="30"/>
      <c r="AF89" s="117"/>
      <c r="AG89" s="30"/>
      <c r="AH89" s="118"/>
      <c r="AI89" s="30"/>
      <c r="AJ89" s="117"/>
      <c r="AK89" s="30"/>
      <c r="AL89" s="118"/>
      <c r="AM89" s="30"/>
      <c r="AN89" s="117"/>
      <c r="AO89" s="30"/>
      <c r="AP89" s="118"/>
      <c r="AQ89" s="30"/>
      <c r="AR89" s="117"/>
      <c r="AS89" s="30"/>
      <c r="AT89" s="118"/>
      <c r="AU89"/>
      <c r="AV89"/>
      <c r="AW89"/>
      <c r="AX89"/>
      <c r="AY89"/>
      <c r="AZ89"/>
      <c r="BA89"/>
      <c r="BB89"/>
      <c r="BC89"/>
      <c r="BD89"/>
      <c r="BE89"/>
      <c r="BF89"/>
      <c r="BG89"/>
      <c r="BH89"/>
      <c r="BI89"/>
      <c r="BJ89"/>
      <c r="BK89"/>
      <c r="BL89"/>
      <c r="BM89"/>
      <c r="BN89"/>
      <c r="BO89"/>
      <c r="BP89"/>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c r="DB89"/>
      <c r="DC89"/>
      <c r="DD89"/>
      <c r="DE89"/>
      <c r="DF89"/>
      <c r="DG89"/>
      <c r="DH89"/>
      <c r="DI89"/>
      <c r="DJ89"/>
      <c r="DK89"/>
      <c r="DL89"/>
      <c r="DM89"/>
      <c r="DN89"/>
      <c r="DO89"/>
      <c r="DP89"/>
      <c r="DQ89"/>
      <c r="DR89"/>
      <c r="DS89"/>
      <c r="DT89"/>
      <c r="DU89"/>
      <c r="DV89"/>
      <c r="DW89"/>
      <c r="DX89"/>
      <c r="DY89"/>
      <c r="DZ89"/>
      <c r="EA89"/>
      <c r="EB89"/>
      <c r="EC89"/>
      <c r="ED89"/>
      <c r="EE89"/>
      <c r="EF89"/>
      <c r="EG89"/>
      <c r="EH89"/>
      <c r="EI89"/>
      <c r="EJ89"/>
      <c r="EK89"/>
      <c r="EL89"/>
      <c r="EM89"/>
      <c r="EN89"/>
      <c r="EO89"/>
      <c r="EP89"/>
      <c r="EQ89"/>
      <c r="ER89"/>
      <c r="ES89"/>
      <c r="ET89"/>
      <c r="EU89"/>
      <c r="EV89"/>
      <c r="EW89"/>
      <c r="EX89"/>
      <c r="EY89"/>
      <c r="EZ89"/>
      <c r="FA89"/>
      <c r="FB89"/>
      <c r="FC89"/>
      <c r="FD89"/>
      <c r="FE89"/>
      <c r="FF89"/>
      <c r="FG89"/>
      <c r="FH89"/>
      <c r="FI89"/>
      <c r="FJ89"/>
      <c r="FK89"/>
      <c r="FL89"/>
      <c r="FM89"/>
      <c r="FN89"/>
      <c r="FO89"/>
      <c r="FP89"/>
      <c r="FQ89"/>
      <c r="FR89"/>
      <c r="FS89"/>
      <c r="FT89"/>
      <c r="FU89"/>
      <c r="FV89"/>
      <c r="FW89"/>
      <c r="FX89"/>
      <c r="FY89"/>
      <c r="FZ89"/>
      <c r="GA89"/>
      <c r="GB89"/>
      <c r="GC89"/>
      <c r="GD89"/>
      <c r="GE89"/>
      <c r="GF89"/>
      <c r="GG89"/>
      <c r="GH89"/>
      <c r="GI89"/>
      <c r="GJ89"/>
      <c r="GK89"/>
      <c r="GL89"/>
      <c r="GM89"/>
      <c r="GN89"/>
      <c r="GO89"/>
      <c r="GP89"/>
      <c r="GQ89"/>
      <c r="GR89"/>
      <c r="GS89"/>
      <c r="GT89"/>
      <c r="GU89"/>
      <c r="GV89"/>
      <c r="GW89"/>
      <c r="GX89"/>
      <c r="GY89"/>
      <c r="GZ89"/>
      <c r="HA89"/>
      <c r="HB89"/>
      <c r="HC89"/>
    </row>
    <row r="90" spans="1:211" s="1" customFormat="1" ht="12.75" hidden="1" customHeight="1" thickBot="1" x14ac:dyDescent="0.3">
      <c r="A90" s="456"/>
      <c r="B90" s="114"/>
      <c r="C90" s="376"/>
      <c r="D90" s="377"/>
      <c r="E90" s="376"/>
      <c r="F90" s="377"/>
      <c r="G90" s="376"/>
      <c r="H90" s="377"/>
      <c r="I90" s="376"/>
      <c r="J90" s="377"/>
      <c r="K90" s="376"/>
      <c r="L90" s="377"/>
      <c r="M90" s="376"/>
      <c r="N90" s="377"/>
      <c r="O90" s="376"/>
      <c r="P90" s="377"/>
      <c r="Q90" s="376"/>
      <c r="R90" s="377"/>
      <c r="S90" s="376"/>
      <c r="T90" s="377"/>
      <c r="U90" s="376"/>
      <c r="V90" s="377"/>
      <c r="W90" s="376"/>
      <c r="X90" s="377"/>
      <c r="Y90" s="376"/>
      <c r="Z90" s="377"/>
      <c r="AA90" s="376"/>
      <c r="AB90" s="377"/>
      <c r="AC90" s="376"/>
      <c r="AD90" s="377"/>
      <c r="AE90" s="376"/>
      <c r="AF90" s="377"/>
      <c r="AG90" s="376"/>
      <c r="AH90" s="377"/>
      <c r="AI90" s="376"/>
      <c r="AJ90" s="377"/>
      <c r="AK90" s="376"/>
      <c r="AL90" s="377"/>
      <c r="AM90" s="376"/>
      <c r="AN90" s="377"/>
      <c r="AO90" s="376"/>
      <c r="AP90" s="377"/>
      <c r="AQ90" s="376"/>
      <c r="AR90" s="377"/>
      <c r="AS90" s="376"/>
      <c r="AT90" s="377"/>
      <c r="AU90"/>
      <c r="AV90"/>
      <c r="AW90"/>
      <c r="AX90"/>
      <c r="AY90"/>
      <c r="AZ90"/>
      <c r="BA90"/>
      <c r="BB90"/>
      <c r="BC90"/>
      <c r="BD90"/>
      <c r="BE90"/>
      <c r="BF90"/>
      <c r="BG90"/>
      <c r="BH90"/>
      <c r="BI90"/>
      <c r="BJ90"/>
      <c r="BK90"/>
      <c r="BL90"/>
      <c r="BM90"/>
      <c r="BN90"/>
      <c r="BO90"/>
      <c r="BP90"/>
      <c r="BQ90"/>
      <c r="BR90"/>
      <c r="BS90"/>
      <c r="BT90"/>
      <c r="BU90"/>
      <c r="BV90"/>
      <c r="BW90"/>
      <c r="BX90"/>
      <c r="BY90"/>
      <c r="BZ90"/>
      <c r="CA90"/>
      <c r="CB90"/>
      <c r="CC90"/>
      <c r="CD90"/>
      <c r="CE90"/>
      <c r="CF90"/>
      <c r="CG90"/>
      <c r="CH90"/>
      <c r="CI90"/>
      <c r="CJ90"/>
      <c r="CK90"/>
      <c r="CL90"/>
      <c r="CM90"/>
      <c r="CN90"/>
      <c r="CO90"/>
      <c r="CP90"/>
      <c r="CQ90"/>
      <c r="CR90"/>
      <c r="CS90"/>
      <c r="CT90"/>
      <c r="CU90"/>
      <c r="CV90"/>
      <c r="CW90"/>
      <c r="CX90"/>
      <c r="CY90"/>
      <c r="CZ90"/>
      <c r="DA90"/>
      <c r="DB90"/>
      <c r="DC90"/>
      <c r="DD90"/>
      <c r="DE90"/>
      <c r="DF90"/>
      <c r="DG90"/>
      <c r="DH90"/>
      <c r="DI90"/>
      <c r="DJ90"/>
      <c r="DK90"/>
      <c r="DL90"/>
      <c r="DM90"/>
      <c r="DN90"/>
      <c r="DO90"/>
      <c r="DP90"/>
      <c r="DQ90"/>
      <c r="DR90"/>
      <c r="DS90"/>
      <c r="DT90"/>
      <c r="DU90"/>
      <c r="DV90"/>
      <c r="DW90"/>
      <c r="DX90"/>
      <c r="DY90"/>
      <c r="DZ90"/>
      <c r="EA90"/>
      <c r="EB90"/>
      <c r="EC90"/>
      <c r="ED90"/>
      <c r="EE90"/>
      <c r="EF90"/>
      <c r="EG90"/>
      <c r="EH90"/>
      <c r="EI90"/>
      <c r="EJ90"/>
      <c r="EK90"/>
      <c r="EL90"/>
      <c r="EM90"/>
      <c r="EN90"/>
      <c r="EO90"/>
      <c r="EP90"/>
      <c r="EQ90"/>
      <c r="ER90"/>
      <c r="ES90"/>
      <c r="ET90"/>
      <c r="EU90"/>
      <c r="EV90"/>
      <c r="EW90"/>
      <c r="EX90"/>
      <c r="EY90"/>
      <c r="EZ90"/>
      <c r="FA90"/>
      <c r="FB90"/>
      <c r="FC90"/>
      <c r="FD90"/>
      <c r="FE90"/>
      <c r="FF90"/>
      <c r="FG90"/>
      <c r="FH90"/>
      <c r="FI90"/>
      <c r="FJ90"/>
      <c r="FK90"/>
      <c r="FL90"/>
      <c r="FM90"/>
      <c r="FN90"/>
      <c r="FO90"/>
      <c r="FP90"/>
      <c r="FQ90"/>
      <c r="FR90"/>
      <c r="FS90"/>
      <c r="FT90"/>
      <c r="FU90"/>
      <c r="FV90"/>
      <c r="FW90"/>
      <c r="FX90"/>
      <c r="FY90"/>
      <c r="FZ90"/>
      <c r="GA90"/>
      <c r="GB90"/>
      <c r="GC90"/>
      <c r="GD90"/>
      <c r="GE90"/>
      <c r="GF90"/>
      <c r="GG90"/>
      <c r="GH90"/>
      <c r="GI90"/>
      <c r="GJ90"/>
      <c r="GK90"/>
      <c r="GL90"/>
      <c r="GM90"/>
      <c r="GN90"/>
      <c r="GO90"/>
      <c r="GP90"/>
      <c r="GQ90"/>
      <c r="GR90"/>
      <c r="GS90"/>
      <c r="GT90"/>
      <c r="GU90"/>
      <c r="GV90"/>
      <c r="GW90"/>
      <c r="GX90"/>
      <c r="GY90"/>
      <c r="GZ90"/>
      <c r="HA90"/>
      <c r="HB90"/>
      <c r="HC90"/>
    </row>
    <row r="91" spans="1:211" s="16" customFormat="1" ht="12.75" customHeight="1" x14ac:dyDescent="0.25">
      <c r="A91" s="456"/>
      <c r="B91" s="150" t="s">
        <v>17</v>
      </c>
      <c r="C91" s="450"/>
      <c r="D91" s="451"/>
      <c r="E91" s="450"/>
      <c r="F91" s="451"/>
      <c r="G91" s="450"/>
      <c r="H91" s="451"/>
      <c r="I91" s="450"/>
      <c r="J91" s="451"/>
      <c r="K91" s="450"/>
      <c r="L91" s="451"/>
      <c r="M91" s="450"/>
      <c r="N91" s="451"/>
      <c r="O91" s="450" t="s">
        <v>37</v>
      </c>
      <c r="P91" s="451"/>
      <c r="Q91" s="450"/>
      <c r="R91" s="451"/>
      <c r="S91" s="450" t="s">
        <v>38</v>
      </c>
      <c r="T91" s="451"/>
      <c r="U91" s="450"/>
      <c r="V91" s="451"/>
      <c r="W91" s="408"/>
      <c r="X91" s="409"/>
      <c r="Y91" s="414"/>
      <c r="Z91" s="415"/>
      <c r="AA91" s="450" t="s">
        <v>39</v>
      </c>
      <c r="AB91" s="451"/>
      <c r="AC91" s="450"/>
      <c r="AD91" s="451"/>
      <c r="AE91" s="450" t="s">
        <v>39</v>
      </c>
      <c r="AF91" s="451"/>
      <c r="AG91" s="450"/>
      <c r="AH91" s="451"/>
      <c r="AI91" s="450" t="s">
        <v>40</v>
      </c>
      <c r="AJ91" s="451"/>
      <c r="AK91" s="450"/>
      <c r="AL91" s="451"/>
      <c r="AM91" s="450" t="s">
        <v>41</v>
      </c>
      <c r="AN91" s="451"/>
      <c r="AO91" s="450"/>
      <c r="AP91" s="451"/>
      <c r="AQ91" s="450"/>
      <c r="AR91" s="451"/>
      <c r="AS91" s="450"/>
      <c r="AT91" s="451"/>
      <c r="AU91"/>
      <c r="AV91"/>
      <c r="AW91"/>
      <c r="AX91"/>
      <c r="AY91"/>
      <c r="AZ91"/>
      <c r="BA91"/>
      <c r="BB91"/>
      <c r="BC91"/>
      <c r="BD91"/>
      <c r="BE91"/>
      <c r="BF91"/>
      <c r="BG91"/>
      <c r="BH91"/>
      <c r="BI91"/>
      <c r="BJ91"/>
      <c r="BK91"/>
      <c r="BL91"/>
      <c r="BM91"/>
      <c r="BN91"/>
      <c r="BO91"/>
      <c r="BP91"/>
      <c r="BQ91"/>
      <c r="BR91"/>
      <c r="BS91"/>
      <c r="BT91"/>
      <c r="BU91"/>
      <c r="BV91"/>
      <c r="BW91"/>
      <c r="BX91"/>
      <c r="BY91"/>
      <c r="BZ91"/>
      <c r="CA91"/>
      <c r="CB91"/>
      <c r="CC91"/>
      <c r="CD91"/>
      <c r="CE91"/>
      <c r="CF91"/>
      <c r="CG91"/>
      <c r="CH91"/>
      <c r="CI91"/>
      <c r="CJ91"/>
      <c r="CK91"/>
      <c r="CL91"/>
      <c r="CM91"/>
      <c r="CN91"/>
      <c r="CO91"/>
      <c r="CP91"/>
      <c r="CQ91"/>
      <c r="CR91"/>
      <c r="CS91"/>
      <c r="CT91"/>
      <c r="CU91"/>
      <c r="CV91"/>
      <c r="CW91"/>
      <c r="CX91"/>
      <c r="CY91"/>
      <c r="CZ91"/>
      <c r="DA91"/>
      <c r="DB91"/>
      <c r="DC91"/>
      <c r="DD91"/>
      <c r="DE91"/>
      <c r="DF91"/>
      <c r="DG91"/>
      <c r="DH91"/>
      <c r="DI91"/>
      <c r="DJ91"/>
      <c r="DK91"/>
      <c r="DL91"/>
      <c r="DM91"/>
      <c r="DN91"/>
      <c r="DO91"/>
      <c r="DP91"/>
      <c r="DQ91"/>
      <c r="DR91"/>
      <c r="DS91"/>
      <c r="DT91"/>
      <c r="DU91"/>
      <c r="DV91"/>
      <c r="DW91"/>
      <c r="DX91"/>
      <c r="DY91"/>
      <c r="DZ91"/>
      <c r="EA91"/>
      <c r="EB91"/>
      <c r="EC91"/>
      <c r="ED91"/>
      <c r="EE91"/>
      <c r="EF91"/>
      <c r="EG91"/>
      <c r="EH91"/>
      <c r="EI91"/>
      <c r="EJ91"/>
      <c r="EK91"/>
      <c r="EL91"/>
      <c r="EM91"/>
      <c r="EN91"/>
      <c r="EO91"/>
      <c r="EP91"/>
      <c r="EQ91"/>
      <c r="ER91"/>
      <c r="ES91"/>
      <c r="ET91"/>
      <c r="EU91"/>
      <c r="EV91"/>
      <c r="EW91"/>
      <c r="EX91"/>
      <c r="EY91"/>
      <c r="EZ91"/>
      <c r="FA91"/>
      <c r="FB91"/>
      <c r="FC91"/>
      <c r="FD91"/>
      <c r="FE91"/>
      <c r="FF91"/>
      <c r="FG91"/>
      <c r="FH91"/>
      <c r="FI91"/>
      <c r="FJ91"/>
      <c r="FK91"/>
      <c r="FL91"/>
      <c r="FM91"/>
      <c r="FN91"/>
      <c r="FO91"/>
      <c r="FP91"/>
      <c r="FQ91"/>
      <c r="FR91"/>
      <c r="FS91"/>
      <c r="FT91"/>
      <c r="FU91"/>
      <c r="FV91"/>
      <c r="FW91"/>
      <c r="FX91"/>
      <c r="FY91"/>
      <c r="FZ91"/>
      <c r="GA91"/>
      <c r="GB91"/>
      <c r="GC91"/>
      <c r="GD91"/>
      <c r="GE91"/>
      <c r="GF91"/>
      <c r="GG91"/>
      <c r="GH91"/>
      <c r="GI91"/>
      <c r="GJ91"/>
      <c r="GK91"/>
      <c r="GL91"/>
      <c r="GM91"/>
      <c r="GN91"/>
      <c r="GO91"/>
      <c r="GP91"/>
      <c r="GQ91"/>
      <c r="GR91"/>
      <c r="GS91"/>
      <c r="GT91"/>
      <c r="GU91"/>
      <c r="GV91"/>
      <c r="GW91"/>
      <c r="GX91"/>
      <c r="GY91"/>
      <c r="GZ91"/>
      <c r="HA91"/>
      <c r="HB91"/>
      <c r="HC91"/>
    </row>
    <row r="92" spans="1:211" s="16" customFormat="1" ht="12.75" customHeight="1" x14ac:dyDescent="0.25">
      <c r="A92" s="456"/>
      <c r="B92" s="150"/>
      <c r="C92" s="179"/>
      <c r="D92" s="180"/>
      <c r="E92" s="179"/>
      <c r="F92" s="180"/>
      <c r="G92" s="179"/>
      <c r="H92" s="180"/>
      <c r="I92" s="179"/>
      <c r="J92" s="180"/>
      <c r="K92" s="179"/>
      <c r="L92" s="180"/>
      <c r="M92" s="179"/>
      <c r="N92" s="180"/>
      <c r="O92" s="179">
        <v>0.58333333333333337</v>
      </c>
      <c r="P92" s="180">
        <v>0.70833333333333337</v>
      </c>
      <c r="Q92" s="179"/>
      <c r="R92" s="180"/>
      <c r="S92" s="179">
        <v>0.375</v>
      </c>
      <c r="T92" s="180">
        <v>0.5</v>
      </c>
      <c r="U92" s="179"/>
      <c r="V92" s="180"/>
      <c r="W92" s="181"/>
      <c r="X92" s="182"/>
      <c r="Y92" s="183"/>
      <c r="Z92" s="184"/>
      <c r="AA92" s="179">
        <v>0.375</v>
      </c>
      <c r="AB92" s="180">
        <v>0.5</v>
      </c>
      <c r="AC92" s="179"/>
      <c r="AD92" s="180"/>
      <c r="AE92" s="179">
        <v>0.5625</v>
      </c>
      <c r="AF92" s="180">
        <v>0.6875</v>
      </c>
      <c r="AG92" s="179"/>
      <c r="AH92" s="180"/>
      <c r="AI92" s="179">
        <v>0.375</v>
      </c>
      <c r="AJ92" s="180">
        <v>0.5</v>
      </c>
      <c r="AK92" s="179"/>
      <c r="AL92" s="180"/>
      <c r="AM92" s="179">
        <v>0.5625</v>
      </c>
      <c r="AN92" s="180">
        <v>0.6875</v>
      </c>
      <c r="AO92" s="179"/>
      <c r="AP92" s="180"/>
      <c r="AQ92" s="179"/>
      <c r="AR92" s="180"/>
      <c r="AS92" s="179"/>
      <c r="AT92" s="180"/>
      <c r="AU92"/>
      <c r="AV92"/>
      <c r="AW92"/>
      <c r="AX92"/>
      <c r="AY92"/>
      <c r="AZ92"/>
      <c r="BA92"/>
      <c r="BB92"/>
      <c r="BC92"/>
      <c r="BD92"/>
      <c r="BE92"/>
      <c r="BF92"/>
      <c r="BG92"/>
      <c r="BH92"/>
      <c r="BI92"/>
      <c r="BJ92"/>
      <c r="BK92"/>
      <c r="BL92"/>
      <c r="BM92"/>
      <c r="BN92"/>
      <c r="BO92"/>
      <c r="BP92"/>
      <c r="BQ92"/>
      <c r="BR92"/>
      <c r="BS92"/>
      <c r="BT92"/>
      <c r="BU92"/>
      <c r="BV92"/>
      <c r="BW92"/>
      <c r="BX92"/>
      <c r="BY92"/>
      <c r="BZ92"/>
      <c r="CA92"/>
      <c r="CB92"/>
      <c r="CC92"/>
      <c r="CD92"/>
      <c r="CE92"/>
      <c r="CF92"/>
      <c r="CG92"/>
      <c r="CH92"/>
      <c r="CI92"/>
      <c r="CJ92"/>
      <c r="CK92"/>
      <c r="CL92"/>
      <c r="CM92"/>
      <c r="CN92"/>
      <c r="CO92"/>
      <c r="CP92"/>
      <c r="CQ92"/>
      <c r="CR92"/>
      <c r="CS92"/>
      <c r="CT92"/>
      <c r="CU92"/>
      <c r="CV92"/>
      <c r="CW92"/>
      <c r="CX92"/>
      <c r="CY92"/>
      <c r="CZ92"/>
      <c r="DA92"/>
      <c r="DB92"/>
      <c r="DC92"/>
      <c r="DD92"/>
      <c r="DE92"/>
      <c r="DF92"/>
      <c r="DG92"/>
      <c r="DH92"/>
      <c r="DI92"/>
      <c r="DJ92"/>
      <c r="DK92"/>
      <c r="DL92"/>
      <c r="DM92"/>
      <c r="DN92"/>
      <c r="DO92"/>
      <c r="DP92"/>
      <c r="DQ92"/>
      <c r="DR92"/>
      <c r="DS92"/>
      <c r="DT92"/>
      <c r="DU92"/>
      <c r="DV92"/>
      <c r="DW92"/>
      <c r="DX92"/>
      <c r="DY92"/>
      <c r="DZ92"/>
      <c r="EA92"/>
      <c r="EB92"/>
      <c r="EC92"/>
      <c r="ED92"/>
      <c r="EE92"/>
      <c r="EF92"/>
      <c r="EG92"/>
      <c r="EH92"/>
      <c r="EI92"/>
      <c r="EJ92"/>
      <c r="EK92"/>
      <c r="EL92"/>
      <c r="EM92"/>
      <c r="EN92"/>
      <c r="EO92"/>
      <c r="EP92"/>
      <c r="EQ92"/>
      <c r="ER92"/>
      <c r="ES92"/>
      <c r="ET92"/>
      <c r="EU92"/>
      <c r="EV92"/>
      <c r="EW92"/>
      <c r="EX92"/>
      <c r="EY92"/>
      <c r="EZ92"/>
      <c r="FA92"/>
      <c r="FB92"/>
      <c r="FC92"/>
      <c r="FD92"/>
      <c r="FE92"/>
      <c r="FF92"/>
      <c r="FG92"/>
      <c r="FH92"/>
      <c r="FI92"/>
      <c r="FJ92"/>
      <c r="FK92"/>
      <c r="FL92"/>
      <c r="FM92"/>
      <c r="FN92"/>
      <c r="FO92"/>
      <c r="FP92"/>
      <c r="FQ92"/>
      <c r="FR92"/>
      <c r="FS92"/>
      <c r="FT92"/>
      <c r="FU92"/>
      <c r="FV92"/>
      <c r="FW92"/>
      <c r="FX92"/>
      <c r="FY92"/>
      <c r="FZ92"/>
      <c r="GA92"/>
      <c r="GB92"/>
      <c r="GC92"/>
      <c r="GD92"/>
      <c r="GE92"/>
      <c r="GF92"/>
      <c r="GG92"/>
      <c r="GH92"/>
      <c r="GI92"/>
      <c r="GJ92"/>
      <c r="GK92"/>
      <c r="GL92"/>
      <c r="GM92"/>
      <c r="GN92"/>
      <c r="GO92"/>
      <c r="GP92"/>
      <c r="GQ92"/>
      <c r="GR92"/>
      <c r="GS92"/>
      <c r="GT92"/>
      <c r="GU92"/>
      <c r="GV92"/>
      <c r="GW92"/>
      <c r="GX92"/>
      <c r="GY92"/>
      <c r="GZ92"/>
      <c r="HA92"/>
      <c r="HB92"/>
      <c r="HC92"/>
    </row>
    <row r="93" spans="1:211" s="16" customFormat="1" ht="12.75" customHeight="1" x14ac:dyDescent="0.25">
      <c r="A93" s="456"/>
      <c r="B93" s="150"/>
      <c r="C93" s="9"/>
      <c r="D93" s="187"/>
      <c r="E93" s="9"/>
      <c r="F93" s="187"/>
      <c r="G93" s="9"/>
      <c r="H93" s="187"/>
      <c r="I93" s="9"/>
      <c r="J93" s="187"/>
      <c r="K93" s="9"/>
      <c r="L93" s="187"/>
      <c r="M93" s="9"/>
      <c r="N93" s="187"/>
      <c r="O93" s="9" t="s">
        <v>42</v>
      </c>
      <c r="P93" s="187" t="s">
        <v>43</v>
      </c>
      <c r="Q93" s="9"/>
      <c r="R93" s="187"/>
      <c r="S93" s="9" t="s">
        <v>44</v>
      </c>
      <c r="T93" s="187" t="s">
        <v>45</v>
      </c>
      <c r="U93" s="9"/>
      <c r="V93" s="187"/>
      <c r="W93" s="85"/>
      <c r="X93" s="188"/>
      <c r="Y93" s="87"/>
      <c r="Z93" s="189"/>
      <c r="AA93" s="9" t="s">
        <v>42</v>
      </c>
      <c r="AB93" s="187" t="s">
        <v>45</v>
      </c>
      <c r="AC93" s="9"/>
      <c r="AD93" s="187"/>
      <c r="AE93" s="9" t="s">
        <v>42</v>
      </c>
      <c r="AF93" s="187" t="s">
        <v>45</v>
      </c>
      <c r="AG93" s="9"/>
      <c r="AH93" s="187"/>
      <c r="AI93" s="9" t="s">
        <v>42</v>
      </c>
      <c r="AJ93" s="187"/>
      <c r="AK93" s="9"/>
      <c r="AL93" s="187"/>
      <c r="AM93" s="9" t="s">
        <v>42</v>
      </c>
      <c r="AN93" s="187" t="s">
        <v>14</v>
      </c>
      <c r="AO93" s="9"/>
      <c r="AP93" s="187"/>
      <c r="AQ93" s="9"/>
      <c r="AR93" s="187"/>
      <c r="AS93" s="9"/>
      <c r="AT93" s="187"/>
      <c r="AU93"/>
      <c r="AV93"/>
      <c r="AW93"/>
      <c r="AX93"/>
      <c r="AY93"/>
      <c r="AZ93"/>
      <c r="BA93"/>
      <c r="BB93"/>
      <c r="BC93"/>
      <c r="BD93"/>
      <c r="BE93"/>
      <c r="BF93"/>
      <c r="BG93"/>
      <c r="BH93"/>
      <c r="BI93"/>
      <c r="BJ93"/>
      <c r="BK93"/>
      <c r="BL93"/>
      <c r="BM93"/>
      <c r="BN93"/>
      <c r="BO93"/>
      <c r="BP93"/>
      <c r="BQ93"/>
      <c r="BR93"/>
      <c r="BS93"/>
      <c r="BT93"/>
      <c r="BU93"/>
      <c r="BV93"/>
      <c r="BW93"/>
      <c r="BX93"/>
      <c r="BY93"/>
      <c r="BZ93"/>
      <c r="CA93"/>
      <c r="CB93"/>
      <c r="CC93"/>
      <c r="CD93"/>
      <c r="CE93"/>
      <c r="CF93"/>
      <c r="CG93"/>
      <c r="CH93"/>
      <c r="CI93"/>
      <c r="CJ93"/>
      <c r="CK93"/>
      <c r="CL93"/>
      <c r="CM93"/>
      <c r="CN93"/>
      <c r="CO93"/>
      <c r="CP93"/>
      <c r="CQ93"/>
      <c r="CR93"/>
      <c r="CS93"/>
      <c r="CT93"/>
      <c r="CU93"/>
      <c r="CV93"/>
      <c r="CW93"/>
      <c r="CX93"/>
      <c r="CY93"/>
      <c r="CZ93"/>
      <c r="DA93"/>
      <c r="DB93"/>
      <c r="DC93"/>
      <c r="DD93"/>
      <c r="DE93"/>
      <c r="DF93"/>
      <c r="DG93"/>
      <c r="DH93"/>
      <c r="DI93"/>
      <c r="DJ93"/>
      <c r="DK93"/>
      <c r="DL93"/>
      <c r="DM93"/>
      <c r="DN93"/>
      <c r="DO93"/>
      <c r="DP93"/>
      <c r="DQ93"/>
      <c r="DR93"/>
      <c r="DS93"/>
      <c r="DT93"/>
      <c r="DU93"/>
      <c r="DV93"/>
      <c r="DW93"/>
      <c r="DX93"/>
      <c r="DY93"/>
      <c r="DZ93"/>
      <c r="EA93"/>
      <c r="EB93"/>
      <c r="EC93"/>
      <c r="ED93"/>
      <c r="EE93"/>
      <c r="EF93"/>
      <c r="EG93"/>
      <c r="EH93"/>
      <c r="EI93"/>
      <c r="EJ93"/>
      <c r="EK93"/>
      <c r="EL93"/>
      <c r="EM93"/>
      <c r="EN93"/>
      <c r="EO93"/>
      <c r="EP93"/>
      <c r="EQ93"/>
      <c r="ER93"/>
      <c r="ES93"/>
      <c r="ET93"/>
      <c r="EU93"/>
      <c r="EV93"/>
      <c r="EW93"/>
      <c r="EX93"/>
      <c r="EY93"/>
      <c r="EZ93"/>
      <c r="FA93"/>
      <c r="FB93"/>
      <c r="FC93"/>
      <c r="FD93"/>
      <c r="FE93"/>
      <c r="FF93"/>
      <c r="FG93"/>
      <c r="FH93"/>
      <c r="FI93"/>
      <c r="FJ93"/>
      <c r="FK93"/>
      <c r="FL93"/>
      <c r="FM93"/>
      <c r="FN93"/>
      <c r="FO93"/>
      <c r="FP93"/>
      <c r="FQ93"/>
      <c r="FR93"/>
      <c r="FS93"/>
      <c r="FT93"/>
      <c r="FU93"/>
      <c r="FV93"/>
      <c r="FW93"/>
      <c r="FX93"/>
      <c r="FY93"/>
      <c r="FZ93"/>
      <c r="GA93"/>
      <c r="GB93"/>
      <c r="GC93"/>
      <c r="GD93"/>
      <c r="GE93"/>
      <c r="GF93"/>
      <c r="GG93"/>
      <c r="GH93"/>
      <c r="GI93"/>
      <c r="GJ93"/>
      <c r="GK93"/>
      <c r="GL93"/>
      <c r="GM93"/>
      <c r="GN93"/>
      <c r="GO93"/>
      <c r="GP93"/>
      <c r="GQ93"/>
      <c r="GR93"/>
      <c r="GS93"/>
      <c r="GT93"/>
      <c r="GU93"/>
      <c r="GV93"/>
      <c r="GW93"/>
      <c r="GX93"/>
      <c r="GY93"/>
      <c r="GZ93"/>
      <c r="HA93"/>
      <c r="HB93"/>
      <c r="HC93"/>
    </row>
    <row r="94" spans="1:211" s="16" customFormat="1" ht="12" customHeight="1" x14ac:dyDescent="0.25">
      <c r="A94" s="456"/>
      <c r="B94" s="150"/>
      <c r="C94" s="346"/>
      <c r="D94" s="347"/>
      <c r="E94" s="346"/>
      <c r="F94" s="347"/>
      <c r="G94" s="346"/>
      <c r="H94" s="347"/>
      <c r="I94" s="346"/>
      <c r="J94" s="347"/>
      <c r="K94" s="346"/>
      <c r="L94" s="347"/>
      <c r="M94" s="346"/>
      <c r="N94" s="347"/>
      <c r="O94" s="346"/>
      <c r="P94" s="347"/>
      <c r="Q94" s="346"/>
      <c r="R94" s="347"/>
      <c r="S94" s="346" t="s">
        <v>241</v>
      </c>
      <c r="T94" s="347"/>
      <c r="U94" s="346"/>
      <c r="V94" s="347"/>
      <c r="W94" s="404"/>
      <c r="X94" s="405"/>
      <c r="Y94" s="402"/>
      <c r="Z94" s="403"/>
      <c r="AA94" s="346" t="s">
        <v>46</v>
      </c>
      <c r="AB94" s="347"/>
      <c r="AC94" s="346"/>
      <c r="AD94" s="347"/>
      <c r="AE94" s="346" t="s">
        <v>243</v>
      </c>
      <c r="AF94" s="347"/>
      <c r="AG94" s="346"/>
      <c r="AH94" s="347"/>
      <c r="AI94" s="346"/>
      <c r="AJ94" s="347"/>
      <c r="AK94" s="346"/>
      <c r="AL94" s="347"/>
      <c r="AM94" s="346" t="s">
        <v>246</v>
      </c>
      <c r="AN94" s="347"/>
      <c r="AO94" s="346"/>
      <c r="AP94" s="347"/>
      <c r="AQ94" s="346"/>
      <c r="AR94" s="347"/>
      <c r="AS94" s="346"/>
      <c r="AT94" s="347"/>
      <c r="AU94"/>
      <c r="AV94"/>
      <c r="AW94"/>
      <c r="AX94"/>
      <c r="AY94"/>
      <c r="AZ94"/>
      <c r="BA94"/>
      <c r="BB94"/>
      <c r="BC94"/>
      <c r="BD94"/>
      <c r="BE94"/>
      <c r="BF94"/>
      <c r="BG94"/>
      <c r="BH94"/>
      <c r="BI94"/>
      <c r="BJ94"/>
      <c r="BK94"/>
      <c r="BL94"/>
      <c r="BM94"/>
      <c r="BN94"/>
      <c r="BO94"/>
      <c r="BP94"/>
      <c r="BQ94"/>
      <c r="BR94"/>
      <c r="BS94"/>
      <c r="BT94"/>
      <c r="BU94"/>
      <c r="BV94"/>
      <c r="BW94"/>
      <c r="BX94"/>
      <c r="BY94"/>
      <c r="BZ94"/>
      <c r="CA94"/>
      <c r="CB94"/>
      <c r="CC94"/>
      <c r="CD94"/>
      <c r="CE94"/>
      <c r="CF94"/>
      <c r="CG94"/>
      <c r="CH94"/>
      <c r="CI94"/>
      <c r="CJ94"/>
      <c r="CK94"/>
      <c r="CL94"/>
      <c r="CM94"/>
      <c r="CN94"/>
      <c r="CO94"/>
      <c r="CP94"/>
      <c r="CQ94"/>
      <c r="CR94"/>
      <c r="CS94"/>
      <c r="CT94"/>
      <c r="CU94"/>
      <c r="CV94"/>
      <c r="CW94"/>
      <c r="CX94"/>
      <c r="CY94"/>
      <c r="CZ94"/>
      <c r="DA94"/>
      <c r="DB94"/>
      <c r="DC94"/>
      <c r="DD94"/>
      <c r="DE94"/>
      <c r="DF94"/>
      <c r="DG94"/>
      <c r="DH94"/>
      <c r="DI94"/>
      <c r="DJ94"/>
      <c r="DK94"/>
      <c r="DL94"/>
      <c r="DM94"/>
      <c r="DN94"/>
      <c r="DO94"/>
      <c r="DP94"/>
      <c r="DQ94"/>
      <c r="DR94"/>
      <c r="DS94"/>
      <c r="DT94"/>
      <c r="DU94"/>
      <c r="DV94"/>
      <c r="DW94"/>
      <c r="DX94"/>
      <c r="DY94"/>
      <c r="DZ94"/>
      <c r="EA94"/>
      <c r="EB94"/>
      <c r="EC94"/>
      <c r="ED94"/>
      <c r="EE94"/>
      <c r="EF94"/>
      <c r="EG94"/>
      <c r="EH94"/>
      <c r="EI94"/>
      <c r="EJ94"/>
      <c r="EK94"/>
      <c r="EL94"/>
      <c r="EM94"/>
      <c r="EN94"/>
      <c r="EO94"/>
      <c r="EP94"/>
      <c r="EQ94"/>
      <c r="ER94"/>
      <c r="ES94"/>
      <c r="ET94"/>
      <c r="EU94"/>
      <c r="EV94"/>
      <c r="EW94"/>
      <c r="EX94"/>
      <c r="EY94"/>
      <c r="EZ94"/>
      <c r="FA94"/>
      <c r="FB94"/>
      <c r="FC94"/>
      <c r="FD94"/>
      <c r="FE94"/>
      <c r="FF94"/>
      <c r="FG94"/>
      <c r="FH94"/>
      <c r="FI94"/>
      <c r="FJ94"/>
      <c r="FK94"/>
      <c r="FL94"/>
      <c r="FM94"/>
      <c r="FN94"/>
      <c r="FO94"/>
      <c r="FP94"/>
      <c r="FQ94"/>
      <c r="FR94"/>
      <c r="FS94"/>
      <c r="FT94"/>
      <c r="FU94"/>
      <c r="FV94"/>
      <c r="FW94"/>
      <c r="FX94"/>
      <c r="FY94"/>
      <c r="FZ94"/>
      <c r="GA94"/>
      <c r="GB94"/>
      <c r="GC94"/>
      <c r="GD94"/>
      <c r="GE94"/>
      <c r="GF94"/>
      <c r="GG94"/>
      <c r="GH94"/>
      <c r="GI94"/>
      <c r="GJ94"/>
      <c r="GK94"/>
      <c r="GL94"/>
      <c r="GM94"/>
      <c r="GN94"/>
      <c r="GO94"/>
      <c r="GP94"/>
      <c r="GQ94"/>
      <c r="GR94"/>
      <c r="GS94"/>
      <c r="GT94"/>
      <c r="GU94"/>
      <c r="GV94"/>
      <c r="GW94"/>
      <c r="GX94"/>
      <c r="GY94"/>
      <c r="GZ94"/>
      <c r="HA94"/>
      <c r="HB94"/>
      <c r="HC94"/>
    </row>
    <row r="95" spans="1:211" s="2" customFormat="1" ht="12.75" customHeight="1" x14ac:dyDescent="0.25">
      <c r="A95" s="456"/>
      <c r="B95" s="123" t="s">
        <v>24</v>
      </c>
      <c r="C95" s="438"/>
      <c r="D95" s="439"/>
      <c r="E95" s="438"/>
      <c r="F95" s="439"/>
      <c r="G95" s="438" t="s">
        <v>47</v>
      </c>
      <c r="H95" s="439"/>
      <c r="I95" s="438" t="s">
        <v>48</v>
      </c>
      <c r="J95" s="439"/>
      <c r="K95" s="438"/>
      <c r="L95" s="439"/>
      <c r="M95" s="438"/>
      <c r="N95" s="439"/>
      <c r="O95" s="438" t="s">
        <v>37</v>
      </c>
      <c r="P95" s="439"/>
      <c r="Q95" s="438"/>
      <c r="R95" s="439"/>
      <c r="S95" s="438" t="s">
        <v>38</v>
      </c>
      <c r="T95" s="439"/>
      <c r="U95" s="438"/>
      <c r="V95" s="439"/>
      <c r="W95" s="438" t="s">
        <v>49</v>
      </c>
      <c r="X95" s="439"/>
      <c r="Y95" s="438"/>
      <c r="Z95" s="439"/>
      <c r="AA95" s="438" t="s">
        <v>50</v>
      </c>
      <c r="AB95" s="439"/>
      <c r="AC95" s="438"/>
      <c r="AD95" s="439"/>
      <c r="AE95" s="438" t="s">
        <v>50</v>
      </c>
      <c r="AF95" s="439"/>
      <c r="AG95" s="438"/>
      <c r="AH95" s="439"/>
      <c r="AI95" s="438" t="s">
        <v>40</v>
      </c>
      <c r="AJ95" s="439"/>
      <c r="AK95" s="438"/>
      <c r="AL95" s="439"/>
      <c r="AM95" s="438" t="s">
        <v>41</v>
      </c>
      <c r="AN95" s="439"/>
      <c r="AO95" s="438"/>
      <c r="AP95" s="439"/>
      <c r="AQ95" s="438"/>
      <c r="AR95" s="439"/>
      <c r="AS95" s="438"/>
      <c r="AT95" s="439"/>
      <c r="AU95"/>
      <c r="AV95"/>
      <c r="AW95"/>
      <c r="AX95"/>
      <c r="AY95"/>
      <c r="AZ95"/>
      <c r="BA95"/>
      <c r="BB95"/>
      <c r="BC95"/>
      <c r="BD95"/>
      <c r="BE95"/>
      <c r="BF95"/>
      <c r="BG95"/>
      <c r="BH95"/>
      <c r="BI95"/>
      <c r="BJ95"/>
      <c r="BK95"/>
      <c r="BL95"/>
      <c r="BM95"/>
      <c r="BN95"/>
      <c r="BO95"/>
      <c r="BP95"/>
      <c r="BQ95"/>
      <c r="BR95"/>
      <c r="BS95"/>
      <c r="BT95"/>
      <c r="BU95"/>
      <c r="BV95"/>
      <c r="BW95"/>
      <c r="BX95"/>
      <c r="BY95"/>
      <c r="BZ95"/>
      <c r="CA95"/>
      <c r="CB95"/>
      <c r="CC95"/>
      <c r="CD95"/>
      <c r="CE95"/>
      <c r="CF95"/>
      <c r="CG95"/>
      <c r="CH95"/>
      <c r="CI95"/>
      <c r="CJ95"/>
      <c r="CK95"/>
      <c r="CL95"/>
      <c r="CM95"/>
      <c r="CN95"/>
      <c r="CO95"/>
      <c r="CP95"/>
      <c r="CQ95"/>
      <c r="CR95"/>
      <c r="CS95"/>
      <c r="CT95"/>
      <c r="CU95"/>
      <c r="CV95"/>
      <c r="CW95"/>
      <c r="CX95"/>
      <c r="CY95"/>
      <c r="CZ95"/>
      <c r="DA95"/>
      <c r="DB95"/>
      <c r="DC95"/>
      <c r="DD95"/>
      <c r="DE95"/>
      <c r="DF95"/>
      <c r="DG95"/>
      <c r="DH95"/>
      <c r="DI95"/>
      <c r="DJ95"/>
      <c r="DK95"/>
      <c r="DL95"/>
      <c r="DM95"/>
      <c r="DN95"/>
      <c r="DO95"/>
      <c r="DP95"/>
      <c r="DQ95"/>
      <c r="DR95"/>
      <c r="DS95"/>
      <c r="DT95"/>
      <c r="DU95"/>
      <c r="DV95"/>
      <c r="DW95"/>
      <c r="DX95"/>
      <c r="DY95"/>
      <c r="DZ95"/>
      <c r="EA95"/>
      <c r="EB95"/>
      <c r="EC95"/>
      <c r="ED95"/>
      <c r="EE95"/>
      <c r="EF95"/>
      <c r="EG95"/>
      <c r="EH95"/>
      <c r="EI95"/>
      <c r="EJ95"/>
      <c r="EK95"/>
      <c r="EL95"/>
      <c r="EM95"/>
      <c r="EN95"/>
      <c r="EO95"/>
      <c r="EP95"/>
      <c r="EQ95"/>
      <c r="ER95"/>
      <c r="ES95"/>
      <c r="ET95"/>
      <c r="EU95"/>
      <c r="EV95"/>
      <c r="EW95"/>
      <c r="EX95"/>
      <c r="EY95"/>
      <c r="EZ95"/>
      <c r="FA95"/>
      <c r="FB95"/>
      <c r="FC95"/>
      <c r="FD95"/>
      <c r="FE95"/>
      <c r="FF95"/>
      <c r="FG95"/>
      <c r="FH95"/>
      <c r="FI95"/>
      <c r="FJ95"/>
      <c r="FK95"/>
      <c r="FL95"/>
      <c r="FM95"/>
      <c r="FN95"/>
      <c r="FO95"/>
      <c r="FP95"/>
      <c r="FQ95"/>
      <c r="FR95"/>
      <c r="FS95"/>
      <c r="FT95"/>
      <c r="FU95"/>
      <c r="FV95"/>
      <c r="FW95"/>
      <c r="FX95"/>
      <c r="FY95"/>
      <c r="FZ95"/>
      <c r="GA95"/>
      <c r="GB95"/>
      <c r="GC95"/>
      <c r="GD95"/>
      <c r="GE95"/>
      <c r="GF95"/>
      <c r="GG95"/>
      <c r="GH95"/>
      <c r="GI95"/>
      <c r="GJ95"/>
      <c r="GK95"/>
      <c r="GL95"/>
      <c r="GM95"/>
      <c r="GN95"/>
      <c r="GO95"/>
      <c r="GP95"/>
      <c r="GQ95"/>
      <c r="GR95"/>
      <c r="GS95"/>
      <c r="GT95"/>
      <c r="GU95"/>
      <c r="GV95"/>
      <c r="GW95"/>
      <c r="GX95"/>
      <c r="GY95"/>
      <c r="GZ95"/>
      <c r="HA95"/>
      <c r="HB95"/>
      <c r="HC95"/>
    </row>
    <row r="96" spans="1:211" s="2" customFormat="1" ht="12.75" customHeight="1" x14ac:dyDescent="0.25">
      <c r="A96" s="456"/>
      <c r="B96" s="123"/>
      <c r="C96" s="191"/>
      <c r="D96" s="192"/>
      <c r="E96" s="191"/>
      <c r="F96" s="192"/>
      <c r="G96" s="191">
        <v>0.58333333333333337</v>
      </c>
      <c r="H96" s="192">
        <v>0.66666666666666663</v>
      </c>
      <c r="I96" s="191">
        <v>0.66666666666666663</v>
      </c>
      <c r="J96" s="192">
        <v>0.70833333333333337</v>
      </c>
      <c r="K96" s="191"/>
      <c r="L96" s="192"/>
      <c r="M96" s="191"/>
      <c r="N96" s="192"/>
      <c r="O96" s="191">
        <v>0.58333333333333337</v>
      </c>
      <c r="P96" s="192">
        <v>0.70833333333333337</v>
      </c>
      <c r="Q96" s="191"/>
      <c r="R96" s="192"/>
      <c r="S96" s="191">
        <v>0.375</v>
      </c>
      <c r="T96" s="192">
        <v>0.5</v>
      </c>
      <c r="U96" s="191"/>
      <c r="V96" s="192"/>
      <c r="W96" s="191">
        <v>0.58333333333333337</v>
      </c>
      <c r="X96" s="192">
        <v>0.70833333333333337</v>
      </c>
      <c r="Y96" s="191"/>
      <c r="Z96" s="192"/>
      <c r="AA96" s="191">
        <v>0.375</v>
      </c>
      <c r="AB96" s="192">
        <v>0.5</v>
      </c>
      <c r="AC96" s="191"/>
      <c r="AD96" s="192"/>
      <c r="AE96" s="191">
        <v>0.5625</v>
      </c>
      <c r="AF96" s="192">
        <v>0.6875</v>
      </c>
      <c r="AG96" s="191"/>
      <c r="AH96" s="192"/>
      <c r="AI96" s="191">
        <v>0.375</v>
      </c>
      <c r="AJ96" s="192">
        <v>0.5</v>
      </c>
      <c r="AK96" s="191"/>
      <c r="AL96" s="192"/>
      <c r="AM96" s="191">
        <v>0.5625</v>
      </c>
      <c r="AN96" s="192">
        <v>0.6875</v>
      </c>
      <c r="AO96" s="191"/>
      <c r="AP96" s="192"/>
      <c r="AQ96" s="191"/>
      <c r="AR96" s="192"/>
      <c r="AS96" s="191"/>
      <c r="AT96" s="192"/>
      <c r="AU96"/>
      <c r="AV96"/>
      <c r="AW96"/>
      <c r="AX96"/>
      <c r="AY96"/>
      <c r="AZ96"/>
      <c r="BA96"/>
      <c r="BB96"/>
      <c r="BC96"/>
      <c r="BD96"/>
      <c r="BE96"/>
      <c r="BF96"/>
      <c r="BG96"/>
      <c r="BH96"/>
      <c r="BI96"/>
      <c r="BJ96"/>
      <c r="BK96"/>
      <c r="BL96"/>
      <c r="BM96"/>
      <c r="BN96"/>
      <c r="BO96"/>
      <c r="BP96"/>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c r="DB96"/>
      <c r="DC96"/>
      <c r="DD96"/>
      <c r="DE96"/>
      <c r="DF96"/>
      <c r="DG96"/>
      <c r="DH96"/>
      <c r="DI96"/>
      <c r="DJ96"/>
      <c r="DK96"/>
      <c r="DL96"/>
      <c r="DM96"/>
      <c r="DN96"/>
      <c r="DO96"/>
      <c r="DP96"/>
      <c r="DQ96"/>
      <c r="DR96"/>
      <c r="DS96"/>
      <c r="DT96"/>
      <c r="DU96"/>
      <c r="DV96"/>
      <c r="DW96"/>
      <c r="DX96"/>
      <c r="DY96"/>
      <c r="DZ96"/>
      <c r="EA96"/>
      <c r="EB96"/>
      <c r="EC96"/>
      <c r="ED96"/>
      <c r="EE96"/>
      <c r="EF96"/>
      <c r="EG96"/>
      <c r="EH96"/>
      <c r="EI96"/>
      <c r="EJ96"/>
      <c r="EK96"/>
      <c r="EL96"/>
      <c r="EM96"/>
      <c r="EN96"/>
      <c r="EO96"/>
      <c r="EP96"/>
      <c r="EQ96"/>
      <c r="ER96"/>
      <c r="ES96"/>
      <c r="ET96"/>
      <c r="EU96"/>
      <c r="EV96"/>
      <c r="EW96"/>
      <c r="EX96"/>
      <c r="EY96"/>
      <c r="EZ96"/>
      <c r="FA96"/>
      <c r="FB96"/>
      <c r="FC96"/>
      <c r="FD96"/>
      <c r="FE96"/>
      <c r="FF96"/>
      <c r="FG96"/>
      <c r="FH96"/>
      <c r="FI96"/>
      <c r="FJ96"/>
      <c r="FK96"/>
      <c r="FL96"/>
      <c r="FM96"/>
      <c r="FN96"/>
      <c r="FO96"/>
      <c r="FP96"/>
      <c r="FQ96"/>
      <c r="FR96"/>
      <c r="FS96"/>
      <c r="FT96"/>
      <c r="FU96"/>
      <c r="FV96"/>
      <c r="FW96"/>
      <c r="FX96"/>
      <c r="FY96"/>
      <c r="FZ96"/>
      <c r="GA96"/>
      <c r="GB96"/>
      <c r="GC96"/>
      <c r="GD96"/>
      <c r="GE96"/>
      <c r="GF96"/>
      <c r="GG96"/>
      <c r="GH96"/>
      <c r="GI96"/>
      <c r="GJ96"/>
      <c r="GK96"/>
      <c r="GL96"/>
      <c r="GM96"/>
      <c r="GN96"/>
      <c r="GO96"/>
      <c r="GP96"/>
      <c r="GQ96"/>
      <c r="GR96"/>
      <c r="GS96"/>
      <c r="GT96"/>
      <c r="GU96"/>
      <c r="GV96"/>
      <c r="GW96"/>
      <c r="GX96"/>
      <c r="GY96"/>
      <c r="GZ96"/>
      <c r="HA96"/>
      <c r="HB96"/>
      <c r="HC96"/>
    </row>
    <row r="97" spans="1:211" s="2" customFormat="1" ht="12.75" customHeight="1" x14ac:dyDescent="0.25">
      <c r="A97" s="456"/>
      <c r="B97" s="123"/>
      <c r="C97" s="10"/>
      <c r="D97" s="193"/>
      <c r="E97" s="10"/>
      <c r="F97" s="193"/>
      <c r="G97" s="10" t="s">
        <v>51</v>
      </c>
      <c r="H97" s="193" t="s">
        <v>43</v>
      </c>
      <c r="I97" s="10" t="s">
        <v>51</v>
      </c>
      <c r="J97" s="193" t="s">
        <v>52</v>
      </c>
      <c r="K97" s="10"/>
      <c r="L97" s="193"/>
      <c r="M97" s="10"/>
      <c r="N97" s="193"/>
      <c r="O97" s="10" t="s">
        <v>42</v>
      </c>
      <c r="P97" s="193" t="s">
        <v>43</v>
      </c>
      <c r="Q97" s="10"/>
      <c r="R97" s="193"/>
      <c r="S97" s="10" t="s">
        <v>44</v>
      </c>
      <c r="T97" s="193" t="s">
        <v>45</v>
      </c>
      <c r="U97" s="10"/>
      <c r="V97" s="193"/>
      <c r="W97" s="10" t="s">
        <v>51</v>
      </c>
      <c r="X97" s="193" t="s">
        <v>45</v>
      </c>
      <c r="Y97" s="10"/>
      <c r="Z97" s="193"/>
      <c r="AA97" s="10" t="s">
        <v>42</v>
      </c>
      <c r="AB97" s="193" t="s">
        <v>45</v>
      </c>
      <c r="AC97" s="10"/>
      <c r="AD97" s="193"/>
      <c r="AE97" s="10" t="s">
        <v>42</v>
      </c>
      <c r="AF97" s="193" t="s">
        <v>45</v>
      </c>
      <c r="AG97" s="10"/>
      <c r="AH97" s="193"/>
      <c r="AI97" s="10" t="s">
        <v>42</v>
      </c>
      <c r="AJ97" s="193"/>
      <c r="AK97" s="10"/>
      <c r="AL97" s="193"/>
      <c r="AM97" s="10" t="s">
        <v>42</v>
      </c>
      <c r="AN97" s="193" t="s">
        <v>14</v>
      </c>
      <c r="AO97" s="10"/>
      <c r="AP97" s="193"/>
      <c r="AQ97" s="10"/>
      <c r="AR97" s="193"/>
      <c r="AS97" s="10"/>
      <c r="AT97" s="193"/>
      <c r="AU97"/>
      <c r="AV97"/>
      <c r="AW97"/>
      <c r="AX97"/>
      <c r="AY97"/>
      <c r="AZ97"/>
      <c r="BA97"/>
      <c r="BB97"/>
      <c r="BC97"/>
      <c r="BD97"/>
      <c r="BE97"/>
      <c r="BF97"/>
      <c r="BG97"/>
      <c r="BH97"/>
      <c r="BI97"/>
      <c r="BJ97"/>
      <c r="BK97"/>
      <c r="BL97"/>
      <c r="BM97"/>
      <c r="BN97"/>
      <c r="BO97"/>
      <c r="BP97"/>
      <c r="BQ97"/>
      <c r="BR97"/>
      <c r="BS97"/>
      <c r="BT97"/>
      <c r="BU97"/>
      <c r="BV97"/>
      <c r="BW97"/>
      <c r="BX97"/>
      <c r="BY97"/>
      <c r="BZ97"/>
      <c r="CA97"/>
      <c r="CB97"/>
      <c r="CC97"/>
      <c r="CD97"/>
      <c r="CE97"/>
      <c r="CF97"/>
      <c r="CG97"/>
      <c r="CH97"/>
      <c r="CI97"/>
      <c r="CJ97"/>
      <c r="CK97"/>
      <c r="CL97"/>
      <c r="CM97"/>
      <c r="CN97"/>
      <c r="CO97"/>
      <c r="CP97"/>
      <c r="CQ97"/>
      <c r="CR97"/>
      <c r="CS97"/>
      <c r="CT97"/>
      <c r="CU97"/>
      <c r="CV97"/>
      <c r="CW97"/>
      <c r="CX97"/>
      <c r="CY97"/>
      <c r="CZ97"/>
      <c r="DA97"/>
      <c r="DB97"/>
      <c r="DC97"/>
      <c r="DD97"/>
      <c r="DE97"/>
      <c r="DF97"/>
      <c r="DG97"/>
      <c r="DH97"/>
      <c r="DI97"/>
      <c r="DJ97"/>
      <c r="DK97"/>
      <c r="DL97"/>
      <c r="DM97"/>
      <c r="DN97"/>
      <c r="DO97"/>
      <c r="DP97"/>
      <c r="DQ97"/>
      <c r="DR97"/>
      <c r="DS97"/>
      <c r="DT97"/>
      <c r="DU97"/>
      <c r="DV97"/>
      <c r="DW97"/>
      <c r="DX97"/>
      <c r="DY97"/>
      <c r="DZ97"/>
      <c r="EA97"/>
      <c r="EB97"/>
      <c r="EC97"/>
      <c r="ED97"/>
      <c r="EE97"/>
      <c r="EF97"/>
      <c r="EG97"/>
      <c r="EH97"/>
      <c r="EI97"/>
      <c r="EJ97"/>
      <c r="EK97"/>
      <c r="EL97"/>
      <c r="EM97"/>
      <c r="EN97"/>
      <c r="EO97"/>
      <c r="EP97"/>
      <c r="EQ97"/>
      <c r="ER97"/>
      <c r="ES97"/>
      <c r="ET97"/>
      <c r="EU97"/>
      <c r="EV97"/>
      <c r="EW97"/>
      <c r="EX97"/>
      <c r="EY97"/>
      <c r="EZ97"/>
      <c r="FA97"/>
      <c r="FB97"/>
      <c r="FC97"/>
      <c r="FD97"/>
      <c r="FE97"/>
      <c r="FF97"/>
      <c r="FG97"/>
      <c r="FH97"/>
      <c r="FI97"/>
      <c r="FJ97"/>
      <c r="FK97"/>
      <c r="FL97"/>
      <c r="FM97"/>
      <c r="FN97"/>
      <c r="FO97"/>
      <c r="FP97"/>
      <c r="FQ97"/>
      <c r="FR97"/>
      <c r="FS97"/>
      <c r="FT97"/>
      <c r="FU97"/>
      <c r="FV97"/>
      <c r="FW97"/>
      <c r="FX97"/>
      <c r="FY97"/>
      <c r="FZ97"/>
      <c r="GA97"/>
      <c r="GB97"/>
      <c r="GC97"/>
      <c r="GD97"/>
      <c r="GE97"/>
      <c r="GF97"/>
      <c r="GG97"/>
      <c r="GH97"/>
      <c r="GI97"/>
      <c r="GJ97"/>
      <c r="GK97"/>
      <c r="GL97"/>
      <c r="GM97"/>
      <c r="GN97"/>
      <c r="GO97"/>
      <c r="GP97"/>
      <c r="GQ97"/>
      <c r="GR97"/>
      <c r="GS97"/>
      <c r="GT97"/>
      <c r="GU97"/>
      <c r="GV97"/>
      <c r="GW97"/>
      <c r="GX97"/>
      <c r="GY97"/>
      <c r="GZ97"/>
      <c r="HA97"/>
      <c r="HB97"/>
      <c r="HC97"/>
    </row>
    <row r="98" spans="1:211" s="2" customFormat="1" ht="12.75" customHeight="1" x14ac:dyDescent="0.25">
      <c r="A98" s="456"/>
      <c r="B98" s="123"/>
      <c r="C98" s="344"/>
      <c r="D98" s="345"/>
      <c r="E98" s="344"/>
      <c r="F98" s="345"/>
      <c r="G98" s="344"/>
      <c r="H98" s="345"/>
      <c r="I98" s="344" t="s">
        <v>240</v>
      </c>
      <c r="J98" s="345"/>
      <c r="K98" s="344"/>
      <c r="L98" s="345"/>
      <c r="M98" s="344"/>
      <c r="N98" s="345"/>
      <c r="O98" s="344"/>
      <c r="P98" s="345"/>
      <c r="Q98" s="344"/>
      <c r="R98" s="345"/>
      <c r="S98" s="344" t="s">
        <v>243</v>
      </c>
      <c r="T98" s="345"/>
      <c r="U98" s="344"/>
      <c r="V98" s="345"/>
      <c r="W98" s="481" t="s">
        <v>244</v>
      </c>
      <c r="X98" s="482"/>
      <c r="Y98" s="344"/>
      <c r="Z98" s="345"/>
      <c r="AA98" s="344" t="s">
        <v>243</v>
      </c>
      <c r="AB98" s="345"/>
      <c r="AC98" s="344"/>
      <c r="AD98" s="345"/>
      <c r="AE98" s="344" t="s">
        <v>243</v>
      </c>
      <c r="AF98" s="345"/>
      <c r="AG98" s="344"/>
      <c r="AH98" s="345"/>
      <c r="AI98" s="344"/>
      <c r="AJ98" s="345"/>
      <c r="AK98" s="344"/>
      <c r="AL98" s="345"/>
      <c r="AM98" s="344" t="s">
        <v>243</v>
      </c>
      <c r="AN98" s="345"/>
      <c r="AO98" s="344"/>
      <c r="AP98" s="345"/>
      <c r="AQ98" s="344"/>
      <c r="AR98" s="345"/>
      <c r="AS98" s="344"/>
      <c r="AT98" s="345"/>
      <c r="AU98"/>
      <c r="AV98"/>
      <c r="AW98"/>
      <c r="AX98"/>
      <c r="AY98"/>
      <c r="AZ98"/>
      <c r="BA98"/>
      <c r="BB98"/>
      <c r="BC98"/>
      <c r="BD98"/>
      <c r="BE98"/>
      <c r="BF98"/>
      <c r="BG98"/>
      <c r="BH98"/>
      <c r="BI98"/>
      <c r="BJ98"/>
      <c r="BK98"/>
      <c r="BL98"/>
      <c r="BM98"/>
      <c r="BN98"/>
      <c r="BO98"/>
      <c r="BP98"/>
      <c r="BQ98"/>
      <c r="BR98"/>
      <c r="BS98"/>
      <c r="BT98"/>
      <c r="BU98"/>
      <c r="BV98"/>
      <c r="BW98"/>
      <c r="BX98"/>
      <c r="BY98"/>
      <c r="BZ98"/>
      <c r="CA98"/>
      <c r="CB98"/>
      <c r="CC98"/>
      <c r="CD98"/>
      <c r="CE98"/>
      <c r="CF98"/>
      <c r="CG98"/>
      <c r="CH98"/>
      <c r="CI98"/>
      <c r="CJ98"/>
      <c r="CK98"/>
      <c r="CL98"/>
      <c r="CM98"/>
      <c r="CN98"/>
      <c r="CO98"/>
      <c r="CP98"/>
      <c r="CQ98"/>
      <c r="CR98"/>
      <c r="CS98"/>
      <c r="CT98"/>
      <c r="CU98"/>
      <c r="CV98"/>
      <c r="CW98"/>
      <c r="CX98"/>
      <c r="CY98"/>
      <c r="CZ98"/>
      <c r="DA98"/>
      <c r="DB98"/>
      <c r="DC98"/>
      <c r="DD98"/>
      <c r="DE98"/>
      <c r="DF98"/>
      <c r="DG98"/>
      <c r="DH98"/>
      <c r="DI98"/>
      <c r="DJ98"/>
      <c r="DK98"/>
      <c r="DL98"/>
      <c r="DM98"/>
      <c r="DN98"/>
      <c r="DO98"/>
      <c r="DP98"/>
      <c r="DQ98"/>
      <c r="DR98"/>
      <c r="DS98"/>
      <c r="DT98"/>
      <c r="DU98"/>
      <c r="DV98"/>
      <c r="DW98"/>
      <c r="DX98"/>
      <c r="DY98"/>
      <c r="DZ98"/>
      <c r="EA98"/>
      <c r="EB98"/>
      <c r="EC98"/>
      <c r="ED98"/>
      <c r="EE98"/>
      <c r="EF98"/>
      <c r="EG98"/>
      <c r="EH98"/>
      <c r="EI98"/>
      <c r="EJ98"/>
      <c r="EK98"/>
      <c r="EL98"/>
      <c r="EM98"/>
      <c r="EN98"/>
      <c r="EO98"/>
      <c r="EP98"/>
      <c r="EQ98"/>
      <c r="ER98"/>
      <c r="ES98"/>
      <c r="ET98"/>
      <c r="EU98"/>
      <c r="EV98"/>
      <c r="EW98"/>
      <c r="EX98"/>
      <c r="EY98"/>
      <c r="EZ98"/>
      <c r="FA98"/>
      <c r="FB98"/>
      <c r="FC98"/>
      <c r="FD98"/>
      <c r="FE98"/>
      <c r="FF98"/>
      <c r="FG98"/>
      <c r="FH98"/>
      <c r="FI98"/>
      <c r="FJ98"/>
      <c r="FK98"/>
      <c r="FL98"/>
      <c r="FM98"/>
      <c r="FN98"/>
      <c r="FO98"/>
      <c r="FP98"/>
      <c r="FQ98"/>
      <c r="FR98"/>
      <c r="FS98"/>
      <c r="FT98"/>
      <c r="FU98"/>
      <c r="FV98"/>
      <c r="FW98"/>
      <c r="FX98"/>
      <c r="FY98"/>
      <c r="FZ98"/>
      <c r="GA98"/>
      <c r="GB98"/>
      <c r="GC98"/>
      <c r="GD98"/>
      <c r="GE98"/>
      <c r="GF98"/>
      <c r="GG98"/>
      <c r="GH98"/>
      <c r="GI98"/>
      <c r="GJ98"/>
      <c r="GK98"/>
      <c r="GL98"/>
      <c r="GM98"/>
      <c r="GN98"/>
      <c r="GO98"/>
      <c r="GP98"/>
      <c r="GQ98"/>
      <c r="GR98"/>
      <c r="GS98"/>
      <c r="GT98"/>
      <c r="GU98"/>
      <c r="GV98"/>
      <c r="GW98"/>
      <c r="GX98"/>
      <c r="GY98"/>
      <c r="GZ98"/>
      <c r="HA98"/>
      <c r="HB98"/>
      <c r="HC98"/>
    </row>
    <row r="99" spans="1:211" s="3" customFormat="1" ht="12.75" customHeight="1" x14ac:dyDescent="0.25">
      <c r="A99" s="456"/>
      <c r="B99" s="126" t="s">
        <v>27</v>
      </c>
      <c r="C99" s="440"/>
      <c r="D99" s="441"/>
      <c r="E99" s="440"/>
      <c r="F99" s="441"/>
      <c r="G99" s="440" t="s">
        <v>37</v>
      </c>
      <c r="H99" s="441"/>
      <c r="I99" s="440" t="s">
        <v>48</v>
      </c>
      <c r="J99" s="441"/>
      <c r="K99" s="440"/>
      <c r="L99" s="441"/>
      <c r="M99" s="440"/>
      <c r="N99" s="441"/>
      <c r="O99" s="440"/>
      <c r="P99" s="441"/>
      <c r="Q99" s="440"/>
      <c r="R99" s="441"/>
      <c r="S99" s="440" t="s">
        <v>38</v>
      </c>
      <c r="T99" s="441"/>
      <c r="U99" s="440"/>
      <c r="V99" s="441"/>
      <c r="W99" s="440" t="s">
        <v>49</v>
      </c>
      <c r="X99" s="441"/>
      <c r="Y99" s="440"/>
      <c r="Z99" s="441"/>
      <c r="AA99" s="360"/>
      <c r="AB99" s="361"/>
      <c r="AC99" s="360"/>
      <c r="AD99" s="361"/>
      <c r="AE99" s="360" t="s">
        <v>53</v>
      </c>
      <c r="AF99" s="361"/>
      <c r="AG99" s="360"/>
      <c r="AH99" s="361"/>
      <c r="AI99" s="360"/>
      <c r="AJ99" s="361"/>
      <c r="AK99" s="360"/>
      <c r="AL99" s="361"/>
      <c r="AM99" s="360"/>
      <c r="AN99" s="361"/>
      <c r="AO99" s="360"/>
      <c r="AP99" s="361"/>
      <c r="AQ99" s="360"/>
      <c r="AR99" s="361"/>
      <c r="AS99" s="360"/>
      <c r="AT99" s="361"/>
      <c r="AU99"/>
      <c r="AV99"/>
      <c r="AW99"/>
      <c r="AX99"/>
      <c r="AY99"/>
      <c r="AZ99"/>
      <c r="BA99"/>
      <c r="BB99"/>
      <c r="BC99"/>
      <c r="BD99"/>
      <c r="BE99"/>
      <c r="BF99"/>
      <c r="BG99"/>
      <c r="BH99"/>
      <c r="BI99"/>
      <c r="BJ99"/>
      <c r="BK99"/>
      <c r="BL99"/>
      <c r="BM99"/>
      <c r="BN99"/>
      <c r="BO99"/>
      <c r="BP99"/>
      <c r="BQ99"/>
      <c r="BR99"/>
      <c r="BS99"/>
      <c r="BT99"/>
      <c r="BU99"/>
      <c r="BV99"/>
      <c r="BW99"/>
      <c r="BX99"/>
      <c r="BY99"/>
      <c r="BZ99"/>
      <c r="CA99"/>
      <c r="CB99"/>
      <c r="CC99"/>
      <c r="CD99"/>
      <c r="CE99"/>
      <c r="CF99"/>
      <c r="CG99"/>
      <c r="CH99"/>
      <c r="CI99"/>
      <c r="CJ99"/>
      <c r="CK99"/>
      <c r="CL99"/>
      <c r="CM99"/>
      <c r="CN99"/>
      <c r="CO99"/>
      <c r="CP99"/>
      <c r="CQ99"/>
      <c r="CR99"/>
      <c r="CS99"/>
      <c r="CT99"/>
      <c r="CU99"/>
      <c r="CV99"/>
      <c r="CW99"/>
      <c r="CX99"/>
      <c r="CY99"/>
      <c r="CZ99"/>
      <c r="DA99"/>
      <c r="DB99"/>
      <c r="DC99"/>
      <c r="DD99"/>
      <c r="DE99"/>
      <c r="DF99"/>
      <c r="DG99"/>
      <c r="DH99"/>
      <c r="DI99"/>
      <c r="DJ99"/>
      <c r="DK99"/>
      <c r="DL99"/>
      <c r="DM99"/>
      <c r="DN99"/>
      <c r="DO99"/>
      <c r="DP99"/>
      <c r="DQ99"/>
      <c r="DR99"/>
      <c r="DS99"/>
      <c r="DT99"/>
      <c r="DU99"/>
      <c r="DV99"/>
      <c r="DW99"/>
      <c r="DX99"/>
      <c r="DY99"/>
      <c r="DZ99"/>
      <c r="EA99"/>
      <c r="EB99"/>
      <c r="EC99"/>
      <c r="ED99"/>
      <c r="EE99"/>
      <c r="EF99"/>
      <c r="EG99"/>
      <c r="EH99"/>
      <c r="EI99"/>
      <c r="EJ99"/>
      <c r="EK99"/>
      <c r="EL99"/>
      <c r="EM99"/>
      <c r="EN99"/>
      <c r="EO99"/>
      <c r="EP99"/>
      <c r="EQ99"/>
      <c r="ER99"/>
      <c r="ES99"/>
      <c r="ET99"/>
      <c r="EU99"/>
      <c r="EV99"/>
      <c r="EW99"/>
      <c r="EX99"/>
      <c r="EY99"/>
      <c r="EZ99"/>
      <c r="FA99"/>
      <c r="FB99"/>
      <c r="FC99"/>
      <c r="FD99"/>
      <c r="FE99"/>
      <c r="FF99"/>
      <c r="FG99"/>
      <c r="FH99"/>
      <c r="FI99"/>
      <c r="FJ99"/>
      <c r="FK99"/>
      <c r="FL99"/>
      <c r="FM99"/>
      <c r="FN99"/>
      <c r="FO99"/>
      <c r="FP99"/>
      <c r="FQ99"/>
      <c r="FR99"/>
      <c r="FS99"/>
      <c r="FT99"/>
      <c r="FU99"/>
      <c r="FV99"/>
      <c r="FW99"/>
      <c r="FX99"/>
      <c r="FY99"/>
      <c r="FZ99"/>
      <c r="GA99"/>
      <c r="GB99"/>
      <c r="GC99"/>
      <c r="GD99"/>
      <c r="GE99"/>
      <c r="GF99"/>
      <c r="GG99"/>
      <c r="GH99"/>
      <c r="GI99"/>
      <c r="GJ99"/>
      <c r="GK99"/>
      <c r="GL99"/>
      <c r="GM99"/>
      <c r="GN99"/>
      <c r="GO99"/>
      <c r="GP99"/>
      <c r="GQ99"/>
      <c r="GR99"/>
      <c r="GS99"/>
      <c r="GT99"/>
      <c r="GU99"/>
      <c r="GV99"/>
      <c r="GW99"/>
      <c r="GX99"/>
      <c r="GY99"/>
      <c r="GZ99"/>
      <c r="HA99"/>
      <c r="HB99"/>
      <c r="HC99"/>
    </row>
    <row r="100" spans="1:211" s="3" customFormat="1" ht="12.75" customHeight="1" x14ac:dyDescent="0.25">
      <c r="A100" s="456"/>
      <c r="B100" s="126"/>
      <c r="C100" s="194"/>
      <c r="D100" s="195"/>
      <c r="E100" s="194"/>
      <c r="F100" s="195"/>
      <c r="G100" s="194">
        <v>0.58333333333333337</v>
      </c>
      <c r="H100" s="195">
        <v>0.66666666666666663</v>
      </c>
      <c r="I100" s="194">
        <v>0.66666666666666663</v>
      </c>
      <c r="J100" s="195">
        <v>0.70833333333333337</v>
      </c>
      <c r="K100" s="194"/>
      <c r="L100" s="195"/>
      <c r="M100" s="194"/>
      <c r="N100" s="195"/>
      <c r="O100" s="194"/>
      <c r="P100" s="195"/>
      <c r="Q100" s="194"/>
      <c r="R100" s="195"/>
      <c r="S100" s="194">
        <v>0.375</v>
      </c>
      <c r="T100" s="195">
        <v>0.5</v>
      </c>
      <c r="U100" s="194"/>
      <c r="V100" s="195"/>
      <c r="W100" s="194">
        <v>0.58333333333333337</v>
      </c>
      <c r="X100" s="195">
        <v>0.70833333333333337</v>
      </c>
      <c r="Y100" s="194"/>
      <c r="Z100" s="195"/>
      <c r="AA100" s="196"/>
      <c r="AB100" s="197"/>
      <c r="AC100" s="196"/>
      <c r="AD100" s="197"/>
      <c r="AE100" s="196"/>
      <c r="AF100" s="197"/>
      <c r="AG100" s="196"/>
      <c r="AH100" s="197"/>
      <c r="AI100" s="196"/>
      <c r="AJ100" s="197"/>
      <c r="AK100" s="196"/>
      <c r="AL100" s="197"/>
      <c r="AM100" s="196"/>
      <c r="AN100" s="197"/>
      <c r="AO100" s="196"/>
      <c r="AP100" s="197"/>
      <c r="AQ100" s="196"/>
      <c r="AR100" s="197"/>
      <c r="AS100" s="196"/>
      <c r="AT100" s="197"/>
      <c r="AU100"/>
      <c r="AV100"/>
      <c r="AW100"/>
      <c r="AX100"/>
      <c r="AY100"/>
      <c r="AZ100"/>
      <c r="BA100"/>
      <c r="BB100"/>
      <c r="BC100"/>
      <c r="BD100"/>
      <c r="BE100"/>
      <c r="BF100"/>
      <c r="BG100"/>
      <c r="BH100"/>
      <c r="BI100"/>
      <c r="BJ100"/>
      <c r="BK100"/>
      <c r="BL100"/>
      <c r="BM100"/>
      <c r="BN100"/>
      <c r="BO100"/>
      <c r="BP100"/>
      <c r="BQ100"/>
      <c r="BR100"/>
      <c r="BS100"/>
      <c r="BT100"/>
      <c r="BU100"/>
      <c r="BV100"/>
      <c r="BW100"/>
      <c r="BX100"/>
      <c r="BY100"/>
      <c r="BZ100"/>
      <c r="CA100"/>
      <c r="CB100"/>
      <c r="CC100"/>
      <c r="CD100"/>
      <c r="CE100"/>
      <c r="CF100"/>
      <c r="CG100"/>
      <c r="CH100"/>
      <c r="CI100"/>
      <c r="CJ100"/>
      <c r="CK100"/>
      <c r="CL100"/>
      <c r="CM100"/>
      <c r="CN100"/>
      <c r="CO100"/>
      <c r="CP100"/>
      <c r="CQ100"/>
      <c r="CR100"/>
      <c r="CS100"/>
      <c r="CT100"/>
      <c r="CU100"/>
      <c r="CV100"/>
      <c r="CW100"/>
      <c r="CX100"/>
      <c r="CY100"/>
      <c r="CZ100"/>
      <c r="DA100"/>
      <c r="DB100"/>
      <c r="DC100"/>
      <c r="DD100"/>
      <c r="DE100"/>
      <c r="DF100"/>
      <c r="DG100"/>
      <c r="DH100"/>
      <c r="DI100"/>
      <c r="DJ100"/>
      <c r="DK100"/>
      <c r="DL100"/>
      <c r="DM100"/>
      <c r="DN100"/>
      <c r="DO100"/>
      <c r="DP100"/>
      <c r="DQ100"/>
      <c r="DR100"/>
      <c r="DS100"/>
      <c r="DT100"/>
      <c r="DU100"/>
      <c r="DV100"/>
      <c r="DW100"/>
      <c r="DX100"/>
      <c r="DY100"/>
      <c r="DZ100"/>
      <c r="EA100"/>
      <c r="EB100"/>
      <c r="EC100"/>
      <c r="ED100"/>
      <c r="EE100"/>
      <c r="EF100"/>
      <c r="EG100"/>
      <c r="EH100"/>
      <c r="EI100"/>
      <c r="EJ100"/>
      <c r="EK100"/>
      <c r="EL100"/>
      <c r="EM100"/>
      <c r="EN100"/>
      <c r="EO100"/>
      <c r="EP100"/>
      <c r="EQ100"/>
      <c r="ER100"/>
      <c r="ES100"/>
      <c r="ET100"/>
      <c r="EU100"/>
      <c r="EV100"/>
      <c r="EW100"/>
      <c r="EX100"/>
      <c r="EY100"/>
      <c r="EZ100"/>
      <c r="FA100"/>
      <c r="FB100"/>
      <c r="FC100"/>
      <c r="FD100"/>
      <c r="FE100"/>
      <c r="FF100"/>
      <c r="FG100"/>
      <c r="FH100"/>
      <c r="FI100"/>
      <c r="FJ100"/>
      <c r="FK100"/>
      <c r="FL100"/>
      <c r="FM100"/>
      <c r="FN100"/>
      <c r="FO100"/>
      <c r="FP100"/>
      <c r="FQ100"/>
      <c r="FR100"/>
      <c r="FS100"/>
      <c r="FT100"/>
      <c r="FU100"/>
      <c r="FV100"/>
      <c r="FW100"/>
      <c r="FX100"/>
      <c r="FY100"/>
      <c r="FZ100"/>
      <c r="GA100"/>
      <c r="GB100"/>
      <c r="GC100"/>
      <c r="GD100"/>
      <c r="GE100"/>
      <c r="GF100"/>
      <c r="GG100"/>
      <c r="GH100"/>
      <c r="GI100"/>
      <c r="GJ100"/>
      <c r="GK100"/>
      <c r="GL100"/>
      <c r="GM100"/>
      <c r="GN100"/>
      <c r="GO100"/>
      <c r="GP100"/>
      <c r="GQ100"/>
      <c r="GR100"/>
      <c r="GS100"/>
      <c r="GT100"/>
      <c r="GU100"/>
      <c r="GV100"/>
      <c r="GW100"/>
      <c r="GX100"/>
      <c r="GY100"/>
      <c r="GZ100"/>
      <c r="HA100"/>
      <c r="HB100"/>
      <c r="HC100"/>
    </row>
    <row r="101" spans="1:211" s="3" customFormat="1" ht="12.75" customHeight="1" x14ac:dyDescent="0.25">
      <c r="A101" s="456"/>
      <c r="B101" s="126"/>
      <c r="C101" s="13"/>
      <c r="D101" s="198"/>
      <c r="E101" s="13"/>
      <c r="F101" s="198"/>
      <c r="G101" s="13" t="s">
        <v>51</v>
      </c>
      <c r="H101" s="198" t="s">
        <v>43</v>
      </c>
      <c r="I101" s="13" t="s">
        <v>51</v>
      </c>
      <c r="J101" s="198" t="s">
        <v>52</v>
      </c>
      <c r="K101" s="13"/>
      <c r="L101" s="198"/>
      <c r="M101" s="13"/>
      <c r="N101" s="198"/>
      <c r="O101" s="13"/>
      <c r="P101" s="198"/>
      <c r="Q101" s="13"/>
      <c r="R101" s="198"/>
      <c r="S101" s="13" t="s">
        <v>44</v>
      </c>
      <c r="T101" s="198" t="s">
        <v>45</v>
      </c>
      <c r="U101" s="13"/>
      <c r="V101" s="198"/>
      <c r="W101" s="13" t="s">
        <v>51</v>
      </c>
      <c r="X101" s="198" t="s">
        <v>45</v>
      </c>
      <c r="Y101" s="13"/>
      <c r="Z101" s="198"/>
      <c r="AA101" s="86"/>
      <c r="AB101" s="199"/>
      <c r="AC101" s="86"/>
      <c r="AD101" s="199"/>
      <c r="AE101" s="86"/>
      <c r="AF101" s="199"/>
      <c r="AG101" s="86"/>
      <c r="AH101" s="199"/>
      <c r="AI101" s="86"/>
      <c r="AJ101" s="199"/>
      <c r="AK101" s="86"/>
      <c r="AL101" s="199"/>
      <c r="AM101" s="86"/>
      <c r="AN101" s="199"/>
      <c r="AO101" s="86"/>
      <c r="AP101" s="199"/>
      <c r="AQ101" s="86"/>
      <c r="AR101" s="199"/>
      <c r="AS101" s="86"/>
      <c r="AT101" s="199"/>
      <c r="AU101"/>
      <c r="AV101"/>
      <c r="AW101"/>
      <c r="AX101"/>
      <c r="AY101"/>
      <c r="AZ101"/>
      <c r="BA101"/>
      <c r="BB101"/>
      <c r="BC101"/>
      <c r="BD101"/>
      <c r="BE101"/>
      <c r="BF101"/>
      <c r="BG101"/>
      <c r="BH101"/>
      <c r="BI101"/>
      <c r="BJ101"/>
      <c r="BK101"/>
      <c r="BL101"/>
      <c r="BM101"/>
      <c r="BN101"/>
      <c r="BO101"/>
      <c r="BP101"/>
      <c r="BQ101"/>
      <c r="BR101"/>
      <c r="BS101"/>
      <c r="BT101"/>
      <c r="BU101"/>
      <c r="BV101"/>
      <c r="BW101"/>
      <c r="BX101"/>
      <c r="BY101"/>
      <c r="BZ101"/>
      <c r="CA101"/>
      <c r="CB101"/>
      <c r="CC101"/>
      <c r="CD101"/>
      <c r="CE101"/>
      <c r="CF101"/>
      <c r="CG101"/>
      <c r="CH101"/>
      <c r="CI101"/>
      <c r="CJ101"/>
      <c r="CK101"/>
      <c r="CL101"/>
      <c r="CM101"/>
      <c r="CN101"/>
      <c r="CO101"/>
      <c r="CP101"/>
      <c r="CQ101"/>
      <c r="CR101"/>
      <c r="CS101"/>
      <c r="CT101"/>
      <c r="CU101"/>
      <c r="CV101"/>
      <c r="CW101"/>
      <c r="CX101"/>
      <c r="CY101"/>
      <c r="CZ101"/>
      <c r="DA101"/>
      <c r="DB101"/>
      <c r="DC101"/>
      <c r="DD101"/>
      <c r="DE101"/>
      <c r="DF101"/>
      <c r="DG101"/>
      <c r="DH101"/>
      <c r="DI101"/>
      <c r="DJ101"/>
      <c r="DK101"/>
      <c r="DL101"/>
      <c r="DM101"/>
      <c r="DN101"/>
      <c r="DO101"/>
      <c r="DP101"/>
      <c r="DQ101"/>
      <c r="DR101"/>
      <c r="DS101"/>
      <c r="DT101"/>
      <c r="DU101"/>
      <c r="DV101"/>
      <c r="DW101"/>
      <c r="DX101"/>
      <c r="DY101"/>
      <c r="DZ101"/>
      <c r="EA101"/>
      <c r="EB101"/>
      <c r="EC101"/>
      <c r="ED101"/>
      <c r="EE101"/>
      <c r="EF101"/>
      <c r="EG101"/>
      <c r="EH101"/>
      <c r="EI101"/>
      <c r="EJ101"/>
      <c r="EK101"/>
      <c r="EL101"/>
      <c r="EM101"/>
      <c r="EN101"/>
      <c r="EO101"/>
      <c r="EP101"/>
      <c r="EQ101"/>
      <c r="ER101"/>
      <c r="ES101"/>
      <c r="ET101"/>
      <c r="EU101"/>
      <c r="EV101"/>
      <c r="EW101"/>
      <c r="EX101"/>
      <c r="EY101"/>
      <c r="EZ101"/>
      <c r="FA101"/>
      <c r="FB101"/>
      <c r="FC101"/>
      <c r="FD101"/>
      <c r="FE101"/>
      <c r="FF101"/>
      <c r="FG101"/>
      <c r="FH101"/>
      <c r="FI101"/>
      <c r="FJ101"/>
      <c r="FK101"/>
      <c r="FL101"/>
      <c r="FM101"/>
      <c r="FN101"/>
      <c r="FO101"/>
      <c r="FP101"/>
      <c r="FQ101"/>
      <c r="FR101"/>
      <c r="FS101"/>
      <c r="FT101"/>
      <c r="FU101"/>
      <c r="FV101"/>
      <c r="FW101"/>
      <c r="FX101"/>
      <c r="FY101"/>
      <c r="FZ101"/>
      <c r="GA101"/>
      <c r="GB101"/>
      <c r="GC101"/>
      <c r="GD101"/>
      <c r="GE101"/>
      <c r="GF101"/>
      <c r="GG101"/>
      <c r="GH101"/>
      <c r="GI101"/>
      <c r="GJ101"/>
      <c r="GK101"/>
      <c r="GL101"/>
      <c r="GM101"/>
      <c r="GN101"/>
      <c r="GO101"/>
      <c r="GP101"/>
      <c r="GQ101"/>
      <c r="GR101"/>
      <c r="GS101"/>
      <c r="GT101"/>
      <c r="GU101"/>
      <c r="GV101"/>
      <c r="GW101"/>
      <c r="GX101"/>
      <c r="GY101"/>
      <c r="GZ101"/>
      <c r="HA101"/>
      <c r="HB101"/>
      <c r="HC101"/>
    </row>
    <row r="102" spans="1:211" s="3" customFormat="1" ht="12.75" customHeight="1" x14ac:dyDescent="0.25">
      <c r="A102" s="456"/>
      <c r="B102" s="126"/>
      <c r="C102" s="352"/>
      <c r="D102" s="353"/>
      <c r="E102" s="352"/>
      <c r="F102" s="353"/>
      <c r="G102" s="352"/>
      <c r="H102" s="353"/>
      <c r="I102" s="352" t="s">
        <v>243</v>
      </c>
      <c r="J102" s="353"/>
      <c r="K102" s="352"/>
      <c r="L102" s="353"/>
      <c r="M102" s="352"/>
      <c r="N102" s="353"/>
      <c r="O102" s="352"/>
      <c r="P102" s="353"/>
      <c r="Q102" s="352"/>
      <c r="R102" s="353"/>
      <c r="S102" s="352" t="s">
        <v>242</v>
      </c>
      <c r="T102" s="353"/>
      <c r="U102" s="352"/>
      <c r="V102" s="353"/>
      <c r="W102" s="352" t="s">
        <v>242</v>
      </c>
      <c r="X102" s="353"/>
      <c r="Y102" s="352"/>
      <c r="Z102" s="353"/>
      <c r="AA102" s="436"/>
      <c r="AB102" s="437"/>
      <c r="AC102" s="436"/>
      <c r="AD102" s="437"/>
      <c r="AE102" s="436"/>
      <c r="AF102" s="437"/>
      <c r="AG102" s="436"/>
      <c r="AH102" s="437"/>
      <c r="AI102" s="436"/>
      <c r="AJ102" s="437"/>
      <c r="AK102" s="436"/>
      <c r="AL102" s="437"/>
      <c r="AM102" s="436"/>
      <c r="AN102" s="437"/>
      <c r="AO102" s="436"/>
      <c r="AP102" s="437"/>
      <c r="AQ102" s="436"/>
      <c r="AR102" s="437"/>
      <c r="AS102" s="436"/>
      <c r="AT102" s="437"/>
      <c r="AU102"/>
      <c r="AV102"/>
      <c r="AW102"/>
      <c r="AX102"/>
      <c r="AY102"/>
      <c r="AZ102"/>
      <c r="BA102"/>
      <c r="BB102"/>
      <c r="BC102"/>
      <c r="BD102"/>
      <c r="BE102"/>
      <c r="BF102"/>
      <c r="BG102"/>
      <c r="BH102"/>
      <c r="BI102"/>
      <c r="BJ102"/>
      <c r="BK102"/>
      <c r="BL102"/>
      <c r="BM102"/>
      <c r="BN102"/>
      <c r="BO102"/>
      <c r="BP102"/>
      <c r="BQ102"/>
      <c r="BR102"/>
      <c r="BS102"/>
      <c r="BT102"/>
      <c r="BU102"/>
      <c r="BV102"/>
      <c r="BW102"/>
      <c r="BX102"/>
      <c r="BY102"/>
      <c r="BZ102"/>
      <c r="CA102"/>
      <c r="CB102"/>
      <c r="CC102"/>
      <c r="CD102"/>
      <c r="CE102"/>
      <c r="CF102"/>
      <c r="CG102"/>
      <c r="CH102"/>
      <c r="CI102"/>
      <c r="CJ102"/>
      <c r="CK102"/>
      <c r="CL102"/>
      <c r="CM102"/>
      <c r="CN102"/>
      <c r="CO102"/>
      <c r="CP102"/>
      <c r="CQ102"/>
      <c r="CR102"/>
      <c r="CS102"/>
      <c r="CT102"/>
      <c r="CU102"/>
      <c r="CV102"/>
      <c r="CW102"/>
      <c r="CX102"/>
      <c r="CY102"/>
      <c r="CZ102"/>
      <c r="DA102"/>
      <c r="DB102"/>
      <c r="DC102"/>
      <c r="DD102"/>
      <c r="DE102"/>
      <c r="DF102"/>
      <c r="DG102"/>
      <c r="DH102"/>
      <c r="DI102"/>
      <c r="DJ102"/>
      <c r="DK102"/>
      <c r="DL102"/>
      <c r="DM102"/>
      <c r="DN102"/>
      <c r="DO102"/>
      <c r="DP102"/>
      <c r="DQ102"/>
      <c r="DR102"/>
      <c r="DS102"/>
      <c r="DT102"/>
      <c r="DU102"/>
      <c r="DV102"/>
      <c r="DW102"/>
      <c r="DX102"/>
      <c r="DY102"/>
      <c r="DZ102"/>
      <c r="EA102"/>
      <c r="EB102"/>
      <c r="EC102"/>
      <c r="ED102"/>
      <c r="EE102"/>
      <c r="EF102"/>
      <c r="EG102"/>
      <c r="EH102"/>
      <c r="EI102"/>
      <c r="EJ102"/>
      <c r="EK102"/>
      <c r="EL102"/>
      <c r="EM102"/>
      <c r="EN102"/>
      <c r="EO102"/>
      <c r="EP102"/>
      <c r="EQ102"/>
      <c r="ER102"/>
      <c r="ES102"/>
      <c r="ET102"/>
      <c r="EU102"/>
      <c r="EV102"/>
      <c r="EW102"/>
      <c r="EX102"/>
      <c r="EY102"/>
      <c r="EZ102"/>
      <c r="FA102"/>
      <c r="FB102"/>
      <c r="FC102"/>
      <c r="FD102"/>
      <c r="FE102"/>
      <c r="FF102"/>
      <c r="FG102"/>
      <c r="FH102"/>
      <c r="FI102"/>
      <c r="FJ102"/>
      <c r="FK102"/>
      <c r="FL102"/>
      <c r="FM102"/>
      <c r="FN102"/>
      <c r="FO102"/>
      <c r="FP102"/>
      <c r="FQ102"/>
      <c r="FR102"/>
      <c r="FS102"/>
      <c r="FT102"/>
      <c r="FU102"/>
      <c r="FV102"/>
      <c r="FW102"/>
      <c r="FX102"/>
      <c r="FY102"/>
      <c r="FZ102"/>
      <c r="GA102"/>
      <c r="GB102"/>
      <c r="GC102"/>
      <c r="GD102"/>
      <c r="GE102"/>
      <c r="GF102"/>
      <c r="GG102"/>
      <c r="GH102"/>
      <c r="GI102"/>
      <c r="GJ102"/>
      <c r="GK102"/>
      <c r="GL102"/>
      <c r="GM102"/>
      <c r="GN102"/>
      <c r="GO102"/>
      <c r="GP102"/>
      <c r="GQ102"/>
      <c r="GR102"/>
      <c r="GS102"/>
      <c r="GT102"/>
      <c r="GU102"/>
      <c r="GV102"/>
      <c r="GW102"/>
      <c r="GX102"/>
      <c r="GY102"/>
      <c r="GZ102"/>
      <c r="HA102"/>
      <c r="HB102"/>
      <c r="HC102"/>
    </row>
    <row r="103" spans="1:211" s="4" customFormat="1" ht="12.75" customHeight="1" x14ac:dyDescent="0.25">
      <c r="A103" s="456"/>
      <c r="B103" s="129" t="s">
        <v>28</v>
      </c>
      <c r="C103" s="428" t="s">
        <v>37</v>
      </c>
      <c r="D103" s="429"/>
      <c r="E103" s="428"/>
      <c r="F103" s="429"/>
      <c r="G103" s="428" t="s">
        <v>54</v>
      </c>
      <c r="H103" s="429"/>
      <c r="I103" s="428"/>
      <c r="J103" s="429"/>
      <c r="K103" s="428" t="s">
        <v>55</v>
      </c>
      <c r="L103" s="429"/>
      <c r="M103" s="428"/>
      <c r="N103" s="429"/>
      <c r="O103" s="428" t="s">
        <v>55</v>
      </c>
      <c r="P103" s="429"/>
      <c r="Q103" s="428"/>
      <c r="R103" s="429"/>
      <c r="S103" s="428" t="s">
        <v>56</v>
      </c>
      <c r="T103" s="429"/>
      <c r="U103" s="428" t="s">
        <v>57</v>
      </c>
      <c r="V103" s="429"/>
      <c r="W103" s="428" t="s">
        <v>58</v>
      </c>
      <c r="X103" s="429"/>
      <c r="Y103" s="428"/>
      <c r="Z103" s="429"/>
      <c r="AA103" s="428" t="s">
        <v>59</v>
      </c>
      <c r="AB103" s="429"/>
      <c r="AC103" s="428"/>
      <c r="AD103" s="429"/>
      <c r="AE103" s="428" t="s">
        <v>59</v>
      </c>
      <c r="AF103" s="429"/>
      <c r="AG103" s="428"/>
      <c r="AH103" s="429"/>
      <c r="AI103" s="428" t="s">
        <v>55</v>
      </c>
      <c r="AJ103" s="429"/>
      <c r="AK103" s="428"/>
      <c r="AL103" s="429"/>
      <c r="AM103" s="428" t="s">
        <v>55</v>
      </c>
      <c r="AN103" s="429"/>
      <c r="AO103" s="428"/>
      <c r="AP103" s="429"/>
      <c r="AQ103" s="428"/>
      <c r="AR103" s="429"/>
      <c r="AS103" s="428"/>
      <c r="AT103" s="429"/>
      <c r="AU103"/>
      <c r="AV103"/>
      <c r="AW103"/>
      <c r="AX103"/>
      <c r="AY103"/>
      <c r="AZ103"/>
      <c r="BA103"/>
      <c r="BB103"/>
      <c r="BC103"/>
      <c r="BD103"/>
      <c r="BE103"/>
      <c r="BF103"/>
      <c r="BG103"/>
      <c r="BH103"/>
      <c r="BI103"/>
      <c r="BJ103"/>
      <c r="BK103"/>
      <c r="BL103"/>
      <c r="BM103"/>
      <c r="BN103"/>
      <c r="BO103"/>
      <c r="BP103"/>
      <c r="BQ103"/>
      <c r="BR103"/>
      <c r="BS103"/>
      <c r="BT103"/>
      <c r="BU103"/>
      <c r="BV103"/>
      <c r="BW103"/>
      <c r="BX103"/>
      <c r="BY103"/>
      <c r="BZ103"/>
      <c r="CA103"/>
      <c r="CB103"/>
      <c r="CC103"/>
      <c r="CD103"/>
      <c r="CE103"/>
      <c r="CF103"/>
      <c r="CG103"/>
      <c r="CH103"/>
      <c r="CI103"/>
      <c r="CJ103"/>
      <c r="CK103"/>
      <c r="CL103"/>
      <c r="CM103"/>
      <c r="CN103"/>
      <c r="CO103"/>
      <c r="CP103"/>
      <c r="CQ103"/>
      <c r="CR103"/>
      <c r="CS103"/>
      <c r="CT103"/>
      <c r="CU103"/>
      <c r="CV103"/>
      <c r="CW103"/>
      <c r="CX103"/>
      <c r="CY103"/>
      <c r="CZ103"/>
      <c r="DA103"/>
      <c r="DB103"/>
      <c r="DC103"/>
      <c r="DD103"/>
      <c r="DE103"/>
      <c r="DF103"/>
      <c r="DG103"/>
      <c r="DH103"/>
      <c r="DI103"/>
      <c r="DJ103"/>
      <c r="DK103"/>
      <c r="DL103"/>
      <c r="DM103"/>
      <c r="DN103"/>
      <c r="DO103"/>
      <c r="DP103"/>
      <c r="DQ103"/>
      <c r="DR103"/>
      <c r="DS103"/>
      <c r="DT103"/>
      <c r="DU103"/>
      <c r="DV103"/>
      <c r="DW103"/>
      <c r="DX103"/>
      <c r="DY103"/>
      <c r="DZ103"/>
      <c r="EA103"/>
      <c r="EB103"/>
      <c r="EC103"/>
      <c r="ED103"/>
      <c r="EE103"/>
      <c r="EF103"/>
      <c r="EG103"/>
      <c r="EH103"/>
      <c r="EI103"/>
      <c r="EJ103"/>
      <c r="EK103"/>
      <c r="EL103"/>
      <c r="EM103"/>
      <c r="EN103"/>
      <c r="EO103"/>
      <c r="EP103"/>
      <c r="EQ103"/>
      <c r="ER103"/>
      <c r="ES103"/>
      <c r="ET103"/>
      <c r="EU103"/>
      <c r="EV103"/>
      <c r="EW103"/>
      <c r="EX103"/>
      <c r="EY103"/>
      <c r="EZ103"/>
      <c r="FA103"/>
      <c r="FB103"/>
      <c r="FC103"/>
      <c r="FD103"/>
      <c r="FE103"/>
      <c r="FF103"/>
      <c r="FG103"/>
      <c r="FH103"/>
      <c r="FI103"/>
      <c r="FJ103"/>
      <c r="FK103"/>
      <c r="FL103"/>
      <c r="FM103"/>
      <c r="FN103"/>
      <c r="FO103"/>
      <c r="FP103"/>
      <c r="FQ103"/>
      <c r="FR103"/>
      <c r="FS103"/>
      <c r="FT103"/>
      <c r="FU103"/>
      <c r="FV103"/>
      <c r="FW103"/>
      <c r="FX103"/>
      <c r="FY103"/>
      <c r="FZ103"/>
      <c r="GA103"/>
      <c r="GB103"/>
      <c r="GC103"/>
      <c r="GD103"/>
      <c r="GE103"/>
      <c r="GF103"/>
      <c r="GG103"/>
      <c r="GH103"/>
      <c r="GI103"/>
      <c r="GJ103"/>
      <c r="GK103"/>
      <c r="GL103"/>
      <c r="GM103"/>
      <c r="GN103"/>
      <c r="GO103"/>
      <c r="GP103"/>
      <c r="GQ103"/>
      <c r="GR103"/>
      <c r="GS103"/>
      <c r="GT103"/>
      <c r="GU103"/>
      <c r="GV103"/>
      <c r="GW103"/>
      <c r="GX103"/>
      <c r="GY103"/>
      <c r="GZ103"/>
      <c r="HA103"/>
      <c r="HB103"/>
      <c r="HC103"/>
    </row>
    <row r="104" spans="1:211" s="4" customFormat="1" ht="12.75" customHeight="1" x14ac:dyDescent="0.25">
      <c r="A104" s="456"/>
      <c r="B104" s="129"/>
      <c r="C104" s="200">
        <v>0.375</v>
      </c>
      <c r="D104" s="201">
        <v>0.5</v>
      </c>
      <c r="E104" s="200"/>
      <c r="F104" s="201"/>
      <c r="G104" s="200">
        <v>0.54166666666666663</v>
      </c>
      <c r="H104" s="201">
        <v>0.66666666666666663</v>
      </c>
      <c r="I104" s="200"/>
      <c r="J104" s="201"/>
      <c r="K104" s="200">
        <v>0.375</v>
      </c>
      <c r="L104" s="201">
        <v>0.5</v>
      </c>
      <c r="M104" s="200"/>
      <c r="N104" s="201"/>
      <c r="O104" s="200">
        <v>0.5625</v>
      </c>
      <c r="P104" s="201">
        <v>0.6875</v>
      </c>
      <c r="Q104" s="200"/>
      <c r="R104" s="201"/>
      <c r="S104" s="200">
        <v>0.33333333333333331</v>
      </c>
      <c r="T104" s="201">
        <v>0.41666666666666669</v>
      </c>
      <c r="U104" s="200">
        <v>0.41666666666666669</v>
      </c>
      <c r="V104" s="201">
        <v>0.52083333333333337</v>
      </c>
      <c r="W104" s="200">
        <v>0.58333333333333337</v>
      </c>
      <c r="X104" s="201">
        <v>0.6875</v>
      </c>
      <c r="Y104" s="200"/>
      <c r="Z104" s="201"/>
      <c r="AA104" s="200">
        <v>0.375</v>
      </c>
      <c r="AB104" s="201">
        <v>0.5</v>
      </c>
      <c r="AC104" s="200"/>
      <c r="AD104" s="201"/>
      <c r="AE104" s="200">
        <v>0.5625</v>
      </c>
      <c r="AF104" s="201">
        <v>0.6875</v>
      </c>
      <c r="AG104" s="200"/>
      <c r="AH104" s="201"/>
      <c r="AI104" s="200">
        <v>0.375</v>
      </c>
      <c r="AJ104" s="201">
        <v>0.5</v>
      </c>
      <c r="AK104" s="200"/>
      <c r="AL104" s="201"/>
      <c r="AM104" s="200">
        <v>0.5625</v>
      </c>
      <c r="AN104" s="201">
        <v>0.6875</v>
      </c>
      <c r="AO104" s="200"/>
      <c r="AP104" s="201"/>
      <c r="AQ104" s="200"/>
      <c r="AR104" s="201"/>
      <c r="AS104" s="200"/>
      <c r="AT104" s="201"/>
      <c r="AU104"/>
      <c r="AV104"/>
      <c r="AW104"/>
      <c r="AX104"/>
      <c r="AY104"/>
      <c r="AZ104"/>
      <c r="BA104"/>
      <c r="BB104"/>
      <c r="BC104"/>
      <c r="BD104"/>
      <c r="BE104"/>
      <c r="BF104"/>
      <c r="BG104"/>
      <c r="BH104"/>
      <c r="BI104"/>
      <c r="BJ104"/>
      <c r="BK104"/>
      <c r="BL104"/>
      <c r="BM104"/>
      <c r="BN104"/>
      <c r="BO104"/>
      <c r="BP104"/>
      <c r="BQ104"/>
      <c r="BR104"/>
      <c r="BS104"/>
      <c r="BT104"/>
      <c r="BU104"/>
      <c r="BV104"/>
      <c r="BW104"/>
      <c r="BX104"/>
      <c r="BY104"/>
      <c r="BZ104"/>
      <c r="CA104"/>
      <c r="CB104"/>
      <c r="CC104"/>
      <c r="CD104"/>
      <c r="CE104"/>
      <c r="CF104"/>
      <c r="CG104"/>
      <c r="CH104"/>
      <c r="CI104"/>
      <c r="CJ104"/>
      <c r="CK104"/>
      <c r="CL104"/>
      <c r="CM104"/>
      <c r="CN104"/>
      <c r="CO104"/>
      <c r="CP104"/>
      <c r="CQ104"/>
      <c r="CR104"/>
      <c r="CS104"/>
      <c r="CT104"/>
      <c r="CU104"/>
      <c r="CV104"/>
      <c r="CW104"/>
      <c r="CX104"/>
      <c r="CY104"/>
      <c r="CZ104"/>
      <c r="DA104"/>
      <c r="DB104"/>
      <c r="DC104"/>
      <c r="DD104"/>
      <c r="DE104"/>
      <c r="DF104"/>
      <c r="DG104"/>
      <c r="DH104"/>
      <c r="DI104"/>
      <c r="DJ104"/>
      <c r="DK104"/>
      <c r="DL104"/>
      <c r="DM104"/>
      <c r="DN104"/>
      <c r="DO104"/>
      <c r="DP104"/>
      <c r="DQ104"/>
      <c r="DR104"/>
      <c r="DS104"/>
      <c r="DT104"/>
      <c r="DU104"/>
      <c r="DV104"/>
      <c r="DW104"/>
      <c r="DX104"/>
      <c r="DY104"/>
      <c r="DZ104"/>
      <c r="EA104"/>
      <c r="EB104"/>
      <c r="EC104"/>
      <c r="ED104"/>
      <c r="EE104"/>
      <c r="EF104"/>
      <c r="EG104"/>
      <c r="EH104"/>
      <c r="EI104"/>
      <c r="EJ104"/>
      <c r="EK104"/>
      <c r="EL104"/>
      <c r="EM104"/>
      <c r="EN104"/>
      <c r="EO104"/>
      <c r="EP104"/>
      <c r="EQ104"/>
      <c r="ER104"/>
      <c r="ES104"/>
      <c r="ET104"/>
      <c r="EU104"/>
      <c r="EV104"/>
      <c r="EW104"/>
      <c r="EX104"/>
      <c r="EY104"/>
      <c r="EZ104"/>
      <c r="FA104"/>
      <c r="FB104"/>
      <c r="FC104"/>
      <c r="FD104"/>
      <c r="FE104"/>
      <c r="FF104"/>
      <c r="FG104"/>
      <c r="FH104"/>
      <c r="FI104"/>
      <c r="FJ104"/>
      <c r="FK104"/>
      <c r="FL104"/>
      <c r="FM104"/>
      <c r="FN104"/>
      <c r="FO104"/>
      <c r="FP104"/>
      <c r="FQ104"/>
      <c r="FR104"/>
      <c r="FS104"/>
      <c r="FT104"/>
      <c r="FU104"/>
      <c r="FV104"/>
      <c r="FW104"/>
      <c r="FX104"/>
      <c r="FY104"/>
      <c r="FZ104"/>
      <c r="GA104"/>
      <c r="GB104"/>
      <c r="GC104"/>
      <c r="GD104"/>
      <c r="GE104"/>
      <c r="GF104"/>
      <c r="GG104"/>
      <c r="GH104"/>
      <c r="GI104"/>
      <c r="GJ104"/>
      <c r="GK104"/>
      <c r="GL104"/>
      <c r="GM104"/>
      <c r="GN104"/>
      <c r="GO104"/>
      <c r="GP104"/>
      <c r="GQ104"/>
      <c r="GR104"/>
      <c r="GS104"/>
      <c r="GT104"/>
      <c r="GU104"/>
      <c r="GV104"/>
      <c r="GW104"/>
      <c r="GX104"/>
      <c r="GY104"/>
      <c r="GZ104"/>
      <c r="HA104"/>
      <c r="HB104"/>
      <c r="HC104"/>
    </row>
    <row r="105" spans="1:211" s="4" customFormat="1" ht="12.75" customHeight="1" x14ac:dyDescent="0.25">
      <c r="A105" s="456"/>
      <c r="B105" s="129"/>
      <c r="C105" s="17"/>
      <c r="D105" s="202" t="s">
        <v>14</v>
      </c>
      <c r="E105" s="17"/>
      <c r="F105" s="202"/>
      <c r="G105" s="17"/>
      <c r="H105" s="202" t="s">
        <v>60</v>
      </c>
      <c r="I105" s="17"/>
      <c r="J105" s="202"/>
      <c r="K105" s="17" t="s">
        <v>61</v>
      </c>
      <c r="L105" s="202" t="s">
        <v>62</v>
      </c>
      <c r="M105" s="17"/>
      <c r="N105" s="202"/>
      <c r="O105" s="17" t="s">
        <v>61</v>
      </c>
      <c r="P105" s="202" t="s">
        <v>62</v>
      </c>
      <c r="Q105" s="17"/>
      <c r="R105" s="202"/>
      <c r="S105" s="17" t="s">
        <v>28</v>
      </c>
      <c r="T105" s="202" t="s">
        <v>60</v>
      </c>
      <c r="U105" s="17" t="s">
        <v>28</v>
      </c>
      <c r="V105" s="202" t="s">
        <v>60</v>
      </c>
      <c r="W105" s="17" t="s">
        <v>28</v>
      </c>
      <c r="X105" s="202" t="s">
        <v>63</v>
      </c>
      <c r="Y105" s="17"/>
      <c r="Z105" s="202"/>
      <c r="AA105" s="17" t="s">
        <v>28</v>
      </c>
      <c r="AB105" s="202" t="s">
        <v>60</v>
      </c>
      <c r="AC105" s="17"/>
      <c r="AD105" s="202"/>
      <c r="AE105" s="17" t="s">
        <v>28</v>
      </c>
      <c r="AF105" s="202" t="s">
        <v>60</v>
      </c>
      <c r="AG105" s="17"/>
      <c r="AH105" s="202"/>
      <c r="AI105" s="17" t="s">
        <v>61</v>
      </c>
      <c r="AJ105" s="202" t="s">
        <v>45</v>
      </c>
      <c r="AK105" s="17"/>
      <c r="AL105" s="202"/>
      <c r="AM105" s="17" t="s">
        <v>61</v>
      </c>
      <c r="AN105" s="202" t="s">
        <v>45</v>
      </c>
      <c r="AO105" s="17"/>
      <c r="AP105" s="202"/>
      <c r="AQ105" s="17"/>
      <c r="AR105" s="202"/>
      <c r="AS105" s="17"/>
      <c r="AT105" s="202"/>
      <c r="AU105"/>
      <c r="AV105"/>
      <c r="AW105"/>
      <c r="AX105"/>
      <c r="AY105"/>
      <c r="AZ105"/>
      <c r="BA105"/>
      <c r="BB105"/>
      <c r="BC105"/>
      <c r="BD105"/>
      <c r="BE105"/>
      <c r="BF105"/>
      <c r="BG105"/>
      <c r="BH105"/>
      <c r="BI105"/>
      <c r="BJ105"/>
      <c r="BK105"/>
      <c r="BL105"/>
      <c r="BM105"/>
      <c r="BN105"/>
      <c r="BO105"/>
      <c r="BP105"/>
      <c r="BQ105"/>
      <c r="BR105"/>
      <c r="BS105"/>
      <c r="BT105"/>
      <c r="BU105"/>
      <c r="BV105"/>
      <c r="BW105"/>
      <c r="BX105"/>
      <c r="BY105"/>
      <c r="BZ105"/>
      <c r="CA105"/>
      <c r="CB105"/>
      <c r="CC105"/>
      <c r="CD105"/>
      <c r="CE105"/>
      <c r="CF105"/>
      <c r="CG105"/>
      <c r="CH105"/>
      <c r="CI105"/>
      <c r="CJ105"/>
      <c r="CK105"/>
      <c r="CL105"/>
      <c r="CM105"/>
      <c r="CN105"/>
      <c r="CO105"/>
      <c r="CP105"/>
      <c r="CQ105"/>
      <c r="CR105"/>
      <c r="CS105"/>
      <c r="CT105"/>
      <c r="CU105"/>
      <c r="CV105"/>
      <c r="CW105"/>
      <c r="CX105"/>
      <c r="CY105"/>
      <c r="CZ105"/>
      <c r="DA105"/>
      <c r="DB105"/>
      <c r="DC105"/>
      <c r="DD105"/>
      <c r="DE105"/>
      <c r="DF105"/>
      <c r="DG105"/>
      <c r="DH105"/>
      <c r="DI105"/>
      <c r="DJ105"/>
      <c r="DK105"/>
      <c r="DL105"/>
      <c r="DM105"/>
      <c r="DN105"/>
      <c r="DO105"/>
      <c r="DP105"/>
      <c r="DQ105"/>
      <c r="DR105"/>
      <c r="DS105"/>
      <c r="DT105"/>
      <c r="DU105"/>
      <c r="DV105"/>
      <c r="DW105"/>
      <c r="DX105"/>
      <c r="DY105"/>
      <c r="DZ105"/>
      <c r="EA105"/>
      <c r="EB105"/>
      <c r="EC105"/>
      <c r="ED105"/>
      <c r="EE105"/>
      <c r="EF105"/>
      <c r="EG105"/>
      <c r="EH105"/>
      <c r="EI105"/>
      <c r="EJ105"/>
      <c r="EK105"/>
      <c r="EL105"/>
      <c r="EM105"/>
      <c r="EN105"/>
      <c r="EO105"/>
      <c r="EP105"/>
      <c r="EQ105"/>
      <c r="ER105"/>
      <c r="ES105"/>
      <c r="ET105"/>
      <c r="EU105"/>
      <c r="EV105"/>
      <c r="EW105"/>
      <c r="EX105"/>
      <c r="EY105"/>
      <c r="EZ105"/>
      <c r="FA105"/>
      <c r="FB105"/>
      <c r="FC105"/>
      <c r="FD105"/>
      <c r="FE105"/>
      <c r="FF105"/>
      <c r="FG105"/>
      <c r="FH105"/>
      <c r="FI105"/>
      <c r="FJ105"/>
      <c r="FK105"/>
      <c r="FL105"/>
      <c r="FM105"/>
      <c r="FN105"/>
      <c r="FO105"/>
      <c r="FP105"/>
      <c r="FQ105"/>
      <c r="FR105"/>
      <c r="FS105"/>
      <c r="FT105"/>
      <c r="FU105"/>
      <c r="FV105"/>
      <c r="FW105"/>
      <c r="FX105"/>
      <c r="FY105"/>
      <c r="FZ105"/>
      <c r="GA105"/>
      <c r="GB105"/>
      <c r="GC105"/>
      <c r="GD105"/>
      <c r="GE105"/>
      <c r="GF105"/>
      <c r="GG105"/>
      <c r="GH105"/>
      <c r="GI105"/>
      <c r="GJ105"/>
      <c r="GK105"/>
      <c r="GL105"/>
      <c r="GM105"/>
      <c r="GN105"/>
      <c r="GO105"/>
      <c r="GP105"/>
      <c r="GQ105"/>
      <c r="GR105"/>
      <c r="GS105"/>
      <c r="GT105"/>
      <c r="GU105"/>
      <c r="GV105"/>
      <c r="GW105"/>
      <c r="GX105"/>
      <c r="GY105"/>
      <c r="GZ105"/>
      <c r="HA105"/>
      <c r="HB105"/>
      <c r="HC105"/>
    </row>
    <row r="106" spans="1:211" s="4" customFormat="1" ht="12.75" customHeight="1" x14ac:dyDescent="0.25">
      <c r="A106" s="456"/>
      <c r="B106" s="129"/>
      <c r="C106" s="426"/>
      <c r="D106" s="427"/>
      <c r="E106" s="426"/>
      <c r="F106" s="427"/>
      <c r="G106" s="426" t="s">
        <v>241</v>
      </c>
      <c r="H106" s="427"/>
      <c r="I106" s="426"/>
      <c r="J106" s="427"/>
      <c r="K106" s="426" t="s">
        <v>244</v>
      </c>
      <c r="L106" s="427"/>
      <c r="M106" s="426"/>
      <c r="N106" s="427"/>
      <c r="O106" s="426" t="s">
        <v>241</v>
      </c>
      <c r="P106" s="427"/>
      <c r="Q106" s="426"/>
      <c r="R106" s="427"/>
      <c r="S106" s="434" t="s">
        <v>242</v>
      </c>
      <c r="T106" s="435"/>
      <c r="U106" s="426" t="s">
        <v>242</v>
      </c>
      <c r="V106" s="427"/>
      <c r="W106" s="426" t="s">
        <v>240</v>
      </c>
      <c r="X106" s="427"/>
      <c r="Y106" s="426"/>
      <c r="Z106" s="427"/>
      <c r="AA106" s="426"/>
      <c r="AB106" s="427"/>
      <c r="AC106" s="426"/>
      <c r="AD106" s="427"/>
      <c r="AE106" s="426"/>
      <c r="AF106" s="427"/>
      <c r="AG106" s="426"/>
      <c r="AH106" s="427"/>
      <c r="AI106" s="426" t="s">
        <v>245</v>
      </c>
      <c r="AJ106" s="427"/>
      <c r="AK106" s="426"/>
      <c r="AL106" s="427"/>
      <c r="AM106" s="426" t="s">
        <v>240</v>
      </c>
      <c r="AN106" s="427"/>
      <c r="AO106" s="426"/>
      <c r="AP106" s="427"/>
      <c r="AQ106" s="426"/>
      <c r="AR106" s="427"/>
      <c r="AS106" s="426"/>
      <c r="AT106" s="427"/>
      <c r="AU106"/>
      <c r="AV106"/>
      <c r="AW106"/>
      <c r="AX106"/>
      <c r="AY106"/>
      <c r="AZ106"/>
      <c r="BA106"/>
      <c r="BB106"/>
      <c r="BC106"/>
      <c r="BD106"/>
      <c r="BE106"/>
      <c r="BF106"/>
      <c r="BG106"/>
      <c r="BH106"/>
      <c r="BI106"/>
      <c r="BJ106"/>
      <c r="BK106"/>
      <c r="BL106"/>
      <c r="BM106"/>
      <c r="BN106"/>
      <c r="BO106"/>
      <c r="BP106"/>
      <c r="BQ106"/>
      <c r="BR106"/>
      <c r="BS106"/>
      <c r="BT106"/>
      <c r="BU106"/>
      <c r="BV106"/>
      <c r="BW106"/>
      <c r="BX106"/>
      <c r="BY106"/>
      <c r="BZ106"/>
      <c r="CA106"/>
      <c r="CB106"/>
      <c r="CC106"/>
      <c r="CD106"/>
      <c r="CE106"/>
      <c r="CF106"/>
      <c r="CG106"/>
      <c r="CH106"/>
      <c r="CI106"/>
      <c r="CJ106"/>
      <c r="CK106"/>
      <c r="CL106"/>
      <c r="CM106"/>
      <c r="CN106"/>
      <c r="CO106"/>
      <c r="CP106"/>
      <c r="CQ106"/>
      <c r="CR106"/>
      <c r="CS106"/>
      <c r="CT106"/>
      <c r="CU106"/>
      <c r="CV106"/>
      <c r="CW106"/>
      <c r="CX106"/>
      <c r="CY106"/>
      <c r="CZ106"/>
      <c r="DA106"/>
      <c r="DB106"/>
      <c r="DC106"/>
      <c r="DD106"/>
      <c r="DE106"/>
      <c r="DF106"/>
      <c r="DG106"/>
      <c r="DH106"/>
      <c r="DI106"/>
      <c r="DJ106"/>
      <c r="DK106"/>
      <c r="DL106"/>
      <c r="DM106"/>
      <c r="DN106"/>
      <c r="DO106"/>
      <c r="DP106"/>
      <c r="DQ106"/>
      <c r="DR106"/>
      <c r="DS106"/>
      <c r="DT106"/>
      <c r="DU106"/>
      <c r="DV106"/>
      <c r="DW106"/>
      <c r="DX106"/>
      <c r="DY106"/>
      <c r="DZ106"/>
      <c r="EA106"/>
      <c r="EB106"/>
      <c r="EC106"/>
      <c r="ED106"/>
      <c r="EE106"/>
      <c r="EF106"/>
      <c r="EG106"/>
      <c r="EH106"/>
      <c r="EI106"/>
      <c r="EJ106"/>
      <c r="EK106"/>
      <c r="EL106"/>
      <c r="EM106"/>
      <c r="EN106"/>
      <c r="EO106"/>
      <c r="EP106"/>
      <c r="EQ106"/>
      <c r="ER106"/>
      <c r="ES106"/>
      <c r="ET106"/>
      <c r="EU106"/>
      <c r="EV106"/>
      <c r="EW106"/>
      <c r="EX106"/>
      <c r="EY106"/>
      <c r="EZ106"/>
      <c r="FA106"/>
      <c r="FB106"/>
      <c r="FC106"/>
      <c r="FD106"/>
      <c r="FE106"/>
      <c r="FF106"/>
      <c r="FG106"/>
      <c r="FH106"/>
      <c r="FI106"/>
      <c r="FJ106"/>
      <c r="FK106"/>
      <c r="FL106"/>
      <c r="FM106"/>
      <c r="FN106"/>
      <c r="FO106"/>
      <c r="FP106"/>
      <c r="FQ106"/>
      <c r="FR106"/>
      <c r="FS106"/>
      <c r="FT106"/>
      <c r="FU106"/>
      <c r="FV106"/>
      <c r="FW106"/>
      <c r="FX106"/>
      <c r="FY106"/>
      <c r="FZ106"/>
      <c r="GA106"/>
      <c r="GB106"/>
      <c r="GC106"/>
      <c r="GD106"/>
      <c r="GE106"/>
      <c r="GF106"/>
      <c r="GG106"/>
      <c r="GH106"/>
      <c r="GI106"/>
      <c r="GJ106"/>
      <c r="GK106"/>
      <c r="GL106"/>
      <c r="GM106"/>
      <c r="GN106"/>
      <c r="GO106"/>
      <c r="GP106"/>
      <c r="GQ106"/>
      <c r="GR106"/>
      <c r="GS106"/>
      <c r="GT106"/>
      <c r="GU106"/>
      <c r="GV106"/>
      <c r="GW106"/>
      <c r="GX106"/>
      <c r="GY106"/>
      <c r="GZ106"/>
      <c r="HA106"/>
      <c r="HB106"/>
      <c r="HC106"/>
    </row>
    <row r="107" spans="1:211" s="5" customFormat="1" ht="12.75" customHeight="1" x14ac:dyDescent="0.25">
      <c r="A107" s="456"/>
      <c r="B107" s="133" t="s">
        <v>29</v>
      </c>
      <c r="C107" s="420" t="s">
        <v>37</v>
      </c>
      <c r="D107" s="421"/>
      <c r="E107" s="420"/>
      <c r="F107" s="421"/>
      <c r="G107" s="420" t="s">
        <v>55</v>
      </c>
      <c r="H107" s="421"/>
      <c r="I107" s="430"/>
      <c r="J107" s="431"/>
      <c r="K107" s="430" t="s">
        <v>55</v>
      </c>
      <c r="L107" s="431"/>
      <c r="M107" s="430"/>
      <c r="N107" s="431"/>
      <c r="O107" s="430" t="s">
        <v>55</v>
      </c>
      <c r="P107" s="431"/>
      <c r="Q107" s="420"/>
      <c r="R107" s="421"/>
      <c r="S107" s="420" t="s">
        <v>64</v>
      </c>
      <c r="T107" s="421"/>
      <c r="U107" s="420" t="s">
        <v>65</v>
      </c>
      <c r="V107" s="421"/>
      <c r="W107" s="414"/>
      <c r="X107" s="415"/>
      <c r="Y107" s="414"/>
      <c r="Z107" s="415"/>
      <c r="AA107" s="420"/>
      <c r="AB107" s="421"/>
      <c r="AC107" s="420"/>
      <c r="AD107" s="421"/>
      <c r="AE107" s="420"/>
      <c r="AF107" s="421"/>
      <c r="AG107" s="420"/>
      <c r="AH107" s="421"/>
      <c r="AI107" s="420" t="s">
        <v>55</v>
      </c>
      <c r="AJ107" s="421"/>
      <c r="AK107" s="420"/>
      <c r="AL107" s="421"/>
      <c r="AM107" s="420" t="s">
        <v>55</v>
      </c>
      <c r="AN107" s="421"/>
      <c r="AO107" s="420"/>
      <c r="AP107" s="421"/>
      <c r="AQ107" s="420"/>
      <c r="AR107" s="421"/>
      <c r="AS107" s="420"/>
      <c r="AT107" s="421"/>
      <c r="AU107"/>
      <c r="AV107"/>
      <c r="AW107"/>
      <c r="AX107"/>
      <c r="AY107"/>
      <c r="AZ107"/>
      <c r="BA107"/>
      <c r="BB107"/>
      <c r="BC107"/>
      <c r="BD107"/>
      <c r="BE107"/>
      <c r="BF107"/>
      <c r="BG107"/>
      <c r="BH107"/>
      <c r="BI107"/>
      <c r="BJ107"/>
      <c r="BK107"/>
      <c r="BL107"/>
      <c r="BM107"/>
      <c r="BN107"/>
      <c r="BO107"/>
      <c r="BP107"/>
      <c r="BQ107"/>
      <c r="BR107"/>
      <c r="BS107"/>
      <c r="BT107"/>
      <c r="BU107"/>
      <c r="BV107"/>
      <c r="BW107"/>
      <c r="BX107"/>
      <c r="BY107"/>
      <c r="BZ107"/>
      <c r="CA107"/>
      <c r="CB107"/>
      <c r="CC107"/>
      <c r="CD107"/>
      <c r="CE107"/>
      <c r="CF107"/>
      <c r="CG107"/>
      <c r="CH107"/>
      <c r="CI107"/>
      <c r="CJ107"/>
      <c r="CK107"/>
      <c r="CL107"/>
      <c r="CM107"/>
      <c r="CN107"/>
      <c r="CO107"/>
      <c r="CP107"/>
      <c r="CQ107"/>
      <c r="CR107"/>
      <c r="CS107"/>
      <c r="CT107"/>
      <c r="CU107"/>
      <c r="CV107"/>
      <c r="CW107"/>
      <c r="CX107"/>
      <c r="CY107"/>
      <c r="CZ107"/>
      <c r="DA107"/>
      <c r="DB107"/>
      <c r="DC107"/>
      <c r="DD107"/>
      <c r="DE107"/>
      <c r="DF107"/>
      <c r="DG107"/>
      <c r="DH107"/>
      <c r="DI107"/>
      <c r="DJ107"/>
      <c r="DK107"/>
      <c r="DL107"/>
      <c r="DM107"/>
      <c r="DN107"/>
      <c r="DO107"/>
      <c r="DP107"/>
      <c r="DQ107"/>
      <c r="DR107"/>
      <c r="DS107"/>
      <c r="DT107"/>
      <c r="DU107"/>
      <c r="DV107"/>
      <c r="DW107"/>
      <c r="DX107"/>
      <c r="DY107"/>
      <c r="DZ107"/>
      <c r="EA107"/>
      <c r="EB107"/>
      <c r="EC107"/>
      <c r="ED107"/>
      <c r="EE107"/>
      <c r="EF107"/>
      <c r="EG107"/>
      <c r="EH107"/>
      <c r="EI107"/>
      <c r="EJ107"/>
      <c r="EK107"/>
      <c r="EL107"/>
      <c r="EM107"/>
      <c r="EN107"/>
      <c r="EO107"/>
      <c r="EP107"/>
      <c r="EQ107"/>
      <c r="ER107"/>
      <c r="ES107"/>
      <c r="ET107"/>
      <c r="EU107"/>
      <c r="EV107"/>
      <c r="EW107"/>
      <c r="EX107"/>
      <c r="EY107"/>
      <c r="EZ107"/>
      <c r="FA107"/>
      <c r="FB107"/>
      <c r="FC107"/>
      <c r="FD107"/>
      <c r="FE107"/>
      <c r="FF107"/>
      <c r="FG107"/>
      <c r="FH107"/>
      <c r="FI107"/>
      <c r="FJ107"/>
      <c r="FK107"/>
      <c r="FL107"/>
      <c r="FM107"/>
      <c r="FN107"/>
      <c r="FO107"/>
      <c r="FP107"/>
      <c r="FQ107"/>
      <c r="FR107"/>
      <c r="FS107"/>
      <c r="FT107"/>
      <c r="FU107"/>
      <c r="FV107"/>
      <c r="FW107"/>
      <c r="FX107"/>
      <c r="FY107"/>
      <c r="FZ107"/>
      <c r="GA107"/>
      <c r="GB107"/>
      <c r="GC107"/>
      <c r="GD107"/>
      <c r="GE107"/>
      <c r="GF107"/>
      <c r="GG107"/>
      <c r="GH107"/>
      <c r="GI107"/>
      <c r="GJ107"/>
      <c r="GK107"/>
      <c r="GL107"/>
      <c r="GM107"/>
      <c r="GN107"/>
      <c r="GO107"/>
      <c r="GP107"/>
      <c r="GQ107"/>
      <c r="GR107"/>
      <c r="GS107"/>
      <c r="GT107"/>
      <c r="GU107"/>
      <c r="GV107"/>
      <c r="GW107"/>
      <c r="GX107"/>
      <c r="GY107"/>
      <c r="GZ107"/>
      <c r="HA107"/>
      <c r="HB107"/>
      <c r="HC107"/>
    </row>
    <row r="108" spans="1:211" s="5" customFormat="1" ht="12.75" customHeight="1" x14ac:dyDescent="0.25">
      <c r="A108" s="456"/>
      <c r="B108" s="133"/>
      <c r="C108" s="203">
        <v>0.375</v>
      </c>
      <c r="D108" s="203">
        <v>0.5</v>
      </c>
      <c r="E108" s="203"/>
      <c r="F108" s="204"/>
      <c r="G108" s="203">
        <v>0.5625</v>
      </c>
      <c r="H108" s="204">
        <v>0.6875</v>
      </c>
      <c r="I108" s="203"/>
      <c r="J108" s="204"/>
      <c r="K108" s="203">
        <v>0.375</v>
      </c>
      <c r="L108" s="204">
        <v>0.5</v>
      </c>
      <c r="M108" s="203"/>
      <c r="N108" s="204"/>
      <c r="O108" s="203">
        <v>0.5625</v>
      </c>
      <c r="P108" s="204">
        <v>0.6875</v>
      </c>
      <c r="Q108" s="203"/>
      <c r="R108" s="204"/>
      <c r="S108" s="203">
        <v>0.34375</v>
      </c>
      <c r="T108" s="204">
        <v>0.40625</v>
      </c>
      <c r="U108" s="203">
        <v>0.41666666666666669</v>
      </c>
      <c r="V108" s="204">
        <v>0.5</v>
      </c>
      <c r="W108" s="183"/>
      <c r="X108" s="184"/>
      <c r="Y108" s="183"/>
      <c r="Z108" s="184"/>
      <c r="AA108" s="203"/>
      <c r="AB108" s="204"/>
      <c r="AC108" s="203"/>
      <c r="AD108" s="204"/>
      <c r="AE108" s="203"/>
      <c r="AF108" s="204"/>
      <c r="AG108" s="203"/>
      <c r="AH108" s="204"/>
      <c r="AI108" s="203">
        <v>0.375</v>
      </c>
      <c r="AJ108" s="204">
        <v>0.5</v>
      </c>
      <c r="AK108" s="203"/>
      <c r="AL108" s="204"/>
      <c r="AM108" s="203">
        <v>0.5625</v>
      </c>
      <c r="AN108" s="204">
        <v>0.6875</v>
      </c>
      <c r="AO108" s="203"/>
      <c r="AP108" s="204"/>
      <c r="AQ108" s="203"/>
      <c r="AR108" s="204"/>
      <c r="AS108" s="203"/>
      <c r="AT108" s="204"/>
      <c r="AU108"/>
      <c r="AV108"/>
      <c r="AW108"/>
      <c r="AX108"/>
      <c r="AY108"/>
      <c r="AZ108"/>
      <c r="BA108"/>
      <c r="BB108"/>
      <c r="BC108"/>
      <c r="BD108"/>
      <c r="BE108"/>
      <c r="BF108"/>
      <c r="BG108"/>
      <c r="BH108"/>
      <c r="BI108"/>
      <c r="BJ108"/>
      <c r="BK108"/>
      <c r="BL108"/>
      <c r="BM108"/>
      <c r="BN108"/>
      <c r="BO108"/>
      <c r="BP108"/>
      <c r="BQ108"/>
      <c r="BR108"/>
      <c r="BS108"/>
      <c r="BT108"/>
      <c r="BU108"/>
      <c r="BV108"/>
      <c r="BW108"/>
      <c r="BX108"/>
      <c r="BY108"/>
      <c r="BZ108"/>
      <c r="CA108"/>
      <c r="CB108"/>
      <c r="CC108"/>
      <c r="CD108"/>
      <c r="CE108"/>
      <c r="CF108"/>
      <c r="CG108"/>
      <c r="CH108"/>
      <c r="CI108"/>
      <c r="CJ108"/>
      <c r="CK108"/>
      <c r="CL108"/>
      <c r="CM108"/>
      <c r="CN108"/>
      <c r="CO108"/>
      <c r="CP108"/>
      <c r="CQ108"/>
      <c r="CR108"/>
      <c r="CS108"/>
      <c r="CT108"/>
      <c r="CU108"/>
      <c r="CV108"/>
      <c r="CW108"/>
      <c r="CX108"/>
      <c r="CY108"/>
      <c r="CZ108"/>
      <c r="DA108"/>
      <c r="DB108"/>
      <c r="DC108"/>
      <c r="DD108"/>
      <c r="DE108"/>
      <c r="DF108"/>
      <c r="DG108"/>
      <c r="DH108"/>
      <c r="DI108"/>
      <c r="DJ108"/>
      <c r="DK108"/>
      <c r="DL108"/>
      <c r="DM108"/>
      <c r="DN108"/>
      <c r="DO108"/>
      <c r="DP108"/>
      <c r="DQ108"/>
      <c r="DR108"/>
      <c r="DS108"/>
      <c r="DT108"/>
      <c r="DU108"/>
      <c r="DV108"/>
      <c r="DW108"/>
      <c r="DX108"/>
      <c r="DY108"/>
      <c r="DZ108"/>
      <c r="EA108"/>
      <c r="EB108"/>
      <c r="EC108"/>
      <c r="ED108"/>
      <c r="EE108"/>
      <c r="EF108"/>
      <c r="EG108"/>
      <c r="EH108"/>
      <c r="EI108"/>
      <c r="EJ108"/>
      <c r="EK108"/>
      <c r="EL108"/>
      <c r="EM108"/>
      <c r="EN108"/>
      <c r="EO108"/>
      <c r="EP108"/>
      <c r="EQ108"/>
      <c r="ER108"/>
      <c r="ES108"/>
      <c r="ET108"/>
      <c r="EU108"/>
      <c r="EV108"/>
      <c r="EW108"/>
      <c r="EX108"/>
      <c r="EY108"/>
      <c r="EZ108"/>
      <c r="FA108"/>
      <c r="FB108"/>
      <c r="FC108"/>
      <c r="FD108"/>
      <c r="FE108"/>
      <c r="FF108"/>
      <c r="FG108"/>
      <c r="FH108"/>
      <c r="FI108"/>
      <c r="FJ108"/>
      <c r="FK108"/>
      <c r="FL108"/>
      <c r="FM108"/>
      <c r="FN108"/>
      <c r="FO108"/>
      <c r="FP108"/>
      <c r="FQ108"/>
      <c r="FR108"/>
      <c r="FS108"/>
      <c r="FT108"/>
      <c r="FU108"/>
      <c r="FV108"/>
      <c r="FW108"/>
      <c r="FX108"/>
      <c r="FY108"/>
      <c r="FZ108"/>
      <c r="GA108"/>
      <c r="GB108"/>
      <c r="GC108"/>
      <c r="GD108"/>
      <c r="GE108"/>
      <c r="GF108"/>
      <c r="GG108"/>
      <c r="GH108"/>
      <c r="GI108"/>
      <c r="GJ108"/>
      <c r="GK108"/>
      <c r="GL108"/>
      <c r="GM108"/>
      <c r="GN108"/>
      <c r="GO108"/>
      <c r="GP108"/>
      <c r="GQ108"/>
      <c r="GR108"/>
      <c r="GS108"/>
      <c r="GT108"/>
      <c r="GU108"/>
      <c r="GV108"/>
      <c r="GW108"/>
      <c r="GX108"/>
      <c r="GY108"/>
      <c r="GZ108"/>
      <c r="HA108"/>
      <c r="HB108"/>
      <c r="HC108"/>
    </row>
    <row r="109" spans="1:211" s="5" customFormat="1" ht="12.75" customHeight="1" x14ac:dyDescent="0.25">
      <c r="A109" s="456"/>
      <c r="B109" s="133"/>
      <c r="C109" s="203" t="s">
        <v>66</v>
      </c>
      <c r="D109" s="203" t="s">
        <v>43</v>
      </c>
      <c r="E109" s="11"/>
      <c r="F109" s="205"/>
      <c r="G109" s="11" t="s">
        <v>66</v>
      </c>
      <c r="H109" s="205" t="s">
        <v>45</v>
      </c>
      <c r="I109" s="11"/>
      <c r="J109" s="205"/>
      <c r="K109" s="11" t="s">
        <v>67</v>
      </c>
      <c r="L109" s="205" t="s">
        <v>45</v>
      </c>
      <c r="M109" s="11"/>
      <c r="N109" s="205"/>
      <c r="O109" s="11" t="s">
        <v>67</v>
      </c>
      <c r="P109" s="205" t="s">
        <v>45</v>
      </c>
      <c r="Q109" s="11"/>
      <c r="R109" s="205"/>
      <c r="S109" s="11" t="s">
        <v>66</v>
      </c>
      <c r="T109" s="205" t="s">
        <v>43</v>
      </c>
      <c r="U109" s="11" t="s">
        <v>66</v>
      </c>
      <c r="V109" s="205" t="s">
        <v>14</v>
      </c>
      <c r="W109" s="87"/>
      <c r="X109" s="189"/>
      <c r="Y109" s="87"/>
      <c r="Z109" s="189"/>
      <c r="AA109" s="11"/>
      <c r="AB109" s="205"/>
      <c r="AC109" s="11"/>
      <c r="AD109" s="205"/>
      <c r="AE109" s="11"/>
      <c r="AF109" s="205"/>
      <c r="AG109" s="11"/>
      <c r="AH109" s="205"/>
      <c r="AI109" s="11" t="s">
        <v>67</v>
      </c>
      <c r="AJ109" s="205" t="s">
        <v>45</v>
      </c>
      <c r="AK109" s="11"/>
      <c r="AL109" s="205"/>
      <c r="AM109" s="11" t="s">
        <v>67</v>
      </c>
      <c r="AN109" s="205" t="s">
        <v>45</v>
      </c>
      <c r="AO109" s="11"/>
      <c r="AP109" s="205"/>
      <c r="AQ109" s="11"/>
      <c r="AR109" s="205"/>
      <c r="AS109" s="11"/>
      <c r="AT109" s="205"/>
      <c r="AU109"/>
      <c r="AV109"/>
      <c r="AW109"/>
      <c r="AX109"/>
      <c r="AY109"/>
      <c r="AZ109"/>
      <c r="BA109"/>
      <c r="BB109"/>
      <c r="BC109"/>
      <c r="BD109"/>
      <c r="BE109"/>
      <c r="BF109"/>
      <c r="BG109"/>
      <c r="BH109"/>
      <c r="BI109"/>
      <c r="BJ109"/>
      <c r="BK109"/>
      <c r="BL109"/>
      <c r="BM109"/>
      <c r="BN109"/>
      <c r="BO109"/>
      <c r="BP109"/>
      <c r="BQ109"/>
      <c r="BR109"/>
      <c r="BS109"/>
      <c r="BT109"/>
      <c r="BU109"/>
      <c r="BV109"/>
      <c r="BW109"/>
      <c r="BX109"/>
      <c r="BY109"/>
      <c r="BZ109"/>
      <c r="CA109"/>
      <c r="CB109"/>
      <c r="CC109"/>
      <c r="CD109"/>
      <c r="CE109"/>
      <c r="CF109"/>
      <c r="CG109"/>
      <c r="CH109"/>
      <c r="CI109"/>
      <c r="CJ109"/>
      <c r="CK109"/>
      <c r="CL109"/>
      <c r="CM109"/>
      <c r="CN109"/>
      <c r="CO109"/>
      <c r="CP109"/>
      <c r="CQ109"/>
      <c r="CR109"/>
      <c r="CS109"/>
      <c r="CT109"/>
      <c r="CU109"/>
      <c r="CV109"/>
      <c r="CW109"/>
      <c r="CX109"/>
      <c r="CY109"/>
      <c r="CZ109"/>
      <c r="DA109"/>
      <c r="DB109"/>
      <c r="DC109"/>
      <c r="DD109"/>
      <c r="DE109"/>
      <c r="DF109"/>
      <c r="DG109"/>
      <c r="DH109"/>
      <c r="DI109"/>
      <c r="DJ109"/>
      <c r="DK109"/>
      <c r="DL109"/>
      <c r="DM109"/>
      <c r="DN109"/>
      <c r="DO109"/>
      <c r="DP109"/>
      <c r="DQ109"/>
      <c r="DR109"/>
      <c r="DS109"/>
      <c r="DT109"/>
      <c r="DU109"/>
      <c r="DV109"/>
      <c r="DW109"/>
      <c r="DX109"/>
      <c r="DY109"/>
      <c r="DZ109"/>
      <c r="EA109"/>
      <c r="EB109"/>
      <c r="EC109"/>
      <c r="ED109"/>
      <c r="EE109"/>
      <c r="EF109"/>
      <c r="EG109"/>
      <c r="EH109"/>
      <c r="EI109"/>
      <c r="EJ109"/>
      <c r="EK109"/>
      <c r="EL109"/>
      <c r="EM109"/>
      <c r="EN109"/>
      <c r="EO109"/>
      <c r="EP109"/>
      <c r="EQ109"/>
      <c r="ER109"/>
      <c r="ES109"/>
      <c r="ET109"/>
      <c r="EU109"/>
      <c r="EV109"/>
      <c r="EW109"/>
      <c r="EX109"/>
      <c r="EY109"/>
      <c r="EZ109"/>
      <c r="FA109"/>
      <c r="FB109"/>
      <c r="FC109"/>
      <c r="FD109"/>
      <c r="FE109"/>
      <c r="FF109"/>
      <c r="FG109"/>
      <c r="FH109"/>
      <c r="FI109"/>
      <c r="FJ109"/>
      <c r="FK109"/>
      <c r="FL109"/>
      <c r="FM109"/>
      <c r="FN109"/>
      <c r="FO109"/>
      <c r="FP109"/>
      <c r="FQ109"/>
      <c r="FR109"/>
      <c r="FS109"/>
      <c r="FT109"/>
      <c r="FU109"/>
      <c r="FV109"/>
      <c r="FW109"/>
      <c r="FX109"/>
      <c r="FY109"/>
      <c r="FZ109"/>
      <c r="GA109"/>
      <c r="GB109"/>
      <c r="GC109"/>
      <c r="GD109"/>
      <c r="GE109"/>
      <c r="GF109"/>
      <c r="GG109"/>
      <c r="GH109"/>
      <c r="GI109"/>
      <c r="GJ109"/>
      <c r="GK109"/>
      <c r="GL109"/>
      <c r="GM109"/>
      <c r="GN109"/>
      <c r="GO109"/>
      <c r="GP109"/>
      <c r="GQ109"/>
      <c r="GR109"/>
      <c r="GS109"/>
      <c r="GT109"/>
      <c r="GU109"/>
      <c r="GV109"/>
      <c r="GW109"/>
      <c r="GX109"/>
      <c r="GY109"/>
      <c r="GZ109"/>
      <c r="HA109"/>
      <c r="HB109"/>
      <c r="HC109"/>
    </row>
    <row r="110" spans="1:211" s="5" customFormat="1" ht="12.75" customHeight="1" x14ac:dyDescent="0.25">
      <c r="A110" s="456"/>
      <c r="B110" s="133"/>
      <c r="C110" s="422"/>
      <c r="D110" s="423"/>
      <c r="E110" s="477"/>
      <c r="F110" s="478"/>
      <c r="G110" s="422" t="s">
        <v>246</v>
      </c>
      <c r="H110" s="423"/>
      <c r="I110" s="422"/>
      <c r="J110" s="423"/>
      <c r="K110" s="422" t="s">
        <v>245</v>
      </c>
      <c r="L110" s="423"/>
      <c r="M110" s="422"/>
      <c r="N110" s="423"/>
      <c r="O110" s="422" t="s">
        <v>241</v>
      </c>
      <c r="P110" s="423"/>
      <c r="Q110" s="422"/>
      <c r="R110" s="423"/>
      <c r="S110" s="477" t="s">
        <v>244</v>
      </c>
      <c r="T110" s="478"/>
      <c r="U110" s="422" t="s">
        <v>240</v>
      </c>
      <c r="V110" s="423"/>
      <c r="W110" s="479"/>
      <c r="X110" s="480"/>
      <c r="Y110" s="402"/>
      <c r="Z110" s="403"/>
      <c r="AA110" s="422"/>
      <c r="AB110" s="423"/>
      <c r="AC110" s="422"/>
      <c r="AD110" s="423"/>
      <c r="AE110" s="422"/>
      <c r="AF110" s="423"/>
      <c r="AG110" s="422"/>
      <c r="AH110" s="423"/>
      <c r="AI110" s="422" t="s">
        <v>246</v>
      </c>
      <c r="AJ110" s="423"/>
      <c r="AK110" s="422"/>
      <c r="AL110" s="423"/>
      <c r="AM110" s="422" t="s">
        <v>245</v>
      </c>
      <c r="AN110" s="423"/>
      <c r="AO110" s="422"/>
      <c r="AP110" s="423"/>
      <c r="AQ110" s="422"/>
      <c r="AR110" s="423"/>
      <c r="AS110" s="422"/>
      <c r="AT110" s="423"/>
      <c r="AU110"/>
      <c r="AV110"/>
      <c r="AW110"/>
      <c r="AX110"/>
      <c r="AY110"/>
      <c r="AZ110"/>
      <c r="BA110"/>
      <c r="BB110"/>
      <c r="BC110"/>
      <c r="BD110"/>
      <c r="BE110"/>
      <c r="BF110"/>
      <c r="BG110"/>
      <c r="BH110"/>
      <c r="BI110"/>
      <c r="BJ110"/>
      <c r="BK110"/>
      <c r="BL110"/>
      <c r="BM110"/>
      <c r="BN110"/>
      <c r="BO110"/>
      <c r="BP110"/>
      <c r="BQ110"/>
      <c r="BR110"/>
      <c r="BS110"/>
      <c r="BT110"/>
      <c r="BU110"/>
      <c r="BV110"/>
      <c r="BW110"/>
      <c r="BX110"/>
      <c r="BY110"/>
      <c r="BZ110"/>
      <c r="CA110"/>
      <c r="CB110"/>
      <c r="CC110"/>
      <c r="CD110"/>
      <c r="CE110"/>
      <c r="CF110"/>
      <c r="CG110"/>
      <c r="CH110"/>
      <c r="CI110"/>
      <c r="CJ110"/>
      <c r="CK110"/>
      <c r="CL110"/>
      <c r="CM110"/>
      <c r="CN110"/>
      <c r="CO110"/>
      <c r="CP110"/>
      <c r="CQ110"/>
      <c r="CR110"/>
      <c r="CS110"/>
      <c r="CT110"/>
      <c r="CU110"/>
      <c r="CV110"/>
      <c r="CW110"/>
      <c r="CX110"/>
      <c r="CY110"/>
      <c r="CZ110"/>
      <c r="DA110"/>
      <c r="DB110"/>
      <c r="DC110"/>
      <c r="DD110"/>
      <c r="DE110"/>
      <c r="DF110"/>
      <c r="DG110"/>
      <c r="DH110"/>
      <c r="DI110"/>
      <c r="DJ110"/>
      <c r="DK110"/>
      <c r="DL110"/>
      <c r="DM110"/>
      <c r="DN110"/>
      <c r="DO110"/>
      <c r="DP110"/>
      <c r="DQ110"/>
      <c r="DR110"/>
      <c r="DS110"/>
      <c r="DT110"/>
      <c r="DU110"/>
      <c r="DV110"/>
      <c r="DW110"/>
      <c r="DX110"/>
      <c r="DY110"/>
      <c r="DZ110"/>
      <c r="EA110"/>
      <c r="EB110"/>
      <c r="EC110"/>
      <c r="ED110"/>
      <c r="EE110"/>
      <c r="EF110"/>
      <c r="EG110"/>
      <c r="EH110"/>
      <c r="EI110"/>
      <c r="EJ110"/>
      <c r="EK110"/>
      <c r="EL110"/>
      <c r="EM110"/>
      <c r="EN110"/>
      <c r="EO110"/>
      <c r="EP110"/>
      <c r="EQ110"/>
      <c r="ER110"/>
      <c r="ES110"/>
      <c r="ET110"/>
      <c r="EU110"/>
      <c r="EV110"/>
      <c r="EW110"/>
      <c r="EX110"/>
      <c r="EY110"/>
      <c r="EZ110"/>
      <c r="FA110"/>
      <c r="FB110"/>
      <c r="FC110"/>
      <c r="FD110"/>
      <c r="FE110"/>
      <c r="FF110"/>
      <c r="FG110"/>
      <c r="FH110"/>
      <c r="FI110"/>
      <c r="FJ110"/>
      <c r="FK110"/>
      <c r="FL110"/>
      <c r="FM110"/>
      <c r="FN110"/>
      <c r="FO110"/>
      <c r="FP110"/>
      <c r="FQ110"/>
      <c r="FR110"/>
      <c r="FS110"/>
      <c r="FT110"/>
      <c r="FU110"/>
      <c r="FV110"/>
      <c r="FW110"/>
      <c r="FX110"/>
      <c r="FY110"/>
      <c r="FZ110"/>
      <c r="GA110"/>
      <c r="GB110"/>
      <c r="GC110"/>
      <c r="GD110"/>
      <c r="GE110"/>
      <c r="GF110"/>
      <c r="GG110"/>
      <c r="GH110"/>
      <c r="GI110"/>
      <c r="GJ110"/>
      <c r="GK110"/>
      <c r="GL110"/>
      <c r="GM110"/>
      <c r="GN110"/>
      <c r="GO110"/>
      <c r="GP110"/>
      <c r="GQ110"/>
      <c r="GR110"/>
      <c r="GS110"/>
      <c r="GT110"/>
      <c r="GU110"/>
      <c r="GV110"/>
      <c r="GW110"/>
      <c r="GX110"/>
      <c r="GY110"/>
      <c r="GZ110"/>
      <c r="HA110"/>
      <c r="HB110"/>
      <c r="HC110"/>
    </row>
    <row r="111" spans="1:211" s="6" customFormat="1" ht="12.75" customHeight="1" x14ac:dyDescent="0.25">
      <c r="A111" s="456"/>
      <c r="B111" s="137" t="s">
        <v>30</v>
      </c>
      <c r="C111" s="416" t="s">
        <v>37</v>
      </c>
      <c r="D111" s="417"/>
      <c r="E111" s="416"/>
      <c r="F111" s="417"/>
      <c r="G111" s="416" t="s">
        <v>55</v>
      </c>
      <c r="H111" s="417"/>
      <c r="I111" s="416"/>
      <c r="J111" s="417"/>
      <c r="K111" s="178" t="s">
        <v>55</v>
      </c>
      <c r="L111" s="178"/>
      <c r="M111" s="416"/>
      <c r="N111" s="417"/>
      <c r="O111" s="178" t="s">
        <v>55</v>
      </c>
      <c r="P111" s="178"/>
      <c r="Q111" s="416"/>
      <c r="R111" s="417"/>
      <c r="S111" s="416" t="s">
        <v>64</v>
      </c>
      <c r="T111" s="417"/>
      <c r="U111" s="416" t="s">
        <v>65</v>
      </c>
      <c r="V111" s="417"/>
      <c r="W111" s="416"/>
      <c r="X111" s="417"/>
      <c r="Y111" s="416"/>
      <c r="Z111" s="417"/>
      <c r="AA111" s="416" t="s">
        <v>37</v>
      </c>
      <c r="AB111" s="417"/>
      <c r="AC111" s="416"/>
      <c r="AD111" s="417"/>
      <c r="AE111" s="416" t="s">
        <v>68</v>
      </c>
      <c r="AF111" s="417"/>
      <c r="AG111" s="416"/>
      <c r="AH111" s="417"/>
      <c r="AI111" s="178" t="s">
        <v>55</v>
      </c>
      <c r="AJ111" s="178"/>
      <c r="AK111" s="420"/>
      <c r="AL111" s="421"/>
      <c r="AM111" s="178" t="s">
        <v>55</v>
      </c>
      <c r="AN111" s="178"/>
      <c r="AO111" s="416"/>
      <c r="AP111" s="417"/>
      <c r="AQ111" s="416"/>
      <c r="AR111" s="417"/>
      <c r="AS111" s="416"/>
      <c r="AT111" s="417"/>
      <c r="AU111"/>
      <c r="AV111"/>
      <c r="AW111"/>
      <c r="AX111"/>
      <c r="AY111"/>
      <c r="AZ111"/>
      <c r="BA111"/>
      <c r="BB111"/>
      <c r="BC111"/>
      <c r="BD111"/>
      <c r="BE111"/>
      <c r="BF111"/>
      <c r="BG111"/>
      <c r="BH111"/>
      <c r="BI111"/>
      <c r="BJ111"/>
      <c r="BK111"/>
      <c r="BL111"/>
      <c r="BM111"/>
      <c r="BN111"/>
      <c r="BO111"/>
      <c r="BP111"/>
      <c r="BQ111"/>
      <c r="BR111"/>
      <c r="BS111"/>
      <c r="BT111"/>
      <c r="BU111"/>
      <c r="BV111"/>
      <c r="BW111"/>
      <c r="BX111"/>
      <c r="BY111"/>
      <c r="BZ111"/>
      <c r="CA111"/>
      <c r="CB111"/>
      <c r="CC111"/>
      <c r="CD111"/>
      <c r="CE111"/>
      <c r="CF111"/>
      <c r="CG111"/>
      <c r="CH111"/>
      <c r="CI111"/>
      <c r="CJ111"/>
      <c r="CK111"/>
      <c r="CL111"/>
      <c r="CM111"/>
      <c r="CN111"/>
      <c r="CO111"/>
      <c r="CP111"/>
      <c r="CQ111"/>
      <c r="CR111"/>
      <c r="CS111"/>
      <c r="CT111"/>
      <c r="CU111"/>
      <c r="CV111"/>
      <c r="CW111"/>
      <c r="CX111"/>
      <c r="CY111"/>
      <c r="CZ111"/>
      <c r="DA111"/>
      <c r="DB111"/>
      <c r="DC111"/>
      <c r="DD111"/>
      <c r="DE111"/>
      <c r="DF111"/>
      <c r="DG111"/>
      <c r="DH111"/>
      <c r="DI111"/>
      <c r="DJ111"/>
      <c r="DK111"/>
      <c r="DL111"/>
      <c r="DM111"/>
      <c r="DN111"/>
      <c r="DO111"/>
      <c r="DP111"/>
      <c r="DQ111"/>
      <c r="DR111"/>
      <c r="DS111"/>
      <c r="DT111"/>
      <c r="DU111"/>
      <c r="DV111"/>
      <c r="DW111"/>
      <c r="DX111"/>
      <c r="DY111"/>
      <c r="DZ111"/>
      <c r="EA111"/>
      <c r="EB111"/>
      <c r="EC111"/>
      <c r="ED111"/>
      <c r="EE111"/>
      <c r="EF111"/>
      <c r="EG111"/>
      <c r="EH111"/>
      <c r="EI111"/>
      <c r="EJ111"/>
      <c r="EK111"/>
      <c r="EL111"/>
      <c r="EM111"/>
      <c r="EN111"/>
      <c r="EO111"/>
      <c r="EP111"/>
      <c r="EQ111"/>
      <c r="ER111"/>
      <c r="ES111"/>
      <c r="ET111"/>
      <c r="EU111"/>
      <c r="EV111"/>
      <c r="EW111"/>
      <c r="EX111"/>
      <c r="EY111"/>
      <c r="EZ111"/>
      <c r="FA111"/>
      <c r="FB111"/>
      <c r="FC111"/>
      <c r="FD111"/>
      <c r="FE111"/>
      <c r="FF111"/>
      <c r="FG111"/>
      <c r="FH111"/>
      <c r="FI111"/>
      <c r="FJ111"/>
      <c r="FK111"/>
      <c r="FL111"/>
      <c r="FM111"/>
      <c r="FN111"/>
      <c r="FO111"/>
      <c r="FP111"/>
      <c r="FQ111"/>
      <c r="FR111"/>
      <c r="FS111"/>
      <c r="FT111"/>
      <c r="FU111"/>
      <c r="FV111"/>
      <c r="FW111"/>
      <c r="FX111"/>
      <c r="FY111"/>
      <c r="FZ111"/>
      <c r="GA111"/>
      <c r="GB111"/>
      <c r="GC111"/>
      <c r="GD111"/>
      <c r="GE111"/>
      <c r="GF111"/>
      <c r="GG111"/>
      <c r="GH111"/>
      <c r="GI111"/>
      <c r="GJ111"/>
      <c r="GK111"/>
      <c r="GL111"/>
      <c r="GM111"/>
      <c r="GN111"/>
      <c r="GO111"/>
      <c r="GP111"/>
      <c r="GQ111"/>
      <c r="GR111"/>
      <c r="GS111"/>
      <c r="GT111"/>
      <c r="GU111"/>
      <c r="GV111"/>
      <c r="GW111"/>
      <c r="GX111"/>
      <c r="GY111"/>
      <c r="GZ111"/>
      <c r="HA111"/>
      <c r="HB111"/>
      <c r="HC111"/>
    </row>
    <row r="112" spans="1:211" s="6" customFormat="1" ht="12.75" customHeight="1" x14ac:dyDescent="0.25">
      <c r="A112" s="456"/>
      <c r="B112" s="137"/>
      <c r="C112" s="178">
        <v>0.375</v>
      </c>
      <c r="D112" s="178">
        <v>0.5</v>
      </c>
      <c r="E112" s="321"/>
      <c r="F112" s="206"/>
      <c r="G112" s="321">
        <v>0.5625</v>
      </c>
      <c r="H112" s="206">
        <v>0.6875</v>
      </c>
      <c r="I112" s="178"/>
      <c r="J112" s="206"/>
      <c r="K112" s="178">
        <v>0.375</v>
      </c>
      <c r="L112" s="206">
        <v>0.5</v>
      </c>
      <c r="M112" s="178"/>
      <c r="N112" s="206"/>
      <c r="O112" s="178">
        <v>0.5625</v>
      </c>
      <c r="P112" s="206">
        <v>0.6875</v>
      </c>
      <c r="Q112" s="178"/>
      <c r="R112" s="206"/>
      <c r="S112" s="321">
        <v>0.34375</v>
      </c>
      <c r="T112" s="206">
        <v>0.40625</v>
      </c>
      <c r="U112" s="321">
        <v>0.41666666666666669</v>
      </c>
      <c r="V112" s="206">
        <v>0.5</v>
      </c>
      <c r="W112" s="178"/>
      <c r="X112" s="206"/>
      <c r="Y112" s="178"/>
      <c r="Z112" s="206"/>
      <c r="AA112" s="178">
        <v>0.41666666666666669</v>
      </c>
      <c r="AB112" s="178">
        <v>0.5</v>
      </c>
      <c r="AC112" s="178"/>
      <c r="AD112" s="206"/>
      <c r="AE112" s="178">
        <v>0.5625</v>
      </c>
      <c r="AF112" s="206">
        <v>0.6875</v>
      </c>
      <c r="AG112" s="178"/>
      <c r="AH112" s="206"/>
      <c r="AI112" s="178">
        <v>0.375</v>
      </c>
      <c r="AJ112" s="206">
        <v>0.5</v>
      </c>
      <c r="AK112" s="203"/>
      <c r="AL112" s="204"/>
      <c r="AM112" s="178">
        <v>0.5625</v>
      </c>
      <c r="AN112" s="206">
        <v>0.6875</v>
      </c>
      <c r="AO112" s="178"/>
      <c r="AP112" s="206"/>
      <c r="AQ112" s="178"/>
      <c r="AR112" s="206"/>
      <c r="AS112" s="178"/>
      <c r="AT112" s="206"/>
      <c r="AU112"/>
      <c r="AV112"/>
      <c r="AW112"/>
      <c r="AX112"/>
      <c r="AY112"/>
      <c r="AZ112"/>
      <c r="BA112"/>
      <c r="BB112"/>
      <c r="BC112"/>
      <c r="BD112"/>
      <c r="BE112"/>
      <c r="BF112"/>
      <c r="BG112"/>
      <c r="BH112"/>
      <c r="BI112"/>
      <c r="BJ112"/>
      <c r="BK112"/>
      <c r="BL112"/>
      <c r="BM112"/>
      <c r="BN112"/>
      <c r="BO112"/>
      <c r="BP112"/>
      <c r="BQ112"/>
      <c r="BR112"/>
      <c r="BS112"/>
      <c r="BT112"/>
      <c r="BU112"/>
      <c r="BV112"/>
      <c r="BW112"/>
      <c r="BX112"/>
      <c r="BY112"/>
      <c r="BZ112"/>
      <c r="CA112"/>
      <c r="CB112"/>
      <c r="CC112"/>
      <c r="CD112"/>
      <c r="CE112"/>
      <c r="CF112"/>
      <c r="CG112"/>
      <c r="CH112"/>
      <c r="CI112"/>
      <c r="CJ112"/>
      <c r="CK112"/>
      <c r="CL112"/>
      <c r="CM112"/>
      <c r="CN112"/>
      <c r="CO112"/>
      <c r="CP112"/>
      <c r="CQ112"/>
      <c r="CR112"/>
      <c r="CS112"/>
      <c r="CT112"/>
      <c r="CU112"/>
      <c r="CV112"/>
      <c r="CW112"/>
      <c r="CX112"/>
      <c r="CY112"/>
      <c r="CZ112"/>
      <c r="DA112"/>
      <c r="DB112"/>
      <c r="DC112"/>
      <c r="DD112"/>
      <c r="DE112"/>
      <c r="DF112"/>
      <c r="DG112"/>
      <c r="DH112"/>
      <c r="DI112"/>
      <c r="DJ112"/>
      <c r="DK112"/>
      <c r="DL112"/>
      <c r="DM112"/>
      <c r="DN112"/>
      <c r="DO112"/>
      <c r="DP112"/>
      <c r="DQ112"/>
      <c r="DR112"/>
      <c r="DS112"/>
      <c r="DT112"/>
      <c r="DU112"/>
      <c r="DV112"/>
      <c r="DW112"/>
      <c r="DX112"/>
      <c r="DY112"/>
      <c r="DZ112"/>
      <c r="EA112"/>
      <c r="EB112"/>
      <c r="EC112"/>
      <c r="ED112"/>
      <c r="EE112"/>
      <c r="EF112"/>
      <c r="EG112"/>
      <c r="EH112"/>
      <c r="EI112"/>
      <c r="EJ112"/>
      <c r="EK112"/>
      <c r="EL112"/>
      <c r="EM112"/>
      <c r="EN112"/>
      <c r="EO112"/>
      <c r="EP112"/>
      <c r="EQ112"/>
      <c r="ER112"/>
      <c r="ES112"/>
      <c r="ET112"/>
      <c r="EU112"/>
      <c r="EV112"/>
      <c r="EW112"/>
      <c r="EX112"/>
      <c r="EY112"/>
      <c r="EZ112"/>
      <c r="FA112"/>
      <c r="FB112"/>
      <c r="FC112"/>
      <c r="FD112"/>
      <c r="FE112"/>
      <c r="FF112"/>
      <c r="FG112"/>
      <c r="FH112"/>
      <c r="FI112"/>
      <c r="FJ112"/>
      <c r="FK112"/>
      <c r="FL112"/>
      <c r="FM112"/>
      <c r="FN112"/>
      <c r="FO112"/>
      <c r="FP112"/>
      <c r="FQ112"/>
      <c r="FR112"/>
      <c r="FS112"/>
      <c r="FT112"/>
      <c r="FU112"/>
      <c r="FV112"/>
      <c r="FW112"/>
      <c r="FX112"/>
      <c r="FY112"/>
      <c r="FZ112"/>
      <c r="GA112"/>
      <c r="GB112"/>
      <c r="GC112"/>
      <c r="GD112"/>
      <c r="GE112"/>
      <c r="GF112"/>
      <c r="GG112"/>
      <c r="GH112"/>
      <c r="GI112"/>
      <c r="GJ112"/>
      <c r="GK112"/>
      <c r="GL112"/>
      <c r="GM112"/>
      <c r="GN112"/>
      <c r="GO112"/>
      <c r="GP112"/>
      <c r="GQ112"/>
      <c r="GR112"/>
      <c r="GS112"/>
      <c r="GT112"/>
      <c r="GU112"/>
      <c r="GV112"/>
      <c r="GW112"/>
      <c r="GX112"/>
      <c r="GY112"/>
      <c r="GZ112"/>
      <c r="HA112"/>
      <c r="HB112"/>
      <c r="HC112"/>
    </row>
    <row r="113" spans="1:211" s="6" customFormat="1" ht="12.75" customHeight="1" x14ac:dyDescent="0.25">
      <c r="A113" s="456"/>
      <c r="B113" s="137"/>
      <c r="C113" s="178" t="s">
        <v>66</v>
      </c>
      <c r="D113" s="178" t="s">
        <v>43</v>
      </c>
      <c r="E113" s="12"/>
      <c r="F113" s="207"/>
      <c r="G113" s="12" t="s">
        <v>69</v>
      </c>
      <c r="H113" s="207" t="s">
        <v>45</v>
      </c>
      <c r="I113" s="12"/>
      <c r="J113" s="207"/>
      <c r="K113" s="178" t="s">
        <v>67</v>
      </c>
      <c r="L113" s="178" t="s">
        <v>45</v>
      </c>
      <c r="M113" s="12"/>
      <c r="N113" s="207"/>
      <c r="O113" s="178" t="s">
        <v>67</v>
      </c>
      <c r="P113" s="178" t="s">
        <v>45</v>
      </c>
      <c r="Q113" s="12"/>
      <c r="R113" s="207"/>
      <c r="S113" s="12" t="s">
        <v>66</v>
      </c>
      <c r="T113" s="207" t="s">
        <v>43</v>
      </c>
      <c r="U113" s="12" t="s">
        <v>66</v>
      </c>
      <c r="V113" s="207" t="s">
        <v>14</v>
      </c>
      <c r="W113" s="12"/>
      <c r="X113" s="207"/>
      <c r="Y113" s="12"/>
      <c r="Z113" s="207"/>
      <c r="AA113" s="178" t="s">
        <v>70</v>
      </c>
      <c r="AB113" s="178" t="s">
        <v>43</v>
      </c>
      <c r="AC113" s="12"/>
      <c r="AD113" s="207"/>
      <c r="AE113" s="12" t="s">
        <v>70</v>
      </c>
      <c r="AF113" s="207" t="s">
        <v>43</v>
      </c>
      <c r="AG113" s="12"/>
      <c r="AH113" s="207"/>
      <c r="AI113" s="178" t="s">
        <v>67</v>
      </c>
      <c r="AJ113" s="178" t="s">
        <v>45</v>
      </c>
      <c r="AK113" s="11"/>
      <c r="AL113" s="205"/>
      <c r="AM113" s="178" t="s">
        <v>67</v>
      </c>
      <c r="AN113" s="178" t="s">
        <v>45</v>
      </c>
      <c r="AO113" s="12"/>
      <c r="AP113" s="207"/>
      <c r="AQ113" s="12"/>
      <c r="AR113" s="207"/>
      <c r="AS113" s="12"/>
      <c r="AT113" s="207"/>
      <c r="AU113"/>
      <c r="AV113"/>
      <c r="AW113"/>
      <c r="AX113"/>
      <c r="AY113"/>
      <c r="AZ113"/>
      <c r="BA113"/>
      <c r="BB113"/>
      <c r="BC113"/>
      <c r="BD113"/>
      <c r="BE113"/>
      <c r="BF113"/>
      <c r="BG113"/>
      <c r="BH113"/>
      <c r="BI113"/>
      <c r="BJ113"/>
      <c r="BK113"/>
      <c r="BL113"/>
      <c r="BM113"/>
      <c r="BN113"/>
      <c r="BO113"/>
      <c r="BP113"/>
      <c r="BQ113"/>
      <c r="BR113"/>
      <c r="BS113"/>
      <c r="BT113"/>
      <c r="BU113"/>
      <c r="BV113"/>
      <c r="BW113"/>
      <c r="BX113"/>
      <c r="BY113"/>
      <c r="BZ113"/>
      <c r="CA113"/>
      <c r="CB113"/>
      <c r="CC113"/>
      <c r="CD113"/>
      <c r="CE113"/>
      <c r="CF113"/>
      <c r="CG113"/>
      <c r="CH113"/>
      <c r="CI113"/>
      <c r="CJ113"/>
      <c r="CK113"/>
      <c r="CL113"/>
      <c r="CM113"/>
      <c r="CN113"/>
      <c r="CO113"/>
      <c r="CP113"/>
      <c r="CQ113"/>
      <c r="CR113"/>
      <c r="CS113"/>
      <c r="CT113"/>
      <c r="CU113"/>
      <c r="CV113"/>
      <c r="CW113"/>
      <c r="CX113"/>
      <c r="CY113"/>
      <c r="CZ113"/>
      <c r="DA113"/>
      <c r="DB113"/>
      <c r="DC113"/>
      <c r="DD113"/>
      <c r="DE113"/>
      <c r="DF113"/>
      <c r="DG113"/>
      <c r="DH113"/>
      <c r="DI113"/>
      <c r="DJ113"/>
      <c r="DK113"/>
      <c r="DL113"/>
      <c r="DM113"/>
      <c r="DN113"/>
      <c r="DO113"/>
      <c r="DP113"/>
      <c r="DQ113"/>
      <c r="DR113"/>
      <c r="DS113"/>
      <c r="DT113"/>
      <c r="DU113"/>
      <c r="DV113"/>
      <c r="DW113"/>
      <c r="DX113"/>
      <c r="DY113"/>
      <c r="DZ113"/>
      <c r="EA113"/>
      <c r="EB113"/>
      <c r="EC113"/>
      <c r="ED113"/>
      <c r="EE113"/>
      <c r="EF113"/>
      <c r="EG113"/>
      <c r="EH113"/>
      <c r="EI113"/>
      <c r="EJ113"/>
      <c r="EK113"/>
      <c r="EL113"/>
      <c r="EM113"/>
      <c r="EN113"/>
      <c r="EO113"/>
      <c r="EP113"/>
      <c r="EQ113"/>
      <c r="ER113"/>
      <c r="ES113"/>
      <c r="ET113"/>
      <c r="EU113"/>
      <c r="EV113"/>
      <c r="EW113"/>
      <c r="EX113"/>
      <c r="EY113"/>
      <c r="EZ113"/>
      <c r="FA113"/>
      <c r="FB113"/>
      <c r="FC113"/>
      <c r="FD113"/>
      <c r="FE113"/>
      <c r="FF113"/>
      <c r="FG113"/>
      <c r="FH113"/>
      <c r="FI113"/>
      <c r="FJ113"/>
      <c r="FK113"/>
      <c r="FL113"/>
      <c r="FM113"/>
      <c r="FN113"/>
      <c r="FO113"/>
      <c r="FP113"/>
      <c r="FQ113"/>
      <c r="FR113"/>
      <c r="FS113"/>
      <c r="FT113"/>
      <c r="FU113"/>
      <c r="FV113"/>
      <c r="FW113"/>
      <c r="FX113"/>
      <c r="FY113"/>
      <c r="FZ113"/>
      <c r="GA113"/>
      <c r="GB113"/>
      <c r="GC113"/>
      <c r="GD113"/>
      <c r="GE113"/>
      <c r="GF113"/>
      <c r="GG113"/>
      <c r="GH113"/>
      <c r="GI113"/>
      <c r="GJ113"/>
      <c r="GK113"/>
      <c r="GL113"/>
      <c r="GM113"/>
      <c r="GN113"/>
      <c r="GO113"/>
      <c r="GP113"/>
      <c r="GQ113"/>
      <c r="GR113"/>
      <c r="GS113"/>
      <c r="GT113"/>
      <c r="GU113"/>
      <c r="GV113"/>
      <c r="GW113"/>
      <c r="GX113"/>
      <c r="GY113"/>
      <c r="GZ113"/>
      <c r="HA113"/>
      <c r="HB113"/>
      <c r="HC113"/>
    </row>
    <row r="114" spans="1:211" s="6" customFormat="1" ht="12.75" customHeight="1" x14ac:dyDescent="0.25">
      <c r="A114" s="456"/>
      <c r="B114" s="137"/>
      <c r="C114" s="406"/>
      <c r="D114" s="407"/>
      <c r="E114" s="406"/>
      <c r="F114" s="407"/>
      <c r="G114" s="406" t="s">
        <v>244</v>
      </c>
      <c r="H114" s="407"/>
      <c r="I114" s="406"/>
      <c r="J114" s="407"/>
      <c r="K114" s="406" t="s">
        <v>242</v>
      </c>
      <c r="L114" s="407"/>
      <c r="M114" s="406"/>
      <c r="N114" s="407"/>
      <c r="O114" s="406" t="s">
        <v>242</v>
      </c>
      <c r="P114" s="407"/>
      <c r="Q114" s="406"/>
      <c r="R114" s="407"/>
      <c r="S114" s="406" t="s">
        <v>246</v>
      </c>
      <c r="T114" s="407"/>
      <c r="U114" s="406" t="s">
        <v>242</v>
      </c>
      <c r="V114" s="407"/>
      <c r="W114" s="406"/>
      <c r="X114" s="407"/>
      <c r="Y114" s="406"/>
      <c r="Z114" s="407"/>
      <c r="AA114" s="406"/>
      <c r="AB114" s="407"/>
      <c r="AC114" s="406"/>
      <c r="AD114" s="407"/>
      <c r="AE114" s="406" t="s">
        <v>71</v>
      </c>
      <c r="AF114" s="407"/>
      <c r="AG114" s="406"/>
      <c r="AH114" s="407"/>
      <c r="AI114" s="406" t="s">
        <v>247</v>
      </c>
      <c r="AJ114" s="407"/>
      <c r="AK114" s="406"/>
      <c r="AL114" s="407"/>
      <c r="AM114" s="406" t="s">
        <v>247</v>
      </c>
      <c r="AN114" s="407"/>
      <c r="AO114" s="406"/>
      <c r="AP114" s="407"/>
      <c r="AQ114" s="406"/>
      <c r="AR114" s="407"/>
      <c r="AS114" s="406"/>
      <c r="AT114" s="407"/>
      <c r="AU114"/>
      <c r="AV114"/>
      <c r="AW114"/>
      <c r="AX114"/>
      <c r="AY114"/>
      <c r="AZ114"/>
      <c r="BA114"/>
      <c r="BB114"/>
      <c r="BC114"/>
      <c r="BD114"/>
      <c r="BE114"/>
      <c r="BF114"/>
      <c r="BG114"/>
      <c r="BH114"/>
      <c r="BI114"/>
      <c r="BJ114"/>
      <c r="BK114"/>
      <c r="BL114"/>
      <c r="BM114"/>
      <c r="BN114"/>
      <c r="BO114"/>
      <c r="BP114"/>
      <c r="BQ114"/>
      <c r="BR114"/>
      <c r="BS114"/>
      <c r="BT114"/>
      <c r="BU114"/>
      <c r="BV114"/>
      <c r="BW114"/>
      <c r="BX114"/>
      <c r="BY114"/>
      <c r="BZ114"/>
      <c r="CA114"/>
      <c r="CB114"/>
      <c r="CC114"/>
      <c r="CD114"/>
      <c r="CE114"/>
      <c r="CF114"/>
      <c r="CG114"/>
      <c r="CH114"/>
      <c r="CI114"/>
      <c r="CJ114"/>
      <c r="CK114"/>
      <c r="CL114"/>
      <c r="CM114"/>
      <c r="CN114"/>
      <c r="CO114"/>
      <c r="CP114"/>
      <c r="CQ114"/>
      <c r="CR114"/>
      <c r="CS114"/>
      <c r="CT114"/>
      <c r="CU114"/>
      <c r="CV114"/>
      <c r="CW114"/>
      <c r="CX114"/>
      <c r="CY114"/>
      <c r="CZ114"/>
      <c r="DA114"/>
      <c r="DB114"/>
      <c r="DC114"/>
      <c r="DD114"/>
      <c r="DE114"/>
      <c r="DF114"/>
      <c r="DG114"/>
      <c r="DH114"/>
      <c r="DI114"/>
      <c r="DJ114"/>
      <c r="DK114"/>
      <c r="DL114"/>
      <c r="DM114"/>
      <c r="DN114"/>
      <c r="DO114"/>
      <c r="DP114"/>
      <c r="DQ114"/>
      <c r="DR114"/>
      <c r="DS114"/>
      <c r="DT114"/>
      <c r="DU114"/>
      <c r="DV114"/>
      <c r="DW114"/>
      <c r="DX114"/>
      <c r="DY114"/>
      <c r="DZ114"/>
      <c r="EA114"/>
      <c r="EB114"/>
      <c r="EC114"/>
      <c r="ED114"/>
      <c r="EE114"/>
      <c r="EF114"/>
      <c r="EG114"/>
      <c r="EH114"/>
      <c r="EI114"/>
      <c r="EJ114"/>
      <c r="EK114"/>
      <c r="EL114"/>
      <c r="EM114"/>
      <c r="EN114"/>
      <c r="EO114"/>
      <c r="EP114"/>
      <c r="EQ114"/>
      <c r="ER114"/>
      <c r="ES114"/>
      <c r="ET114"/>
      <c r="EU114"/>
      <c r="EV114"/>
      <c r="EW114"/>
      <c r="EX114"/>
      <c r="EY114"/>
      <c r="EZ114"/>
      <c r="FA114"/>
      <c r="FB114"/>
      <c r="FC114"/>
      <c r="FD114"/>
      <c r="FE114"/>
      <c r="FF114"/>
      <c r="FG114"/>
      <c r="FH114"/>
      <c r="FI114"/>
      <c r="FJ114"/>
      <c r="FK114"/>
      <c r="FL114"/>
      <c r="FM114"/>
      <c r="FN114"/>
      <c r="FO114"/>
      <c r="FP114"/>
      <c r="FQ114"/>
      <c r="FR114"/>
      <c r="FS114"/>
      <c r="FT114"/>
      <c r="FU114"/>
      <c r="FV114"/>
      <c r="FW114"/>
      <c r="FX114"/>
      <c r="FY114"/>
      <c r="FZ114"/>
      <c r="GA114"/>
      <c r="GB114"/>
      <c r="GC114"/>
      <c r="GD114"/>
      <c r="GE114"/>
      <c r="GF114"/>
      <c r="GG114"/>
      <c r="GH114"/>
      <c r="GI114"/>
      <c r="GJ114"/>
      <c r="GK114"/>
      <c r="GL114"/>
      <c r="GM114"/>
      <c r="GN114"/>
      <c r="GO114"/>
      <c r="GP114"/>
      <c r="GQ114"/>
      <c r="GR114"/>
      <c r="GS114"/>
      <c r="GT114"/>
      <c r="GU114"/>
      <c r="GV114"/>
      <c r="GW114"/>
      <c r="GX114"/>
      <c r="GY114"/>
      <c r="GZ114"/>
      <c r="HA114"/>
      <c r="HB114"/>
      <c r="HC114"/>
    </row>
    <row r="115" spans="1:211" s="7" customFormat="1" ht="12.75" customHeight="1" x14ac:dyDescent="0.25">
      <c r="A115" s="456"/>
      <c r="B115" s="139" t="s">
        <v>31</v>
      </c>
      <c r="C115" s="408"/>
      <c r="D115" s="409"/>
      <c r="E115" s="408"/>
      <c r="F115" s="409"/>
      <c r="G115" s="408"/>
      <c r="H115" s="409"/>
      <c r="I115" s="408"/>
      <c r="J115" s="409"/>
      <c r="K115" s="408"/>
      <c r="L115" s="409"/>
      <c r="M115" s="408"/>
      <c r="N115" s="409"/>
      <c r="O115" s="408"/>
      <c r="P115" s="409"/>
      <c r="Q115" s="408"/>
      <c r="R115" s="409"/>
      <c r="S115" s="410"/>
      <c r="T115" s="411"/>
      <c r="U115" s="410"/>
      <c r="V115" s="411"/>
      <c r="W115" s="410"/>
      <c r="X115" s="411"/>
      <c r="Y115" s="414"/>
      <c r="Z115" s="415"/>
      <c r="AA115" s="410" t="s">
        <v>37</v>
      </c>
      <c r="AB115" s="411"/>
      <c r="AC115" s="410"/>
      <c r="AD115" s="411"/>
      <c r="AE115" s="410" t="s">
        <v>68</v>
      </c>
      <c r="AF115" s="411"/>
      <c r="AG115" s="410"/>
      <c r="AH115" s="411"/>
      <c r="AI115" s="410"/>
      <c r="AJ115" s="411"/>
      <c r="AK115" s="410"/>
      <c r="AL115" s="411"/>
      <c r="AM115" s="410"/>
      <c r="AN115" s="411"/>
      <c r="AO115" s="410"/>
      <c r="AP115" s="411"/>
      <c r="AQ115" s="410"/>
      <c r="AR115" s="411"/>
      <c r="AS115" s="410"/>
      <c r="AT115" s="411"/>
      <c r="AU115"/>
      <c r="AV115"/>
      <c r="AW115"/>
      <c r="AX115"/>
      <c r="AY115"/>
      <c r="AZ115"/>
      <c r="BA115"/>
      <c r="BB115"/>
      <c r="BC115"/>
      <c r="BD115"/>
      <c r="BE115"/>
      <c r="BF115"/>
      <c r="BG115"/>
      <c r="BH115"/>
      <c r="BI115"/>
      <c r="BJ115"/>
      <c r="BK115"/>
      <c r="BL115"/>
      <c r="BM115"/>
      <c r="BN115"/>
      <c r="BO115"/>
      <c r="BP115"/>
      <c r="BQ115"/>
      <c r="BR115"/>
      <c r="BS115"/>
      <c r="BT115"/>
      <c r="BU115"/>
      <c r="BV115"/>
      <c r="BW115"/>
      <c r="BX115"/>
      <c r="BY115"/>
      <c r="BZ115"/>
      <c r="CA115"/>
      <c r="CB115"/>
      <c r="CC115"/>
      <c r="CD115"/>
      <c r="CE115"/>
      <c r="CF115"/>
      <c r="CG115"/>
      <c r="CH115"/>
      <c r="CI115"/>
      <c r="CJ115"/>
      <c r="CK115"/>
      <c r="CL115"/>
      <c r="CM115"/>
      <c r="CN115"/>
      <c r="CO115"/>
      <c r="CP115"/>
      <c r="CQ115"/>
      <c r="CR115"/>
      <c r="CS115"/>
      <c r="CT115"/>
      <c r="CU115"/>
      <c r="CV115"/>
      <c r="CW115"/>
      <c r="CX115"/>
      <c r="CY115"/>
      <c r="CZ115"/>
      <c r="DA115"/>
      <c r="DB115"/>
      <c r="DC115"/>
      <c r="DD115"/>
      <c r="DE115"/>
      <c r="DF115"/>
      <c r="DG115"/>
      <c r="DH115"/>
      <c r="DI115"/>
      <c r="DJ115"/>
      <c r="DK115"/>
      <c r="DL115"/>
      <c r="DM115"/>
      <c r="DN115"/>
      <c r="DO115"/>
      <c r="DP115"/>
      <c r="DQ115"/>
      <c r="DR115"/>
      <c r="DS115"/>
      <c r="DT115"/>
      <c r="DU115"/>
      <c r="DV115"/>
      <c r="DW115"/>
      <c r="DX115"/>
      <c r="DY115"/>
      <c r="DZ115"/>
      <c r="EA115"/>
      <c r="EB115"/>
      <c r="EC115"/>
      <c r="ED115"/>
      <c r="EE115"/>
      <c r="EF115"/>
      <c r="EG115"/>
      <c r="EH115"/>
      <c r="EI115"/>
      <c r="EJ115"/>
      <c r="EK115"/>
      <c r="EL115"/>
      <c r="EM115"/>
      <c r="EN115"/>
      <c r="EO115"/>
      <c r="EP115"/>
      <c r="EQ115"/>
      <c r="ER115"/>
      <c r="ES115"/>
      <c r="ET115"/>
      <c r="EU115"/>
      <c r="EV115"/>
      <c r="EW115"/>
      <c r="EX115"/>
      <c r="EY115"/>
      <c r="EZ115"/>
      <c r="FA115"/>
      <c r="FB115"/>
      <c r="FC115"/>
      <c r="FD115"/>
      <c r="FE115"/>
      <c r="FF115"/>
      <c r="FG115"/>
      <c r="FH115"/>
      <c r="FI115"/>
      <c r="FJ115"/>
      <c r="FK115"/>
      <c r="FL115"/>
      <c r="FM115"/>
      <c r="FN115"/>
      <c r="FO115"/>
      <c r="FP115"/>
      <c r="FQ115"/>
      <c r="FR115"/>
      <c r="FS115"/>
      <c r="FT115"/>
      <c r="FU115"/>
      <c r="FV115"/>
      <c r="FW115"/>
      <c r="FX115"/>
      <c r="FY115"/>
      <c r="FZ115"/>
      <c r="GA115"/>
      <c r="GB115"/>
      <c r="GC115"/>
      <c r="GD115"/>
      <c r="GE115"/>
      <c r="GF115"/>
      <c r="GG115"/>
      <c r="GH115"/>
      <c r="GI115"/>
      <c r="GJ115"/>
      <c r="GK115"/>
      <c r="GL115"/>
      <c r="GM115"/>
      <c r="GN115"/>
      <c r="GO115"/>
      <c r="GP115"/>
      <c r="GQ115"/>
      <c r="GR115"/>
      <c r="GS115"/>
      <c r="GT115"/>
      <c r="GU115"/>
      <c r="GV115"/>
      <c r="GW115"/>
      <c r="GX115"/>
      <c r="GY115"/>
      <c r="GZ115"/>
      <c r="HA115"/>
      <c r="HB115"/>
      <c r="HC115"/>
    </row>
    <row r="116" spans="1:211" s="7" customFormat="1" ht="12.75" customHeight="1" x14ac:dyDescent="0.25">
      <c r="A116" s="456"/>
      <c r="B116" s="139"/>
      <c r="C116" s="181"/>
      <c r="D116" s="182"/>
      <c r="E116" s="181"/>
      <c r="F116" s="182"/>
      <c r="G116" s="181"/>
      <c r="H116" s="182"/>
      <c r="I116" s="181"/>
      <c r="J116" s="182"/>
      <c r="K116" s="181"/>
      <c r="L116" s="182"/>
      <c r="M116" s="181"/>
      <c r="N116" s="182"/>
      <c r="O116" s="181"/>
      <c r="P116" s="182"/>
      <c r="Q116" s="181"/>
      <c r="R116" s="182"/>
      <c r="S116" s="208"/>
      <c r="T116" s="209"/>
      <c r="U116" s="208"/>
      <c r="V116" s="209"/>
      <c r="W116" s="208"/>
      <c r="X116" s="209"/>
      <c r="Y116" s="183"/>
      <c r="Z116" s="184"/>
      <c r="AA116" s="208">
        <v>0.41666666666666669</v>
      </c>
      <c r="AB116" s="209">
        <v>0.5</v>
      </c>
      <c r="AC116" s="208"/>
      <c r="AD116" s="209"/>
      <c r="AE116" s="208">
        <v>0.5625</v>
      </c>
      <c r="AF116" s="209">
        <v>0.6875</v>
      </c>
      <c r="AG116" s="208"/>
      <c r="AH116" s="209"/>
      <c r="AI116" s="208"/>
      <c r="AJ116" s="209"/>
      <c r="AK116" s="208"/>
      <c r="AL116" s="209"/>
      <c r="AM116" s="208"/>
      <c r="AN116" s="209"/>
      <c r="AO116" s="208"/>
      <c r="AP116" s="209"/>
      <c r="AQ116" s="208"/>
      <c r="AR116" s="209"/>
      <c r="AS116" s="208"/>
      <c r="AT116" s="209"/>
      <c r="AU116"/>
      <c r="AV116"/>
      <c r="AW116"/>
      <c r="AX116"/>
      <c r="AY116"/>
      <c r="AZ116"/>
      <c r="BA116"/>
      <c r="BB116"/>
      <c r="BC116"/>
      <c r="BD116"/>
      <c r="BE116"/>
      <c r="BF116"/>
      <c r="BG116"/>
      <c r="BH116"/>
      <c r="BI116"/>
      <c r="BJ116"/>
      <c r="BK116"/>
      <c r="BL116"/>
      <c r="BM116"/>
      <c r="BN116"/>
      <c r="BO116"/>
      <c r="BP116"/>
      <c r="BQ116"/>
      <c r="BR116"/>
      <c r="BS116"/>
      <c r="BT116"/>
      <c r="BU116"/>
      <c r="BV116"/>
      <c r="BW116"/>
      <c r="BX116"/>
      <c r="BY116"/>
      <c r="BZ116"/>
      <c r="CA116"/>
      <c r="CB116"/>
      <c r="CC116"/>
      <c r="CD116"/>
      <c r="CE116"/>
      <c r="CF116"/>
      <c r="CG116"/>
      <c r="CH116"/>
      <c r="CI116"/>
      <c r="CJ116"/>
      <c r="CK116"/>
      <c r="CL116"/>
      <c r="CM116"/>
      <c r="CN116"/>
      <c r="CO116"/>
      <c r="CP116"/>
      <c r="CQ116"/>
      <c r="CR116"/>
      <c r="CS116"/>
      <c r="CT116"/>
      <c r="CU116"/>
      <c r="CV116"/>
      <c r="CW116"/>
      <c r="CX116"/>
      <c r="CY116"/>
      <c r="CZ116"/>
      <c r="DA116"/>
      <c r="DB116"/>
      <c r="DC116"/>
      <c r="DD116"/>
      <c r="DE116"/>
      <c r="DF116"/>
      <c r="DG116"/>
      <c r="DH116"/>
      <c r="DI116"/>
      <c r="DJ116"/>
      <c r="DK116"/>
      <c r="DL116"/>
      <c r="DM116"/>
      <c r="DN116"/>
      <c r="DO116"/>
      <c r="DP116"/>
      <c r="DQ116"/>
      <c r="DR116"/>
      <c r="DS116"/>
      <c r="DT116"/>
      <c r="DU116"/>
      <c r="DV116"/>
      <c r="DW116"/>
      <c r="DX116"/>
      <c r="DY116"/>
      <c r="DZ116"/>
      <c r="EA116"/>
      <c r="EB116"/>
      <c r="EC116"/>
      <c r="ED116"/>
      <c r="EE116"/>
      <c r="EF116"/>
      <c r="EG116"/>
      <c r="EH116"/>
      <c r="EI116"/>
      <c r="EJ116"/>
      <c r="EK116"/>
      <c r="EL116"/>
      <c r="EM116"/>
      <c r="EN116"/>
      <c r="EO116"/>
      <c r="EP116"/>
      <c r="EQ116"/>
      <c r="ER116"/>
      <c r="ES116"/>
      <c r="ET116"/>
      <c r="EU116"/>
      <c r="EV116"/>
      <c r="EW116"/>
      <c r="EX116"/>
      <c r="EY116"/>
      <c r="EZ116"/>
      <c r="FA116"/>
      <c r="FB116"/>
      <c r="FC116"/>
      <c r="FD116"/>
      <c r="FE116"/>
      <c r="FF116"/>
      <c r="FG116"/>
      <c r="FH116"/>
      <c r="FI116"/>
      <c r="FJ116"/>
      <c r="FK116"/>
      <c r="FL116"/>
      <c r="FM116"/>
      <c r="FN116"/>
      <c r="FO116"/>
      <c r="FP116"/>
      <c r="FQ116"/>
      <c r="FR116"/>
      <c r="FS116"/>
      <c r="FT116"/>
      <c r="FU116"/>
      <c r="FV116"/>
      <c r="FW116"/>
      <c r="FX116"/>
      <c r="FY116"/>
      <c r="FZ116"/>
      <c r="GA116"/>
      <c r="GB116"/>
      <c r="GC116"/>
      <c r="GD116"/>
      <c r="GE116"/>
      <c r="GF116"/>
      <c r="GG116"/>
      <c r="GH116"/>
      <c r="GI116"/>
      <c r="GJ116"/>
      <c r="GK116"/>
      <c r="GL116"/>
      <c r="GM116"/>
      <c r="GN116"/>
      <c r="GO116"/>
      <c r="GP116"/>
      <c r="GQ116"/>
      <c r="GR116"/>
      <c r="GS116"/>
      <c r="GT116"/>
      <c r="GU116"/>
      <c r="GV116"/>
      <c r="GW116"/>
      <c r="GX116"/>
      <c r="GY116"/>
      <c r="GZ116"/>
      <c r="HA116"/>
      <c r="HB116"/>
      <c r="HC116"/>
    </row>
    <row r="117" spans="1:211" s="7" customFormat="1" ht="12.75" customHeight="1" x14ac:dyDescent="0.25">
      <c r="A117" s="456"/>
      <c r="B117" s="139"/>
      <c r="C117" s="85"/>
      <c r="D117" s="188"/>
      <c r="E117" s="85"/>
      <c r="F117" s="188"/>
      <c r="G117" s="85"/>
      <c r="H117" s="188"/>
      <c r="I117" s="85"/>
      <c r="J117" s="188"/>
      <c r="K117" s="85"/>
      <c r="L117" s="188"/>
      <c r="M117" s="85"/>
      <c r="N117" s="188"/>
      <c r="O117" s="85"/>
      <c r="P117" s="188"/>
      <c r="Q117" s="85"/>
      <c r="R117" s="188"/>
      <c r="S117" s="14"/>
      <c r="T117" s="212"/>
      <c r="U117" s="14"/>
      <c r="V117" s="212"/>
      <c r="W117" s="14"/>
      <c r="X117" s="212"/>
      <c r="Y117" s="87"/>
      <c r="Z117" s="189"/>
      <c r="AA117" s="14" t="s">
        <v>70</v>
      </c>
      <c r="AB117" s="212" t="s">
        <v>43</v>
      </c>
      <c r="AC117" s="14"/>
      <c r="AD117" s="212"/>
      <c r="AE117" s="14" t="s">
        <v>70</v>
      </c>
      <c r="AF117" s="212" t="s">
        <v>43</v>
      </c>
      <c r="AG117" s="14"/>
      <c r="AH117" s="212"/>
      <c r="AI117" s="14"/>
      <c r="AJ117" s="212"/>
      <c r="AK117" s="14"/>
      <c r="AL117" s="212"/>
      <c r="AM117" s="14"/>
      <c r="AN117" s="212"/>
      <c r="AO117" s="14"/>
      <c r="AP117" s="212"/>
      <c r="AQ117" s="14"/>
      <c r="AR117" s="212"/>
      <c r="AS117" s="14"/>
      <c r="AT117" s="212"/>
      <c r="AU117"/>
      <c r="AV117"/>
      <c r="AW117"/>
      <c r="AX117"/>
      <c r="AY117"/>
      <c r="AZ117"/>
      <c r="BA117"/>
      <c r="BB117"/>
      <c r="BC117"/>
      <c r="BD117"/>
      <c r="BE117"/>
      <c r="BF117"/>
      <c r="BG117"/>
      <c r="BH117"/>
      <c r="BI117"/>
      <c r="BJ117"/>
      <c r="BK117"/>
      <c r="BL117"/>
      <c r="BM117"/>
      <c r="BN117"/>
      <c r="BO117"/>
      <c r="BP117"/>
      <c r="BQ117"/>
      <c r="BR117"/>
      <c r="BS117"/>
      <c r="BT117"/>
      <c r="BU117"/>
      <c r="BV117"/>
      <c r="BW117"/>
      <c r="BX117"/>
      <c r="BY117"/>
      <c r="BZ117"/>
      <c r="CA117"/>
      <c r="CB117"/>
      <c r="CC117"/>
      <c r="CD117"/>
      <c r="CE117"/>
      <c r="CF117"/>
      <c r="CG117"/>
      <c r="CH117"/>
      <c r="CI117"/>
      <c r="CJ117"/>
      <c r="CK117"/>
      <c r="CL117"/>
      <c r="CM117"/>
      <c r="CN117"/>
      <c r="CO117"/>
      <c r="CP117"/>
      <c r="CQ117"/>
      <c r="CR117"/>
      <c r="CS117"/>
      <c r="CT117"/>
      <c r="CU117"/>
      <c r="CV117"/>
      <c r="CW117"/>
      <c r="CX117"/>
      <c r="CY117"/>
      <c r="CZ117"/>
      <c r="DA117"/>
      <c r="DB117"/>
      <c r="DC117"/>
      <c r="DD117"/>
      <c r="DE117"/>
      <c r="DF117"/>
      <c r="DG117"/>
      <c r="DH117"/>
      <c r="DI117"/>
      <c r="DJ117"/>
      <c r="DK117"/>
      <c r="DL117"/>
      <c r="DM117"/>
      <c r="DN117"/>
      <c r="DO117"/>
      <c r="DP117"/>
      <c r="DQ117"/>
      <c r="DR117"/>
      <c r="DS117"/>
      <c r="DT117"/>
      <c r="DU117"/>
      <c r="DV117"/>
      <c r="DW117"/>
      <c r="DX117"/>
      <c r="DY117"/>
      <c r="DZ117"/>
      <c r="EA117"/>
      <c r="EB117"/>
      <c r="EC117"/>
      <c r="ED117"/>
      <c r="EE117"/>
      <c r="EF117"/>
      <c r="EG117"/>
      <c r="EH117"/>
      <c r="EI117"/>
      <c r="EJ117"/>
      <c r="EK117"/>
      <c r="EL117"/>
      <c r="EM117"/>
      <c r="EN117"/>
      <c r="EO117"/>
      <c r="EP117"/>
      <c r="EQ117"/>
      <c r="ER117"/>
      <c r="ES117"/>
      <c r="ET117"/>
      <c r="EU117"/>
      <c r="EV117"/>
      <c r="EW117"/>
      <c r="EX117"/>
      <c r="EY117"/>
      <c r="EZ117"/>
      <c r="FA117"/>
      <c r="FB117"/>
      <c r="FC117"/>
      <c r="FD117"/>
      <c r="FE117"/>
      <c r="FF117"/>
      <c r="FG117"/>
      <c r="FH117"/>
      <c r="FI117"/>
      <c r="FJ117"/>
      <c r="FK117"/>
      <c r="FL117"/>
      <c r="FM117"/>
      <c r="FN117"/>
      <c r="FO117"/>
      <c r="FP117"/>
      <c r="FQ117"/>
      <c r="FR117"/>
      <c r="FS117"/>
      <c r="FT117"/>
      <c r="FU117"/>
      <c r="FV117"/>
      <c r="FW117"/>
      <c r="FX117"/>
      <c r="FY117"/>
      <c r="FZ117"/>
      <c r="GA117"/>
      <c r="GB117"/>
      <c r="GC117"/>
      <c r="GD117"/>
      <c r="GE117"/>
      <c r="GF117"/>
      <c r="GG117"/>
      <c r="GH117"/>
      <c r="GI117"/>
      <c r="GJ117"/>
      <c r="GK117"/>
      <c r="GL117"/>
      <c r="GM117"/>
      <c r="GN117"/>
      <c r="GO117"/>
      <c r="GP117"/>
      <c r="GQ117"/>
      <c r="GR117"/>
      <c r="GS117"/>
      <c r="GT117"/>
      <c r="GU117"/>
      <c r="GV117"/>
      <c r="GW117"/>
      <c r="GX117"/>
      <c r="GY117"/>
      <c r="GZ117"/>
      <c r="HA117"/>
      <c r="HB117"/>
      <c r="HC117"/>
    </row>
    <row r="118" spans="1:211" s="7" customFormat="1" ht="12.75" customHeight="1" x14ac:dyDescent="0.25">
      <c r="A118" s="456"/>
      <c r="B118" s="139"/>
      <c r="C118" s="404"/>
      <c r="D118" s="405"/>
      <c r="E118" s="404"/>
      <c r="F118" s="405"/>
      <c r="G118" s="404"/>
      <c r="H118" s="405"/>
      <c r="I118" s="404"/>
      <c r="J118" s="405"/>
      <c r="K118" s="404"/>
      <c r="L118" s="405"/>
      <c r="M118" s="404"/>
      <c r="N118" s="405"/>
      <c r="O118" s="404"/>
      <c r="P118" s="405"/>
      <c r="Q118" s="404"/>
      <c r="R118" s="405"/>
      <c r="S118" s="396"/>
      <c r="T118" s="397"/>
      <c r="U118" s="396" t="s">
        <v>72</v>
      </c>
      <c r="V118" s="397"/>
      <c r="W118" s="396"/>
      <c r="X118" s="397"/>
      <c r="Y118" s="402"/>
      <c r="Z118" s="403"/>
      <c r="AA118" s="396"/>
      <c r="AB118" s="397"/>
      <c r="AC118" s="396"/>
      <c r="AD118" s="397"/>
      <c r="AE118" s="396" t="s">
        <v>71</v>
      </c>
      <c r="AF118" s="397"/>
      <c r="AG118" s="396"/>
      <c r="AH118" s="397"/>
      <c r="AI118" s="396"/>
      <c r="AJ118" s="397"/>
      <c r="AK118" s="396"/>
      <c r="AL118" s="397"/>
      <c r="AM118" s="396"/>
      <c r="AN118" s="397"/>
      <c r="AO118" s="396"/>
      <c r="AP118" s="397"/>
      <c r="AQ118" s="396"/>
      <c r="AR118" s="397"/>
      <c r="AS118" s="396"/>
      <c r="AT118" s="397"/>
      <c r="AU118"/>
      <c r="AV118"/>
      <c r="AW118"/>
      <c r="AX118"/>
      <c r="AY118"/>
      <c r="AZ118"/>
      <c r="BA118"/>
      <c r="BB118"/>
      <c r="BC118"/>
      <c r="BD118"/>
      <c r="BE118"/>
      <c r="BF118"/>
      <c r="BG118"/>
      <c r="BH118"/>
      <c r="BI118"/>
      <c r="BJ118"/>
      <c r="BK118"/>
      <c r="BL118"/>
      <c r="BM118"/>
      <c r="BN118"/>
      <c r="BO118"/>
      <c r="BP118"/>
      <c r="BQ118"/>
      <c r="BR118"/>
      <c r="BS118"/>
      <c r="BT118"/>
      <c r="BU118"/>
      <c r="BV118"/>
      <c r="BW118"/>
      <c r="BX118"/>
      <c r="BY118"/>
      <c r="BZ118"/>
      <c r="CA118"/>
      <c r="CB118"/>
      <c r="CC118"/>
      <c r="CD118"/>
      <c r="CE118"/>
      <c r="CF118"/>
      <c r="CG118"/>
      <c r="CH118"/>
      <c r="CI118"/>
      <c r="CJ118"/>
      <c r="CK118"/>
      <c r="CL118"/>
      <c r="CM118"/>
      <c r="CN118"/>
      <c r="CO118"/>
      <c r="CP118"/>
      <c r="CQ118"/>
      <c r="CR118"/>
      <c r="CS118"/>
      <c r="CT118"/>
      <c r="CU118"/>
      <c r="CV118"/>
      <c r="CW118"/>
      <c r="CX118"/>
      <c r="CY118"/>
      <c r="CZ118"/>
      <c r="DA118"/>
      <c r="DB118"/>
      <c r="DC118"/>
      <c r="DD118"/>
      <c r="DE118"/>
      <c r="DF118"/>
      <c r="DG118"/>
      <c r="DH118"/>
      <c r="DI118"/>
      <c r="DJ118"/>
      <c r="DK118"/>
      <c r="DL118"/>
      <c r="DM118"/>
      <c r="DN118"/>
      <c r="DO118"/>
      <c r="DP118"/>
      <c r="DQ118"/>
      <c r="DR118"/>
      <c r="DS118"/>
      <c r="DT118"/>
      <c r="DU118"/>
      <c r="DV118"/>
      <c r="DW118"/>
      <c r="DX118"/>
      <c r="DY118"/>
      <c r="DZ118"/>
      <c r="EA118"/>
      <c r="EB118"/>
      <c r="EC118"/>
      <c r="ED118"/>
      <c r="EE118"/>
      <c r="EF118"/>
      <c r="EG118"/>
      <c r="EH118"/>
      <c r="EI118"/>
      <c r="EJ118"/>
      <c r="EK118"/>
      <c r="EL118"/>
      <c r="EM118"/>
      <c r="EN118"/>
      <c r="EO118"/>
      <c r="EP118"/>
      <c r="EQ118"/>
      <c r="ER118"/>
      <c r="ES118"/>
      <c r="ET118"/>
      <c r="EU118"/>
      <c r="EV118"/>
      <c r="EW118"/>
      <c r="EX118"/>
      <c r="EY118"/>
      <c r="EZ118"/>
      <c r="FA118"/>
      <c r="FB118"/>
      <c r="FC118"/>
      <c r="FD118"/>
      <c r="FE118"/>
      <c r="FF118"/>
      <c r="FG118"/>
      <c r="FH118"/>
      <c r="FI118"/>
      <c r="FJ118"/>
      <c r="FK118"/>
      <c r="FL118"/>
      <c r="FM118"/>
      <c r="FN118"/>
      <c r="FO118"/>
      <c r="FP118"/>
      <c r="FQ118"/>
      <c r="FR118"/>
      <c r="FS118"/>
      <c r="FT118"/>
      <c r="FU118"/>
      <c r="FV118"/>
      <c r="FW118"/>
      <c r="FX118"/>
      <c r="FY118"/>
      <c r="FZ118"/>
      <c r="GA118"/>
      <c r="GB118"/>
      <c r="GC118"/>
      <c r="GD118"/>
      <c r="GE118"/>
      <c r="GF118"/>
      <c r="GG118"/>
      <c r="GH118"/>
      <c r="GI118"/>
      <c r="GJ118"/>
      <c r="GK118"/>
      <c r="GL118"/>
      <c r="GM118"/>
      <c r="GN118"/>
      <c r="GO118"/>
      <c r="GP118"/>
      <c r="GQ118"/>
      <c r="GR118"/>
      <c r="GS118"/>
      <c r="GT118"/>
      <c r="GU118"/>
      <c r="GV118"/>
      <c r="GW118"/>
      <c r="GX118"/>
      <c r="GY118"/>
      <c r="GZ118"/>
      <c r="HA118"/>
      <c r="HB118"/>
      <c r="HC118"/>
    </row>
    <row r="119" spans="1:211" s="18" customFormat="1" ht="12.75" customHeight="1" outlineLevel="1" x14ac:dyDescent="0.25">
      <c r="A119" s="456"/>
      <c r="B119" s="142" t="s">
        <v>32</v>
      </c>
      <c r="C119" s="398"/>
      <c r="D119" s="399"/>
      <c r="E119" s="398"/>
      <c r="F119" s="399"/>
      <c r="G119" s="398"/>
      <c r="H119" s="399"/>
      <c r="I119" s="398"/>
      <c r="J119" s="399"/>
      <c r="K119" s="398"/>
      <c r="L119" s="399"/>
      <c r="M119" s="398"/>
      <c r="N119" s="399"/>
      <c r="O119" s="398"/>
      <c r="P119" s="399"/>
      <c r="Q119" s="398"/>
      <c r="R119" s="399"/>
      <c r="S119" s="398"/>
      <c r="T119" s="399"/>
      <c r="U119" s="398"/>
      <c r="V119" s="399"/>
      <c r="W119" s="398"/>
      <c r="X119" s="399"/>
      <c r="Y119" s="398"/>
      <c r="Z119" s="399"/>
      <c r="AA119" s="398"/>
      <c r="AB119" s="399"/>
      <c r="AC119" s="398"/>
      <c r="AD119" s="399"/>
      <c r="AE119" s="398"/>
      <c r="AF119" s="399"/>
      <c r="AG119" s="398"/>
      <c r="AH119" s="399"/>
      <c r="AI119" s="398"/>
      <c r="AJ119" s="399"/>
      <c r="AK119" s="398"/>
      <c r="AL119" s="399"/>
      <c r="AM119" s="398"/>
      <c r="AN119" s="399"/>
      <c r="AO119" s="398"/>
      <c r="AP119" s="399"/>
      <c r="AQ119" s="398"/>
      <c r="AR119" s="399"/>
      <c r="AS119" s="398"/>
      <c r="AT119" s="399"/>
      <c r="AU119"/>
      <c r="AV119"/>
      <c r="AW119"/>
      <c r="AX119"/>
      <c r="AY119"/>
      <c r="AZ119"/>
      <c r="BA119"/>
      <c r="BB119"/>
      <c r="BC119"/>
      <c r="BD119"/>
      <c r="BE119"/>
      <c r="BF119"/>
      <c r="BG119"/>
      <c r="BH119"/>
      <c r="BI119"/>
      <c r="BJ119"/>
      <c r="BK119"/>
      <c r="BL119"/>
      <c r="BM119"/>
      <c r="BN119"/>
      <c r="BO119"/>
      <c r="BP119"/>
      <c r="BQ119"/>
      <c r="BR119"/>
      <c r="BS119"/>
      <c r="BT119"/>
      <c r="BU119"/>
      <c r="BV119"/>
      <c r="BW119"/>
      <c r="BX119"/>
      <c r="BY119"/>
      <c r="BZ119"/>
      <c r="CA119"/>
      <c r="CB119"/>
      <c r="CC119"/>
      <c r="CD119"/>
      <c r="CE119"/>
      <c r="CF119"/>
      <c r="CG119"/>
      <c r="CH119"/>
      <c r="CI119"/>
      <c r="CJ119"/>
      <c r="CK119"/>
      <c r="CL119"/>
      <c r="CM119"/>
      <c r="CN119"/>
      <c r="CO119"/>
      <c r="CP119"/>
      <c r="CQ119"/>
      <c r="CR119"/>
      <c r="CS119"/>
      <c r="CT119"/>
      <c r="CU119"/>
      <c r="CV119"/>
      <c r="CW119"/>
      <c r="CX119"/>
      <c r="CY119"/>
      <c r="CZ119"/>
      <c r="DA119"/>
      <c r="DB119"/>
      <c r="DC119"/>
      <c r="DD119"/>
      <c r="DE119"/>
      <c r="DF119"/>
      <c r="DG119"/>
      <c r="DH119"/>
      <c r="DI119"/>
      <c r="DJ119"/>
      <c r="DK119"/>
      <c r="DL119"/>
      <c r="DM119"/>
      <c r="DN119"/>
      <c r="DO119"/>
      <c r="DP119"/>
      <c r="DQ119"/>
      <c r="DR119"/>
      <c r="DS119"/>
      <c r="DT119"/>
      <c r="DU119"/>
      <c r="DV119"/>
      <c r="DW119"/>
      <c r="DX119"/>
      <c r="DY119"/>
      <c r="DZ119"/>
      <c r="EA119"/>
      <c r="EB119"/>
      <c r="EC119"/>
      <c r="ED119"/>
      <c r="EE119"/>
      <c r="EF119"/>
      <c r="EG119"/>
      <c r="EH119"/>
      <c r="EI119"/>
      <c r="EJ119"/>
      <c r="EK119"/>
      <c r="EL119"/>
      <c r="EM119"/>
      <c r="EN119"/>
      <c r="EO119"/>
      <c r="EP119"/>
      <c r="EQ119"/>
      <c r="ER119"/>
      <c r="ES119"/>
      <c r="ET119"/>
      <c r="EU119"/>
      <c r="EV119"/>
      <c r="EW119"/>
      <c r="EX119"/>
      <c r="EY119"/>
      <c r="EZ119"/>
      <c r="FA119"/>
      <c r="FB119"/>
      <c r="FC119"/>
      <c r="FD119"/>
      <c r="FE119"/>
      <c r="FF119"/>
      <c r="FG119"/>
      <c r="FH119"/>
      <c r="FI119"/>
      <c r="FJ119"/>
      <c r="FK119"/>
      <c r="FL119"/>
      <c r="FM119"/>
      <c r="FN119"/>
      <c r="FO119"/>
      <c r="FP119"/>
      <c r="FQ119"/>
      <c r="FR119"/>
      <c r="FS119"/>
      <c r="FT119"/>
      <c r="FU119"/>
      <c r="FV119"/>
      <c r="FW119"/>
      <c r="FX119"/>
      <c r="FY119"/>
      <c r="FZ119"/>
      <c r="GA119"/>
      <c r="GB119"/>
      <c r="GC119"/>
      <c r="GD119"/>
      <c r="GE119"/>
      <c r="GF119"/>
      <c r="GG119"/>
      <c r="GH119"/>
      <c r="GI119"/>
      <c r="GJ119"/>
      <c r="GK119"/>
      <c r="GL119"/>
      <c r="GM119"/>
      <c r="GN119"/>
      <c r="GO119"/>
      <c r="GP119"/>
      <c r="GQ119"/>
      <c r="GR119"/>
      <c r="GS119"/>
      <c r="GT119"/>
      <c r="GU119"/>
      <c r="GV119"/>
      <c r="GW119"/>
      <c r="GX119"/>
      <c r="GY119"/>
      <c r="GZ119"/>
      <c r="HA119"/>
      <c r="HB119"/>
      <c r="HC119"/>
    </row>
    <row r="120" spans="1:211" s="18" customFormat="1" ht="12.75" customHeight="1" outlineLevel="1" x14ac:dyDescent="0.25">
      <c r="A120" s="456"/>
      <c r="B120" s="142"/>
      <c r="C120" s="214"/>
      <c r="D120" s="215"/>
      <c r="E120" s="214"/>
      <c r="F120" s="215"/>
      <c r="G120" s="214"/>
      <c r="H120" s="215"/>
      <c r="I120" s="214"/>
      <c r="J120" s="215"/>
      <c r="K120" s="214"/>
      <c r="L120" s="215"/>
      <c r="M120" s="214"/>
      <c r="N120" s="215"/>
      <c r="O120" s="214"/>
      <c r="P120" s="215"/>
      <c r="Q120" s="214"/>
      <c r="R120" s="215"/>
      <c r="S120" s="214"/>
      <c r="T120" s="215"/>
      <c r="U120" s="214"/>
      <c r="V120" s="215"/>
      <c r="W120" s="214"/>
      <c r="X120" s="215"/>
      <c r="Y120" s="214"/>
      <c r="Z120" s="215"/>
      <c r="AA120" s="214"/>
      <c r="AB120" s="215"/>
      <c r="AC120" s="214"/>
      <c r="AD120" s="215"/>
      <c r="AE120" s="214"/>
      <c r="AF120" s="215"/>
      <c r="AG120" s="214"/>
      <c r="AH120" s="215"/>
      <c r="AI120" s="214"/>
      <c r="AJ120" s="215"/>
      <c r="AK120" s="214"/>
      <c r="AL120" s="215"/>
      <c r="AM120" s="214"/>
      <c r="AN120" s="215"/>
      <c r="AO120" s="214"/>
      <c r="AP120" s="215"/>
      <c r="AQ120" s="214"/>
      <c r="AR120" s="215"/>
      <c r="AS120" s="214"/>
      <c r="AT120" s="215"/>
      <c r="AU120"/>
      <c r="AV120"/>
      <c r="AW120"/>
      <c r="AX120"/>
      <c r="AY120"/>
      <c r="AZ120"/>
      <c r="BA120"/>
      <c r="BB120"/>
      <c r="BC120"/>
      <c r="BD120"/>
      <c r="BE120"/>
      <c r="BF120"/>
      <c r="BG120"/>
      <c r="BH120"/>
      <c r="BI120"/>
      <c r="BJ120"/>
      <c r="BK120"/>
      <c r="BL120"/>
      <c r="BM120"/>
      <c r="BN120"/>
      <c r="BO120"/>
      <c r="BP120"/>
      <c r="BQ120"/>
      <c r="BR120"/>
      <c r="BS120"/>
      <c r="BT120"/>
      <c r="BU120"/>
      <c r="BV120"/>
      <c r="BW120"/>
      <c r="BX120"/>
      <c r="BY120"/>
      <c r="BZ120"/>
      <c r="CA120"/>
      <c r="CB120"/>
      <c r="CC120"/>
      <c r="CD120"/>
      <c r="CE120"/>
      <c r="CF120"/>
      <c r="CG120"/>
      <c r="CH120"/>
      <c r="CI120"/>
      <c r="CJ120"/>
      <c r="CK120"/>
      <c r="CL120"/>
      <c r="CM120"/>
      <c r="CN120"/>
      <c r="CO120"/>
      <c r="CP120"/>
      <c r="CQ120"/>
      <c r="CR120"/>
      <c r="CS120"/>
      <c r="CT120"/>
      <c r="CU120"/>
      <c r="CV120"/>
      <c r="CW120"/>
      <c r="CX120"/>
      <c r="CY120"/>
      <c r="CZ120"/>
      <c r="DA120"/>
      <c r="DB120"/>
      <c r="DC120"/>
      <c r="DD120"/>
      <c r="DE120"/>
      <c r="DF120"/>
      <c r="DG120"/>
      <c r="DH120"/>
      <c r="DI120"/>
      <c r="DJ120"/>
      <c r="DK120"/>
      <c r="DL120"/>
      <c r="DM120"/>
      <c r="DN120"/>
      <c r="DO120"/>
      <c r="DP120"/>
      <c r="DQ120"/>
      <c r="DR120"/>
      <c r="DS120"/>
      <c r="DT120"/>
      <c r="DU120"/>
      <c r="DV120"/>
      <c r="DW120"/>
      <c r="DX120"/>
      <c r="DY120"/>
      <c r="DZ120"/>
      <c r="EA120"/>
      <c r="EB120"/>
      <c r="EC120"/>
      <c r="ED120"/>
      <c r="EE120"/>
      <c r="EF120"/>
      <c r="EG120"/>
      <c r="EH120"/>
      <c r="EI120"/>
      <c r="EJ120"/>
      <c r="EK120"/>
      <c r="EL120"/>
      <c r="EM120"/>
      <c r="EN120"/>
      <c r="EO120"/>
      <c r="EP120"/>
      <c r="EQ120"/>
      <c r="ER120"/>
      <c r="ES120"/>
      <c r="ET120"/>
      <c r="EU120"/>
      <c r="EV120"/>
      <c r="EW120"/>
      <c r="EX120"/>
      <c r="EY120"/>
      <c r="EZ120"/>
      <c r="FA120"/>
      <c r="FB120"/>
      <c r="FC120"/>
      <c r="FD120"/>
      <c r="FE120"/>
      <c r="FF120"/>
      <c r="FG120"/>
      <c r="FH120"/>
      <c r="FI120"/>
      <c r="FJ120"/>
      <c r="FK120"/>
      <c r="FL120"/>
      <c r="FM120"/>
      <c r="FN120"/>
      <c r="FO120"/>
      <c r="FP120"/>
      <c r="FQ120"/>
      <c r="FR120"/>
      <c r="FS120"/>
      <c r="FT120"/>
      <c r="FU120"/>
      <c r="FV120"/>
      <c r="FW120"/>
      <c r="FX120"/>
      <c r="FY120"/>
      <c r="FZ120"/>
      <c r="GA120"/>
      <c r="GB120"/>
      <c r="GC120"/>
      <c r="GD120"/>
      <c r="GE120"/>
      <c r="GF120"/>
      <c r="GG120"/>
      <c r="GH120"/>
      <c r="GI120"/>
      <c r="GJ120"/>
      <c r="GK120"/>
      <c r="GL120"/>
      <c r="GM120"/>
      <c r="GN120"/>
      <c r="GO120"/>
      <c r="GP120"/>
      <c r="GQ120"/>
      <c r="GR120"/>
      <c r="GS120"/>
      <c r="GT120"/>
      <c r="GU120"/>
      <c r="GV120"/>
      <c r="GW120"/>
      <c r="GX120"/>
      <c r="GY120"/>
      <c r="GZ120"/>
      <c r="HA120"/>
      <c r="HB120"/>
      <c r="HC120"/>
    </row>
    <row r="121" spans="1:211" s="18" customFormat="1" ht="12.75" customHeight="1" outlineLevel="1" x14ac:dyDescent="0.25">
      <c r="A121" s="456"/>
      <c r="B121" s="142"/>
      <c r="C121" s="19"/>
      <c r="D121" s="216"/>
      <c r="E121" s="19"/>
      <c r="F121" s="216"/>
      <c r="G121" s="19"/>
      <c r="H121" s="216"/>
      <c r="I121" s="19"/>
      <c r="J121" s="216"/>
      <c r="K121" s="19"/>
      <c r="L121" s="216"/>
      <c r="M121" s="19"/>
      <c r="N121" s="216"/>
      <c r="O121" s="19"/>
      <c r="P121" s="216"/>
      <c r="Q121" s="19"/>
      <c r="R121" s="216"/>
      <c r="S121" s="19"/>
      <c r="T121" s="216"/>
      <c r="U121" s="19"/>
      <c r="V121" s="216"/>
      <c r="W121" s="19"/>
      <c r="X121" s="216"/>
      <c r="Y121" s="19"/>
      <c r="Z121" s="216"/>
      <c r="AA121" s="19"/>
      <c r="AB121" s="216"/>
      <c r="AC121" s="19"/>
      <c r="AD121" s="216"/>
      <c r="AE121" s="19"/>
      <c r="AF121" s="216"/>
      <c r="AG121" s="19"/>
      <c r="AH121" s="216"/>
      <c r="AI121" s="19"/>
      <c r="AJ121" s="216"/>
      <c r="AK121" s="19"/>
      <c r="AL121" s="216"/>
      <c r="AM121" s="19"/>
      <c r="AN121" s="216"/>
      <c r="AO121" s="19"/>
      <c r="AP121" s="216"/>
      <c r="AQ121" s="19"/>
      <c r="AR121" s="216"/>
      <c r="AS121" s="19"/>
      <c r="AT121" s="216"/>
      <c r="AU121"/>
      <c r="AV121"/>
      <c r="AW121"/>
      <c r="AX121"/>
      <c r="AY121"/>
      <c r="AZ121"/>
      <c r="BA121"/>
      <c r="BB121"/>
      <c r="BC121"/>
      <c r="BD121"/>
      <c r="BE121"/>
      <c r="BF121"/>
      <c r="BG121"/>
      <c r="BH121"/>
      <c r="BI121"/>
      <c r="BJ121"/>
      <c r="BK121"/>
      <c r="BL121"/>
      <c r="BM121"/>
      <c r="BN121"/>
      <c r="BO121"/>
      <c r="BP121"/>
      <c r="BQ121"/>
      <c r="BR121"/>
      <c r="BS121"/>
      <c r="BT121"/>
      <c r="BU121"/>
      <c r="BV121"/>
      <c r="BW121"/>
      <c r="BX121"/>
      <c r="BY121"/>
      <c r="BZ121"/>
      <c r="CA121"/>
      <c r="CB121"/>
      <c r="CC121"/>
      <c r="CD121"/>
      <c r="CE121"/>
      <c r="CF121"/>
      <c r="CG121"/>
      <c r="CH121"/>
      <c r="CI121"/>
      <c r="CJ121"/>
      <c r="CK121"/>
      <c r="CL121"/>
      <c r="CM121"/>
      <c r="CN121"/>
      <c r="CO121"/>
      <c r="CP121"/>
      <c r="CQ121"/>
      <c r="CR121"/>
      <c r="CS121"/>
      <c r="CT121"/>
      <c r="CU121"/>
      <c r="CV121"/>
      <c r="CW121"/>
      <c r="CX121"/>
      <c r="CY121"/>
      <c r="CZ121"/>
      <c r="DA121"/>
      <c r="DB121"/>
      <c r="DC121"/>
      <c r="DD121"/>
      <c r="DE121"/>
      <c r="DF121"/>
      <c r="DG121"/>
      <c r="DH121"/>
      <c r="DI121"/>
      <c r="DJ121"/>
      <c r="DK121"/>
      <c r="DL121"/>
      <c r="DM121"/>
      <c r="DN121"/>
      <c r="DO121"/>
      <c r="DP121"/>
      <c r="DQ121"/>
      <c r="DR121"/>
      <c r="DS121"/>
      <c r="DT121"/>
      <c r="DU121"/>
      <c r="DV121"/>
      <c r="DW121"/>
      <c r="DX121"/>
      <c r="DY121"/>
      <c r="DZ121"/>
      <c r="EA121"/>
      <c r="EB121"/>
      <c r="EC121"/>
      <c r="ED121"/>
      <c r="EE121"/>
      <c r="EF121"/>
      <c r="EG121"/>
      <c r="EH121"/>
      <c r="EI121"/>
      <c r="EJ121"/>
      <c r="EK121"/>
      <c r="EL121"/>
      <c r="EM121"/>
      <c r="EN121"/>
      <c r="EO121"/>
      <c r="EP121"/>
      <c r="EQ121"/>
      <c r="ER121"/>
      <c r="ES121"/>
      <c r="ET121"/>
      <c r="EU121"/>
      <c r="EV121"/>
      <c r="EW121"/>
      <c r="EX121"/>
      <c r="EY121"/>
      <c r="EZ121"/>
      <c r="FA121"/>
      <c r="FB121"/>
      <c r="FC121"/>
      <c r="FD121"/>
      <c r="FE121"/>
      <c r="FF121"/>
      <c r="FG121"/>
      <c r="FH121"/>
      <c r="FI121"/>
      <c r="FJ121"/>
      <c r="FK121"/>
      <c r="FL121"/>
      <c r="FM121"/>
      <c r="FN121"/>
      <c r="FO121"/>
      <c r="FP121"/>
      <c r="FQ121"/>
      <c r="FR121"/>
      <c r="FS121"/>
      <c r="FT121"/>
      <c r="FU121"/>
      <c r="FV121"/>
      <c r="FW121"/>
      <c r="FX121"/>
      <c r="FY121"/>
      <c r="FZ121"/>
      <c r="GA121"/>
      <c r="GB121"/>
      <c r="GC121"/>
      <c r="GD121"/>
      <c r="GE121"/>
      <c r="GF121"/>
      <c r="GG121"/>
      <c r="GH121"/>
      <c r="GI121"/>
      <c r="GJ121"/>
      <c r="GK121"/>
      <c r="GL121"/>
      <c r="GM121"/>
      <c r="GN121"/>
      <c r="GO121"/>
      <c r="GP121"/>
      <c r="GQ121"/>
      <c r="GR121"/>
      <c r="GS121"/>
      <c r="GT121"/>
      <c r="GU121"/>
      <c r="GV121"/>
      <c r="GW121"/>
      <c r="GX121"/>
      <c r="GY121"/>
      <c r="GZ121"/>
      <c r="HA121"/>
      <c r="HB121"/>
      <c r="HC121"/>
    </row>
    <row r="122" spans="1:211" s="18" customFormat="1" ht="12.75" customHeight="1" outlineLevel="1" thickBot="1" x14ac:dyDescent="0.3">
      <c r="A122" s="456"/>
      <c r="B122" s="142"/>
      <c r="C122" s="394"/>
      <c r="D122" s="395"/>
      <c r="E122" s="394"/>
      <c r="F122" s="395"/>
      <c r="G122" s="394"/>
      <c r="H122" s="395"/>
      <c r="I122" s="394"/>
      <c r="J122" s="395"/>
      <c r="K122" s="394"/>
      <c r="L122" s="395"/>
      <c r="M122" s="394"/>
      <c r="N122" s="395"/>
      <c r="O122" s="394"/>
      <c r="P122" s="395"/>
      <c r="Q122" s="394"/>
      <c r="R122" s="395"/>
      <c r="S122" s="394"/>
      <c r="T122" s="395"/>
      <c r="U122" s="394"/>
      <c r="V122" s="395"/>
      <c r="W122" s="394"/>
      <c r="X122" s="395"/>
      <c r="Y122" s="394"/>
      <c r="Z122" s="395"/>
      <c r="AA122" s="394"/>
      <c r="AB122" s="395"/>
      <c r="AC122" s="394"/>
      <c r="AD122" s="395"/>
      <c r="AE122" s="394"/>
      <c r="AF122" s="395"/>
      <c r="AG122" s="394"/>
      <c r="AH122" s="395"/>
      <c r="AI122" s="394"/>
      <c r="AJ122" s="395"/>
      <c r="AK122" s="394"/>
      <c r="AL122" s="395"/>
      <c r="AM122" s="394"/>
      <c r="AN122" s="395"/>
      <c r="AO122" s="394"/>
      <c r="AP122" s="395"/>
      <c r="AQ122" s="394"/>
      <c r="AR122" s="395"/>
      <c r="AS122" s="394"/>
      <c r="AT122" s="395"/>
      <c r="AU122"/>
      <c r="AV122"/>
      <c r="AW122"/>
      <c r="AX122"/>
      <c r="AY122"/>
      <c r="AZ122"/>
      <c r="BA122"/>
      <c r="BB122"/>
      <c r="BC122"/>
      <c r="BD122"/>
      <c r="BE122"/>
      <c r="BF122"/>
      <c r="BG122"/>
      <c r="BH122"/>
      <c r="BI122"/>
      <c r="BJ122"/>
      <c r="BK122"/>
      <c r="BL122"/>
      <c r="BM122"/>
      <c r="BN122"/>
      <c r="BO122"/>
      <c r="BP122"/>
      <c r="BQ122"/>
      <c r="BR122"/>
      <c r="BS122"/>
      <c r="BT122"/>
      <c r="BU122"/>
      <c r="BV122"/>
      <c r="BW122"/>
      <c r="BX122"/>
      <c r="BY122"/>
      <c r="BZ122"/>
      <c r="CA122"/>
      <c r="CB122"/>
      <c r="CC122"/>
      <c r="CD122"/>
      <c r="CE122"/>
      <c r="CF122"/>
      <c r="CG122"/>
      <c r="CH122"/>
      <c r="CI122"/>
      <c r="CJ122"/>
      <c r="CK122"/>
      <c r="CL122"/>
      <c r="CM122"/>
      <c r="CN122"/>
      <c r="CO122"/>
      <c r="CP122"/>
      <c r="CQ122"/>
      <c r="CR122"/>
      <c r="CS122"/>
      <c r="CT122"/>
      <c r="CU122"/>
      <c r="CV122"/>
      <c r="CW122"/>
      <c r="CX122"/>
      <c r="CY122"/>
      <c r="CZ122"/>
      <c r="DA122"/>
      <c r="DB122"/>
      <c r="DC122"/>
      <c r="DD122"/>
      <c r="DE122"/>
      <c r="DF122"/>
      <c r="DG122"/>
      <c r="DH122"/>
      <c r="DI122"/>
      <c r="DJ122"/>
      <c r="DK122"/>
      <c r="DL122"/>
      <c r="DM122"/>
      <c r="DN122"/>
      <c r="DO122"/>
      <c r="DP122"/>
      <c r="DQ122"/>
      <c r="DR122"/>
      <c r="DS122"/>
      <c r="DT122"/>
      <c r="DU122"/>
      <c r="DV122"/>
      <c r="DW122"/>
      <c r="DX122"/>
      <c r="DY122"/>
      <c r="DZ122"/>
      <c r="EA122"/>
      <c r="EB122"/>
      <c r="EC122"/>
      <c r="ED122"/>
      <c r="EE122"/>
      <c r="EF122"/>
      <c r="EG122"/>
      <c r="EH122"/>
      <c r="EI122"/>
      <c r="EJ122"/>
      <c r="EK122"/>
      <c r="EL122"/>
      <c r="EM122"/>
      <c r="EN122"/>
      <c r="EO122"/>
      <c r="EP122"/>
      <c r="EQ122"/>
      <c r="ER122"/>
      <c r="ES122"/>
      <c r="ET122"/>
      <c r="EU122"/>
      <c r="EV122"/>
      <c r="EW122"/>
      <c r="EX122"/>
      <c r="EY122"/>
      <c r="EZ122"/>
      <c r="FA122"/>
      <c r="FB122"/>
      <c r="FC122"/>
      <c r="FD122"/>
      <c r="FE122"/>
      <c r="FF122"/>
      <c r="FG122"/>
      <c r="FH122"/>
      <c r="FI122"/>
      <c r="FJ122"/>
      <c r="FK122"/>
      <c r="FL122"/>
      <c r="FM122"/>
      <c r="FN122"/>
      <c r="FO122"/>
      <c r="FP122"/>
      <c r="FQ122"/>
      <c r="FR122"/>
      <c r="FS122"/>
      <c r="FT122"/>
      <c r="FU122"/>
      <c r="FV122"/>
      <c r="FW122"/>
      <c r="FX122"/>
      <c r="FY122"/>
      <c r="FZ122"/>
      <c r="GA122"/>
      <c r="GB122"/>
      <c r="GC122"/>
      <c r="GD122"/>
      <c r="GE122"/>
      <c r="GF122"/>
      <c r="GG122"/>
      <c r="GH122"/>
      <c r="GI122"/>
      <c r="GJ122"/>
      <c r="GK122"/>
      <c r="GL122"/>
      <c r="GM122"/>
      <c r="GN122"/>
      <c r="GO122"/>
      <c r="GP122"/>
      <c r="GQ122"/>
      <c r="GR122"/>
      <c r="GS122"/>
      <c r="GT122"/>
      <c r="GU122"/>
      <c r="GV122"/>
      <c r="GW122"/>
      <c r="GX122"/>
      <c r="GY122"/>
      <c r="GZ122"/>
      <c r="HA122"/>
      <c r="HB122"/>
      <c r="HC122"/>
    </row>
    <row r="123" spans="1:211" s="8" customFormat="1" ht="12.75" customHeight="1" outlineLevel="1" x14ac:dyDescent="0.25">
      <c r="A123" s="456"/>
      <c r="B123" s="146" t="s">
        <v>33</v>
      </c>
      <c r="C123" s="473"/>
      <c r="D123" s="474"/>
      <c r="E123" s="475"/>
      <c r="F123" s="476"/>
      <c r="G123" s="473"/>
      <c r="H123" s="474"/>
      <c r="I123" s="475"/>
      <c r="J123" s="476"/>
      <c r="K123" s="473"/>
      <c r="L123" s="474"/>
      <c r="M123" s="475"/>
      <c r="N123" s="476"/>
      <c r="O123" s="473"/>
      <c r="P123" s="474"/>
      <c r="Q123" s="475"/>
      <c r="R123" s="476"/>
      <c r="S123" s="473"/>
      <c r="T123" s="474"/>
      <c r="U123" s="475"/>
      <c r="V123" s="476"/>
      <c r="W123" s="473"/>
      <c r="X123" s="474"/>
      <c r="Y123" s="475"/>
      <c r="Z123" s="476"/>
      <c r="AA123" s="473"/>
      <c r="AB123" s="474"/>
      <c r="AC123" s="475"/>
      <c r="AD123" s="476"/>
      <c r="AE123" s="473"/>
      <c r="AF123" s="474"/>
      <c r="AG123" s="475"/>
      <c r="AH123" s="476"/>
      <c r="AI123" s="473"/>
      <c r="AJ123" s="474"/>
      <c r="AK123" s="475"/>
      <c r="AL123" s="476"/>
      <c r="AM123" s="473"/>
      <c r="AN123" s="474"/>
      <c r="AO123" s="475"/>
      <c r="AP123" s="476"/>
      <c r="AQ123" s="473"/>
      <c r="AR123" s="474"/>
      <c r="AS123" s="475"/>
      <c r="AT123" s="476"/>
      <c r="AU123"/>
      <c r="AV123"/>
      <c r="AW123"/>
      <c r="AX123"/>
      <c r="AY123"/>
      <c r="AZ123"/>
      <c r="BA123"/>
      <c r="BB123"/>
      <c r="BC123"/>
      <c r="BD123"/>
      <c r="BE123"/>
      <c r="BF123"/>
      <c r="BG123"/>
      <c r="BH123"/>
      <c r="BI123"/>
      <c r="BJ123"/>
      <c r="BK123"/>
      <c r="BL123"/>
      <c r="BM123"/>
      <c r="BN123"/>
      <c r="BO123"/>
      <c r="BP123"/>
      <c r="BQ123"/>
      <c r="BR123"/>
      <c r="BS123"/>
      <c r="BT123"/>
      <c r="BU123"/>
      <c r="BV123"/>
      <c r="BW123"/>
      <c r="BX123"/>
      <c r="BY123"/>
      <c r="BZ123"/>
      <c r="CA123"/>
      <c r="CB123"/>
      <c r="CC123"/>
      <c r="CD123"/>
      <c r="CE123"/>
      <c r="CF123"/>
      <c r="CG123"/>
      <c r="CH123"/>
      <c r="CI123"/>
      <c r="CJ123"/>
      <c r="CK123"/>
      <c r="CL123"/>
      <c r="CM123"/>
      <c r="CN123"/>
      <c r="CO123"/>
      <c r="CP123"/>
      <c r="CQ123"/>
      <c r="CR123"/>
      <c r="CS123"/>
      <c r="CT123"/>
      <c r="CU123"/>
      <c r="CV123"/>
      <c r="CW123"/>
      <c r="CX123"/>
      <c r="CY123"/>
      <c r="CZ123"/>
      <c r="DA123"/>
      <c r="DB123"/>
      <c r="DC123"/>
      <c r="DD123"/>
      <c r="DE123"/>
      <c r="DF123"/>
      <c r="DG123"/>
      <c r="DH123"/>
      <c r="DI123"/>
      <c r="DJ123"/>
      <c r="DK123"/>
      <c r="DL123"/>
      <c r="DM123"/>
      <c r="DN123"/>
      <c r="DO123"/>
      <c r="DP123"/>
      <c r="DQ123"/>
      <c r="DR123"/>
      <c r="DS123"/>
      <c r="DT123"/>
      <c r="DU123"/>
      <c r="DV123"/>
      <c r="DW123"/>
      <c r="DX123"/>
      <c r="DY123"/>
      <c r="DZ123"/>
      <c r="EA123"/>
      <c r="EB123"/>
      <c r="EC123"/>
      <c r="ED123"/>
      <c r="EE123"/>
      <c r="EF123"/>
      <c r="EG123"/>
      <c r="EH123"/>
      <c r="EI123"/>
      <c r="EJ123"/>
      <c r="EK123"/>
      <c r="EL123"/>
      <c r="EM123"/>
      <c r="EN123"/>
      <c r="EO123"/>
      <c r="EP123"/>
      <c r="EQ123"/>
      <c r="ER123"/>
      <c r="ES123"/>
      <c r="ET123"/>
      <c r="EU123"/>
      <c r="EV123"/>
      <c r="EW123"/>
      <c r="EX123"/>
      <c r="EY123"/>
      <c r="EZ123"/>
      <c r="FA123"/>
      <c r="FB123"/>
      <c r="FC123"/>
      <c r="FD123"/>
      <c r="FE123"/>
      <c r="FF123"/>
      <c r="FG123"/>
      <c r="FH123"/>
      <c r="FI123"/>
      <c r="FJ123"/>
      <c r="FK123"/>
      <c r="FL123"/>
      <c r="FM123"/>
      <c r="FN123"/>
      <c r="FO123"/>
      <c r="FP123"/>
      <c r="FQ123"/>
      <c r="FR123"/>
      <c r="FS123"/>
      <c r="FT123"/>
      <c r="FU123"/>
      <c r="FV123"/>
      <c r="FW123"/>
      <c r="FX123"/>
      <c r="FY123"/>
      <c r="FZ123"/>
      <c r="GA123"/>
      <c r="GB123"/>
      <c r="GC123"/>
      <c r="GD123"/>
      <c r="GE123"/>
      <c r="GF123"/>
      <c r="GG123"/>
      <c r="GH123"/>
      <c r="GI123"/>
      <c r="GJ123"/>
      <c r="GK123"/>
      <c r="GL123"/>
      <c r="GM123"/>
      <c r="GN123"/>
      <c r="GO123"/>
      <c r="GP123"/>
      <c r="GQ123"/>
      <c r="GR123"/>
      <c r="GS123"/>
      <c r="GT123"/>
      <c r="GU123"/>
      <c r="GV123"/>
      <c r="GW123"/>
      <c r="GX123"/>
      <c r="GY123"/>
      <c r="GZ123"/>
      <c r="HA123"/>
      <c r="HB123"/>
      <c r="HC123"/>
    </row>
    <row r="124" spans="1:211" s="8" customFormat="1" ht="12.75" customHeight="1" outlineLevel="1" x14ac:dyDescent="0.25">
      <c r="A124" s="456"/>
      <c r="B124" s="146"/>
      <c r="C124" s="147"/>
      <c r="D124" s="148"/>
      <c r="E124" s="147"/>
      <c r="F124" s="148"/>
      <c r="G124" s="147"/>
      <c r="H124" s="148"/>
      <c r="I124" s="147"/>
      <c r="J124" s="148"/>
      <c r="K124" s="147"/>
      <c r="L124" s="148"/>
      <c r="M124" s="147"/>
      <c r="N124" s="148"/>
      <c r="O124" s="147"/>
      <c r="P124" s="148"/>
      <c r="Q124" s="147"/>
      <c r="R124" s="148"/>
      <c r="S124" s="147"/>
      <c r="T124" s="148"/>
      <c r="U124" s="147"/>
      <c r="V124" s="148"/>
      <c r="W124" s="147"/>
      <c r="X124" s="148"/>
      <c r="Y124" s="147"/>
      <c r="Z124" s="148"/>
      <c r="AA124" s="147"/>
      <c r="AB124" s="148"/>
      <c r="AC124" s="147"/>
      <c r="AD124" s="148"/>
      <c r="AE124" s="147"/>
      <c r="AF124" s="148"/>
      <c r="AG124" s="147"/>
      <c r="AH124" s="148"/>
      <c r="AI124" s="147"/>
      <c r="AJ124" s="148"/>
      <c r="AK124" s="147"/>
      <c r="AL124" s="148"/>
      <c r="AM124" s="147"/>
      <c r="AN124" s="148"/>
      <c r="AO124" s="147"/>
      <c r="AP124" s="148"/>
      <c r="AQ124" s="147"/>
      <c r="AR124" s="148"/>
      <c r="AS124" s="147"/>
      <c r="AT124" s="148"/>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c r="DB124"/>
      <c r="DC124"/>
      <c r="DD124"/>
      <c r="DE124"/>
      <c r="DF124"/>
      <c r="DG124"/>
      <c r="DH124"/>
      <c r="DI124"/>
      <c r="DJ124"/>
      <c r="DK124"/>
      <c r="DL124"/>
      <c r="DM124"/>
      <c r="DN124"/>
      <c r="DO124"/>
      <c r="DP124"/>
      <c r="DQ124"/>
      <c r="DR124"/>
      <c r="DS124"/>
      <c r="DT124"/>
      <c r="DU124"/>
      <c r="DV124"/>
      <c r="DW124"/>
      <c r="DX124"/>
      <c r="DY124"/>
      <c r="DZ124"/>
      <c r="EA124"/>
      <c r="EB124"/>
      <c r="EC124"/>
      <c r="ED124"/>
      <c r="EE124"/>
      <c r="EF124"/>
      <c r="EG124"/>
      <c r="EH124"/>
      <c r="EI124"/>
      <c r="EJ124"/>
      <c r="EK124"/>
      <c r="EL124"/>
      <c r="EM124"/>
      <c r="EN124"/>
      <c r="EO124"/>
      <c r="EP124"/>
      <c r="EQ124"/>
      <c r="ER124"/>
      <c r="ES124"/>
      <c r="ET124"/>
      <c r="EU124"/>
      <c r="EV124"/>
      <c r="EW124"/>
      <c r="EX124"/>
      <c r="EY124"/>
      <c r="EZ124"/>
      <c r="FA124"/>
      <c r="FB124"/>
      <c r="FC124"/>
      <c r="FD124"/>
      <c r="FE124"/>
      <c r="FF124"/>
      <c r="FG124"/>
      <c r="FH124"/>
      <c r="FI124"/>
      <c r="FJ124"/>
      <c r="FK124"/>
      <c r="FL124"/>
      <c r="FM124"/>
      <c r="FN124"/>
      <c r="FO124"/>
      <c r="FP124"/>
      <c r="FQ124"/>
      <c r="FR124"/>
      <c r="FS124"/>
      <c r="FT124"/>
      <c r="FU124"/>
      <c r="FV124"/>
      <c r="FW124"/>
      <c r="FX124"/>
      <c r="FY124"/>
      <c r="FZ124"/>
      <c r="GA124"/>
      <c r="GB124"/>
      <c r="GC124"/>
      <c r="GD124"/>
      <c r="GE124"/>
      <c r="GF124"/>
      <c r="GG124"/>
      <c r="GH124"/>
      <c r="GI124"/>
      <c r="GJ124"/>
      <c r="GK124"/>
      <c r="GL124"/>
      <c r="GM124"/>
      <c r="GN124"/>
      <c r="GO124"/>
      <c r="GP124"/>
      <c r="GQ124"/>
      <c r="GR124"/>
      <c r="GS124"/>
      <c r="GT124"/>
      <c r="GU124"/>
      <c r="GV124"/>
      <c r="GW124"/>
      <c r="GX124"/>
      <c r="GY124"/>
      <c r="GZ124"/>
      <c r="HA124"/>
      <c r="HB124"/>
      <c r="HC124"/>
    </row>
    <row r="125" spans="1:211" s="8" customFormat="1" ht="12.75" customHeight="1" outlineLevel="1" x14ac:dyDescent="0.25">
      <c r="A125" s="456"/>
      <c r="B125" s="146"/>
      <c r="C125" s="15"/>
      <c r="D125" s="149"/>
      <c r="E125" s="15"/>
      <c r="F125" s="149"/>
      <c r="G125" s="15"/>
      <c r="H125" s="149"/>
      <c r="I125" s="15"/>
      <c r="J125" s="149"/>
      <c r="K125" s="15"/>
      <c r="L125" s="149"/>
      <c r="M125" s="15"/>
      <c r="N125" s="149"/>
      <c r="O125" s="15"/>
      <c r="P125" s="149"/>
      <c r="Q125" s="15"/>
      <c r="R125" s="149"/>
      <c r="S125" s="15"/>
      <c r="T125" s="149"/>
      <c r="U125" s="15"/>
      <c r="V125" s="149"/>
      <c r="W125" s="15"/>
      <c r="X125" s="149"/>
      <c r="Y125" s="15"/>
      <c r="Z125" s="149"/>
      <c r="AA125" s="15"/>
      <c r="AB125" s="149"/>
      <c r="AC125" s="15"/>
      <c r="AD125" s="149"/>
      <c r="AE125" s="15"/>
      <c r="AF125" s="149"/>
      <c r="AG125" s="15"/>
      <c r="AH125" s="149"/>
      <c r="AI125" s="15"/>
      <c r="AJ125" s="149"/>
      <c r="AK125" s="15"/>
      <c r="AL125" s="149"/>
      <c r="AM125" s="15"/>
      <c r="AN125" s="149"/>
      <c r="AO125" s="15"/>
      <c r="AP125" s="149"/>
      <c r="AQ125" s="15"/>
      <c r="AR125" s="149"/>
      <c r="AS125" s="15"/>
      <c r="AT125" s="149"/>
      <c r="AU125"/>
      <c r="AV125"/>
      <c r="AW125"/>
      <c r="AX125"/>
      <c r="AY125"/>
      <c r="AZ125"/>
      <c r="BA125"/>
      <c r="BB125"/>
      <c r="BC125"/>
      <c r="BD125"/>
      <c r="BE125"/>
      <c r="BF125"/>
      <c r="BG125"/>
      <c r="BH125"/>
      <c r="BI125"/>
      <c r="BJ125"/>
      <c r="BK125"/>
      <c r="BL125"/>
      <c r="BM125"/>
      <c r="BN125"/>
      <c r="BO125"/>
      <c r="BP125"/>
      <c r="BQ125"/>
      <c r="BR125"/>
      <c r="BS125"/>
      <c r="BT125"/>
      <c r="BU125"/>
      <c r="BV125"/>
      <c r="BW125"/>
      <c r="BX125"/>
      <c r="BY125"/>
      <c r="BZ125"/>
      <c r="CA125"/>
      <c r="CB125"/>
      <c r="CC125"/>
      <c r="CD125"/>
      <c r="CE125"/>
      <c r="CF125"/>
      <c r="CG125"/>
      <c r="CH125"/>
      <c r="CI125"/>
      <c r="CJ125"/>
      <c r="CK125"/>
      <c r="CL125"/>
      <c r="CM125"/>
      <c r="CN125"/>
      <c r="CO125"/>
      <c r="CP125"/>
      <c r="CQ125"/>
      <c r="CR125"/>
      <c r="CS125"/>
      <c r="CT125"/>
      <c r="CU125"/>
      <c r="CV125"/>
      <c r="CW125"/>
      <c r="CX125"/>
      <c r="CY125"/>
      <c r="CZ125"/>
      <c r="DA125"/>
      <c r="DB125"/>
      <c r="DC125"/>
      <c r="DD125"/>
      <c r="DE125"/>
      <c r="DF125"/>
      <c r="DG125"/>
      <c r="DH125"/>
      <c r="DI125"/>
      <c r="DJ125"/>
      <c r="DK125"/>
      <c r="DL125"/>
      <c r="DM125"/>
      <c r="DN125"/>
      <c r="DO125"/>
      <c r="DP125"/>
      <c r="DQ125"/>
      <c r="DR125"/>
      <c r="DS125"/>
      <c r="DT125"/>
      <c r="DU125"/>
      <c r="DV125"/>
      <c r="DW125"/>
      <c r="DX125"/>
      <c r="DY125"/>
      <c r="DZ125"/>
      <c r="EA125"/>
      <c r="EB125"/>
      <c r="EC125"/>
      <c r="ED125"/>
      <c r="EE125"/>
      <c r="EF125"/>
      <c r="EG125"/>
      <c r="EH125"/>
      <c r="EI125"/>
      <c r="EJ125"/>
      <c r="EK125"/>
      <c r="EL125"/>
      <c r="EM125"/>
      <c r="EN125"/>
      <c r="EO125"/>
      <c r="EP125"/>
      <c r="EQ125"/>
      <c r="ER125"/>
      <c r="ES125"/>
      <c r="ET125"/>
      <c r="EU125"/>
      <c r="EV125"/>
      <c r="EW125"/>
      <c r="EX125"/>
      <c r="EY125"/>
      <c r="EZ125"/>
      <c r="FA125"/>
      <c r="FB125"/>
      <c r="FC125"/>
      <c r="FD125"/>
      <c r="FE125"/>
      <c r="FF125"/>
      <c r="FG125"/>
      <c r="FH125"/>
      <c r="FI125"/>
      <c r="FJ125"/>
      <c r="FK125"/>
      <c r="FL125"/>
      <c r="FM125"/>
      <c r="FN125"/>
      <c r="FO125"/>
      <c r="FP125"/>
      <c r="FQ125"/>
      <c r="FR125"/>
      <c r="FS125"/>
      <c r="FT125"/>
      <c r="FU125"/>
      <c r="FV125"/>
      <c r="FW125"/>
      <c r="FX125"/>
      <c r="FY125"/>
      <c r="FZ125"/>
      <c r="GA125"/>
      <c r="GB125"/>
      <c r="GC125"/>
      <c r="GD125"/>
      <c r="GE125"/>
      <c r="GF125"/>
      <c r="GG125"/>
      <c r="GH125"/>
      <c r="GI125"/>
      <c r="GJ125"/>
      <c r="GK125"/>
      <c r="GL125"/>
      <c r="GM125"/>
      <c r="GN125"/>
      <c r="GO125"/>
      <c r="GP125"/>
      <c r="GQ125"/>
      <c r="GR125"/>
      <c r="GS125"/>
      <c r="GT125"/>
      <c r="GU125"/>
      <c r="GV125"/>
      <c r="GW125"/>
      <c r="GX125"/>
      <c r="GY125"/>
      <c r="GZ125"/>
      <c r="HA125"/>
      <c r="HB125"/>
      <c r="HC125"/>
    </row>
    <row r="126" spans="1:211" s="8" customFormat="1" ht="12.75" customHeight="1" outlineLevel="1" thickBot="1" x14ac:dyDescent="0.3">
      <c r="A126" s="456"/>
      <c r="B126" s="146"/>
      <c r="C126" s="469"/>
      <c r="D126" s="470"/>
      <c r="E126" s="469"/>
      <c r="F126" s="470"/>
      <c r="G126" s="469"/>
      <c r="H126" s="470"/>
      <c r="I126" s="469"/>
      <c r="J126" s="470"/>
      <c r="K126" s="469"/>
      <c r="L126" s="470"/>
      <c r="M126" s="469"/>
      <c r="N126" s="470"/>
      <c r="O126" s="469"/>
      <c r="P126" s="470"/>
      <c r="Q126" s="469"/>
      <c r="R126" s="470"/>
      <c r="S126" s="469"/>
      <c r="T126" s="470"/>
      <c r="U126" s="469"/>
      <c r="V126" s="470"/>
      <c r="W126" s="469"/>
      <c r="X126" s="470"/>
      <c r="Y126" s="469"/>
      <c r="Z126" s="470"/>
      <c r="AA126" s="469"/>
      <c r="AB126" s="470"/>
      <c r="AC126" s="469"/>
      <c r="AD126" s="470"/>
      <c r="AE126" s="469"/>
      <c r="AF126" s="470"/>
      <c r="AG126" s="469"/>
      <c r="AH126" s="470"/>
      <c r="AI126" s="469"/>
      <c r="AJ126" s="470"/>
      <c r="AK126" s="469"/>
      <c r="AL126" s="470"/>
      <c r="AM126" s="469"/>
      <c r="AN126" s="470"/>
      <c r="AO126" s="469"/>
      <c r="AP126" s="470"/>
      <c r="AQ126" s="469"/>
      <c r="AR126" s="470"/>
      <c r="AS126" s="469"/>
      <c r="AT126" s="470"/>
      <c r="AU126"/>
      <c r="AV126"/>
      <c r="AW126"/>
      <c r="AX126"/>
      <c r="AY126"/>
      <c r="AZ126"/>
      <c r="BA126"/>
      <c r="BB126"/>
      <c r="BC126"/>
      <c r="BD126"/>
      <c r="BE126"/>
      <c r="BF126"/>
      <c r="BG126"/>
      <c r="BH126"/>
      <c r="BI126"/>
      <c r="BJ126"/>
      <c r="BK126"/>
      <c r="BL126"/>
      <c r="BM126"/>
      <c r="BN126"/>
      <c r="BO126"/>
      <c r="BP126"/>
      <c r="BQ126"/>
      <c r="BR126"/>
      <c r="BS126"/>
      <c r="BT126"/>
      <c r="BU126"/>
      <c r="BV126"/>
      <c r="BW126"/>
      <c r="BX126"/>
      <c r="BY126"/>
      <c r="BZ126"/>
      <c r="CA126"/>
      <c r="CB126"/>
      <c r="CC126"/>
      <c r="CD126"/>
      <c r="CE126"/>
      <c r="CF126"/>
      <c r="CG126"/>
      <c r="CH126"/>
      <c r="CI126"/>
      <c r="CJ126"/>
      <c r="CK126"/>
      <c r="CL126"/>
      <c r="CM126"/>
      <c r="CN126"/>
      <c r="CO126"/>
      <c r="CP126"/>
      <c r="CQ126"/>
      <c r="CR126"/>
      <c r="CS126"/>
      <c r="CT126"/>
      <c r="CU126"/>
      <c r="CV126"/>
      <c r="CW126"/>
      <c r="CX126"/>
      <c r="CY126"/>
      <c r="CZ126"/>
      <c r="DA126"/>
      <c r="DB126"/>
      <c r="DC126"/>
      <c r="DD126"/>
      <c r="DE126"/>
      <c r="DF126"/>
      <c r="DG126"/>
      <c r="DH126"/>
      <c r="DI126"/>
      <c r="DJ126"/>
      <c r="DK126"/>
      <c r="DL126"/>
      <c r="DM126"/>
      <c r="DN126"/>
      <c r="DO126"/>
      <c r="DP126"/>
      <c r="DQ126"/>
      <c r="DR126"/>
      <c r="DS126"/>
      <c r="DT126"/>
      <c r="DU126"/>
      <c r="DV126"/>
      <c r="DW126"/>
      <c r="DX126"/>
      <c r="DY126"/>
      <c r="DZ126"/>
      <c r="EA126"/>
      <c r="EB126"/>
      <c r="EC126"/>
      <c r="ED126"/>
      <c r="EE126"/>
      <c r="EF126"/>
      <c r="EG126"/>
      <c r="EH126"/>
      <c r="EI126"/>
      <c r="EJ126"/>
      <c r="EK126"/>
      <c r="EL126"/>
      <c r="EM126"/>
      <c r="EN126"/>
      <c r="EO126"/>
      <c r="EP126"/>
      <c r="EQ126"/>
      <c r="ER126"/>
      <c r="ES126"/>
      <c r="ET126"/>
      <c r="EU126"/>
      <c r="EV126"/>
      <c r="EW126"/>
      <c r="EX126"/>
      <c r="EY126"/>
      <c r="EZ126"/>
      <c r="FA126"/>
      <c r="FB126"/>
      <c r="FC126"/>
      <c r="FD126"/>
      <c r="FE126"/>
      <c r="FF126"/>
      <c r="FG126"/>
      <c r="FH126"/>
      <c r="FI126"/>
      <c r="FJ126"/>
      <c r="FK126"/>
      <c r="FL126"/>
      <c r="FM126"/>
      <c r="FN126"/>
      <c r="FO126"/>
      <c r="FP126"/>
      <c r="FQ126"/>
      <c r="FR126"/>
      <c r="FS126"/>
      <c r="FT126"/>
      <c r="FU126"/>
      <c r="FV126"/>
      <c r="FW126"/>
      <c r="FX126"/>
      <c r="FY126"/>
      <c r="FZ126"/>
      <c r="GA126"/>
      <c r="GB126"/>
      <c r="GC126"/>
      <c r="GD126"/>
      <c r="GE126"/>
      <c r="GF126"/>
      <c r="GG126"/>
      <c r="GH126"/>
      <c r="GI126"/>
      <c r="GJ126"/>
      <c r="GK126"/>
      <c r="GL126"/>
      <c r="GM126"/>
      <c r="GN126"/>
      <c r="GO126"/>
      <c r="GP126"/>
      <c r="GQ126"/>
      <c r="GR126"/>
      <c r="GS126"/>
      <c r="GT126"/>
      <c r="GU126"/>
      <c r="GV126"/>
      <c r="GW126"/>
      <c r="GX126"/>
      <c r="GY126"/>
      <c r="GZ126"/>
      <c r="HA126"/>
      <c r="HB126"/>
      <c r="HC126"/>
    </row>
    <row r="127" spans="1:211" ht="16.5" thickBot="1" x14ac:dyDescent="0.3">
      <c r="O127" s="46"/>
      <c r="P127" s="46"/>
      <c r="Q127" s="46"/>
      <c r="R127" s="46"/>
      <c r="S127" s="46"/>
      <c r="T127" s="46"/>
      <c r="U127" s="46"/>
      <c r="V127" s="46"/>
    </row>
    <row r="128" spans="1:211" ht="16.5" thickBot="1" x14ac:dyDescent="0.3">
      <c r="A128" t="s">
        <v>0</v>
      </c>
      <c r="B128" s="107"/>
      <c r="C128" s="108">
        <f>AS86+2</f>
        <v>42996</v>
      </c>
      <c r="D128" s="109" t="s">
        <v>1</v>
      </c>
      <c r="E128" s="110">
        <f>C128</f>
        <v>42996</v>
      </c>
      <c r="F128" s="111" t="s">
        <v>2</v>
      </c>
      <c r="G128" s="108">
        <f>C128</f>
        <v>42996</v>
      </c>
      <c r="H128" s="112" t="s">
        <v>3</v>
      </c>
      <c r="I128" s="110">
        <f>C128</f>
        <v>42996</v>
      </c>
      <c r="J128" s="111" t="s">
        <v>4</v>
      </c>
      <c r="K128" s="108">
        <f>C128+1</f>
        <v>42997</v>
      </c>
      <c r="L128" s="113" t="s">
        <v>1</v>
      </c>
      <c r="M128" s="110">
        <f>C128+1</f>
        <v>42997</v>
      </c>
      <c r="N128" s="111" t="s">
        <v>2</v>
      </c>
      <c r="O128" s="108">
        <f>C128+1</f>
        <v>42997</v>
      </c>
      <c r="P128" s="112" t="s">
        <v>3</v>
      </c>
      <c r="Q128" s="110">
        <f>C128+1</f>
        <v>42997</v>
      </c>
      <c r="R128" s="111" t="s">
        <v>4</v>
      </c>
      <c r="S128" s="108">
        <f>K128+1</f>
        <v>42998</v>
      </c>
      <c r="T128" s="112" t="s">
        <v>1</v>
      </c>
      <c r="U128" s="110">
        <f>K128+1</f>
        <v>42998</v>
      </c>
      <c r="V128" s="111" t="s">
        <v>2</v>
      </c>
      <c r="W128" s="108">
        <f>K128+1</f>
        <v>42998</v>
      </c>
      <c r="X128" s="112" t="s">
        <v>3</v>
      </c>
      <c r="Y128" s="110">
        <f>K128+1</f>
        <v>42998</v>
      </c>
      <c r="Z128" s="111" t="s">
        <v>4</v>
      </c>
      <c r="AA128" s="108">
        <f>S128+1</f>
        <v>42999</v>
      </c>
      <c r="AB128" s="112" t="s">
        <v>1</v>
      </c>
      <c r="AC128" s="110">
        <f>S128+1</f>
        <v>42999</v>
      </c>
      <c r="AD128" s="111" t="s">
        <v>2</v>
      </c>
      <c r="AE128" s="108">
        <f>S128+1</f>
        <v>42999</v>
      </c>
      <c r="AF128" s="112" t="s">
        <v>3</v>
      </c>
      <c r="AG128" s="110">
        <f>S128+1</f>
        <v>42999</v>
      </c>
      <c r="AH128" s="111" t="s">
        <v>4</v>
      </c>
      <c r="AI128" s="108">
        <f>AA128+1</f>
        <v>43000</v>
      </c>
      <c r="AJ128" s="112" t="s">
        <v>1</v>
      </c>
      <c r="AK128" s="110">
        <f>AA128+1</f>
        <v>43000</v>
      </c>
      <c r="AL128" s="111" t="s">
        <v>2</v>
      </c>
      <c r="AM128" s="108">
        <f>AA128+1</f>
        <v>43000</v>
      </c>
      <c r="AN128" s="112" t="s">
        <v>3</v>
      </c>
      <c r="AO128" s="110">
        <f>AA128+1</f>
        <v>43000</v>
      </c>
      <c r="AP128" s="111" t="s">
        <v>4</v>
      </c>
      <c r="AQ128" s="108">
        <f>AI128+1</f>
        <v>43001</v>
      </c>
      <c r="AR128" s="112" t="s">
        <v>1</v>
      </c>
      <c r="AS128" s="108">
        <f>AI128+1</f>
        <v>43001</v>
      </c>
      <c r="AT128" s="112" t="s">
        <v>3</v>
      </c>
    </row>
    <row r="129" spans="1:211" s="1" customFormat="1" ht="12.75" hidden="1" customHeight="1" x14ac:dyDescent="0.25">
      <c r="A129" s="456">
        <f>A87+1</f>
        <v>4</v>
      </c>
      <c r="B129" s="114" t="s">
        <v>6</v>
      </c>
      <c r="C129" s="374" t="s">
        <v>73</v>
      </c>
      <c r="D129" s="375"/>
      <c r="E129" s="374"/>
      <c r="F129" s="375"/>
      <c r="G129" s="374"/>
      <c r="H129" s="375"/>
      <c r="I129" s="374"/>
      <c r="J129" s="375"/>
      <c r="K129" s="374"/>
      <c r="L129" s="375"/>
      <c r="M129" s="374"/>
      <c r="N129" s="375"/>
      <c r="O129" s="471"/>
      <c r="P129" s="472"/>
      <c r="Q129" s="471"/>
      <c r="R129" s="472"/>
      <c r="S129" s="471"/>
      <c r="T129" s="472"/>
      <c r="U129" s="471"/>
      <c r="V129" s="472"/>
      <c r="W129" s="374"/>
      <c r="X129" s="375"/>
      <c r="Y129" s="374"/>
      <c r="Z129" s="375"/>
      <c r="AA129" s="374"/>
      <c r="AB129" s="375"/>
      <c r="AC129" s="374"/>
      <c r="AD129" s="375"/>
      <c r="AE129" s="374"/>
      <c r="AF129" s="375"/>
      <c r="AG129" s="374"/>
      <c r="AH129" s="375"/>
      <c r="AI129" s="374"/>
      <c r="AJ129" s="375"/>
      <c r="AK129" s="374"/>
      <c r="AL129" s="375"/>
      <c r="AM129" s="374"/>
      <c r="AN129" s="375"/>
      <c r="AO129" s="374"/>
      <c r="AP129" s="375"/>
      <c r="AQ129" s="374"/>
      <c r="AR129" s="375"/>
      <c r="AS129" s="374"/>
      <c r="AT129" s="375"/>
      <c r="AU129"/>
      <c r="AV129"/>
      <c r="AW129"/>
      <c r="AX129"/>
      <c r="AY129"/>
      <c r="AZ129"/>
      <c r="BA129"/>
      <c r="BB129"/>
      <c r="BC129"/>
      <c r="BD129"/>
      <c r="BE129"/>
      <c r="BF129"/>
      <c r="BG129"/>
      <c r="BH129"/>
      <c r="BI129"/>
      <c r="BJ129"/>
      <c r="BK129"/>
      <c r="BL129"/>
      <c r="BM129"/>
      <c r="BN129"/>
      <c r="BO129"/>
      <c r="BP129"/>
      <c r="BQ129"/>
      <c r="BR129"/>
      <c r="BS129"/>
      <c r="BT129"/>
      <c r="BU129"/>
      <c r="BV129"/>
      <c r="BW129"/>
      <c r="BX129"/>
      <c r="BY129"/>
      <c r="BZ129"/>
      <c r="CA129"/>
      <c r="CB129"/>
      <c r="CC129"/>
      <c r="CD129"/>
      <c r="CE129"/>
      <c r="CF129"/>
      <c r="CG129"/>
      <c r="CH129"/>
      <c r="CI129"/>
      <c r="CJ129"/>
      <c r="CK129"/>
      <c r="CL129"/>
      <c r="CM129"/>
      <c r="CN129"/>
      <c r="CO129"/>
      <c r="CP129"/>
      <c r="CQ129"/>
      <c r="CR129"/>
      <c r="CS129"/>
      <c r="CT129"/>
      <c r="CU129"/>
      <c r="CV129"/>
      <c r="CW129"/>
      <c r="CX129"/>
      <c r="CY129"/>
      <c r="CZ129"/>
      <c r="DA129"/>
      <c r="DB129"/>
      <c r="DC129"/>
      <c r="DD129"/>
      <c r="DE129"/>
      <c r="DF129"/>
      <c r="DG129"/>
      <c r="DH129"/>
      <c r="DI129"/>
      <c r="DJ129"/>
      <c r="DK129"/>
      <c r="DL129"/>
      <c r="DM129"/>
      <c r="DN129"/>
      <c r="DO129"/>
      <c r="DP129"/>
      <c r="DQ129"/>
      <c r="DR129"/>
      <c r="DS129"/>
      <c r="DT129"/>
      <c r="DU129"/>
      <c r="DV129"/>
      <c r="DW129"/>
      <c r="DX129"/>
      <c r="DY129"/>
      <c r="DZ129"/>
      <c r="EA129"/>
      <c r="EB129"/>
      <c r="EC129"/>
      <c r="ED129"/>
      <c r="EE129"/>
      <c r="EF129"/>
      <c r="EG129"/>
      <c r="EH129"/>
      <c r="EI129"/>
      <c r="EJ129"/>
      <c r="EK129"/>
      <c r="EL129"/>
      <c r="EM129"/>
      <c r="EN129"/>
      <c r="EO129"/>
      <c r="EP129"/>
      <c r="EQ129"/>
      <c r="ER129"/>
      <c r="ES129"/>
      <c r="ET129"/>
      <c r="EU129"/>
      <c r="EV129"/>
      <c r="EW129"/>
      <c r="EX129"/>
      <c r="EY129"/>
      <c r="EZ129"/>
      <c r="FA129"/>
      <c r="FB129"/>
      <c r="FC129"/>
      <c r="FD129"/>
      <c r="FE129"/>
      <c r="FF129"/>
      <c r="FG129"/>
      <c r="FH129"/>
      <c r="FI129"/>
      <c r="FJ129"/>
      <c r="FK129"/>
      <c r="FL129"/>
      <c r="FM129"/>
      <c r="FN129"/>
      <c r="FO129"/>
      <c r="FP129"/>
      <c r="FQ129"/>
      <c r="FR129"/>
      <c r="FS129"/>
      <c r="FT129"/>
      <c r="FU129"/>
      <c r="FV129"/>
      <c r="FW129"/>
      <c r="FX129"/>
      <c r="FY129"/>
      <c r="FZ129"/>
      <c r="GA129"/>
      <c r="GB129"/>
      <c r="GC129"/>
      <c r="GD129"/>
      <c r="GE129"/>
      <c r="GF129"/>
      <c r="GG129"/>
      <c r="GH129"/>
      <c r="GI129"/>
      <c r="GJ129"/>
      <c r="GK129"/>
      <c r="GL129"/>
      <c r="GM129"/>
      <c r="GN129"/>
      <c r="GO129"/>
      <c r="GP129"/>
      <c r="GQ129"/>
      <c r="GR129"/>
      <c r="GS129"/>
      <c r="GT129"/>
      <c r="GU129"/>
      <c r="GV129"/>
      <c r="GW129"/>
      <c r="GX129"/>
      <c r="GY129"/>
      <c r="GZ129"/>
      <c r="HA129"/>
      <c r="HB129"/>
      <c r="HC129"/>
    </row>
    <row r="130" spans="1:211" s="1" customFormat="1" ht="12.75" hidden="1" customHeight="1" x14ac:dyDescent="0.25">
      <c r="A130" s="456"/>
      <c r="B130" s="114"/>
      <c r="C130" s="115"/>
      <c r="D130" s="116"/>
      <c r="E130" s="115"/>
      <c r="F130" s="116"/>
      <c r="G130" s="115"/>
      <c r="H130" s="116"/>
      <c r="I130" s="115"/>
      <c r="J130" s="116"/>
      <c r="K130" s="115"/>
      <c r="L130" s="116"/>
      <c r="M130" s="115"/>
      <c r="N130" s="116"/>
      <c r="O130" s="115"/>
      <c r="P130" s="116"/>
      <c r="Q130" s="115"/>
      <c r="R130" s="116"/>
      <c r="S130" s="115"/>
      <c r="T130" s="116"/>
      <c r="U130" s="115"/>
      <c r="V130" s="116"/>
      <c r="W130" s="115"/>
      <c r="X130" s="116"/>
      <c r="Y130" s="115"/>
      <c r="Z130" s="116"/>
      <c r="AA130" s="115"/>
      <c r="AB130" s="116"/>
      <c r="AC130" s="115"/>
      <c r="AD130" s="116"/>
      <c r="AE130" s="115"/>
      <c r="AF130" s="116"/>
      <c r="AG130" s="115"/>
      <c r="AH130" s="116"/>
      <c r="AI130" s="115"/>
      <c r="AJ130" s="116"/>
      <c r="AK130" s="115"/>
      <c r="AL130" s="116"/>
      <c r="AM130" s="115"/>
      <c r="AN130" s="116"/>
      <c r="AO130" s="115"/>
      <c r="AP130" s="116"/>
      <c r="AQ130" s="115"/>
      <c r="AR130" s="116"/>
      <c r="AS130" s="115"/>
      <c r="AT130" s="116"/>
      <c r="AU130"/>
      <c r="AV130"/>
      <c r="AW130"/>
      <c r="AX130"/>
      <c r="AY130"/>
      <c r="AZ130"/>
      <c r="BA130"/>
      <c r="BB130"/>
      <c r="BC130"/>
      <c r="BD130"/>
      <c r="BE130"/>
      <c r="BF130"/>
      <c r="BG130"/>
      <c r="BH130"/>
      <c r="BI130"/>
      <c r="BJ130"/>
      <c r="BK130"/>
      <c r="BL130"/>
      <c r="BM130"/>
      <c r="BN130"/>
      <c r="BO130"/>
      <c r="BP130"/>
      <c r="BQ130"/>
      <c r="BR130"/>
      <c r="BS130"/>
      <c r="BT130"/>
      <c r="BU130"/>
      <c r="BV130"/>
      <c r="BW130"/>
      <c r="BX130"/>
      <c r="BY130"/>
      <c r="BZ130"/>
      <c r="CA130"/>
      <c r="CB130"/>
      <c r="CC130"/>
      <c r="CD130"/>
      <c r="CE130"/>
      <c r="CF130"/>
      <c r="CG130"/>
      <c r="CH130"/>
      <c r="CI130"/>
      <c r="CJ130"/>
      <c r="CK130"/>
      <c r="CL130"/>
      <c r="CM130"/>
      <c r="CN130"/>
      <c r="CO130"/>
      <c r="CP130"/>
      <c r="CQ130"/>
      <c r="CR130"/>
      <c r="CS130"/>
      <c r="CT130"/>
      <c r="CU130"/>
      <c r="CV130"/>
      <c r="CW130"/>
      <c r="CX130"/>
      <c r="CY130"/>
      <c r="CZ130"/>
      <c r="DA130"/>
      <c r="DB130"/>
      <c r="DC130"/>
      <c r="DD130"/>
      <c r="DE130"/>
      <c r="DF130"/>
      <c r="DG130"/>
      <c r="DH130"/>
      <c r="DI130"/>
      <c r="DJ130"/>
      <c r="DK130"/>
      <c r="DL130"/>
      <c r="DM130"/>
      <c r="DN130"/>
      <c r="DO130"/>
      <c r="DP130"/>
      <c r="DQ130"/>
      <c r="DR130"/>
      <c r="DS130"/>
      <c r="DT130"/>
      <c r="DU130"/>
      <c r="DV130"/>
      <c r="DW130"/>
      <c r="DX130"/>
      <c r="DY130"/>
      <c r="DZ130"/>
      <c r="EA130"/>
      <c r="EB130"/>
      <c r="EC130"/>
      <c r="ED130"/>
      <c r="EE130"/>
      <c r="EF130"/>
      <c r="EG130"/>
      <c r="EH130"/>
      <c r="EI130"/>
      <c r="EJ130"/>
      <c r="EK130"/>
      <c r="EL130"/>
      <c r="EM130"/>
      <c r="EN130"/>
      <c r="EO130"/>
      <c r="EP130"/>
      <c r="EQ130"/>
      <c r="ER130"/>
      <c r="ES130"/>
      <c r="ET130"/>
      <c r="EU130"/>
      <c r="EV130"/>
      <c r="EW130"/>
      <c r="EX130"/>
      <c r="EY130"/>
      <c r="EZ130"/>
      <c r="FA130"/>
      <c r="FB130"/>
      <c r="FC130"/>
      <c r="FD130"/>
      <c r="FE130"/>
      <c r="FF130"/>
      <c r="FG130"/>
      <c r="FH130"/>
      <c r="FI130"/>
      <c r="FJ130"/>
      <c r="FK130"/>
      <c r="FL130"/>
      <c r="FM130"/>
      <c r="FN130"/>
      <c r="FO130"/>
      <c r="FP130"/>
      <c r="FQ130"/>
      <c r="FR130"/>
      <c r="FS130"/>
      <c r="FT130"/>
      <c r="FU130"/>
      <c r="FV130"/>
      <c r="FW130"/>
      <c r="FX130"/>
      <c r="FY130"/>
      <c r="FZ130"/>
      <c r="GA130"/>
      <c r="GB130"/>
      <c r="GC130"/>
      <c r="GD130"/>
      <c r="GE130"/>
      <c r="GF130"/>
      <c r="GG130"/>
      <c r="GH130"/>
      <c r="GI130"/>
      <c r="GJ130"/>
      <c r="GK130"/>
      <c r="GL130"/>
      <c r="GM130"/>
      <c r="GN130"/>
      <c r="GO130"/>
      <c r="GP130"/>
      <c r="GQ130"/>
      <c r="GR130"/>
      <c r="GS130"/>
      <c r="GT130"/>
      <c r="GU130"/>
      <c r="GV130"/>
      <c r="GW130"/>
      <c r="GX130"/>
      <c r="GY130"/>
      <c r="GZ130"/>
      <c r="HA130"/>
      <c r="HB130"/>
      <c r="HC130"/>
    </row>
    <row r="131" spans="1:211" s="1" customFormat="1" ht="12.75" hidden="1" customHeight="1" x14ac:dyDescent="0.25">
      <c r="A131" s="456"/>
      <c r="B131" s="114"/>
      <c r="C131" s="30"/>
      <c r="D131" s="117"/>
      <c r="E131" s="30"/>
      <c r="F131" s="118"/>
      <c r="G131" s="30"/>
      <c r="H131" s="117"/>
      <c r="I131" s="30"/>
      <c r="J131" s="118"/>
      <c r="K131" s="30"/>
      <c r="L131" s="117"/>
      <c r="M131" s="30"/>
      <c r="N131" s="118"/>
      <c r="O131" s="30"/>
      <c r="P131" s="117"/>
      <c r="Q131" s="30"/>
      <c r="R131" s="118"/>
      <c r="S131" s="30"/>
      <c r="T131" s="117"/>
      <c r="U131" s="30"/>
      <c r="V131" s="118"/>
      <c r="W131" s="30"/>
      <c r="X131" s="117"/>
      <c r="Y131" s="30"/>
      <c r="Z131" s="118"/>
      <c r="AA131" s="30"/>
      <c r="AB131" s="117"/>
      <c r="AC131" s="30"/>
      <c r="AD131" s="118"/>
      <c r="AE131" s="30"/>
      <c r="AF131" s="117"/>
      <c r="AG131" s="30"/>
      <c r="AH131" s="118"/>
      <c r="AI131" s="30"/>
      <c r="AJ131" s="117"/>
      <c r="AK131" s="30"/>
      <c r="AL131" s="118"/>
      <c r="AM131" s="30"/>
      <c r="AN131" s="117"/>
      <c r="AO131" s="30"/>
      <c r="AP131" s="118"/>
      <c r="AQ131" s="30"/>
      <c r="AR131" s="117"/>
      <c r="AS131" s="30"/>
      <c r="AT131" s="118"/>
      <c r="AU131"/>
      <c r="AV131"/>
      <c r="AW131"/>
      <c r="AX131"/>
      <c r="AY131"/>
      <c r="AZ131"/>
      <c r="BA131"/>
      <c r="BB131"/>
      <c r="BC131"/>
      <c r="BD131"/>
      <c r="BE131"/>
      <c r="BF131"/>
      <c r="BG131"/>
      <c r="BH131"/>
      <c r="BI131"/>
      <c r="BJ131"/>
      <c r="BK131"/>
      <c r="BL131"/>
      <c r="BM131"/>
      <c r="BN131"/>
      <c r="BO131"/>
      <c r="BP131"/>
      <c r="BQ131"/>
      <c r="BR131"/>
      <c r="BS131"/>
      <c r="BT131"/>
      <c r="BU131"/>
      <c r="BV131"/>
      <c r="BW131"/>
      <c r="BX131"/>
      <c r="BY131"/>
      <c r="BZ131"/>
      <c r="CA131"/>
      <c r="CB131"/>
      <c r="CC131"/>
      <c r="CD131"/>
      <c r="CE131"/>
      <c r="CF131"/>
      <c r="CG131"/>
      <c r="CH131"/>
      <c r="CI131"/>
      <c r="CJ131"/>
      <c r="CK131"/>
      <c r="CL131"/>
      <c r="CM131"/>
      <c r="CN131"/>
      <c r="CO131"/>
      <c r="CP131"/>
      <c r="CQ131"/>
      <c r="CR131"/>
      <c r="CS131"/>
      <c r="CT131"/>
      <c r="CU131"/>
      <c r="CV131"/>
      <c r="CW131"/>
      <c r="CX131"/>
      <c r="CY131"/>
      <c r="CZ131"/>
      <c r="DA131"/>
      <c r="DB131"/>
      <c r="DC131"/>
      <c r="DD131"/>
      <c r="DE131"/>
      <c r="DF131"/>
      <c r="DG131"/>
      <c r="DH131"/>
      <c r="DI131"/>
      <c r="DJ131"/>
      <c r="DK131"/>
      <c r="DL131"/>
      <c r="DM131"/>
      <c r="DN131"/>
      <c r="DO131"/>
      <c r="DP131"/>
      <c r="DQ131"/>
      <c r="DR131"/>
      <c r="DS131"/>
      <c r="DT131"/>
      <c r="DU131"/>
      <c r="DV131"/>
      <c r="DW131"/>
      <c r="DX131"/>
      <c r="DY131"/>
      <c r="DZ131"/>
      <c r="EA131"/>
      <c r="EB131"/>
      <c r="EC131"/>
      <c r="ED131"/>
      <c r="EE131"/>
      <c r="EF131"/>
      <c r="EG131"/>
      <c r="EH131"/>
      <c r="EI131"/>
      <c r="EJ131"/>
      <c r="EK131"/>
      <c r="EL131"/>
      <c r="EM131"/>
      <c r="EN131"/>
      <c r="EO131"/>
      <c r="EP131"/>
      <c r="EQ131"/>
      <c r="ER131"/>
      <c r="ES131"/>
      <c r="ET131"/>
      <c r="EU131"/>
      <c r="EV131"/>
      <c r="EW131"/>
      <c r="EX131"/>
      <c r="EY131"/>
      <c r="EZ131"/>
      <c r="FA131"/>
      <c r="FB131"/>
      <c r="FC131"/>
      <c r="FD131"/>
      <c r="FE131"/>
      <c r="FF131"/>
      <c r="FG131"/>
      <c r="FH131"/>
      <c r="FI131"/>
      <c r="FJ131"/>
      <c r="FK131"/>
      <c r="FL131"/>
      <c r="FM131"/>
      <c r="FN131"/>
      <c r="FO131"/>
      <c r="FP131"/>
      <c r="FQ131"/>
      <c r="FR131"/>
      <c r="FS131"/>
      <c r="FT131"/>
      <c r="FU131"/>
      <c r="FV131"/>
      <c r="FW131"/>
      <c r="FX131"/>
      <c r="FY131"/>
      <c r="FZ131"/>
      <c r="GA131"/>
      <c r="GB131"/>
      <c r="GC131"/>
      <c r="GD131"/>
      <c r="GE131"/>
      <c r="GF131"/>
      <c r="GG131"/>
      <c r="GH131"/>
      <c r="GI131"/>
      <c r="GJ131"/>
      <c r="GK131"/>
      <c r="GL131"/>
      <c r="GM131"/>
      <c r="GN131"/>
      <c r="GO131"/>
      <c r="GP131"/>
      <c r="GQ131"/>
      <c r="GR131"/>
      <c r="GS131"/>
      <c r="GT131"/>
      <c r="GU131"/>
      <c r="GV131"/>
      <c r="GW131"/>
      <c r="GX131"/>
      <c r="GY131"/>
      <c r="GZ131"/>
      <c r="HA131"/>
      <c r="HB131"/>
      <c r="HC131"/>
    </row>
    <row r="132" spans="1:211" s="1" customFormat="1" ht="12.75" hidden="1" customHeight="1" thickBot="1" x14ac:dyDescent="0.3">
      <c r="A132" s="456"/>
      <c r="B132" s="114"/>
      <c r="C132" s="376"/>
      <c r="D132" s="377"/>
      <c r="E132" s="376"/>
      <c r="F132" s="377"/>
      <c r="G132" s="376"/>
      <c r="H132" s="377"/>
      <c r="I132" s="376"/>
      <c r="J132" s="377"/>
      <c r="K132" s="376"/>
      <c r="L132" s="377"/>
      <c r="M132" s="376"/>
      <c r="N132" s="377"/>
      <c r="O132" s="376"/>
      <c r="P132" s="377"/>
      <c r="Q132" s="376"/>
      <c r="R132" s="377"/>
      <c r="S132" s="376"/>
      <c r="T132" s="377"/>
      <c r="U132" s="376"/>
      <c r="V132" s="377"/>
      <c r="W132" s="376"/>
      <c r="X132" s="377"/>
      <c r="Y132" s="376"/>
      <c r="Z132" s="377"/>
      <c r="AA132" s="376"/>
      <c r="AB132" s="377"/>
      <c r="AC132" s="376"/>
      <c r="AD132" s="377"/>
      <c r="AE132" s="376"/>
      <c r="AF132" s="377"/>
      <c r="AG132" s="376"/>
      <c r="AH132" s="377"/>
      <c r="AI132" s="376"/>
      <c r="AJ132" s="377"/>
      <c r="AK132" s="376"/>
      <c r="AL132" s="377"/>
      <c r="AM132" s="376"/>
      <c r="AN132" s="377"/>
      <c r="AO132" s="376"/>
      <c r="AP132" s="377"/>
      <c r="AQ132" s="376"/>
      <c r="AR132" s="377"/>
      <c r="AS132" s="376"/>
      <c r="AT132" s="377"/>
      <c r="AU132"/>
      <c r="AV132"/>
      <c r="AW132"/>
      <c r="AX132"/>
      <c r="AY132"/>
      <c r="AZ132"/>
      <c r="BA132"/>
      <c r="BB132"/>
      <c r="BC132"/>
      <c r="BD132"/>
      <c r="BE132"/>
      <c r="BF132"/>
      <c r="BG132"/>
      <c r="BH132"/>
      <c r="BI132"/>
      <c r="BJ132"/>
      <c r="BK132"/>
      <c r="BL132"/>
      <c r="BM132"/>
      <c r="BN132"/>
      <c r="BO132"/>
      <c r="BP132"/>
      <c r="BQ132"/>
      <c r="BR132"/>
      <c r="BS132"/>
      <c r="BT132"/>
      <c r="BU132"/>
      <c r="BV132"/>
      <c r="BW132"/>
      <c r="BX132"/>
      <c r="BY132"/>
      <c r="BZ132"/>
      <c r="CA132"/>
      <c r="CB132"/>
      <c r="CC132"/>
      <c r="CD132"/>
      <c r="CE132"/>
      <c r="CF132"/>
      <c r="CG132"/>
      <c r="CH132"/>
      <c r="CI132"/>
      <c r="CJ132"/>
      <c r="CK132"/>
      <c r="CL132"/>
      <c r="CM132"/>
      <c r="CN132"/>
      <c r="CO132"/>
      <c r="CP132"/>
      <c r="CQ132"/>
      <c r="CR132"/>
      <c r="CS132"/>
      <c r="CT132"/>
      <c r="CU132"/>
      <c r="CV132"/>
      <c r="CW132"/>
      <c r="CX132"/>
      <c r="CY132"/>
      <c r="CZ132"/>
      <c r="DA132"/>
      <c r="DB132"/>
      <c r="DC132"/>
      <c r="DD132"/>
      <c r="DE132"/>
      <c r="DF132"/>
      <c r="DG132"/>
      <c r="DH132"/>
      <c r="DI132"/>
      <c r="DJ132"/>
      <c r="DK132"/>
      <c r="DL132"/>
      <c r="DM132"/>
      <c r="DN132"/>
      <c r="DO132"/>
      <c r="DP132"/>
      <c r="DQ132"/>
      <c r="DR132"/>
      <c r="DS132"/>
      <c r="DT132"/>
      <c r="DU132"/>
      <c r="DV132"/>
      <c r="DW132"/>
      <c r="DX132"/>
      <c r="DY132"/>
      <c r="DZ132"/>
      <c r="EA132"/>
      <c r="EB132"/>
      <c r="EC132"/>
      <c r="ED132"/>
      <c r="EE132"/>
      <c r="EF132"/>
      <c r="EG132"/>
      <c r="EH132"/>
      <c r="EI132"/>
      <c r="EJ132"/>
      <c r="EK132"/>
      <c r="EL132"/>
      <c r="EM132"/>
      <c r="EN132"/>
      <c r="EO132"/>
      <c r="EP132"/>
      <c r="EQ132"/>
      <c r="ER132"/>
      <c r="ES132"/>
      <c r="ET132"/>
      <c r="EU132"/>
      <c r="EV132"/>
      <c r="EW132"/>
      <c r="EX132"/>
      <c r="EY132"/>
      <c r="EZ132"/>
      <c r="FA132"/>
      <c r="FB132"/>
      <c r="FC132"/>
      <c r="FD132"/>
      <c r="FE132"/>
      <c r="FF132"/>
      <c r="FG132"/>
      <c r="FH132"/>
      <c r="FI132"/>
      <c r="FJ132"/>
      <c r="FK132"/>
      <c r="FL132"/>
      <c r="FM132"/>
      <c r="FN132"/>
      <c r="FO132"/>
      <c r="FP132"/>
      <c r="FQ132"/>
      <c r="FR132"/>
      <c r="FS132"/>
      <c r="FT132"/>
      <c r="FU132"/>
      <c r="FV132"/>
      <c r="FW132"/>
      <c r="FX132"/>
      <c r="FY132"/>
      <c r="FZ132"/>
      <c r="GA132"/>
      <c r="GB132"/>
      <c r="GC132"/>
      <c r="GD132"/>
      <c r="GE132"/>
      <c r="GF132"/>
      <c r="GG132"/>
      <c r="GH132"/>
      <c r="GI132"/>
      <c r="GJ132"/>
      <c r="GK132"/>
      <c r="GL132"/>
      <c r="GM132"/>
      <c r="GN132"/>
      <c r="GO132"/>
      <c r="GP132"/>
      <c r="GQ132"/>
      <c r="GR132"/>
      <c r="GS132"/>
      <c r="GT132"/>
      <c r="GU132"/>
      <c r="GV132"/>
      <c r="GW132"/>
      <c r="GX132"/>
      <c r="GY132"/>
      <c r="GZ132"/>
      <c r="HA132"/>
      <c r="HB132"/>
      <c r="HC132"/>
    </row>
    <row r="133" spans="1:211" s="16" customFormat="1" ht="12.75" customHeight="1" x14ac:dyDescent="0.25">
      <c r="A133" s="456"/>
      <c r="B133" s="150" t="s">
        <v>17</v>
      </c>
      <c r="C133" s="450" t="s">
        <v>40</v>
      </c>
      <c r="D133" s="451"/>
      <c r="E133" s="450" t="s">
        <v>74</v>
      </c>
      <c r="F133" s="451"/>
      <c r="G133" s="450" t="s">
        <v>41</v>
      </c>
      <c r="H133" s="451"/>
      <c r="I133" s="450"/>
      <c r="J133" s="451"/>
      <c r="K133" s="450" t="s">
        <v>40</v>
      </c>
      <c r="L133" s="451"/>
      <c r="M133" s="450"/>
      <c r="N133" s="451"/>
      <c r="O133" s="450"/>
      <c r="P133" s="451"/>
      <c r="Q133" s="450"/>
      <c r="R133" s="451"/>
      <c r="S133" s="450" t="s">
        <v>75</v>
      </c>
      <c r="T133" s="451"/>
      <c r="U133" s="450" t="s">
        <v>76</v>
      </c>
      <c r="V133" s="451"/>
      <c r="W133" s="408"/>
      <c r="X133" s="409"/>
      <c r="Y133" s="414"/>
      <c r="Z133" s="415"/>
      <c r="AA133" s="450" t="s">
        <v>40</v>
      </c>
      <c r="AB133" s="451"/>
      <c r="AC133" s="452"/>
      <c r="AD133" s="453"/>
      <c r="AE133" s="450" t="s">
        <v>77</v>
      </c>
      <c r="AF133" s="451"/>
      <c r="AG133" s="452"/>
      <c r="AH133" s="453"/>
      <c r="AI133" s="450" t="s">
        <v>41</v>
      </c>
      <c r="AJ133" s="451"/>
      <c r="AK133" s="450"/>
      <c r="AL133" s="451"/>
      <c r="AM133" s="450" t="s">
        <v>78</v>
      </c>
      <c r="AN133" s="451"/>
      <c r="AO133" s="450"/>
      <c r="AP133" s="451"/>
      <c r="AQ133" s="450"/>
      <c r="AR133" s="451"/>
      <c r="AS133" s="450"/>
      <c r="AT133" s="451"/>
      <c r="AU133"/>
      <c r="AV133"/>
      <c r="AW133"/>
      <c r="AX133"/>
      <c r="AY133"/>
      <c r="AZ133"/>
      <c r="BA133"/>
      <c r="BB133"/>
      <c r="BC133"/>
      <c r="BD133"/>
      <c r="BE133"/>
      <c r="BF133"/>
      <c r="BG133"/>
      <c r="BH133"/>
      <c r="BI133"/>
      <c r="BJ133"/>
      <c r="BK133"/>
      <c r="BL133"/>
      <c r="BM133"/>
      <c r="BN133"/>
      <c r="BO133"/>
      <c r="BP133"/>
      <c r="BQ133"/>
      <c r="BR133"/>
      <c r="BS133"/>
      <c r="BT133"/>
      <c r="BU133"/>
      <c r="BV133"/>
      <c r="BW133"/>
      <c r="BX133"/>
      <c r="BY133"/>
      <c r="BZ133"/>
      <c r="CA133"/>
      <c r="CB133"/>
      <c r="CC133"/>
      <c r="CD133"/>
      <c r="CE133"/>
      <c r="CF133"/>
      <c r="CG133"/>
      <c r="CH133"/>
      <c r="CI133"/>
      <c r="CJ133"/>
      <c r="CK133"/>
      <c r="CL133"/>
      <c r="CM133"/>
      <c r="CN133"/>
      <c r="CO133"/>
      <c r="CP133"/>
      <c r="CQ133"/>
      <c r="CR133"/>
      <c r="CS133"/>
      <c r="CT133"/>
      <c r="CU133"/>
      <c r="CV133"/>
      <c r="CW133"/>
      <c r="CX133"/>
      <c r="CY133"/>
      <c r="CZ133"/>
      <c r="DA133"/>
      <c r="DB133"/>
      <c r="DC133"/>
      <c r="DD133"/>
      <c r="DE133"/>
      <c r="DF133"/>
      <c r="DG133"/>
      <c r="DH133"/>
      <c r="DI133"/>
      <c r="DJ133"/>
      <c r="DK133"/>
      <c r="DL133"/>
      <c r="DM133"/>
      <c r="DN133"/>
      <c r="DO133"/>
      <c r="DP133"/>
      <c r="DQ133"/>
      <c r="DR133"/>
      <c r="DS133"/>
      <c r="DT133"/>
      <c r="DU133"/>
      <c r="DV133"/>
      <c r="DW133"/>
      <c r="DX133"/>
      <c r="DY133"/>
      <c r="DZ133"/>
      <c r="EA133"/>
      <c r="EB133"/>
      <c r="EC133"/>
      <c r="ED133"/>
      <c r="EE133"/>
      <c r="EF133"/>
      <c r="EG133"/>
      <c r="EH133"/>
      <c r="EI133"/>
      <c r="EJ133"/>
      <c r="EK133"/>
      <c r="EL133"/>
      <c r="EM133"/>
      <c r="EN133"/>
      <c r="EO133"/>
      <c r="EP133"/>
      <c r="EQ133"/>
      <c r="ER133"/>
      <c r="ES133"/>
      <c r="ET133"/>
      <c r="EU133"/>
      <c r="EV133"/>
      <c r="EW133"/>
      <c r="EX133"/>
      <c r="EY133"/>
      <c r="EZ133"/>
      <c r="FA133"/>
      <c r="FB133"/>
      <c r="FC133"/>
      <c r="FD133"/>
      <c r="FE133"/>
      <c r="FF133"/>
      <c r="FG133"/>
      <c r="FH133"/>
      <c r="FI133"/>
      <c r="FJ133"/>
      <c r="FK133"/>
      <c r="FL133"/>
      <c r="FM133"/>
      <c r="FN133"/>
      <c r="FO133"/>
      <c r="FP133"/>
      <c r="FQ133"/>
      <c r="FR133"/>
      <c r="FS133"/>
      <c r="FT133"/>
      <c r="FU133"/>
      <c r="FV133"/>
      <c r="FW133"/>
      <c r="FX133"/>
      <c r="FY133"/>
      <c r="FZ133"/>
      <c r="GA133"/>
      <c r="GB133"/>
      <c r="GC133"/>
      <c r="GD133"/>
      <c r="GE133"/>
      <c r="GF133"/>
      <c r="GG133"/>
      <c r="GH133"/>
      <c r="GI133"/>
      <c r="GJ133"/>
      <c r="GK133"/>
      <c r="GL133"/>
      <c r="GM133"/>
      <c r="GN133"/>
      <c r="GO133"/>
      <c r="GP133"/>
      <c r="GQ133"/>
      <c r="GR133"/>
      <c r="GS133"/>
      <c r="GT133"/>
      <c r="GU133"/>
      <c r="GV133"/>
      <c r="GW133"/>
      <c r="GX133"/>
      <c r="GY133"/>
      <c r="GZ133"/>
      <c r="HA133"/>
      <c r="HB133"/>
      <c r="HC133"/>
    </row>
    <row r="134" spans="1:211" s="16" customFormat="1" ht="12.75" customHeight="1" x14ac:dyDescent="0.25">
      <c r="A134" s="456"/>
      <c r="B134" s="150"/>
      <c r="C134" s="179">
        <v>0.33333333333333331</v>
      </c>
      <c r="D134" s="180">
        <v>0.42708333333333331</v>
      </c>
      <c r="E134" s="179">
        <v>0.4375</v>
      </c>
      <c r="F134" s="180">
        <v>0.47916666666666669</v>
      </c>
      <c r="G134" s="179">
        <v>0.5625</v>
      </c>
      <c r="H134" s="180">
        <v>0.6875</v>
      </c>
      <c r="I134" s="179"/>
      <c r="J134" s="180"/>
      <c r="K134" s="179">
        <v>0.375</v>
      </c>
      <c r="L134" s="180">
        <v>0.5</v>
      </c>
      <c r="M134" s="179"/>
      <c r="N134" s="180"/>
      <c r="O134" s="179"/>
      <c r="P134" s="180"/>
      <c r="Q134" s="179"/>
      <c r="R134" s="180"/>
      <c r="S134" s="179">
        <v>0.33333333333333331</v>
      </c>
      <c r="T134" s="180">
        <v>0.40625</v>
      </c>
      <c r="U134" s="179">
        <v>0.41666666666666669</v>
      </c>
      <c r="V134" s="180">
        <v>0.5</v>
      </c>
      <c r="W134" s="181"/>
      <c r="X134" s="182"/>
      <c r="Y134" s="183"/>
      <c r="Z134" s="184"/>
      <c r="AA134" s="179">
        <v>0.375</v>
      </c>
      <c r="AB134" s="180">
        <v>0.5</v>
      </c>
      <c r="AC134" s="185"/>
      <c r="AD134" s="186"/>
      <c r="AE134" s="179">
        <v>0.5625</v>
      </c>
      <c r="AF134" s="180">
        <v>0.6875</v>
      </c>
      <c r="AG134" s="185"/>
      <c r="AH134" s="186"/>
      <c r="AI134" s="179">
        <v>0.375</v>
      </c>
      <c r="AJ134" s="180">
        <v>0.5</v>
      </c>
      <c r="AK134" s="179"/>
      <c r="AL134" s="180"/>
      <c r="AM134" s="179">
        <v>0.5625</v>
      </c>
      <c r="AN134" s="180">
        <v>0.6875</v>
      </c>
      <c r="AO134" s="179"/>
      <c r="AP134" s="180"/>
      <c r="AQ134" s="179"/>
      <c r="AR134" s="180"/>
      <c r="AS134" s="179"/>
      <c r="AT134" s="180"/>
      <c r="AU134"/>
      <c r="AV134"/>
      <c r="AW134"/>
      <c r="AX134"/>
      <c r="AY134"/>
      <c r="AZ134"/>
      <c r="BA134"/>
      <c r="BB134"/>
      <c r="BC134"/>
      <c r="BD134"/>
      <c r="BE134"/>
      <c r="BF134"/>
      <c r="BG134"/>
      <c r="BH134"/>
      <c r="BI134"/>
      <c r="BJ134"/>
      <c r="BK134"/>
      <c r="BL134"/>
      <c r="BM134"/>
      <c r="BN134"/>
      <c r="BO134"/>
      <c r="BP134"/>
      <c r="BQ134"/>
      <c r="BR134"/>
      <c r="BS134"/>
      <c r="BT134"/>
      <c r="BU134"/>
      <c r="BV134"/>
      <c r="BW134"/>
      <c r="BX134"/>
      <c r="BY134"/>
      <c r="BZ134"/>
      <c r="CA134"/>
      <c r="CB134"/>
      <c r="CC134"/>
      <c r="CD134"/>
      <c r="CE134"/>
      <c r="CF134"/>
      <c r="CG134"/>
      <c r="CH134"/>
      <c r="CI134"/>
      <c r="CJ134"/>
      <c r="CK134"/>
      <c r="CL134"/>
      <c r="CM134"/>
      <c r="CN134"/>
      <c r="CO134"/>
      <c r="CP134"/>
      <c r="CQ134"/>
      <c r="CR134"/>
      <c r="CS134"/>
      <c r="CT134"/>
      <c r="CU134"/>
      <c r="CV134"/>
      <c r="CW134"/>
      <c r="CX134"/>
      <c r="CY134"/>
      <c r="CZ134"/>
      <c r="DA134"/>
      <c r="DB134"/>
      <c r="DC134"/>
      <c r="DD134"/>
      <c r="DE134"/>
      <c r="DF134"/>
      <c r="DG134"/>
      <c r="DH134"/>
      <c r="DI134"/>
      <c r="DJ134"/>
      <c r="DK134"/>
      <c r="DL134"/>
      <c r="DM134"/>
      <c r="DN134"/>
      <c r="DO134"/>
      <c r="DP134"/>
      <c r="DQ134"/>
      <c r="DR134"/>
      <c r="DS134"/>
      <c r="DT134"/>
      <c r="DU134"/>
      <c r="DV134"/>
      <c r="DW134"/>
      <c r="DX134"/>
      <c r="DY134"/>
      <c r="DZ134"/>
      <c r="EA134"/>
      <c r="EB134"/>
      <c r="EC134"/>
      <c r="ED134"/>
      <c r="EE134"/>
      <c r="EF134"/>
      <c r="EG134"/>
      <c r="EH134"/>
      <c r="EI134"/>
      <c r="EJ134"/>
      <c r="EK134"/>
      <c r="EL134"/>
      <c r="EM134"/>
      <c r="EN134"/>
      <c r="EO134"/>
      <c r="EP134"/>
      <c r="EQ134"/>
      <c r="ER134"/>
      <c r="ES134"/>
      <c r="ET134"/>
      <c r="EU134"/>
      <c r="EV134"/>
      <c r="EW134"/>
      <c r="EX134"/>
      <c r="EY134"/>
      <c r="EZ134"/>
      <c r="FA134"/>
      <c r="FB134"/>
      <c r="FC134"/>
      <c r="FD134"/>
      <c r="FE134"/>
      <c r="FF134"/>
      <c r="FG134"/>
      <c r="FH134"/>
      <c r="FI134"/>
      <c r="FJ134"/>
      <c r="FK134"/>
      <c r="FL134"/>
      <c r="FM134"/>
      <c r="FN134"/>
      <c r="FO134"/>
      <c r="FP134"/>
      <c r="FQ134"/>
      <c r="FR134"/>
      <c r="FS134"/>
      <c r="FT134"/>
      <c r="FU134"/>
      <c r="FV134"/>
      <c r="FW134"/>
      <c r="FX134"/>
      <c r="FY134"/>
      <c r="FZ134"/>
      <c r="GA134"/>
      <c r="GB134"/>
      <c r="GC134"/>
      <c r="GD134"/>
      <c r="GE134"/>
      <c r="GF134"/>
      <c r="GG134"/>
      <c r="GH134"/>
      <c r="GI134"/>
      <c r="GJ134"/>
      <c r="GK134"/>
      <c r="GL134"/>
      <c r="GM134"/>
      <c r="GN134"/>
      <c r="GO134"/>
      <c r="GP134"/>
      <c r="GQ134"/>
      <c r="GR134"/>
      <c r="GS134"/>
      <c r="GT134"/>
      <c r="GU134"/>
      <c r="GV134"/>
      <c r="GW134"/>
      <c r="GX134"/>
      <c r="GY134"/>
      <c r="GZ134"/>
      <c r="HA134"/>
      <c r="HB134"/>
      <c r="HC134"/>
    </row>
    <row r="135" spans="1:211" s="16" customFormat="1" ht="12.75" customHeight="1" x14ac:dyDescent="0.25">
      <c r="A135" s="456"/>
      <c r="B135" s="150"/>
      <c r="C135" s="97"/>
      <c r="D135" s="187" t="s">
        <v>12</v>
      </c>
      <c r="E135" s="9" t="s">
        <v>17</v>
      </c>
      <c r="F135" s="187" t="s">
        <v>52</v>
      </c>
      <c r="G135" s="9"/>
      <c r="H135" s="187" t="s">
        <v>79</v>
      </c>
      <c r="I135" s="9"/>
      <c r="J135" s="187"/>
      <c r="K135" s="9"/>
      <c r="L135" s="187" t="s">
        <v>12</v>
      </c>
      <c r="M135" s="9"/>
      <c r="N135" s="187"/>
      <c r="O135" s="9"/>
      <c r="P135" s="187"/>
      <c r="Q135" s="9"/>
      <c r="R135" s="187"/>
      <c r="S135" s="9"/>
      <c r="T135" s="187" t="s">
        <v>43</v>
      </c>
      <c r="U135" s="9"/>
      <c r="V135" s="187" t="s">
        <v>45</v>
      </c>
      <c r="W135" s="85"/>
      <c r="X135" s="188"/>
      <c r="Y135" s="87"/>
      <c r="Z135" s="189"/>
      <c r="AA135" s="9"/>
      <c r="AB135" s="187" t="s">
        <v>12</v>
      </c>
      <c r="AC135" s="88"/>
      <c r="AD135" s="190"/>
      <c r="AE135" s="9"/>
      <c r="AF135" s="187" t="s">
        <v>43</v>
      </c>
      <c r="AG135" s="88"/>
      <c r="AH135" s="190"/>
      <c r="AI135" s="9"/>
      <c r="AJ135" s="187" t="s">
        <v>60</v>
      </c>
      <c r="AK135" s="9"/>
      <c r="AL135" s="187"/>
      <c r="AM135" s="9"/>
      <c r="AN135" s="187" t="s">
        <v>43</v>
      </c>
      <c r="AO135" s="9"/>
      <c r="AP135" s="187"/>
      <c r="AQ135" s="9"/>
      <c r="AR135" s="187"/>
      <c r="AS135" s="9"/>
      <c r="AT135" s="187"/>
      <c r="AU135"/>
      <c r="AV135"/>
      <c r="AW135"/>
      <c r="AX135"/>
      <c r="AY135"/>
      <c r="AZ135"/>
      <c r="BA135"/>
      <c r="BB135"/>
      <c r="BC135"/>
      <c r="BD135"/>
      <c r="BE135"/>
      <c r="BF135"/>
      <c r="BG135"/>
      <c r="BH135"/>
      <c r="BI135"/>
      <c r="BJ135"/>
      <c r="BK135"/>
      <c r="BL135"/>
      <c r="BM135"/>
      <c r="BN135"/>
      <c r="BO135"/>
      <c r="BP135"/>
      <c r="BQ135"/>
      <c r="BR135"/>
      <c r="BS135"/>
      <c r="BT135"/>
      <c r="BU135"/>
      <c r="BV135"/>
      <c r="BW135"/>
      <c r="BX135"/>
      <c r="BY135"/>
      <c r="BZ135"/>
      <c r="CA135"/>
      <c r="CB135"/>
      <c r="CC135"/>
      <c r="CD135"/>
      <c r="CE135"/>
      <c r="CF135"/>
      <c r="CG135"/>
      <c r="CH135"/>
      <c r="CI135"/>
      <c r="CJ135"/>
      <c r="CK135"/>
      <c r="CL135"/>
      <c r="CM135"/>
      <c r="CN135"/>
      <c r="CO135"/>
      <c r="CP135"/>
      <c r="CQ135"/>
      <c r="CR135"/>
      <c r="CS135"/>
      <c r="CT135"/>
      <c r="CU135"/>
      <c r="CV135"/>
      <c r="CW135"/>
      <c r="CX135"/>
      <c r="CY135"/>
      <c r="CZ135"/>
      <c r="DA135"/>
      <c r="DB135"/>
      <c r="DC135"/>
      <c r="DD135"/>
      <c r="DE135"/>
      <c r="DF135"/>
      <c r="DG135"/>
      <c r="DH135"/>
      <c r="DI135"/>
      <c r="DJ135"/>
      <c r="DK135"/>
      <c r="DL135"/>
      <c r="DM135"/>
      <c r="DN135"/>
      <c r="DO135"/>
      <c r="DP135"/>
      <c r="DQ135"/>
      <c r="DR135"/>
      <c r="DS135"/>
      <c r="DT135"/>
      <c r="DU135"/>
      <c r="DV135"/>
      <c r="DW135"/>
      <c r="DX135"/>
      <c r="DY135"/>
      <c r="DZ135"/>
      <c r="EA135"/>
      <c r="EB135"/>
      <c r="EC135"/>
      <c r="ED135"/>
      <c r="EE135"/>
      <c r="EF135"/>
      <c r="EG135"/>
      <c r="EH135"/>
      <c r="EI135"/>
      <c r="EJ135"/>
      <c r="EK135"/>
      <c r="EL135"/>
      <c r="EM135"/>
      <c r="EN135"/>
      <c r="EO135"/>
      <c r="EP135"/>
      <c r="EQ135"/>
      <c r="ER135"/>
      <c r="ES135"/>
      <c r="ET135"/>
      <c r="EU135"/>
      <c r="EV135"/>
      <c r="EW135"/>
      <c r="EX135"/>
      <c r="EY135"/>
      <c r="EZ135"/>
      <c r="FA135"/>
      <c r="FB135"/>
      <c r="FC135"/>
      <c r="FD135"/>
      <c r="FE135"/>
      <c r="FF135"/>
      <c r="FG135"/>
      <c r="FH135"/>
      <c r="FI135"/>
      <c r="FJ135"/>
      <c r="FK135"/>
      <c r="FL135"/>
      <c r="FM135"/>
      <c r="FN135"/>
      <c r="FO135"/>
      <c r="FP135"/>
      <c r="FQ135"/>
      <c r="FR135"/>
      <c r="FS135"/>
      <c r="FT135"/>
      <c r="FU135"/>
      <c r="FV135"/>
      <c r="FW135"/>
      <c r="FX135"/>
      <c r="FY135"/>
      <c r="FZ135"/>
      <c r="GA135"/>
      <c r="GB135"/>
      <c r="GC135"/>
      <c r="GD135"/>
      <c r="GE135"/>
      <c r="GF135"/>
      <c r="GG135"/>
      <c r="GH135"/>
      <c r="GI135"/>
      <c r="GJ135"/>
      <c r="GK135"/>
      <c r="GL135"/>
      <c r="GM135"/>
      <c r="GN135"/>
      <c r="GO135"/>
      <c r="GP135"/>
      <c r="GQ135"/>
      <c r="GR135"/>
      <c r="GS135"/>
      <c r="GT135"/>
      <c r="GU135"/>
      <c r="GV135"/>
      <c r="GW135"/>
      <c r="GX135"/>
      <c r="GY135"/>
      <c r="GZ135"/>
      <c r="HA135"/>
      <c r="HB135"/>
      <c r="HC135"/>
    </row>
    <row r="136" spans="1:211" s="16" customFormat="1" ht="12" customHeight="1" x14ac:dyDescent="0.25">
      <c r="A136" s="456"/>
      <c r="B136" s="150"/>
      <c r="C136" s="465"/>
      <c r="D136" s="466"/>
      <c r="E136" s="346"/>
      <c r="F136" s="347"/>
      <c r="G136" s="346"/>
      <c r="H136" s="347"/>
      <c r="I136" s="346"/>
      <c r="J136" s="347"/>
      <c r="K136" s="346"/>
      <c r="L136" s="347"/>
      <c r="M136" s="346"/>
      <c r="N136" s="347"/>
      <c r="O136" s="346"/>
      <c r="P136" s="347"/>
      <c r="Q136" s="346"/>
      <c r="R136" s="347"/>
      <c r="S136" s="467"/>
      <c r="T136" s="468"/>
      <c r="U136" s="346"/>
      <c r="V136" s="347"/>
      <c r="W136" s="404"/>
      <c r="X136" s="405"/>
      <c r="Y136" s="402"/>
      <c r="Z136" s="403"/>
      <c r="AA136" s="346"/>
      <c r="AB136" s="347"/>
      <c r="AC136" s="424"/>
      <c r="AD136" s="425"/>
      <c r="AE136" s="346"/>
      <c r="AF136" s="347"/>
      <c r="AG136" s="424"/>
      <c r="AH136" s="425"/>
      <c r="AI136" s="346"/>
      <c r="AJ136" s="347"/>
      <c r="AK136" s="346"/>
      <c r="AL136" s="347"/>
      <c r="AM136" s="346"/>
      <c r="AN136" s="347"/>
      <c r="AO136" s="346"/>
      <c r="AP136" s="347"/>
      <c r="AQ136" s="346"/>
      <c r="AR136" s="347"/>
      <c r="AS136" s="346"/>
      <c r="AT136" s="347"/>
      <c r="AU136"/>
      <c r="AV136"/>
      <c r="AW136"/>
      <c r="AX136"/>
      <c r="AY136"/>
      <c r="AZ136"/>
      <c r="BA136"/>
      <c r="BB136"/>
      <c r="BC136"/>
      <c r="BD136"/>
      <c r="BE136"/>
      <c r="BF136"/>
      <c r="BG136"/>
      <c r="BH136"/>
      <c r="BI136"/>
      <c r="BJ136"/>
      <c r="BK136"/>
      <c r="BL136"/>
      <c r="BM136"/>
      <c r="BN136"/>
      <c r="BO136"/>
      <c r="BP136"/>
      <c r="BQ136"/>
      <c r="BR136"/>
      <c r="BS136"/>
      <c r="BT136"/>
      <c r="BU136"/>
      <c r="BV136"/>
      <c r="BW136"/>
      <c r="BX136"/>
      <c r="BY136"/>
      <c r="BZ136"/>
      <c r="CA136"/>
      <c r="CB136"/>
      <c r="CC136"/>
      <c r="CD136"/>
      <c r="CE136"/>
      <c r="CF136"/>
      <c r="CG136"/>
      <c r="CH136"/>
      <c r="CI136"/>
      <c r="CJ136"/>
      <c r="CK136"/>
      <c r="CL136"/>
      <c r="CM136"/>
      <c r="CN136"/>
      <c r="CO136"/>
      <c r="CP136"/>
      <c r="CQ136"/>
      <c r="CR136"/>
      <c r="CS136"/>
      <c r="CT136"/>
      <c r="CU136"/>
      <c r="CV136"/>
      <c r="CW136"/>
      <c r="CX136"/>
      <c r="CY136"/>
      <c r="CZ136"/>
      <c r="DA136"/>
      <c r="DB136"/>
      <c r="DC136"/>
      <c r="DD136"/>
      <c r="DE136"/>
      <c r="DF136"/>
      <c r="DG136"/>
      <c r="DH136"/>
      <c r="DI136"/>
      <c r="DJ136"/>
      <c r="DK136"/>
      <c r="DL136"/>
      <c r="DM136"/>
      <c r="DN136"/>
      <c r="DO136"/>
      <c r="DP136"/>
      <c r="DQ136"/>
      <c r="DR136"/>
      <c r="DS136"/>
      <c r="DT136"/>
      <c r="DU136"/>
      <c r="DV136"/>
      <c r="DW136"/>
      <c r="DX136"/>
      <c r="DY136"/>
      <c r="DZ136"/>
      <c r="EA136"/>
      <c r="EB136"/>
      <c r="EC136"/>
      <c r="ED136"/>
      <c r="EE136"/>
      <c r="EF136"/>
      <c r="EG136"/>
      <c r="EH136"/>
      <c r="EI136"/>
      <c r="EJ136"/>
      <c r="EK136"/>
      <c r="EL136"/>
      <c r="EM136"/>
      <c r="EN136"/>
      <c r="EO136"/>
      <c r="EP136"/>
      <c r="EQ136"/>
      <c r="ER136"/>
      <c r="ES136"/>
      <c r="ET136"/>
      <c r="EU136"/>
      <c r="EV136"/>
      <c r="EW136"/>
      <c r="EX136"/>
      <c r="EY136"/>
      <c r="EZ136"/>
      <c r="FA136"/>
      <c r="FB136"/>
      <c r="FC136"/>
      <c r="FD136"/>
      <c r="FE136"/>
      <c r="FF136"/>
      <c r="FG136"/>
      <c r="FH136"/>
      <c r="FI136"/>
      <c r="FJ136"/>
      <c r="FK136"/>
      <c r="FL136"/>
      <c r="FM136"/>
      <c r="FN136"/>
      <c r="FO136"/>
      <c r="FP136"/>
      <c r="FQ136"/>
      <c r="FR136"/>
      <c r="FS136"/>
      <c r="FT136"/>
      <c r="FU136"/>
      <c r="FV136"/>
      <c r="FW136"/>
      <c r="FX136"/>
      <c r="FY136"/>
      <c r="FZ136"/>
      <c r="GA136"/>
      <c r="GB136"/>
      <c r="GC136"/>
      <c r="GD136"/>
      <c r="GE136"/>
      <c r="GF136"/>
      <c r="GG136"/>
      <c r="GH136"/>
      <c r="GI136"/>
      <c r="GJ136"/>
      <c r="GK136"/>
      <c r="GL136"/>
      <c r="GM136"/>
      <c r="GN136"/>
      <c r="GO136"/>
      <c r="GP136"/>
      <c r="GQ136"/>
      <c r="GR136"/>
      <c r="GS136"/>
      <c r="GT136"/>
      <c r="GU136"/>
      <c r="GV136"/>
      <c r="GW136"/>
      <c r="GX136"/>
      <c r="GY136"/>
      <c r="GZ136"/>
      <c r="HA136"/>
      <c r="HB136"/>
      <c r="HC136"/>
    </row>
    <row r="137" spans="1:211" s="2" customFormat="1" ht="12.75" customHeight="1" x14ac:dyDescent="0.25">
      <c r="A137" s="456"/>
      <c r="B137" s="123" t="s">
        <v>24</v>
      </c>
      <c r="C137" s="438" t="s">
        <v>40</v>
      </c>
      <c r="D137" s="439"/>
      <c r="E137" s="438" t="s">
        <v>80</v>
      </c>
      <c r="F137" s="439"/>
      <c r="G137" s="438" t="s">
        <v>41</v>
      </c>
      <c r="H137" s="439"/>
      <c r="I137" s="438"/>
      <c r="J137" s="439"/>
      <c r="K137" s="438" t="s">
        <v>40</v>
      </c>
      <c r="L137" s="439"/>
      <c r="M137" s="438"/>
      <c r="N137" s="439"/>
      <c r="O137" s="438" t="s">
        <v>81</v>
      </c>
      <c r="P137" s="439"/>
      <c r="Q137" s="438" t="s">
        <v>82</v>
      </c>
      <c r="R137" s="439"/>
      <c r="S137" s="438" t="s">
        <v>75</v>
      </c>
      <c r="T137" s="439"/>
      <c r="U137" s="438" t="s">
        <v>83</v>
      </c>
      <c r="V137" s="439"/>
      <c r="W137" s="438" t="s">
        <v>84</v>
      </c>
      <c r="X137" s="439"/>
      <c r="Y137" s="438"/>
      <c r="Z137" s="439"/>
      <c r="AA137" s="438" t="s">
        <v>40</v>
      </c>
      <c r="AB137" s="439"/>
      <c r="AC137" s="438"/>
      <c r="AD137" s="439"/>
      <c r="AE137" s="438" t="s">
        <v>77</v>
      </c>
      <c r="AF137" s="439"/>
      <c r="AG137" s="438"/>
      <c r="AH137" s="439"/>
      <c r="AI137" s="438" t="s">
        <v>41</v>
      </c>
      <c r="AJ137" s="439"/>
      <c r="AK137" s="438"/>
      <c r="AL137" s="439"/>
      <c r="AM137" s="438" t="s">
        <v>78</v>
      </c>
      <c r="AN137" s="439"/>
      <c r="AO137" s="438"/>
      <c r="AP137" s="439"/>
      <c r="AQ137" s="438"/>
      <c r="AR137" s="439"/>
      <c r="AS137" s="438"/>
      <c r="AT137" s="439"/>
      <c r="AU137"/>
      <c r="AV137"/>
      <c r="AW137"/>
      <c r="AX137"/>
      <c r="AY137"/>
      <c r="AZ137"/>
      <c r="BA137"/>
      <c r="BB137"/>
      <c r="BC137"/>
      <c r="BD137"/>
      <c r="BE137"/>
      <c r="BF137"/>
      <c r="BG137"/>
      <c r="BH137"/>
      <c r="BI137"/>
      <c r="BJ137"/>
      <c r="BK137"/>
      <c r="BL137"/>
      <c r="BM137"/>
      <c r="BN137"/>
      <c r="BO137"/>
      <c r="BP137"/>
      <c r="BQ137"/>
      <c r="BR137"/>
      <c r="BS137"/>
      <c r="BT137"/>
      <c r="BU137"/>
      <c r="BV137"/>
      <c r="BW137"/>
      <c r="BX137"/>
      <c r="BY137"/>
      <c r="BZ137"/>
      <c r="CA137"/>
      <c r="CB137"/>
      <c r="CC137"/>
      <c r="CD137"/>
      <c r="CE137"/>
      <c r="CF137"/>
      <c r="CG137"/>
      <c r="CH137"/>
      <c r="CI137"/>
      <c r="CJ137"/>
      <c r="CK137"/>
      <c r="CL137"/>
      <c r="CM137"/>
      <c r="CN137"/>
      <c r="CO137"/>
      <c r="CP137"/>
      <c r="CQ137"/>
      <c r="CR137"/>
      <c r="CS137"/>
      <c r="CT137"/>
      <c r="CU137"/>
      <c r="CV137"/>
      <c r="CW137"/>
      <c r="CX137"/>
      <c r="CY137"/>
      <c r="CZ137"/>
      <c r="DA137"/>
      <c r="DB137"/>
      <c r="DC137"/>
      <c r="DD137"/>
      <c r="DE137"/>
      <c r="DF137"/>
      <c r="DG137"/>
      <c r="DH137"/>
      <c r="DI137"/>
      <c r="DJ137"/>
      <c r="DK137"/>
      <c r="DL137"/>
      <c r="DM137"/>
      <c r="DN137"/>
      <c r="DO137"/>
      <c r="DP137"/>
      <c r="DQ137"/>
      <c r="DR137"/>
      <c r="DS137"/>
      <c r="DT137"/>
      <c r="DU137"/>
      <c r="DV137"/>
      <c r="DW137"/>
      <c r="DX137"/>
      <c r="DY137"/>
      <c r="DZ137"/>
      <c r="EA137"/>
      <c r="EB137"/>
      <c r="EC137"/>
      <c r="ED137"/>
      <c r="EE137"/>
      <c r="EF137"/>
      <c r="EG137"/>
      <c r="EH137"/>
      <c r="EI137"/>
      <c r="EJ137"/>
      <c r="EK137"/>
      <c r="EL137"/>
      <c r="EM137"/>
      <c r="EN137"/>
      <c r="EO137"/>
      <c r="EP137"/>
      <c r="EQ137"/>
      <c r="ER137"/>
      <c r="ES137"/>
      <c r="ET137"/>
      <c r="EU137"/>
      <c r="EV137"/>
      <c r="EW137"/>
      <c r="EX137"/>
      <c r="EY137"/>
      <c r="EZ137"/>
      <c r="FA137"/>
      <c r="FB137"/>
      <c r="FC137"/>
      <c r="FD137"/>
      <c r="FE137"/>
      <c r="FF137"/>
      <c r="FG137"/>
      <c r="FH137"/>
      <c r="FI137"/>
      <c r="FJ137"/>
      <c r="FK137"/>
      <c r="FL137"/>
      <c r="FM137"/>
      <c r="FN137"/>
      <c r="FO137"/>
      <c r="FP137"/>
      <c r="FQ137"/>
      <c r="FR137"/>
      <c r="FS137"/>
      <c r="FT137"/>
      <c r="FU137"/>
      <c r="FV137"/>
      <c r="FW137"/>
      <c r="FX137"/>
      <c r="FY137"/>
      <c r="FZ137"/>
      <c r="GA137"/>
      <c r="GB137"/>
      <c r="GC137"/>
      <c r="GD137"/>
      <c r="GE137"/>
      <c r="GF137"/>
      <c r="GG137"/>
      <c r="GH137"/>
      <c r="GI137"/>
      <c r="GJ137"/>
      <c r="GK137"/>
      <c r="GL137"/>
      <c r="GM137"/>
      <c r="GN137"/>
      <c r="GO137"/>
      <c r="GP137"/>
      <c r="GQ137"/>
      <c r="GR137"/>
      <c r="GS137"/>
      <c r="GT137"/>
      <c r="GU137"/>
      <c r="GV137"/>
      <c r="GW137"/>
      <c r="GX137"/>
      <c r="GY137"/>
      <c r="GZ137"/>
      <c r="HA137"/>
      <c r="HB137"/>
      <c r="HC137"/>
    </row>
    <row r="138" spans="1:211" s="2" customFormat="1" ht="12.75" customHeight="1" x14ac:dyDescent="0.25">
      <c r="A138" s="456"/>
      <c r="B138" s="123"/>
      <c r="C138" s="191">
        <v>0.33333333333333331</v>
      </c>
      <c r="D138" s="192">
        <v>0.42708333333333331</v>
      </c>
      <c r="E138" s="191">
        <v>0.4375</v>
      </c>
      <c r="F138" s="192">
        <v>0.5</v>
      </c>
      <c r="G138" s="191">
        <v>0.5625</v>
      </c>
      <c r="H138" s="192">
        <v>0.6875</v>
      </c>
      <c r="I138" s="191"/>
      <c r="J138" s="192"/>
      <c r="K138" s="191">
        <v>0.375</v>
      </c>
      <c r="L138" s="192">
        <v>0.5</v>
      </c>
      <c r="M138" s="191"/>
      <c r="N138" s="192"/>
      <c r="O138" s="191">
        <v>0.5625</v>
      </c>
      <c r="P138" s="192" t="s">
        <v>85</v>
      </c>
      <c r="Q138" s="191">
        <v>0.65277777777777779</v>
      </c>
      <c r="R138" s="192">
        <v>0.69444444444444453</v>
      </c>
      <c r="S138" s="311">
        <v>0.33333333333333331</v>
      </c>
      <c r="T138" s="192">
        <v>0.40625</v>
      </c>
      <c r="U138" s="191">
        <v>0.41666666666666669</v>
      </c>
      <c r="V138" s="192">
        <v>0.5</v>
      </c>
      <c r="W138" s="191" t="s">
        <v>86</v>
      </c>
      <c r="X138" s="192" t="s">
        <v>87</v>
      </c>
      <c r="Y138" s="191"/>
      <c r="Z138" s="192"/>
      <c r="AA138" s="191">
        <v>0.375</v>
      </c>
      <c r="AB138" s="192">
        <v>0.5</v>
      </c>
      <c r="AC138" s="191"/>
      <c r="AD138" s="192"/>
      <c r="AE138" s="191">
        <v>0.5625</v>
      </c>
      <c r="AF138" s="192">
        <v>0.6875</v>
      </c>
      <c r="AG138" s="191"/>
      <c r="AH138" s="192"/>
      <c r="AI138" s="311">
        <v>0.375</v>
      </c>
      <c r="AJ138" s="192">
        <v>0.5</v>
      </c>
      <c r="AK138" s="191"/>
      <c r="AL138" s="192"/>
      <c r="AM138" s="191">
        <v>0.5625</v>
      </c>
      <c r="AN138" s="192">
        <v>0.6875</v>
      </c>
      <c r="AO138" s="191"/>
      <c r="AP138" s="192"/>
      <c r="AQ138" s="191"/>
      <c r="AR138" s="192"/>
      <c r="AS138" s="191"/>
      <c r="AT138" s="192"/>
      <c r="AU138"/>
      <c r="AV138"/>
      <c r="AW138"/>
      <c r="AX138"/>
      <c r="AY138"/>
      <c r="AZ138"/>
      <c r="BA138"/>
      <c r="BB138"/>
      <c r="BC138"/>
      <c r="BD138"/>
      <c r="BE138"/>
      <c r="BF138"/>
      <c r="BG138"/>
      <c r="BH138"/>
      <c r="BI138"/>
      <c r="BJ138"/>
      <c r="BK138"/>
      <c r="BL138"/>
      <c r="BM138"/>
      <c r="BN138"/>
      <c r="BO138"/>
      <c r="BP138"/>
      <c r="BQ138"/>
      <c r="BR138"/>
      <c r="BS138"/>
      <c r="BT138"/>
      <c r="BU138"/>
      <c r="BV138"/>
      <c r="BW138"/>
      <c r="BX138"/>
      <c r="BY138"/>
      <c r="BZ138"/>
      <c r="CA138"/>
      <c r="CB138"/>
      <c r="CC138"/>
      <c r="CD138"/>
      <c r="CE138"/>
      <c r="CF138"/>
      <c r="CG138"/>
      <c r="CH138"/>
      <c r="CI138"/>
      <c r="CJ138"/>
      <c r="CK138"/>
      <c r="CL138"/>
      <c r="CM138"/>
      <c r="CN138"/>
      <c r="CO138"/>
      <c r="CP138"/>
      <c r="CQ138"/>
      <c r="CR138"/>
      <c r="CS138"/>
      <c r="CT138"/>
      <c r="CU138"/>
      <c r="CV138"/>
      <c r="CW138"/>
      <c r="CX138"/>
      <c r="CY138"/>
      <c r="CZ138"/>
      <c r="DA138"/>
      <c r="DB138"/>
      <c r="DC138"/>
      <c r="DD138"/>
      <c r="DE138"/>
      <c r="DF138"/>
      <c r="DG138"/>
      <c r="DH138"/>
      <c r="DI138"/>
      <c r="DJ138"/>
      <c r="DK138"/>
      <c r="DL138"/>
      <c r="DM138"/>
      <c r="DN138"/>
      <c r="DO138"/>
      <c r="DP138"/>
      <c r="DQ138"/>
      <c r="DR138"/>
      <c r="DS138"/>
      <c r="DT138"/>
      <c r="DU138"/>
      <c r="DV138"/>
      <c r="DW138"/>
      <c r="DX138"/>
      <c r="DY138"/>
      <c r="DZ138"/>
      <c r="EA138"/>
      <c r="EB138"/>
      <c r="EC138"/>
      <c r="ED138"/>
      <c r="EE138"/>
      <c r="EF138"/>
      <c r="EG138"/>
      <c r="EH138"/>
      <c r="EI138"/>
      <c r="EJ138"/>
      <c r="EK138"/>
      <c r="EL138"/>
      <c r="EM138"/>
      <c r="EN138"/>
      <c r="EO138"/>
      <c r="EP138"/>
      <c r="EQ138"/>
      <c r="ER138"/>
      <c r="ES138"/>
      <c r="ET138"/>
      <c r="EU138"/>
      <c r="EV138"/>
      <c r="EW138"/>
      <c r="EX138"/>
      <c r="EY138"/>
      <c r="EZ138"/>
      <c r="FA138"/>
      <c r="FB138"/>
      <c r="FC138"/>
      <c r="FD138"/>
      <c r="FE138"/>
      <c r="FF138"/>
      <c r="FG138"/>
      <c r="FH138"/>
      <c r="FI138"/>
      <c r="FJ138"/>
      <c r="FK138"/>
      <c r="FL138"/>
      <c r="FM138"/>
      <c r="FN138"/>
      <c r="FO138"/>
      <c r="FP138"/>
      <c r="FQ138"/>
      <c r="FR138"/>
      <c r="FS138"/>
      <c r="FT138"/>
      <c r="FU138"/>
      <c r="FV138"/>
      <c r="FW138"/>
      <c r="FX138"/>
      <c r="FY138"/>
      <c r="FZ138"/>
      <c r="GA138"/>
      <c r="GB138"/>
      <c r="GC138"/>
      <c r="GD138"/>
      <c r="GE138"/>
      <c r="GF138"/>
      <c r="GG138"/>
      <c r="GH138"/>
      <c r="GI138"/>
      <c r="GJ138"/>
      <c r="GK138"/>
      <c r="GL138"/>
      <c r="GM138"/>
      <c r="GN138"/>
      <c r="GO138"/>
      <c r="GP138"/>
      <c r="GQ138"/>
      <c r="GR138"/>
      <c r="GS138"/>
      <c r="GT138"/>
      <c r="GU138"/>
      <c r="GV138"/>
      <c r="GW138"/>
      <c r="GX138"/>
      <c r="GY138"/>
      <c r="GZ138"/>
      <c r="HA138"/>
      <c r="HB138"/>
      <c r="HC138"/>
    </row>
    <row r="139" spans="1:211" s="2" customFormat="1" ht="12.75" customHeight="1" x14ac:dyDescent="0.25">
      <c r="A139" s="456"/>
      <c r="B139" s="123"/>
      <c r="C139" s="98"/>
      <c r="D139" s="193" t="s">
        <v>12</v>
      </c>
      <c r="E139" s="10"/>
      <c r="F139" s="193" t="s">
        <v>14</v>
      </c>
      <c r="G139" s="10"/>
      <c r="H139" s="193" t="s">
        <v>79</v>
      </c>
      <c r="I139" s="10"/>
      <c r="J139" s="193"/>
      <c r="K139" s="101"/>
      <c r="L139" s="193" t="s">
        <v>12</v>
      </c>
      <c r="M139" s="10"/>
      <c r="N139" s="193"/>
      <c r="O139" s="10"/>
      <c r="P139" s="193" t="s">
        <v>14</v>
      </c>
      <c r="Q139" s="10"/>
      <c r="R139" s="193" t="s">
        <v>43</v>
      </c>
      <c r="S139" s="10"/>
      <c r="T139" s="193" t="s">
        <v>43</v>
      </c>
      <c r="U139" s="10"/>
      <c r="V139" s="193" t="s">
        <v>14</v>
      </c>
      <c r="W139" s="10"/>
      <c r="X139" s="193" t="s">
        <v>88</v>
      </c>
      <c r="Y139" s="10"/>
      <c r="Z139" s="193"/>
      <c r="AA139" s="10"/>
      <c r="AB139" s="193" t="s">
        <v>12</v>
      </c>
      <c r="AC139" s="10"/>
      <c r="AD139" s="193"/>
      <c r="AE139" s="10"/>
      <c r="AF139" s="193" t="s">
        <v>43</v>
      </c>
      <c r="AG139" s="10"/>
      <c r="AH139" s="193"/>
      <c r="AI139" s="10"/>
      <c r="AJ139" s="193" t="s">
        <v>60</v>
      </c>
      <c r="AK139" s="10"/>
      <c r="AL139" s="193"/>
      <c r="AM139" s="10"/>
      <c r="AN139" s="193" t="s">
        <v>43</v>
      </c>
      <c r="AO139" s="10"/>
      <c r="AP139" s="193"/>
      <c r="AQ139" s="10"/>
      <c r="AR139" s="193"/>
      <c r="AS139" s="10"/>
      <c r="AT139" s="193"/>
      <c r="AU139"/>
      <c r="AV139"/>
      <c r="AW139"/>
      <c r="AX139"/>
      <c r="AY139"/>
      <c r="AZ139"/>
      <c r="BA139"/>
      <c r="BB139"/>
      <c r="BC139"/>
      <c r="BD139"/>
      <c r="BE139"/>
      <c r="BF139"/>
      <c r="BG139"/>
      <c r="BH139"/>
      <c r="BI139"/>
      <c r="BJ139"/>
      <c r="BK139"/>
      <c r="BL139"/>
      <c r="BM139"/>
      <c r="BN139"/>
      <c r="BO139"/>
      <c r="BP139"/>
      <c r="BQ139"/>
      <c r="BR139"/>
      <c r="BS139"/>
      <c r="BT139"/>
      <c r="BU139"/>
      <c r="BV139"/>
      <c r="BW139"/>
      <c r="BX139"/>
      <c r="BY139"/>
      <c r="BZ139"/>
      <c r="CA139"/>
      <c r="CB139"/>
      <c r="CC139"/>
      <c r="CD139"/>
      <c r="CE139"/>
      <c r="CF139"/>
      <c r="CG139"/>
      <c r="CH139"/>
      <c r="CI139"/>
      <c r="CJ139"/>
      <c r="CK139"/>
      <c r="CL139"/>
      <c r="CM139"/>
      <c r="CN139"/>
      <c r="CO139"/>
      <c r="CP139"/>
      <c r="CQ139"/>
      <c r="CR139"/>
      <c r="CS139"/>
      <c r="CT139"/>
      <c r="CU139"/>
      <c r="CV139"/>
      <c r="CW139"/>
      <c r="CX139"/>
      <c r="CY139"/>
      <c r="CZ139"/>
      <c r="DA139"/>
      <c r="DB139"/>
      <c r="DC139"/>
      <c r="DD139"/>
      <c r="DE139"/>
      <c r="DF139"/>
      <c r="DG139"/>
      <c r="DH139"/>
      <c r="DI139"/>
      <c r="DJ139"/>
      <c r="DK139"/>
      <c r="DL139"/>
      <c r="DM139"/>
      <c r="DN139"/>
      <c r="DO139"/>
      <c r="DP139"/>
      <c r="DQ139"/>
      <c r="DR139"/>
      <c r="DS139"/>
      <c r="DT139"/>
      <c r="DU139"/>
      <c r="DV139"/>
      <c r="DW139"/>
      <c r="DX139"/>
      <c r="DY139"/>
      <c r="DZ139"/>
      <c r="EA139"/>
      <c r="EB139"/>
      <c r="EC139"/>
      <c r="ED139"/>
      <c r="EE139"/>
      <c r="EF139"/>
      <c r="EG139"/>
      <c r="EH139"/>
      <c r="EI139"/>
      <c r="EJ139"/>
      <c r="EK139"/>
      <c r="EL139"/>
      <c r="EM139"/>
      <c r="EN139"/>
      <c r="EO139"/>
      <c r="EP139"/>
      <c r="EQ139"/>
      <c r="ER139"/>
      <c r="ES139"/>
      <c r="ET139"/>
      <c r="EU139"/>
      <c r="EV139"/>
      <c r="EW139"/>
      <c r="EX139"/>
      <c r="EY139"/>
      <c r="EZ139"/>
      <c r="FA139"/>
      <c r="FB139"/>
      <c r="FC139"/>
      <c r="FD139"/>
      <c r="FE139"/>
      <c r="FF139"/>
      <c r="FG139"/>
      <c r="FH139"/>
      <c r="FI139"/>
      <c r="FJ139"/>
      <c r="FK139"/>
      <c r="FL139"/>
      <c r="FM139"/>
      <c r="FN139"/>
      <c r="FO139"/>
      <c r="FP139"/>
      <c r="FQ139"/>
      <c r="FR139"/>
      <c r="FS139"/>
      <c r="FT139"/>
      <c r="FU139"/>
      <c r="FV139"/>
      <c r="FW139"/>
      <c r="FX139"/>
      <c r="FY139"/>
      <c r="FZ139"/>
      <c r="GA139"/>
      <c r="GB139"/>
      <c r="GC139"/>
      <c r="GD139"/>
      <c r="GE139"/>
      <c r="GF139"/>
      <c r="GG139"/>
      <c r="GH139"/>
      <c r="GI139"/>
      <c r="GJ139"/>
      <c r="GK139"/>
      <c r="GL139"/>
      <c r="GM139"/>
      <c r="GN139"/>
      <c r="GO139"/>
      <c r="GP139"/>
      <c r="GQ139"/>
      <c r="GR139"/>
      <c r="GS139"/>
      <c r="GT139"/>
      <c r="GU139"/>
      <c r="GV139"/>
      <c r="GW139"/>
      <c r="GX139"/>
      <c r="GY139"/>
      <c r="GZ139"/>
      <c r="HA139"/>
      <c r="HB139"/>
      <c r="HC139"/>
    </row>
    <row r="140" spans="1:211" s="2" customFormat="1" ht="12.75" customHeight="1" x14ac:dyDescent="0.25">
      <c r="A140" s="456"/>
      <c r="B140" s="123"/>
      <c r="C140" s="463"/>
      <c r="D140" s="464"/>
      <c r="E140" s="344"/>
      <c r="F140" s="345"/>
      <c r="G140" s="344"/>
      <c r="H140" s="345"/>
      <c r="I140" s="344"/>
      <c r="J140" s="345"/>
      <c r="K140" s="344"/>
      <c r="L140" s="345"/>
      <c r="M140" s="344"/>
      <c r="N140" s="345"/>
      <c r="O140" s="344"/>
      <c r="P140" s="345"/>
      <c r="Q140" s="344"/>
      <c r="R140" s="345"/>
      <c r="S140" s="344"/>
      <c r="T140" s="345"/>
      <c r="U140" s="344"/>
      <c r="V140" s="345"/>
      <c r="W140" s="344"/>
      <c r="X140" s="345"/>
      <c r="Y140" s="344"/>
      <c r="Z140" s="345"/>
      <c r="AA140" s="344"/>
      <c r="AB140" s="345"/>
      <c r="AC140" s="344"/>
      <c r="AD140" s="345"/>
      <c r="AE140" s="344"/>
      <c r="AF140" s="345"/>
      <c r="AG140" s="344"/>
      <c r="AH140" s="345"/>
      <c r="AI140" s="344"/>
      <c r="AJ140" s="345"/>
      <c r="AK140" s="344"/>
      <c r="AL140" s="345"/>
      <c r="AM140" s="344"/>
      <c r="AN140" s="345"/>
      <c r="AO140" s="344"/>
      <c r="AP140" s="345"/>
      <c r="AQ140" s="344"/>
      <c r="AR140" s="345"/>
      <c r="AS140" s="344"/>
      <c r="AT140" s="345"/>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c r="CA140"/>
      <c r="CB140"/>
      <c r="CC140"/>
      <c r="CD140"/>
      <c r="CE140"/>
      <c r="CF140"/>
      <c r="CG140"/>
      <c r="CH140"/>
      <c r="CI140"/>
      <c r="CJ140"/>
      <c r="CK140"/>
      <c r="CL140"/>
      <c r="CM140"/>
      <c r="CN140"/>
      <c r="CO140"/>
      <c r="CP140"/>
      <c r="CQ140"/>
      <c r="CR140"/>
      <c r="CS140"/>
      <c r="CT140"/>
      <c r="CU140"/>
      <c r="CV140"/>
      <c r="CW140"/>
      <c r="CX140"/>
      <c r="CY140"/>
      <c r="CZ140"/>
      <c r="DA140"/>
      <c r="DB140"/>
      <c r="DC140"/>
      <c r="DD140"/>
      <c r="DE140"/>
      <c r="DF140"/>
      <c r="DG140"/>
      <c r="DH140"/>
      <c r="DI140"/>
      <c r="DJ140"/>
      <c r="DK140"/>
      <c r="DL140"/>
      <c r="DM140"/>
      <c r="DN140"/>
      <c r="DO140"/>
      <c r="DP140"/>
      <c r="DQ140"/>
      <c r="DR140"/>
      <c r="DS140"/>
      <c r="DT140"/>
      <c r="DU140"/>
      <c r="DV140"/>
      <c r="DW140"/>
      <c r="DX140"/>
      <c r="DY140"/>
      <c r="DZ140"/>
      <c r="EA140"/>
      <c r="EB140"/>
      <c r="EC140"/>
      <c r="ED140"/>
      <c r="EE140"/>
      <c r="EF140"/>
      <c r="EG140"/>
      <c r="EH140"/>
      <c r="EI140"/>
      <c r="EJ140"/>
      <c r="EK140"/>
      <c r="EL140"/>
      <c r="EM140"/>
      <c r="EN140"/>
      <c r="EO140"/>
      <c r="EP140"/>
      <c r="EQ140"/>
      <c r="ER140"/>
      <c r="ES140"/>
      <c r="ET140"/>
      <c r="EU140"/>
      <c r="EV140"/>
      <c r="EW140"/>
      <c r="EX140"/>
      <c r="EY140"/>
      <c r="EZ140"/>
      <c r="FA140"/>
      <c r="FB140"/>
      <c r="FC140"/>
      <c r="FD140"/>
      <c r="FE140"/>
      <c r="FF140"/>
      <c r="FG140"/>
      <c r="FH140"/>
      <c r="FI140"/>
      <c r="FJ140"/>
      <c r="FK140"/>
      <c r="FL140"/>
      <c r="FM140"/>
      <c r="FN140"/>
      <c r="FO140"/>
      <c r="FP140"/>
      <c r="FQ140"/>
      <c r="FR140"/>
      <c r="FS140"/>
      <c r="FT140"/>
      <c r="FU140"/>
      <c r="FV140"/>
      <c r="FW140"/>
      <c r="FX140"/>
      <c r="FY140"/>
      <c r="FZ140"/>
      <c r="GA140"/>
      <c r="GB140"/>
      <c r="GC140"/>
      <c r="GD140"/>
      <c r="GE140"/>
      <c r="GF140"/>
      <c r="GG140"/>
      <c r="GH140"/>
      <c r="GI140"/>
      <c r="GJ140"/>
      <c r="GK140"/>
      <c r="GL140"/>
      <c r="GM140"/>
      <c r="GN140"/>
      <c r="GO140"/>
      <c r="GP140"/>
      <c r="GQ140"/>
      <c r="GR140"/>
      <c r="GS140"/>
      <c r="GT140"/>
      <c r="GU140"/>
      <c r="GV140"/>
      <c r="GW140"/>
      <c r="GX140"/>
      <c r="GY140"/>
      <c r="GZ140"/>
      <c r="HA140"/>
      <c r="HB140"/>
      <c r="HC140"/>
    </row>
    <row r="141" spans="1:211" s="3" customFormat="1" ht="12.75" customHeight="1" x14ac:dyDescent="0.25">
      <c r="A141" s="456"/>
      <c r="B141" s="126" t="s">
        <v>27</v>
      </c>
      <c r="C141" s="440" t="s">
        <v>80</v>
      </c>
      <c r="D141" s="441"/>
      <c r="E141" s="440"/>
      <c r="F141" s="441"/>
      <c r="G141" s="440"/>
      <c r="H141" s="441"/>
      <c r="I141" s="440"/>
      <c r="J141" s="441"/>
      <c r="K141" s="440"/>
      <c r="L141" s="441"/>
      <c r="M141" s="440"/>
      <c r="N141" s="441"/>
      <c r="O141" s="440" t="s">
        <v>81</v>
      </c>
      <c r="P141" s="441"/>
      <c r="Q141" s="440" t="s">
        <v>82</v>
      </c>
      <c r="R141" s="441"/>
      <c r="S141" s="440" t="s">
        <v>83</v>
      </c>
      <c r="T141" s="441"/>
      <c r="U141" s="440"/>
      <c r="V141" s="441"/>
      <c r="W141" s="440" t="s">
        <v>84</v>
      </c>
      <c r="X141" s="441"/>
      <c r="Y141" s="440"/>
      <c r="Z141" s="441"/>
      <c r="AA141" s="360"/>
      <c r="AB141" s="361"/>
      <c r="AC141" s="360"/>
      <c r="AD141" s="361"/>
      <c r="AE141" s="414" t="s">
        <v>77</v>
      </c>
      <c r="AF141" s="415"/>
      <c r="AG141" s="360"/>
      <c r="AH141" s="361"/>
      <c r="AI141" s="360"/>
      <c r="AJ141" s="361"/>
      <c r="AK141" s="360"/>
      <c r="AL141" s="361"/>
      <c r="AM141" s="360"/>
      <c r="AN141" s="361"/>
      <c r="AO141" s="360"/>
      <c r="AP141" s="361"/>
      <c r="AQ141" s="360"/>
      <c r="AR141" s="361"/>
      <c r="AS141" s="360"/>
      <c r="AT141" s="361"/>
      <c r="AU141"/>
      <c r="AV141"/>
      <c r="AW141"/>
      <c r="AX141"/>
      <c r="AY141"/>
      <c r="AZ141"/>
      <c r="BA141"/>
      <c r="BB141"/>
      <c r="BC141"/>
      <c r="BD141"/>
      <c r="BE141"/>
      <c r="BF141"/>
      <c r="BG141"/>
      <c r="BH141"/>
      <c r="BI141"/>
      <c r="BJ141"/>
      <c r="BK141"/>
      <c r="BL141"/>
      <c r="BM141"/>
      <c r="BN141"/>
      <c r="BO141"/>
      <c r="BP141"/>
      <c r="BQ141"/>
      <c r="BR141"/>
      <c r="BS141"/>
      <c r="BT141"/>
      <c r="BU141"/>
      <c r="BV141"/>
      <c r="BW141"/>
      <c r="BX141"/>
      <c r="BY141"/>
      <c r="BZ141"/>
      <c r="CA141"/>
      <c r="CB141"/>
      <c r="CC141"/>
      <c r="CD141"/>
      <c r="CE141"/>
      <c r="CF141"/>
      <c r="CG141"/>
      <c r="CH141"/>
      <c r="CI141"/>
      <c r="CJ141"/>
      <c r="CK141"/>
      <c r="CL141"/>
      <c r="CM141"/>
      <c r="CN141"/>
      <c r="CO141"/>
      <c r="CP141"/>
      <c r="CQ141"/>
      <c r="CR141"/>
      <c r="CS141"/>
      <c r="CT141"/>
      <c r="CU141"/>
      <c r="CV141"/>
      <c r="CW141"/>
      <c r="CX141"/>
      <c r="CY141"/>
      <c r="CZ141"/>
      <c r="DA141"/>
      <c r="DB141"/>
      <c r="DC141"/>
      <c r="DD141"/>
      <c r="DE141"/>
      <c r="DF141"/>
      <c r="DG141"/>
      <c r="DH141"/>
      <c r="DI141"/>
      <c r="DJ141"/>
      <c r="DK141"/>
      <c r="DL141"/>
      <c r="DM141"/>
      <c r="DN141"/>
      <c r="DO141"/>
      <c r="DP141"/>
      <c r="DQ141"/>
      <c r="DR141"/>
      <c r="DS141"/>
      <c r="DT141"/>
      <c r="DU141"/>
      <c r="DV141"/>
      <c r="DW141"/>
      <c r="DX141"/>
      <c r="DY141"/>
      <c r="DZ141"/>
      <c r="EA141"/>
      <c r="EB141"/>
      <c r="EC141"/>
      <c r="ED141"/>
      <c r="EE141"/>
      <c r="EF141"/>
      <c r="EG141"/>
      <c r="EH141"/>
      <c r="EI141"/>
      <c r="EJ141"/>
      <c r="EK141"/>
      <c r="EL141"/>
      <c r="EM141"/>
      <c r="EN141"/>
      <c r="EO141"/>
      <c r="EP141"/>
      <c r="EQ141"/>
      <c r="ER141"/>
      <c r="ES141"/>
      <c r="ET141"/>
      <c r="EU141"/>
      <c r="EV141"/>
      <c r="EW141"/>
      <c r="EX141"/>
      <c r="EY141"/>
      <c r="EZ141"/>
      <c r="FA141"/>
      <c r="FB141"/>
      <c r="FC141"/>
      <c r="FD141"/>
      <c r="FE141"/>
      <c r="FF141"/>
      <c r="FG141"/>
      <c r="FH141"/>
      <c r="FI141"/>
      <c r="FJ141"/>
      <c r="FK141"/>
      <c r="FL141"/>
      <c r="FM141"/>
      <c r="FN141"/>
      <c r="FO141"/>
      <c r="FP141"/>
      <c r="FQ141"/>
      <c r="FR141"/>
      <c r="FS141"/>
      <c r="FT141"/>
      <c r="FU141"/>
      <c r="FV141"/>
      <c r="FW141"/>
      <c r="FX141"/>
      <c r="FY141"/>
      <c r="FZ141"/>
      <c r="GA141"/>
      <c r="GB141"/>
      <c r="GC141"/>
      <c r="GD141"/>
      <c r="GE141"/>
      <c r="GF141"/>
      <c r="GG141"/>
      <c r="GH141"/>
      <c r="GI141"/>
      <c r="GJ141"/>
      <c r="GK141"/>
      <c r="GL141"/>
      <c r="GM141"/>
      <c r="GN141"/>
      <c r="GO141"/>
      <c r="GP141"/>
      <c r="GQ141"/>
      <c r="GR141"/>
      <c r="GS141"/>
      <c r="GT141"/>
      <c r="GU141"/>
      <c r="GV141"/>
      <c r="GW141"/>
      <c r="GX141"/>
      <c r="GY141"/>
      <c r="GZ141"/>
      <c r="HA141"/>
      <c r="HB141"/>
      <c r="HC141"/>
    </row>
    <row r="142" spans="1:211" s="3" customFormat="1" ht="12.75" customHeight="1" x14ac:dyDescent="0.25">
      <c r="A142" s="456"/>
      <c r="B142" s="126"/>
      <c r="C142" s="194">
        <v>0.4375</v>
      </c>
      <c r="D142" s="195">
        <v>0.5</v>
      </c>
      <c r="E142" s="194"/>
      <c r="F142" s="195"/>
      <c r="G142" s="194"/>
      <c r="H142" s="195"/>
      <c r="I142" s="194"/>
      <c r="J142" s="195"/>
      <c r="K142" s="194"/>
      <c r="L142" s="195"/>
      <c r="M142" s="194"/>
      <c r="N142" s="195"/>
      <c r="O142" s="194">
        <v>0.5625</v>
      </c>
      <c r="P142" s="195">
        <v>0.64583333333333337</v>
      </c>
      <c r="Q142" s="194">
        <v>0.65277777777777779</v>
      </c>
      <c r="R142" s="195">
        <v>0.69444444444444453</v>
      </c>
      <c r="S142" s="194">
        <v>0.41666666666666669</v>
      </c>
      <c r="T142" s="195">
        <v>0.5</v>
      </c>
      <c r="U142" s="194"/>
      <c r="V142" s="195"/>
      <c r="W142" s="194" t="s">
        <v>86</v>
      </c>
      <c r="X142" s="195" t="s">
        <v>87</v>
      </c>
      <c r="Y142" s="194"/>
      <c r="Z142" s="195"/>
      <c r="AA142" s="196"/>
      <c r="AB142" s="197"/>
      <c r="AC142" s="196"/>
      <c r="AD142" s="197"/>
      <c r="AE142" s="183">
        <v>0.5625</v>
      </c>
      <c r="AF142" s="184">
        <v>0.6875</v>
      </c>
      <c r="AG142" s="196"/>
      <c r="AH142" s="197"/>
      <c r="AI142" s="196"/>
      <c r="AJ142" s="197"/>
      <c r="AK142" s="196"/>
      <c r="AL142" s="197"/>
      <c r="AM142" s="196"/>
      <c r="AN142" s="197"/>
      <c r="AO142" s="196"/>
      <c r="AP142" s="197"/>
      <c r="AQ142" s="196"/>
      <c r="AR142" s="197"/>
      <c r="AS142" s="196"/>
      <c r="AT142" s="197"/>
      <c r="AU142"/>
      <c r="AV142"/>
      <c r="AW142"/>
      <c r="AX142"/>
      <c r="AY142"/>
      <c r="AZ142"/>
      <c r="BA142"/>
      <c r="BB142"/>
      <c r="BC142"/>
      <c r="BD142"/>
      <c r="BE142"/>
      <c r="BF142"/>
      <c r="BG142"/>
      <c r="BH142"/>
      <c r="BI142"/>
      <c r="BJ142"/>
      <c r="BK142"/>
      <c r="BL142"/>
      <c r="BM142"/>
      <c r="BN142"/>
      <c r="BO142"/>
      <c r="BP142"/>
      <c r="BQ142"/>
      <c r="BR142"/>
      <c r="BS142"/>
      <c r="BT142"/>
      <c r="BU142"/>
      <c r="BV142"/>
      <c r="BW142"/>
      <c r="BX142"/>
      <c r="BY142"/>
      <c r="BZ142"/>
      <c r="CA142"/>
      <c r="CB142"/>
      <c r="CC142"/>
      <c r="CD142"/>
      <c r="CE142"/>
      <c r="CF142"/>
      <c r="CG142"/>
      <c r="CH142"/>
      <c r="CI142"/>
      <c r="CJ142"/>
      <c r="CK142"/>
      <c r="CL142"/>
      <c r="CM142"/>
      <c r="CN142"/>
      <c r="CO142"/>
      <c r="CP142"/>
      <c r="CQ142"/>
      <c r="CR142"/>
      <c r="CS142"/>
      <c r="CT142"/>
      <c r="CU142"/>
      <c r="CV142"/>
      <c r="CW142"/>
      <c r="CX142"/>
      <c r="CY142"/>
      <c r="CZ142"/>
      <c r="DA142"/>
      <c r="DB142"/>
      <c r="DC142"/>
      <c r="DD142"/>
      <c r="DE142"/>
      <c r="DF142"/>
      <c r="DG142"/>
      <c r="DH142"/>
      <c r="DI142"/>
      <c r="DJ142"/>
      <c r="DK142"/>
      <c r="DL142"/>
      <c r="DM142"/>
      <c r="DN142"/>
      <c r="DO142"/>
      <c r="DP142"/>
      <c r="DQ142"/>
      <c r="DR142"/>
      <c r="DS142"/>
      <c r="DT142"/>
      <c r="DU142"/>
      <c r="DV142"/>
      <c r="DW142"/>
      <c r="DX142"/>
      <c r="DY142"/>
      <c r="DZ142"/>
      <c r="EA142"/>
      <c r="EB142"/>
      <c r="EC142"/>
      <c r="ED142"/>
      <c r="EE142"/>
      <c r="EF142"/>
      <c r="EG142"/>
      <c r="EH142"/>
      <c r="EI142"/>
      <c r="EJ142"/>
      <c r="EK142"/>
      <c r="EL142"/>
      <c r="EM142"/>
      <c r="EN142"/>
      <c r="EO142"/>
      <c r="EP142"/>
      <c r="EQ142"/>
      <c r="ER142"/>
      <c r="ES142"/>
      <c r="ET142"/>
      <c r="EU142"/>
      <c r="EV142"/>
      <c r="EW142"/>
      <c r="EX142"/>
      <c r="EY142"/>
      <c r="EZ142"/>
      <c r="FA142"/>
      <c r="FB142"/>
      <c r="FC142"/>
      <c r="FD142"/>
      <c r="FE142"/>
      <c r="FF142"/>
      <c r="FG142"/>
      <c r="FH142"/>
      <c r="FI142"/>
      <c r="FJ142"/>
      <c r="FK142"/>
      <c r="FL142"/>
      <c r="FM142"/>
      <c r="FN142"/>
      <c r="FO142"/>
      <c r="FP142"/>
      <c r="FQ142"/>
      <c r="FR142"/>
      <c r="FS142"/>
      <c r="FT142"/>
      <c r="FU142"/>
      <c r="FV142"/>
      <c r="FW142"/>
      <c r="FX142"/>
      <c r="FY142"/>
      <c r="FZ142"/>
      <c r="GA142"/>
      <c r="GB142"/>
      <c r="GC142"/>
      <c r="GD142"/>
      <c r="GE142"/>
      <c r="GF142"/>
      <c r="GG142"/>
      <c r="GH142"/>
      <c r="GI142"/>
      <c r="GJ142"/>
      <c r="GK142"/>
      <c r="GL142"/>
      <c r="GM142"/>
      <c r="GN142"/>
      <c r="GO142"/>
      <c r="GP142"/>
      <c r="GQ142"/>
      <c r="GR142"/>
      <c r="GS142"/>
      <c r="GT142"/>
      <c r="GU142"/>
      <c r="GV142"/>
      <c r="GW142"/>
      <c r="GX142"/>
      <c r="GY142"/>
      <c r="GZ142"/>
      <c r="HA142"/>
      <c r="HB142"/>
      <c r="HC142"/>
    </row>
    <row r="143" spans="1:211" s="3" customFormat="1" ht="12.75" customHeight="1" x14ac:dyDescent="0.25">
      <c r="A143" s="456"/>
      <c r="B143" s="126"/>
      <c r="C143" s="13"/>
      <c r="D143" s="198" t="s">
        <v>14</v>
      </c>
      <c r="E143" s="13"/>
      <c r="F143" s="198"/>
      <c r="G143" s="13"/>
      <c r="H143" s="198"/>
      <c r="I143" s="13"/>
      <c r="J143" s="198"/>
      <c r="K143" s="13"/>
      <c r="L143" s="198"/>
      <c r="M143" s="13"/>
      <c r="N143" s="198"/>
      <c r="O143" s="13"/>
      <c r="P143" s="198" t="s">
        <v>14</v>
      </c>
      <c r="Q143" s="13"/>
      <c r="R143" s="198" t="s">
        <v>43</v>
      </c>
      <c r="S143" s="13"/>
      <c r="T143" s="198" t="s">
        <v>14</v>
      </c>
      <c r="U143" s="13"/>
      <c r="V143" s="198"/>
      <c r="W143" s="13"/>
      <c r="X143" s="198" t="s">
        <v>88</v>
      </c>
      <c r="Y143" s="13"/>
      <c r="Z143" s="198"/>
      <c r="AA143" s="86"/>
      <c r="AB143" s="199"/>
      <c r="AC143" s="86"/>
      <c r="AD143" s="199"/>
      <c r="AE143" s="87" t="s">
        <v>89</v>
      </c>
      <c r="AF143" s="189" t="s">
        <v>43</v>
      </c>
      <c r="AG143" s="86"/>
      <c r="AH143" s="199"/>
      <c r="AI143" s="86"/>
      <c r="AJ143" s="199"/>
      <c r="AK143" s="86"/>
      <c r="AL143" s="199"/>
      <c r="AM143" s="86"/>
      <c r="AN143" s="199"/>
      <c r="AO143" s="86"/>
      <c r="AP143" s="199"/>
      <c r="AQ143" s="86"/>
      <c r="AR143" s="199"/>
      <c r="AS143" s="86"/>
      <c r="AT143" s="199"/>
      <c r="AU143"/>
      <c r="AV143"/>
      <c r="AW143"/>
      <c r="AX143"/>
      <c r="AY143"/>
      <c r="AZ143"/>
      <c r="BA143"/>
      <c r="BB143"/>
      <c r="BC143"/>
      <c r="BD143"/>
      <c r="BE143"/>
      <c r="BF143"/>
      <c r="BG143"/>
      <c r="BH143"/>
      <c r="BI143"/>
      <c r="BJ143"/>
      <c r="BK143"/>
      <c r="BL143"/>
      <c r="BM143"/>
      <c r="BN143"/>
      <c r="BO143"/>
      <c r="BP143"/>
      <c r="BQ143"/>
      <c r="BR143"/>
      <c r="BS143"/>
      <c r="BT143"/>
      <c r="BU143"/>
      <c r="BV143"/>
      <c r="BW143"/>
      <c r="BX143"/>
      <c r="BY143"/>
      <c r="BZ143"/>
      <c r="CA143"/>
      <c r="CB143"/>
      <c r="CC143"/>
      <c r="CD143"/>
      <c r="CE143"/>
      <c r="CF143"/>
      <c r="CG143"/>
      <c r="CH143"/>
      <c r="CI143"/>
      <c r="CJ143"/>
      <c r="CK143"/>
      <c r="CL143"/>
      <c r="CM143"/>
      <c r="CN143"/>
      <c r="CO143"/>
      <c r="CP143"/>
      <c r="CQ143"/>
      <c r="CR143"/>
      <c r="CS143"/>
      <c r="CT143"/>
      <c r="CU143"/>
      <c r="CV143"/>
      <c r="CW143"/>
      <c r="CX143"/>
      <c r="CY143"/>
      <c r="CZ143"/>
      <c r="DA143"/>
      <c r="DB143"/>
      <c r="DC143"/>
      <c r="DD143"/>
      <c r="DE143"/>
      <c r="DF143"/>
      <c r="DG143"/>
      <c r="DH143"/>
      <c r="DI143"/>
      <c r="DJ143"/>
      <c r="DK143"/>
      <c r="DL143"/>
      <c r="DM143"/>
      <c r="DN143"/>
      <c r="DO143"/>
      <c r="DP143"/>
      <c r="DQ143"/>
      <c r="DR143"/>
      <c r="DS143"/>
      <c r="DT143"/>
      <c r="DU143"/>
      <c r="DV143"/>
      <c r="DW143"/>
      <c r="DX143"/>
      <c r="DY143"/>
      <c r="DZ143"/>
      <c r="EA143"/>
      <c r="EB143"/>
      <c r="EC143"/>
      <c r="ED143"/>
      <c r="EE143"/>
      <c r="EF143"/>
      <c r="EG143"/>
      <c r="EH143"/>
      <c r="EI143"/>
      <c r="EJ143"/>
      <c r="EK143"/>
      <c r="EL143"/>
      <c r="EM143"/>
      <c r="EN143"/>
      <c r="EO143"/>
      <c r="EP143"/>
      <c r="EQ143"/>
      <c r="ER143"/>
      <c r="ES143"/>
      <c r="ET143"/>
      <c r="EU143"/>
      <c r="EV143"/>
      <c r="EW143"/>
      <c r="EX143"/>
      <c r="EY143"/>
      <c r="EZ143"/>
      <c r="FA143"/>
      <c r="FB143"/>
      <c r="FC143"/>
      <c r="FD143"/>
      <c r="FE143"/>
      <c r="FF143"/>
      <c r="FG143"/>
      <c r="FH143"/>
      <c r="FI143"/>
      <c r="FJ143"/>
      <c r="FK143"/>
      <c r="FL143"/>
      <c r="FM143"/>
      <c r="FN143"/>
      <c r="FO143"/>
      <c r="FP143"/>
      <c r="FQ143"/>
      <c r="FR143"/>
      <c r="FS143"/>
      <c r="FT143"/>
      <c r="FU143"/>
      <c r="FV143"/>
      <c r="FW143"/>
      <c r="FX143"/>
      <c r="FY143"/>
      <c r="FZ143"/>
      <c r="GA143"/>
      <c r="GB143"/>
      <c r="GC143"/>
      <c r="GD143"/>
      <c r="GE143"/>
      <c r="GF143"/>
      <c r="GG143"/>
      <c r="GH143"/>
      <c r="GI143"/>
      <c r="GJ143"/>
      <c r="GK143"/>
      <c r="GL143"/>
      <c r="GM143"/>
      <c r="GN143"/>
      <c r="GO143"/>
      <c r="GP143"/>
      <c r="GQ143"/>
      <c r="GR143"/>
      <c r="GS143"/>
      <c r="GT143"/>
      <c r="GU143"/>
      <c r="GV143"/>
      <c r="GW143"/>
      <c r="GX143"/>
      <c r="GY143"/>
      <c r="GZ143"/>
      <c r="HA143"/>
      <c r="HB143"/>
      <c r="HC143"/>
    </row>
    <row r="144" spans="1:211" s="3" customFormat="1" ht="12.75" customHeight="1" x14ac:dyDescent="0.25">
      <c r="A144" s="456"/>
      <c r="B144" s="126"/>
      <c r="C144" s="352"/>
      <c r="D144" s="353"/>
      <c r="E144" s="352"/>
      <c r="F144" s="353"/>
      <c r="G144" s="352"/>
      <c r="H144" s="353"/>
      <c r="I144" s="352"/>
      <c r="J144" s="353"/>
      <c r="K144" s="352"/>
      <c r="L144" s="353"/>
      <c r="M144" s="352"/>
      <c r="N144" s="353"/>
      <c r="O144" s="352"/>
      <c r="P144" s="353"/>
      <c r="Q144" s="352"/>
      <c r="R144" s="353"/>
      <c r="S144" s="352"/>
      <c r="T144" s="353"/>
      <c r="U144" s="352"/>
      <c r="V144" s="353"/>
      <c r="W144" s="352"/>
      <c r="X144" s="353"/>
      <c r="Y144" s="352"/>
      <c r="Z144" s="353"/>
      <c r="AA144" s="436"/>
      <c r="AB144" s="437"/>
      <c r="AC144" s="436"/>
      <c r="AD144" s="437"/>
      <c r="AE144" s="461"/>
      <c r="AF144" s="462"/>
      <c r="AG144" s="436"/>
      <c r="AH144" s="437"/>
      <c r="AI144" s="436"/>
      <c r="AJ144" s="437"/>
      <c r="AK144" s="436"/>
      <c r="AL144" s="437"/>
      <c r="AM144" s="436"/>
      <c r="AN144" s="437"/>
      <c r="AO144" s="436"/>
      <c r="AP144" s="437"/>
      <c r="AQ144" s="436"/>
      <c r="AR144" s="437"/>
      <c r="AS144" s="436"/>
      <c r="AT144" s="437"/>
      <c r="AU144"/>
      <c r="AV144"/>
      <c r="AW144"/>
      <c r="AX144"/>
      <c r="AY144"/>
      <c r="AZ144"/>
      <c r="BA144"/>
      <c r="BB144"/>
      <c r="BC144"/>
      <c r="BD144"/>
      <c r="BE144"/>
      <c r="BF144"/>
      <c r="BG144"/>
      <c r="BH144"/>
      <c r="BI144"/>
      <c r="BJ144"/>
      <c r="BK144"/>
      <c r="BL144"/>
      <c r="BM144"/>
      <c r="BN144"/>
      <c r="BO144"/>
      <c r="BP144"/>
      <c r="BQ144"/>
      <c r="BR144"/>
      <c r="BS144"/>
      <c r="BT144"/>
      <c r="BU144"/>
      <c r="BV144"/>
      <c r="BW144"/>
      <c r="BX144"/>
      <c r="BY144"/>
      <c r="BZ144"/>
      <c r="CA144"/>
      <c r="CB144"/>
      <c r="CC144"/>
      <c r="CD144"/>
      <c r="CE144"/>
      <c r="CF144"/>
      <c r="CG144"/>
      <c r="CH144"/>
      <c r="CI144"/>
      <c r="CJ144"/>
      <c r="CK144"/>
      <c r="CL144"/>
      <c r="CM144"/>
      <c r="CN144"/>
      <c r="CO144"/>
      <c r="CP144"/>
      <c r="CQ144"/>
      <c r="CR144"/>
      <c r="CS144"/>
      <c r="CT144"/>
      <c r="CU144"/>
      <c r="CV144"/>
      <c r="CW144"/>
      <c r="CX144"/>
      <c r="CY144"/>
      <c r="CZ144"/>
      <c r="DA144"/>
      <c r="DB144"/>
      <c r="DC144"/>
      <c r="DD144"/>
      <c r="DE144"/>
      <c r="DF144"/>
      <c r="DG144"/>
      <c r="DH144"/>
      <c r="DI144"/>
      <c r="DJ144"/>
      <c r="DK144"/>
      <c r="DL144"/>
      <c r="DM144"/>
      <c r="DN144"/>
      <c r="DO144"/>
      <c r="DP144"/>
      <c r="DQ144"/>
      <c r="DR144"/>
      <c r="DS144"/>
      <c r="DT144"/>
      <c r="DU144"/>
      <c r="DV144"/>
      <c r="DW144"/>
      <c r="DX144"/>
      <c r="DY144"/>
      <c r="DZ144"/>
      <c r="EA144"/>
      <c r="EB144"/>
      <c r="EC144"/>
      <c r="ED144"/>
      <c r="EE144"/>
      <c r="EF144"/>
      <c r="EG144"/>
      <c r="EH144"/>
      <c r="EI144"/>
      <c r="EJ144"/>
      <c r="EK144"/>
      <c r="EL144"/>
      <c r="EM144"/>
      <c r="EN144"/>
      <c r="EO144"/>
      <c r="EP144"/>
      <c r="EQ144"/>
      <c r="ER144"/>
      <c r="ES144"/>
      <c r="ET144"/>
      <c r="EU144"/>
      <c r="EV144"/>
      <c r="EW144"/>
      <c r="EX144"/>
      <c r="EY144"/>
      <c r="EZ144"/>
      <c r="FA144"/>
      <c r="FB144"/>
      <c r="FC144"/>
      <c r="FD144"/>
      <c r="FE144"/>
      <c r="FF144"/>
      <c r="FG144"/>
      <c r="FH144"/>
      <c r="FI144"/>
      <c r="FJ144"/>
      <c r="FK144"/>
      <c r="FL144"/>
      <c r="FM144"/>
      <c r="FN144"/>
      <c r="FO144"/>
      <c r="FP144"/>
      <c r="FQ144"/>
      <c r="FR144"/>
      <c r="FS144"/>
      <c r="FT144"/>
      <c r="FU144"/>
      <c r="FV144"/>
      <c r="FW144"/>
      <c r="FX144"/>
      <c r="FY144"/>
      <c r="FZ144"/>
      <c r="GA144"/>
      <c r="GB144"/>
      <c r="GC144"/>
      <c r="GD144"/>
      <c r="GE144"/>
      <c r="GF144"/>
      <c r="GG144"/>
      <c r="GH144"/>
      <c r="GI144"/>
      <c r="GJ144"/>
      <c r="GK144"/>
      <c r="GL144"/>
      <c r="GM144"/>
      <c r="GN144"/>
      <c r="GO144"/>
      <c r="GP144"/>
      <c r="GQ144"/>
      <c r="GR144"/>
      <c r="GS144"/>
      <c r="GT144"/>
      <c r="GU144"/>
      <c r="GV144"/>
      <c r="GW144"/>
      <c r="GX144"/>
      <c r="GY144"/>
      <c r="GZ144"/>
      <c r="HA144"/>
      <c r="HB144"/>
      <c r="HC144"/>
    </row>
    <row r="145" spans="1:211" s="4" customFormat="1" ht="12.75" customHeight="1" x14ac:dyDescent="0.25">
      <c r="A145" s="456"/>
      <c r="B145" s="129" t="s">
        <v>28</v>
      </c>
      <c r="C145" s="457" t="s">
        <v>35</v>
      </c>
      <c r="D145" s="458"/>
      <c r="E145" s="457"/>
      <c r="F145" s="458"/>
      <c r="G145" s="457" t="s">
        <v>35</v>
      </c>
      <c r="H145" s="458"/>
      <c r="I145" s="457"/>
      <c r="J145" s="458"/>
      <c r="K145" s="457" t="s">
        <v>35</v>
      </c>
      <c r="L145" s="458"/>
      <c r="M145" s="457"/>
      <c r="N145" s="458"/>
      <c r="O145" s="457" t="s">
        <v>35</v>
      </c>
      <c r="P145" s="458"/>
      <c r="Q145" s="457"/>
      <c r="R145" s="458"/>
      <c r="S145" s="457" t="s">
        <v>35</v>
      </c>
      <c r="T145" s="458"/>
      <c r="U145" s="457" t="s">
        <v>35</v>
      </c>
      <c r="V145" s="458"/>
      <c r="W145" s="457" t="s">
        <v>35</v>
      </c>
      <c r="X145" s="458"/>
      <c r="Y145" s="457"/>
      <c r="Z145" s="458"/>
      <c r="AA145" s="457" t="s">
        <v>35</v>
      </c>
      <c r="AB145" s="458"/>
      <c r="AC145" s="457"/>
      <c r="AD145" s="458"/>
      <c r="AE145" s="457" t="s">
        <v>35</v>
      </c>
      <c r="AF145" s="458"/>
      <c r="AG145" s="457"/>
      <c r="AH145" s="458"/>
      <c r="AI145" s="457" t="s">
        <v>35</v>
      </c>
      <c r="AJ145" s="458"/>
      <c r="AK145" s="457"/>
      <c r="AL145" s="458"/>
      <c r="AM145" s="457" t="s">
        <v>35</v>
      </c>
      <c r="AN145" s="458"/>
      <c r="AO145" s="428"/>
      <c r="AP145" s="429"/>
      <c r="AQ145" s="428"/>
      <c r="AR145" s="429"/>
      <c r="AS145" s="428"/>
      <c r="AT145" s="429"/>
      <c r="AU145"/>
      <c r="AV145"/>
      <c r="AW145"/>
      <c r="AX145"/>
      <c r="AY145"/>
      <c r="AZ145"/>
      <c r="BA145"/>
      <c r="BB145"/>
      <c r="BC145"/>
      <c r="BD145"/>
      <c r="BE145"/>
      <c r="BF145"/>
      <c r="BG145"/>
      <c r="BH145"/>
      <c r="BI145"/>
      <c r="BJ145"/>
      <c r="BK145"/>
      <c r="BL145"/>
      <c r="BM145"/>
      <c r="BN145"/>
      <c r="BO145"/>
      <c r="BP145"/>
      <c r="BQ145"/>
      <c r="BR145"/>
      <c r="BS145"/>
      <c r="BT145"/>
      <c r="BU145"/>
      <c r="BV145"/>
      <c r="BW145"/>
      <c r="BX145"/>
      <c r="BY145"/>
      <c r="BZ145"/>
      <c r="CA145"/>
      <c r="CB145"/>
      <c r="CC145"/>
      <c r="CD145"/>
      <c r="CE145"/>
      <c r="CF145"/>
      <c r="CG145"/>
      <c r="CH145"/>
      <c r="CI145"/>
      <c r="CJ145"/>
      <c r="CK145"/>
      <c r="CL145"/>
      <c r="CM145"/>
      <c r="CN145"/>
      <c r="CO145"/>
      <c r="CP145"/>
      <c r="CQ145"/>
      <c r="CR145"/>
      <c r="CS145"/>
      <c r="CT145"/>
      <c r="CU145"/>
      <c r="CV145"/>
      <c r="CW145"/>
      <c r="CX145"/>
      <c r="CY145"/>
      <c r="CZ145"/>
      <c r="DA145"/>
      <c r="DB145"/>
      <c r="DC145"/>
      <c r="DD145"/>
      <c r="DE145"/>
      <c r="DF145"/>
      <c r="DG145"/>
      <c r="DH145"/>
      <c r="DI145"/>
      <c r="DJ145"/>
      <c r="DK145"/>
      <c r="DL145"/>
      <c r="DM145"/>
      <c r="DN145"/>
      <c r="DO145"/>
      <c r="DP145"/>
      <c r="DQ145"/>
      <c r="DR145"/>
      <c r="DS145"/>
      <c r="DT145"/>
      <c r="DU145"/>
      <c r="DV145"/>
      <c r="DW145"/>
      <c r="DX145"/>
      <c r="DY145"/>
      <c r="DZ145"/>
      <c r="EA145"/>
      <c r="EB145"/>
      <c r="EC145"/>
      <c r="ED145"/>
      <c r="EE145"/>
      <c r="EF145"/>
      <c r="EG145"/>
      <c r="EH145"/>
      <c r="EI145"/>
      <c r="EJ145"/>
      <c r="EK145"/>
      <c r="EL145"/>
      <c r="EM145"/>
      <c r="EN145"/>
      <c r="EO145"/>
      <c r="EP145"/>
      <c r="EQ145"/>
      <c r="ER145"/>
      <c r="ES145"/>
      <c r="ET145"/>
      <c r="EU145"/>
      <c r="EV145"/>
      <c r="EW145"/>
      <c r="EX145"/>
      <c r="EY145"/>
      <c r="EZ145"/>
      <c r="FA145"/>
      <c r="FB145"/>
      <c r="FC145"/>
      <c r="FD145"/>
      <c r="FE145"/>
      <c r="FF145"/>
      <c r="FG145"/>
      <c r="FH145"/>
      <c r="FI145"/>
      <c r="FJ145"/>
      <c r="FK145"/>
      <c r="FL145"/>
      <c r="FM145"/>
      <c r="FN145"/>
      <c r="FO145"/>
      <c r="FP145"/>
      <c r="FQ145"/>
      <c r="FR145"/>
      <c r="FS145"/>
      <c r="FT145"/>
      <c r="FU145"/>
      <c r="FV145"/>
      <c r="FW145"/>
      <c r="FX145"/>
      <c r="FY145"/>
      <c r="FZ145"/>
      <c r="GA145"/>
      <c r="GB145"/>
      <c r="GC145"/>
      <c r="GD145"/>
      <c r="GE145"/>
      <c r="GF145"/>
      <c r="GG145"/>
      <c r="GH145"/>
      <c r="GI145"/>
      <c r="GJ145"/>
      <c r="GK145"/>
      <c r="GL145"/>
      <c r="GM145"/>
      <c r="GN145"/>
      <c r="GO145"/>
      <c r="GP145"/>
      <c r="GQ145"/>
      <c r="GR145"/>
      <c r="GS145"/>
      <c r="GT145"/>
      <c r="GU145"/>
      <c r="GV145"/>
      <c r="GW145"/>
      <c r="GX145"/>
      <c r="GY145"/>
      <c r="GZ145"/>
      <c r="HA145"/>
      <c r="HB145"/>
      <c r="HC145"/>
    </row>
    <row r="146" spans="1:211" s="4" customFormat="1" ht="12.75" customHeight="1" x14ac:dyDescent="0.25">
      <c r="A146" s="456"/>
      <c r="B146" s="129"/>
      <c r="C146" s="217"/>
      <c r="D146" s="218"/>
      <c r="E146" s="217"/>
      <c r="F146" s="218"/>
      <c r="G146" s="217"/>
      <c r="H146" s="218"/>
      <c r="I146" s="217"/>
      <c r="J146" s="218"/>
      <c r="K146" s="217"/>
      <c r="L146" s="218"/>
      <c r="M146" s="217"/>
      <c r="N146" s="218"/>
      <c r="O146" s="217"/>
      <c r="P146" s="218"/>
      <c r="Q146" s="217"/>
      <c r="R146" s="218"/>
      <c r="S146" s="217"/>
      <c r="T146" s="218"/>
      <c r="U146" s="217"/>
      <c r="V146" s="218"/>
      <c r="W146" s="217"/>
      <c r="X146" s="218"/>
      <c r="Y146" s="217"/>
      <c r="Z146" s="218"/>
      <c r="AA146" s="217"/>
      <c r="AB146" s="218"/>
      <c r="AC146" s="217"/>
      <c r="AD146" s="218"/>
      <c r="AE146" s="217"/>
      <c r="AF146" s="218"/>
      <c r="AG146" s="217"/>
      <c r="AH146" s="218"/>
      <c r="AI146" s="217"/>
      <c r="AJ146" s="218"/>
      <c r="AK146" s="217"/>
      <c r="AL146" s="218"/>
      <c r="AM146" s="217"/>
      <c r="AN146" s="218"/>
      <c r="AO146" s="200"/>
      <c r="AP146" s="201"/>
      <c r="AQ146" s="200"/>
      <c r="AR146" s="201"/>
      <c r="AS146" s="200"/>
      <c r="AT146" s="201"/>
      <c r="AU146"/>
      <c r="AV146"/>
      <c r="AW146"/>
      <c r="AX146"/>
      <c r="AY146"/>
      <c r="AZ146"/>
      <c r="BA146"/>
      <c r="BB146"/>
      <c r="BC146"/>
      <c r="BD146"/>
      <c r="BE146"/>
      <c r="BF146"/>
      <c r="BG146"/>
      <c r="BH146"/>
      <c r="BI146"/>
      <c r="BJ146"/>
      <c r="BK146"/>
      <c r="BL146"/>
      <c r="BM146"/>
      <c r="BN146"/>
      <c r="BO146"/>
      <c r="BP146"/>
      <c r="BQ146"/>
      <c r="BR146"/>
      <c r="BS146"/>
      <c r="BT146"/>
      <c r="BU146"/>
      <c r="BV146"/>
      <c r="BW146"/>
      <c r="BX146"/>
      <c r="BY146"/>
      <c r="BZ146"/>
      <c r="CA146"/>
      <c r="CB146"/>
      <c r="CC146"/>
      <c r="CD146"/>
      <c r="CE146"/>
      <c r="CF146"/>
      <c r="CG146"/>
      <c r="CH146"/>
      <c r="CI146"/>
      <c r="CJ146"/>
      <c r="CK146"/>
      <c r="CL146"/>
      <c r="CM146"/>
      <c r="CN146"/>
      <c r="CO146"/>
      <c r="CP146"/>
      <c r="CQ146"/>
      <c r="CR146"/>
      <c r="CS146"/>
      <c r="CT146"/>
      <c r="CU146"/>
      <c r="CV146"/>
      <c r="CW146"/>
      <c r="CX146"/>
      <c r="CY146"/>
      <c r="CZ146"/>
      <c r="DA146"/>
      <c r="DB146"/>
      <c r="DC146"/>
      <c r="DD146"/>
      <c r="DE146"/>
      <c r="DF146"/>
      <c r="DG146"/>
      <c r="DH146"/>
      <c r="DI146"/>
      <c r="DJ146"/>
      <c r="DK146"/>
      <c r="DL146"/>
      <c r="DM146"/>
      <c r="DN146"/>
      <c r="DO146"/>
      <c r="DP146"/>
      <c r="DQ146"/>
      <c r="DR146"/>
      <c r="DS146"/>
      <c r="DT146"/>
      <c r="DU146"/>
      <c r="DV146"/>
      <c r="DW146"/>
      <c r="DX146"/>
      <c r="DY146"/>
      <c r="DZ146"/>
      <c r="EA146"/>
      <c r="EB146"/>
      <c r="EC146"/>
      <c r="ED146"/>
      <c r="EE146"/>
      <c r="EF146"/>
      <c r="EG146"/>
      <c r="EH146"/>
      <c r="EI146"/>
      <c r="EJ146"/>
      <c r="EK146"/>
      <c r="EL146"/>
      <c r="EM146"/>
      <c r="EN146"/>
      <c r="EO146"/>
      <c r="EP146"/>
      <c r="EQ146"/>
      <c r="ER146"/>
      <c r="ES146"/>
      <c r="ET146"/>
      <c r="EU146"/>
      <c r="EV146"/>
      <c r="EW146"/>
      <c r="EX146"/>
      <c r="EY146"/>
      <c r="EZ146"/>
      <c r="FA146"/>
      <c r="FB146"/>
      <c r="FC146"/>
      <c r="FD146"/>
      <c r="FE146"/>
      <c r="FF146"/>
      <c r="FG146"/>
      <c r="FH146"/>
      <c r="FI146"/>
      <c r="FJ146"/>
      <c r="FK146"/>
      <c r="FL146"/>
      <c r="FM146"/>
      <c r="FN146"/>
      <c r="FO146"/>
      <c r="FP146"/>
      <c r="FQ146"/>
      <c r="FR146"/>
      <c r="FS146"/>
      <c r="FT146"/>
      <c r="FU146"/>
      <c r="FV146"/>
      <c r="FW146"/>
      <c r="FX146"/>
      <c r="FY146"/>
      <c r="FZ146"/>
      <c r="GA146"/>
      <c r="GB146"/>
      <c r="GC146"/>
      <c r="GD146"/>
      <c r="GE146"/>
      <c r="GF146"/>
      <c r="GG146"/>
      <c r="GH146"/>
      <c r="GI146"/>
      <c r="GJ146"/>
      <c r="GK146"/>
      <c r="GL146"/>
      <c r="GM146"/>
      <c r="GN146"/>
      <c r="GO146"/>
      <c r="GP146"/>
      <c r="GQ146"/>
      <c r="GR146"/>
      <c r="GS146"/>
      <c r="GT146"/>
      <c r="GU146"/>
      <c r="GV146"/>
      <c r="GW146"/>
      <c r="GX146"/>
      <c r="GY146"/>
      <c r="GZ146"/>
      <c r="HA146"/>
      <c r="HB146"/>
      <c r="HC146"/>
    </row>
    <row r="147" spans="1:211" s="4" customFormat="1" ht="12.75" customHeight="1" x14ac:dyDescent="0.25">
      <c r="A147" s="456"/>
      <c r="B147" s="129"/>
      <c r="C147" s="100"/>
      <c r="D147" s="219"/>
      <c r="E147" s="100"/>
      <c r="F147" s="219"/>
      <c r="G147" s="100"/>
      <c r="H147" s="219"/>
      <c r="I147" s="100"/>
      <c r="J147" s="219"/>
      <c r="K147" s="100"/>
      <c r="L147" s="219"/>
      <c r="M147" s="100"/>
      <c r="N147" s="219"/>
      <c r="O147" s="100"/>
      <c r="P147" s="219"/>
      <c r="Q147" s="100"/>
      <c r="R147" s="219"/>
      <c r="S147" s="100"/>
      <c r="T147" s="219"/>
      <c r="U147" s="100"/>
      <c r="V147" s="219"/>
      <c r="W147" s="100"/>
      <c r="X147" s="219"/>
      <c r="Y147" s="100"/>
      <c r="Z147" s="219"/>
      <c r="AA147" s="100"/>
      <c r="AB147" s="219"/>
      <c r="AC147" s="100"/>
      <c r="AD147" s="219"/>
      <c r="AE147" s="100"/>
      <c r="AF147" s="219"/>
      <c r="AG147" s="100"/>
      <c r="AH147" s="219"/>
      <c r="AI147" s="100"/>
      <c r="AJ147" s="219"/>
      <c r="AK147" s="100"/>
      <c r="AL147" s="219"/>
      <c r="AM147" s="100"/>
      <c r="AN147" s="219"/>
      <c r="AO147" s="17"/>
      <c r="AP147" s="202"/>
      <c r="AQ147" s="17"/>
      <c r="AR147" s="202"/>
      <c r="AS147" s="17"/>
      <c r="AT147" s="202"/>
      <c r="AU147"/>
      <c r="AV147"/>
      <c r="AW147"/>
      <c r="AX147"/>
      <c r="AY147"/>
      <c r="AZ147"/>
      <c r="BA147"/>
      <c r="BB147"/>
      <c r="BC147"/>
      <c r="BD147"/>
      <c r="BE147"/>
      <c r="BF147"/>
      <c r="BG147"/>
      <c r="BH147"/>
      <c r="BI147"/>
      <c r="BJ147"/>
      <c r="BK147"/>
      <c r="BL147"/>
      <c r="BM147"/>
      <c r="BN147"/>
      <c r="BO147"/>
      <c r="BP147"/>
      <c r="BQ147"/>
      <c r="BR147"/>
      <c r="BS147"/>
      <c r="BT147"/>
      <c r="BU147"/>
      <c r="BV147"/>
      <c r="BW147"/>
      <c r="BX147"/>
      <c r="BY147"/>
      <c r="BZ147"/>
      <c r="CA147"/>
      <c r="CB147"/>
      <c r="CC147"/>
      <c r="CD147"/>
      <c r="CE147"/>
      <c r="CF147"/>
      <c r="CG147"/>
      <c r="CH147"/>
      <c r="CI147"/>
      <c r="CJ147"/>
      <c r="CK147"/>
      <c r="CL147"/>
      <c r="CM147"/>
      <c r="CN147"/>
      <c r="CO147"/>
      <c r="CP147"/>
      <c r="CQ147"/>
      <c r="CR147"/>
      <c r="CS147"/>
      <c r="CT147"/>
      <c r="CU147"/>
      <c r="CV147"/>
      <c r="CW147"/>
      <c r="CX147"/>
      <c r="CY147"/>
      <c r="CZ147"/>
      <c r="DA147"/>
      <c r="DB147"/>
      <c r="DC147"/>
      <c r="DD147"/>
      <c r="DE147"/>
      <c r="DF147"/>
      <c r="DG147"/>
      <c r="DH147"/>
      <c r="DI147"/>
      <c r="DJ147"/>
      <c r="DK147"/>
      <c r="DL147"/>
      <c r="DM147"/>
      <c r="DN147"/>
      <c r="DO147"/>
      <c r="DP147"/>
      <c r="DQ147"/>
      <c r="DR147"/>
      <c r="DS147"/>
      <c r="DT147"/>
      <c r="DU147"/>
      <c r="DV147"/>
      <c r="DW147"/>
      <c r="DX147"/>
      <c r="DY147"/>
      <c r="DZ147"/>
      <c r="EA147"/>
      <c r="EB147"/>
      <c r="EC147"/>
      <c r="ED147"/>
      <c r="EE147"/>
      <c r="EF147"/>
      <c r="EG147"/>
      <c r="EH147"/>
      <c r="EI147"/>
      <c r="EJ147"/>
      <c r="EK147"/>
      <c r="EL147"/>
      <c r="EM147"/>
      <c r="EN147"/>
      <c r="EO147"/>
      <c r="EP147"/>
      <c r="EQ147"/>
      <c r="ER147"/>
      <c r="ES147"/>
      <c r="ET147"/>
      <c r="EU147"/>
      <c r="EV147"/>
      <c r="EW147"/>
      <c r="EX147"/>
      <c r="EY147"/>
      <c r="EZ147"/>
      <c r="FA147"/>
      <c r="FB147"/>
      <c r="FC147"/>
      <c r="FD147"/>
      <c r="FE147"/>
      <c r="FF147"/>
      <c r="FG147"/>
      <c r="FH147"/>
      <c r="FI147"/>
      <c r="FJ147"/>
      <c r="FK147"/>
      <c r="FL147"/>
      <c r="FM147"/>
      <c r="FN147"/>
      <c r="FO147"/>
      <c r="FP147"/>
      <c r="FQ147"/>
      <c r="FR147"/>
      <c r="FS147"/>
      <c r="FT147"/>
      <c r="FU147"/>
      <c r="FV147"/>
      <c r="FW147"/>
      <c r="FX147"/>
      <c r="FY147"/>
      <c r="FZ147"/>
      <c r="GA147"/>
      <c r="GB147"/>
      <c r="GC147"/>
      <c r="GD147"/>
      <c r="GE147"/>
      <c r="GF147"/>
      <c r="GG147"/>
      <c r="GH147"/>
      <c r="GI147"/>
      <c r="GJ147"/>
      <c r="GK147"/>
      <c r="GL147"/>
      <c r="GM147"/>
      <c r="GN147"/>
      <c r="GO147"/>
      <c r="GP147"/>
      <c r="GQ147"/>
      <c r="GR147"/>
      <c r="GS147"/>
      <c r="GT147"/>
      <c r="GU147"/>
      <c r="GV147"/>
      <c r="GW147"/>
      <c r="GX147"/>
      <c r="GY147"/>
      <c r="GZ147"/>
      <c r="HA147"/>
      <c r="HB147"/>
      <c r="HC147"/>
    </row>
    <row r="148" spans="1:211" s="4" customFormat="1" ht="12.75" customHeight="1" x14ac:dyDescent="0.25">
      <c r="A148" s="456"/>
      <c r="B148" s="129"/>
      <c r="C148" s="459"/>
      <c r="D148" s="460"/>
      <c r="E148" s="459"/>
      <c r="F148" s="460"/>
      <c r="G148" s="459"/>
      <c r="H148" s="460"/>
      <c r="I148" s="459"/>
      <c r="J148" s="460"/>
      <c r="K148" s="459"/>
      <c r="L148" s="460"/>
      <c r="M148" s="459"/>
      <c r="N148" s="460"/>
      <c r="O148" s="459"/>
      <c r="P148" s="460"/>
      <c r="Q148" s="459"/>
      <c r="R148" s="460"/>
      <c r="S148" s="459"/>
      <c r="T148" s="460"/>
      <c r="U148" s="459"/>
      <c r="V148" s="460"/>
      <c r="W148" s="459"/>
      <c r="X148" s="460"/>
      <c r="Y148" s="459"/>
      <c r="Z148" s="460"/>
      <c r="AA148" s="459"/>
      <c r="AB148" s="460"/>
      <c r="AC148" s="459"/>
      <c r="AD148" s="460"/>
      <c r="AE148" s="459"/>
      <c r="AF148" s="460"/>
      <c r="AG148" s="459"/>
      <c r="AH148" s="460"/>
      <c r="AI148" s="459"/>
      <c r="AJ148" s="460"/>
      <c r="AK148" s="459"/>
      <c r="AL148" s="460"/>
      <c r="AM148" s="459"/>
      <c r="AN148" s="460"/>
      <c r="AO148" s="426"/>
      <c r="AP148" s="427"/>
      <c r="AQ148" s="426"/>
      <c r="AR148" s="427"/>
      <c r="AS148" s="426"/>
      <c r="AT148" s="427"/>
      <c r="AU148"/>
      <c r="AV148"/>
      <c r="AW148"/>
      <c r="AX148"/>
      <c r="AY148"/>
      <c r="AZ148"/>
      <c r="BA148"/>
      <c r="BB148"/>
      <c r="BC148"/>
      <c r="BD148"/>
      <c r="BE148"/>
      <c r="BF148"/>
      <c r="BG148"/>
      <c r="BH148"/>
      <c r="BI148"/>
      <c r="BJ148"/>
      <c r="BK148"/>
      <c r="BL148"/>
      <c r="BM148"/>
      <c r="BN148"/>
      <c r="BO148"/>
      <c r="BP148"/>
      <c r="BQ148"/>
      <c r="BR148"/>
      <c r="BS148"/>
      <c r="BT148"/>
      <c r="BU148"/>
      <c r="BV148"/>
      <c r="BW148"/>
      <c r="BX148"/>
      <c r="BY148"/>
      <c r="BZ148"/>
      <c r="CA148"/>
      <c r="CB148"/>
      <c r="CC148"/>
      <c r="CD148"/>
      <c r="CE148"/>
      <c r="CF148"/>
      <c r="CG148"/>
      <c r="CH148"/>
      <c r="CI148"/>
      <c r="CJ148"/>
      <c r="CK148"/>
      <c r="CL148"/>
      <c r="CM148"/>
      <c r="CN148"/>
      <c r="CO148"/>
      <c r="CP148"/>
      <c r="CQ148"/>
      <c r="CR148"/>
      <c r="CS148"/>
      <c r="CT148"/>
      <c r="CU148"/>
      <c r="CV148"/>
      <c r="CW148"/>
      <c r="CX148"/>
      <c r="CY148"/>
      <c r="CZ148"/>
      <c r="DA148"/>
      <c r="DB148"/>
      <c r="DC148"/>
      <c r="DD148"/>
      <c r="DE148"/>
      <c r="DF148"/>
      <c r="DG148"/>
      <c r="DH148"/>
      <c r="DI148"/>
      <c r="DJ148"/>
      <c r="DK148"/>
      <c r="DL148"/>
      <c r="DM148"/>
      <c r="DN148"/>
      <c r="DO148"/>
      <c r="DP148"/>
      <c r="DQ148"/>
      <c r="DR148"/>
      <c r="DS148"/>
      <c r="DT148"/>
      <c r="DU148"/>
      <c r="DV148"/>
      <c r="DW148"/>
      <c r="DX148"/>
      <c r="DY148"/>
      <c r="DZ148"/>
      <c r="EA148"/>
      <c r="EB148"/>
      <c r="EC148"/>
      <c r="ED148"/>
      <c r="EE148"/>
      <c r="EF148"/>
      <c r="EG148"/>
      <c r="EH148"/>
      <c r="EI148"/>
      <c r="EJ148"/>
      <c r="EK148"/>
      <c r="EL148"/>
      <c r="EM148"/>
      <c r="EN148"/>
      <c r="EO148"/>
      <c r="EP148"/>
      <c r="EQ148"/>
      <c r="ER148"/>
      <c r="ES148"/>
      <c r="ET148"/>
      <c r="EU148"/>
      <c r="EV148"/>
      <c r="EW148"/>
      <c r="EX148"/>
      <c r="EY148"/>
      <c r="EZ148"/>
      <c r="FA148"/>
      <c r="FB148"/>
      <c r="FC148"/>
      <c r="FD148"/>
      <c r="FE148"/>
      <c r="FF148"/>
      <c r="FG148"/>
      <c r="FH148"/>
      <c r="FI148"/>
      <c r="FJ148"/>
      <c r="FK148"/>
      <c r="FL148"/>
      <c r="FM148"/>
      <c r="FN148"/>
      <c r="FO148"/>
      <c r="FP148"/>
      <c r="FQ148"/>
      <c r="FR148"/>
      <c r="FS148"/>
      <c r="FT148"/>
      <c r="FU148"/>
      <c r="FV148"/>
      <c r="FW148"/>
      <c r="FX148"/>
      <c r="FY148"/>
      <c r="FZ148"/>
      <c r="GA148"/>
      <c r="GB148"/>
      <c r="GC148"/>
      <c r="GD148"/>
      <c r="GE148"/>
      <c r="GF148"/>
      <c r="GG148"/>
      <c r="GH148"/>
      <c r="GI148"/>
      <c r="GJ148"/>
      <c r="GK148"/>
      <c r="GL148"/>
      <c r="GM148"/>
      <c r="GN148"/>
      <c r="GO148"/>
      <c r="GP148"/>
      <c r="GQ148"/>
      <c r="GR148"/>
      <c r="GS148"/>
      <c r="GT148"/>
      <c r="GU148"/>
      <c r="GV148"/>
      <c r="GW148"/>
      <c r="GX148"/>
      <c r="GY148"/>
      <c r="GZ148"/>
      <c r="HA148"/>
      <c r="HB148"/>
      <c r="HC148"/>
    </row>
    <row r="149" spans="1:211" s="5" customFormat="1" ht="12.75" customHeight="1" x14ac:dyDescent="0.25">
      <c r="A149" s="456"/>
      <c r="B149" s="133" t="s">
        <v>29</v>
      </c>
      <c r="C149" s="420" t="s">
        <v>55</v>
      </c>
      <c r="D149" s="421"/>
      <c r="E149" s="420"/>
      <c r="F149" s="421"/>
      <c r="G149" s="420" t="s">
        <v>90</v>
      </c>
      <c r="H149" s="421"/>
      <c r="I149" s="452"/>
      <c r="J149" s="453"/>
      <c r="K149" s="420" t="s">
        <v>91</v>
      </c>
      <c r="L149" s="421"/>
      <c r="M149" s="420"/>
      <c r="N149" s="421"/>
      <c r="O149" s="420" t="s">
        <v>92</v>
      </c>
      <c r="P149" s="421"/>
      <c r="Q149" s="420"/>
      <c r="R149" s="421"/>
      <c r="S149" s="420" t="s">
        <v>92</v>
      </c>
      <c r="T149" s="421"/>
      <c r="U149" s="420"/>
      <c r="V149" s="421"/>
      <c r="W149" s="414"/>
      <c r="X149" s="415"/>
      <c r="Y149" s="414"/>
      <c r="Z149" s="415"/>
      <c r="AA149" s="420" t="s">
        <v>93</v>
      </c>
      <c r="AB149" s="421"/>
      <c r="AC149" s="420"/>
      <c r="AD149" s="421"/>
      <c r="AE149" s="420" t="s">
        <v>93</v>
      </c>
      <c r="AF149" s="421"/>
      <c r="AG149" s="420"/>
      <c r="AH149" s="421"/>
      <c r="AI149" s="420"/>
      <c r="AJ149" s="421"/>
      <c r="AK149" s="420"/>
      <c r="AL149" s="421"/>
      <c r="AM149" s="420"/>
      <c r="AN149" s="421"/>
      <c r="AO149" s="420"/>
      <c r="AP149" s="421"/>
      <c r="AQ149" s="420"/>
      <c r="AR149" s="421"/>
      <c r="AS149" s="420"/>
      <c r="AT149" s="421"/>
      <c r="AU149"/>
      <c r="AV149"/>
      <c r="AW149"/>
      <c r="AX149"/>
      <c r="AY149"/>
      <c r="AZ149"/>
      <c r="BA149"/>
      <c r="BB149"/>
      <c r="BC149"/>
      <c r="BD149"/>
      <c r="BE149"/>
      <c r="BF149"/>
      <c r="BG149"/>
      <c r="BH149"/>
      <c r="BI149"/>
      <c r="BJ149"/>
      <c r="BK149"/>
      <c r="BL149"/>
      <c r="BM149"/>
      <c r="BN149"/>
      <c r="BO149"/>
      <c r="BP149"/>
      <c r="BQ149"/>
      <c r="BR149"/>
      <c r="BS149"/>
      <c r="BT149"/>
      <c r="BU149"/>
      <c r="BV149"/>
      <c r="BW149"/>
      <c r="BX149"/>
      <c r="BY149"/>
      <c r="BZ149"/>
      <c r="CA149"/>
      <c r="CB149"/>
      <c r="CC149"/>
      <c r="CD149"/>
      <c r="CE149"/>
      <c r="CF149"/>
      <c r="CG149"/>
      <c r="CH149"/>
      <c r="CI149"/>
      <c r="CJ149"/>
      <c r="CK149"/>
      <c r="CL149"/>
      <c r="CM149"/>
      <c r="CN149"/>
      <c r="CO149"/>
      <c r="CP149"/>
      <c r="CQ149"/>
      <c r="CR149"/>
      <c r="CS149"/>
      <c r="CT149"/>
      <c r="CU149"/>
      <c r="CV149"/>
      <c r="CW149"/>
      <c r="CX149"/>
      <c r="CY149"/>
      <c r="CZ149"/>
      <c r="DA149"/>
      <c r="DB149"/>
      <c r="DC149"/>
      <c r="DD149"/>
      <c r="DE149"/>
      <c r="DF149"/>
      <c r="DG149"/>
      <c r="DH149"/>
      <c r="DI149"/>
      <c r="DJ149"/>
      <c r="DK149"/>
      <c r="DL149"/>
      <c r="DM149"/>
      <c r="DN149"/>
      <c r="DO149"/>
      <c r="DP149"/>
      <c r="DQ149"/>
      <c r="DR149"/>
      <c r="DS149"/>
      <c r="DT149"/>
      <c r="DU149"/>
      <c r="DV149"/>
      <c r="DW149"/>
      <c r="DX149"/>
      <c r="DY149"/>
      <c r="DZ149"/>
      <c r="EA149"/>
      <c r="EB149"/>
      <c r="EC149"/>
      <c r="ED149"/>
      <c r="EE149"/>
      <c r="EF149"/>
      <c r="EG149"/>
      <c r="EH149"/>
      <c r="EI149"/>
      <c r="EJ149"/>
      <c r="EK149"/>
      <c r="EL149"/>
      <c r="EM149"/>
      <c r="EN149"/>
      <c r="EO149"/>
      <c r="EP149"/>
      <c r="EQ149"/>
      <c r="ER149"/>
      <c r="ES149"/>
      <c r="ET149"/>
      <c r="EU149"/>
      <c r="EV149"/>
      <c r="EW149"/>
      <c r="EX149"/>
      <c r="EY149"/>
      <c r="EZ149"/>
      <c r="FA149"/>
      <c r="FB149"/>
      <c r="FC149"/>
      <c r="FD149"/>
      <c r="FE149"/>
      <c r="FF149"/>
      <c r="FG149"/>
      <c r="FH149"/>
      <c r="FI149"/>
      <c r="FJ149"/>
      <c r="FK149"/>
      <c r="FL149"/>
      <c r="FM149"/>
      <c r="FN149"/>
      <c r="FO149"/>
      <c r="FP149"/>
      <c r="FQ149"/>
      <c r="FR149"/>
      <c r="FS149"/>
      <c r="FT149"/>
      <c r="FU149"/>
      <c r="FV149"/>
      <c r="FW149"/>
      <c r="FX149"/>
      <c r="FY149"/>
      <c r="FZ149"/>
      <c r="GA149"/>
      <c r="GB149"/>
      <c r="GC149"/>
      <c r="GD149"/>
      <c r="GE149"/>
      <c r="GF149"/>
      <c r="GG149"/>
      <c r="GH149"/>
      <c r="GI149"/>
      <c r="GJ149"/>
      <c r="GK149"/>
      <c r="GL149"/>
      <c r="GM149"/>
      <c r="GN149"/>
      <c r="GO149"/>
      <c r="GP149"/>
      <c r="GQ149"/>
      <c r="GR149"/>
      <c r="GS149"/>
      <c r="GT149"/>
      <c r="GU149"/>
      <c r="GV149"/>
      <c r="GW149"/>
      <c r="GX149"/>
      <c r="GY149"/>
      <c r="GZ149"/>
      <c r="HA149"/>
      <c r="HB149"/>
      <c r="HC149"/>
    </row>
    <row r="150" spans="1:211" s="5" customFormat="1" ht="12.75" customHeight="1" x14ac:dyDescent="0.25">
      <c r="A150" s="456"/>
      <c r="B150" s="133"/>
      <c r="C150" s="203">
        <v>0.375</v>
      </c>
      <c r="D150" s="204">
        <v>0.5</v>
      </c>
      <c r="E150" s="203"/>
      <c r="F150" s="204"/>
      <c r="G150" s="203">
        <v>0.54166666666666663</v>
      </c>
      <c r="H150" s="204">
        <v>0.70833333333333337</v>
      </c>
      <c r="I150" s="185"/>
      <c r="J150" s="186"/>
      <c r="K150" s="203">
        <v>0.375</v>
      </c>
      <c r="L150" s="204">
        <v>0.5</v>
      </c>
      <c r="M150" s="203"/>
      <c r="N150" s="204"/>
      <c r="O150" s="203">
        <v>0.5625</v>
      </c>
      <c r="P150" s="204">
        <v>0.6875</v>
      </c>
      <c r="Q150" s="203"/>
      <c r="R150" s="204"/>
      <c r="S150" s="203">
        <v>0.35416666666666669</v>
      </c>
      <c r="T150" s="204">
        <v>0.5</v>
      </c>
      <c r="U150" s="203"/>
      <c r="V150" s="204"/>
      <c r="W150" s="183"/>
      <c r="X150" s="184"/>
      <c r="Y150" s="183"/>
      <c r="Z150" s="184"/>
      <c r="AA150" s="203">
        <v>0.375</v>
      </c>
      <c r="AB150" s="204">
        <v>0.5</v>
      </c>
      <c r="AC150" s="203"/>
      <c r="AD150" s="204"/>
      <c r="AE150" s="203">
        <v>0.5625</v>
      </c>
      <c r="AF150" s="204">
        <v>0.6875</v>
      </c>
      <c r="AG150" s="203"/>
      <c r="AH150" s="204"/>
      <c r="AI150" s="203"/>
      <c r="AJ150" s="204"/>
      <c r="AK150" s="203"/>
      <c r="AL150" s="204"/>
      <c r="AM150" s="203"/>
      <c r="AN150" s="204"/>
      <c r="AO150" s="203"/>
      <c r="AP150" s="204"/>
      <c r="AQ150" s="203"/>
      <c r="AR150" s="204"/>
      <c r="AS150" s="203"/>
      <c r="AT150" s="204"/>
      <c r="AU150"/>
      <c r="AV150"/>
      <c r="AW150"/>
      <c r="AX150"/>
      <c r="AY150"/>
      <c r="AZ150"/>
      <c r="BA150"/>
      <c r="BB150"/>
      <c r="BC150"/>
      <c r="BD150"/>
      <c r="BE150"/>
      <c r="BF150"/>
      <c r="BG150"/>
      <c r="BH150"/>
      <c r="BI150"/>
      <c r="BJ150"/>
      <c r="BK150"/>
      <c r="BL150"/>
      <c r="BM150"/>
      <c r="BN150"/>
      <c r="BO150"/>
      <c r="BP150"/>
      <c r="BQ150"/>
      <c r="BR150"/>
      <c r="BS150"/>
      <c r="BT150"/>
      <c r="BU150"/>
      <c r="BV150"/>
      <c r="BW150"/>
      <c r="BX150"/>
      <c r="BY150"/>
      <c r="BZ150"/>
      <c r="CA150"/>
      <c r="CB150"/>
      <c r="CC150"/>
      <c r="CD150"/>
      <c r="CE150"/>
      <c r="CF150"/>
      <c r="CG150"/>
      <c r="CH150"/>
      <c r="CI150"/>
      <c r="CJ150"/>
      <c r="CK150"/>
      <c r="CL150"/>
      <c r="CM150"/>
      <c r="CN150"/>
      <c r="CO150"/>
      <c r="CP150"/>
      <c r="CQ150"/>
      <c r="CR150"/>
      <c r="CS150"/>
      <c r="CT150"/>
      <c r="CU150"/>
      <c r="CV150"/>
      <c r="CW150"/>
      <c r="CX150"/>
      <c r="CY150"/>
      <c r="CZ150"/>
      <c r="DA150"/>
      <c r="DB150"/>
      <c r="DC150"/>
      <c r="DD150"/>
      <c r="DE150"/>
      <c r="DF150"/>
      <c r="DG150"/>
      <c r="DH150"/>
      <c r="DI150"/>
      <c r="DJ150"/>
      <c r="DK150"/>
      <c r="DL150"/>
      <c r="DM150"/>
      <c r="DN150"/>
      <c r="DO150"/>
      <c r="DP150"/>
      <c r="DQ150"/>
      <c r="DR150"/>
      <c r="DS150"/>
      <c r="DT150"/>
      <c r="DU150"/>
      <c r="DV150"/>
      <c r="DW150"/>
      <c r="DX150"/>
      <c r="DY150"/>
      <c r="DZ150"/>
      <c r="EA150"/>
      <c r="EB150"/>
      <c r="EC150"/>
      <c r="ED150"/>
      <c r="EE150"/>
      <c r="EF150"/>
      <c r="EG150"/>
      <c r="EH150"/>
      <c r="EI150"/>
      <c r="EJ150"/>
      <c r="EK150"/>
      <c r="EL150"/>
      <c r="EM150"/>
      <c r="EN150"/>
      <c r="EO150"/>
      <c r="EP150"/>
      <c r="EQ150"/>
      <c r="ER150"/>
      <c r="ES150"/>
      <c r="ET150"/>
      <c r="EU150"/>
      <c r="EV150"/>
      <c r="EW150"/>
      <c r="EX150"/>
      <c r="EY150"/>
      <c r="EZ150"/>
      <c r="FA150"/>
      <c r="FB150"/>
      <c r="FC150"/>
      <c r="FD150"/>
      <c r="FE150"/>
      <c r="FF150"/>
      <c r="FG150"/>
      <c r="FH150"/>
      <c r="FI150"/>
      <c r="FJ150"/>
      <c r="FK150"/>
      <c r="FL150"/>
      <c r="FM150"/>
      <c r="FN150"/>
      <c r="FO150"/>
      <c r="FP150"/>
      <c r="FQ150"/>
      <c r="FR150"/>
      <c r="FS150"/>
      <c r="FT150"/>
      <c r="FU150"/>
      <c r="FV150"/>
      <c r="FW150"/>
      <c r="FX150"/>
      <c r="FY150"/>
      <c r="FZ150"/>
      <c r="GA150"/>
      <c r="GB150"/>
      <c r="GC150"/>
      <c r="GD150"/>
      <c r="GE150"/>
      <c r="GF150"/>
      <c r="GG150"/>
      <c r="GH150"/>
      <c r="GI150"/>
      <c r="GJ150"/>
      <c r="GK150"/>
      <c r="GL150"/>
      <c r="GM150"/>
      <c r="GN150"/>
      <c r="GO150"/>
      <c r="GP150"/>
      <c r="GQ150"/>
      <c r="GR150"/>
      <c r="GS150"/>
      <c r="GT150"/>
      <c r="GU150"/>
      <c r="GV150"/>
      <c r="GW150"/>
      <c r="GX150"/>
      <c r="GY150"/>
      <c r="GZ150"/>
      <c r="HA150"/>
      <c r="HB150"/>
      <c r="HC150"/>
    </row>
    <row r="151" spans="1:211" s="5" customFormat="1" ht="12.75" customHeight="1" x14ac:dyDescent="0.25">
      <c r="A151" s="456"/>
      <c r="B151" s="133"/>
      <c r="C151" s="11" t="s">
        <v>66</v>
      </c>
      <c r="D151" s="205" t="s">
        <v>45</v>
      </c>
      <c r="E151" s="11"/>
      <c r="F151" s="205"/>
      <c r="G151" s="11" t="s">
        <v>66</v>
      </c>
      <c r="H151" s="205"/>
      <c r="I151" s="88"/>
      <c r="J151" s="190"/>
      <c r="K151" s="11" t="s">
        <v>66</v>
      </c>
      <c r="L151" s="205"/>
      <c r="M151" s="11"/>
      <c r="N151" s="205"/>
      <c r="O151" s="11" t="s">
        <v>66</v>
      </c>
      <c r="P151" s="205"/>
      <c r="Q151" s="11"/>
      <c r="R151" s="205"/>
      <c r="S151" s="11" t="s">
        <v>66</v>
      </c>
      <c r="T151" s="205"/>
      <c r="U151" s="11"/>
      <c r="V151" s="205"/>
      <c r="W151" s="87"/>
      <c r="X151" s="189"/>
      <c r="Y151" s="87"/>
      <c r="Z151" s="189"/>
      <c r="AA151" s="11" t="s">
        <v>66</v>
      </c>
      <c r="AB151" s="205"/>
      <c r="AC151" s="11"/>
      <c r="AD151" s="205"/>
      <c r="AE151" s="11" t="s">
        <v>66</v>
      </c>
      <c r="AF151" s="205"/>
      <c r="AG151" s="11"/>
      <c r="AH151" s="205"/>
      <c r="AI151" s="11"/>
      <c r="AJ151" s="205"/>
      <c r="AK151" s="11"/>
      <c r="AL151" s="205"/>
      <c r="AM151" s="11"/>
      <c r="AN151" s="205"/>
      <c r="AO151" s="11"/>
      <c r="AP151" s="205"/>
      <c r="AQ151" s="11"/>
      <c r="AR151" s="205"/>
      <c r="AS151" s="11"/>
      <c r="AT151" s="205"/>
      <c r="AU151"/>
      <c r="AV151"/>
      <c r="AW151"/>
      <c r="AX151"/>
      <c r="AY151"/>
      <c r="AZ151"/>
      <c r="BA151"/>
      <c r="BB151"/>
      <c r="BC151"/>
      <c r="BD151"/>
      <c r="BE151"/>
      <c r="BF151"/>
      <c r="BG151"/>
      <c r="BH151"/>
      <c r="BI151"/>
      <c r="BJ151"/>
      <c r="BK151"/>
      <c r="BL151"/>
      <c r="BM151"/>
      <c r="BN151"/>
      <c r="BO151"/>
      <c r="BP151"/>
      <c r="BQ151"/>
      <c r="BR151"/>
      <c r="BS151"/>
      <c r="BT151"/>
      <c r="BU151"/>
      <c r="BV151"/>
      <c r="BW151"/>
      <c r="BX151"/>
      <c r="BY151"/>
      <c r="BZ151"/>
      <c r="CA151"/>
      <c r="CB151"/>
      <c r="CC151"/>
      <c r="CD151"/>
      <c r="CE151"/>
      <c r="CF151"/>
      <c r="CG151"/>
      <c r="CH151"/>
      <c r="CI151"/>
      <c r="CJ151"/>
      <c r="CK151"/>
      <c r="CL151"/>
      <c r="CM151"/>
      <c r="CN151"/>
      <c r="CO151"/>
      <c r="CP151"/>
      <c r="CQ151"/>
      <c r="CR151"/>
      <c r="CS151"/>
      <c r="CT151"/>
      <c r="CU151"/>
      <c r="CV151"/>
      <c r="CW151"/>
      <c r="CX151"/>
      <c r="CY151"/>
      <c r="CZ151"/>
      <c r="DA151"/>
      <c r="DB151"/>
      <c r="DC151"/>
      <c r="DD151"/>
      <c r="DE151"/>
      <c r="DF151"/>
      <c r="DG151"/>
      <c r="DH151"/>
      <c r="DI151"/>
      <c r="DJ151"/>
      <c r="DK151"/>
      <c r="DL151"/>
      <c r="DM151"/>
      <c r="DN151"/>
      <c r="DO151"/>
      <c r="DP151"/>
      <c r="DQ151"/>
      <c r="DR151"/>
      <c r="DS151"/>
      <c r="DT151"/>
      <c r="DU151"/>
      <c r="DV151"/>
      <c r="DW151"/>
      <c r="DX151"/>
      <c r="DY151"/>
      <c r="DZ151"/>
      <c r="EA151"/>
      <c r="EB151"/>
      <c r="EC151"/>
      <c r="ED151"/>
      <c r="EE151"/>
      <c r="EF151"/>
      <c r="EG151"/>
      <c r="EH151"/>
      <c r="EI151"/>
      <c r="EJ151"/>
      <c r="EK151"/>
      <c r="EL151"/>
      <c r="EM151"/>
      <c r="EN151"/>
      <c r="EO151"/>
      <c r="EP151"/>
      <c r="EQ151"/>
      <c r="ER151"/>
      <c r="ES151"/>
      <c r="ET151"/>
      <c r="EU151"/>
      <c r="EV151"/>
      <c r="EW151"/>
      <c r="EX151"/>
      <c r="EY151"/>
      <c r="EZ151"/>
      <c r="FA151"/>
      <c r="FB151"/>
      <c r="FC151"/>
      <c r="FD151"/>
      <c r="FE151"/>
      <c r="FF151"/>
      <c r="FG151"/>
      <c r="FH151"/>
      <c r="FI151"/>
      <c r="FJ151"/>
      <c r="FK151"/>
      <c r="FL151"/>
      <c r="FM151"/>
      <c r="FN151"/>
      <c r="FO151"/>
      <c r="FP151"/>
      <c r="FQ151"/>
      <c r="FR151"/>
      <c r="FS151"/>
      <c r="FT151"/>
      <c r="FU151"/>
      <c r="FV151"/>
      <c r="FW151"/>
      <c r="FX151"/>
      <c r="FY151"/>
      <c r="FZ151"/>
      <c r="GA151"/>
      <c r="GB151"/>
      <c r="GC151"/>
      <c r="GD151"/>
      <c r="GE151"/>
      <c r="GF151"/>
      <c r="GG151"/>
      <c r="GH151"/>
      <c r="GI151"/>
      <c r="GJ151"/>
      <c r="GK151"/>
      <c r="GL151"/>
      <c r="GM151"/>
      <c r="GN151"/>
      <c r="GO151"/>
      <c r="GP151"/>
      <c r="GQ151"/>
      <c r="GR151"/>
      <c r="GS151"/>
      <c r="GT151"/>
      <c r="GU151"/>
      <c r="GV151"/>
      <c r="GW151"/>
      <c r="GX151"/>
      <c r="GY151"/>
      <c r="GZ151"/>
      <c r="HA151"/>
      <c r="HB151"/>
      <c r="HC151"/>
    </row>
    <row r="152" spans="1:211" s="5" customFormat="1" ht="12.75" customHeight="1" x14ac:dyDescent="0.25">
      <c r="A152" s="456"/>
      <c r="B152" s="133"/>
      <c r="C152" s="422"/>
      <c r="D152" s="423"/>
      <c r="E152" s="422"/>
      <c r="F152" s="423"/>
      <c r="G152" s="422"/>
      <c r="H152" s="423"/>
      <c r="I152" s="424"/>
      <c r="J152" s="425"/>
      <c r="K152" s="422"/>
      <c r="L152" s="423"/>
      <c r="M152" s="422"/>
      <c r="N152" s="423"/>
      <c r="O152" s="422"/>
      <c r="P152" s="423"/>
      <c r="Q152" s="422"/>
      <c r="R152" s="423"/>
      <c r="S152" s="422"/>
      <c r="T152" s="423"/>
      <c r="U152" s="422"/>
      <c r="V152" s="423"/>
      <c r="W152" s="402"/>
      <c r="X152" s="403"/>
      <c r="Y152" s="402"/>
      <c r="Z152" s="403"/>
      <c r="AA152" s="422"/>
      <c r="AB152" s="423"/>
      <c r="AC152" s="422"/>
      <c r="AD152" s="423"/>
      <c r="AE152" s="422"/>
      <c r="AF152" s="423"/>
      <c r="AG152" s="422"/>
      <c r="AH152" s="423"/>
      <c r="AI152" s="422"/>
      <c r="AJ152" s="423"/>
      <c r="AK152" s="422"/>
      <c r="AL152" s="423"/>
      <c r="AM152" s="422"/>
      <c r="AN152" s="423"/>
      <c r="AO152" s="422"/>
      <c r="AP152" s="423"/>
      <c r="AQ152" s="422"/>
      <c r="AR152" s="423"/>
      <c r="AS152" s="422"/>
      <c r="AT152" s="423"/>
      <c r="AU152"/>
      <c r="AV152"/>
      <c r="AW152"/>
      <c r="AX152"/>
      <c r="AY152"/>
      <c r="AZ152"/>
      <c r="BA152"/>
      <c r="BB152"/>
      <c r="BC152"/>
      <c r="BD152"/>
      <c r="BE152"/>
      <c r="BF152"/>
      <c r="BG152"/>
      <c r="BH152"/>
      <c r="BI152"/>
      <c r="BJ152"/>
      <c r="BK152"/>
      <c r="BL152"/>
      <c r="BM152"/>
      <c r="BN152"/>
      <c r="BO152"/>
      <c r="BP152"/>
      <c r="BQ152"/>
      <c r="BR152"/>
      <c r="BS152"/>
      <c r="BT152"/>
      <c r="BU152"/>
      <c r="BV152"/>
      <c r="BW152"/>
      <c r="BX152"/>
      <c r="BY152"/>
      <c r="BZ152"/>
      <c r="CA152"/>
      <c r="CB152"/>
      <c r="CC152"/>
      <c r="CD152"/>
      <c r="CE152"/>
      <c r="CF152"/>
      <c r="CG152"/>
      <c r="CH152"/>
      <c r="CI152"/>
      <c r="CJ152"/>
      <c r="CK152"/>
      <c r="CL152"/>
      <c r="CM152"/>
      <c r="CN152"/>
      <c r="CO152"/>
      <c r="CP152"/>
      <c r="CQ152"/>
      <c r="CR152"/>
      <c r="CS152"/>
      <c r="CT152"/>
      <c r="CU152"/>
      <c r="CV152"/>
      <c r="CW152"/>
      <c r="CX152"/>
      <c r="CY152"/>
      <c r="CZ152"/>
      <c r="DA152"/>
      <c r="DB152"/>
      <c r="DC152"/>
      <c r="DD152"/>
      <c r="DE152"/>
      <c r="DF152"/>
      <c r="DG152"/>
      <c r="DH152"/>
      <c r="DI152"/>
      <c r="DJ152"/>
      <c r="DK152"/>
      <c r="DL152"/>
      <c r="DM152"/>
      <c r="DN152"/>
      <c r="DO152"/>
      <c r="DP152"/>
      <c r="DQ152"/>
      <c r="DR152"/>
      <c r="DS152"/>
      <c r="DT152"/>
      <c r="DU152"/>
      <c r="DV152"/>
      <c r="DW152"/>
      <c r="DX152"/>
      <c r="DY152"/>
      <c r="DZ152"/>
      <c r="EA152"/>
      <c r="EB152"/>
      <c r="EC152"/>
      <c r="ED152"/>
      <c r="EE152"/>
      <c r="EF152"/>
      <c r="EG152"/>
      <c r="EH152"/>
      <c r="EI152"/>
      <c r="EJ152"/>
      <c r="EK152"/>
      <c r="EL152"/>
      <c r="EM152"/>
      <c r="EN152"/>
      <c r="EO152"/>
      <c r="EP152"/>
      <c r="EQ152"/>
      <c r="ER152"/>
      <c r="ES152"/>
      <c r="ET152"/>
      <c r="EU152"/>
      <c r="EV152"/>
      <c r="EW152"/>
      <c r="EX152"/>
      <c r="EY152"/>
      <c r="EZ152"/>
      <c r="FA152"/>
      <c r="FB152"/>
      <c r="FC152"/>
      <c r="FD152"/>
      <c r="FE152"/>
      <c r="FF152"/>
      <c r="FG152"/>
      <c r="FH152"/>
      <c r="FI152"/>
      <c r="FJ152"/>
      <c r="FK152"/>
      <c r="FL152"/>
      <c r="FM152"/>
      <c r="FN152"/>
      <c r="FO152"/>
      <c r="FP152"/>
      <c r="FQ152"/>
      <c r="FR152"/>
      <c r="FS152"/>
      <c r="FT152"/>
      <c r="FU152"/>
      <c r="FV152"/>
      <c r="FW152"/>
      <c r="FX152"/>
      <c r="FY152"/>
      <c r="FZ152"/>
      <c r="GA152"/>
      <c r="GB152"/>
      <c r="GC152"/>
      <c r="GD152"/>
      <c r="GE152"/>
      <c r="GF152"/>
      <c r="GG152"/>
      <c r="GH152"/>
      <c r="GI152"/>
      <c r="GJ152"/>
      <c r="GK152"/>
      <c r="GL152"/>
      <c r="GM152"/>
      <c r="GN152"/>
      <c r="GO152"/>
      <c r="GP152"/>
      <c r="GQ152"/>
      <c r="GR152"/>
      <c r="GS152"/>
      <c r="GT152"/>
      <c r="GU152"/>
      <c r="GV152"/>
      <c r="GW152"/>
      <c r="GX152"/>
      <c r="GY152"/>
      <c r="GZ152"/>
      <c r="HA152"/>
      <c r="HB152"/>
      <c r="HC152"/>
    </row>
    <row r="153" spans="1:211" s="6" customFormat="1" ht="12.75" customHeight="1" x14ac:dyDescent="0.25">
      <c r="A153" s="456"/>
      <c r="B153" s="137" t="s">
        <v>30</v>
      </c>
      <c r="C153" s="416" t="s">
        <v>55</v>
      </c>
      <c r="D153" s="417"/>
      <c r="E153" s="416"/>
      <c r="F153" s="417"/>
      <c r="G153" s="416" t="s">
        <v>90</v>
      </c>
      <c r="H153" s="417"/>
      <c r="I153" s="416"/>
      <c r="J153" s="417"/>
      <c r="K153" s="416" t="s">
        <v>91</v>
      </c>
      <c r="L153" s="417"/>
      <c r="M153" s="416"/>
      <c r="N153" s="417"/>
      <c r="O153" s="416" t="s">
        <v>92</v>
      </c>
      <c r="P153" s="417"/>
      <c r="Q153" s="416"/>
      <c r="R153" s="417"/>
      <c r="S153" s="416" t="s">
        <v>83</v>
      </c>
      <c r="T153" s="417"/>
      <c r="U153" s="416" t="s">
        <v>92</v>
      </c>
      <c r="V153" s="417"/>
      <c r="W153" s="416" t="s">
        <v>94</v>
      </c>
      <c r="X153" s="417"/>
      <c r="Y153" s="416"/>
      <c r="Z153" s="417"/>
      <c r="AA153" s="416" t="s">
        <v>93</v>
      </c>
      <c r="AB153" s="417"/>
      <c r="AC153" s="416"/>
      <c r="AD153" s="417"/>
      <c r="AE153" s="416" t="s">
        <v>93</v>
      </c>
      <c r="AF153" s="417"/>
      <c r="AG153" s="416"/>
      <c r="AH153" s="417"/>
      <c r="AI153" s="416" t="s">
        <v>95</v>
      </c>
      <c r="AJ153" s="417"/>
      <c r="AK153" s="416"/>
      <c r="AL153" s="417"/>
      <c r="AM153" s="416" t="s">
        <v>96</v>
      </c>
      <c r="AN153" s="417"/>
      <c r="AO153" s="416"/>
      <c r="AP153" s="417"/>
      <c r="AQ153" s="416"/>
      <c r="AR153" s="417"/>
      <c r="AS153" s="416"/>
      <c r="AT153" s="417"/>
      <c r="AU153"/>
      <c r="AV153"/>
      <c r="AW153"/>
      <c r="AX153"/>
      <c r="AY153"/>
      <c r="AZ153"/>
      <c r="BA153"/>
      <c r="BB153"/>
      <c r="BC153"/>
      <c r="BD153"/>
      <c r="BE153"/>
      <c r="BF153"/>
      <c r="BG153"/>
      <c r="BH153"/>
      <c r="BI153"/>
      <c r="BJ153"/>
      <c r="BK153"/>
      <c r="BL153"/>
      <c r="BM153"/>
      <c r="BN153"/>
      <c r="BO153"/>
      <c r="BP153"/>
      <c r="BQ153"/>
      <c r="BR153"/>
      <c r="BS153"/>
      <c r="BT153"/>
      <c r="BU153"/>
      <c r="BV153"/>
      <c r="BW153"/>
      <c r="BX153"/>
      <c r="BY153"/>
      <c r="BZ153"/>
      <c r="CA153"/>
      <c r="CB153"/>
      <c r="CC153"/>
      <c r="CD153"/>
      <c r="CE153"/>
      <c r="CF153"/>
      <c r="CG153"/>
      <c r="CH153"/>
      <c r="CI153"/>
      <c r="CJ153"/>
      <c r="CK153"/>
      <c r="CL153"/>
      <c r="CM153"/>
      <c r="CN153"/>
      <c r="CO153"/>
      <c r="CP153"/>
      <c r="CQ153"/>
      <c r="CR153"/>
      <c r="CS153"/>
      <c r="CT153"/>
      <c r="CU153"/>
      <c r="CV153"/>
      <c r="CW153"/>
      <c r="CX153"/>
      <c r="CY153"/>
      <c r="CZ153"/>
      <c r="DA153"/>
      <c r="DB153"/>
      <c r="DC153"/>
      <c r="DD153"/>
      <c r="DE153"/>
      <c r="DF153"/>
      <c r="DG153"/>
      <c r="DH153"/>
      <c r="DI153"/>
      <c r="DJ153"/>
      <c r="DK153"/>
      <c r="DL153"/>
      <c r="DM153"/>
      <c r="DN153"/>
      <c r="DO153"/>
      <c r="DP153"/>
      <c r="DQ153"/>
      <c r="DR153"/>
      <c r="DS153"/>
      <c r="DT153"/>
      <c r="DU153"/>
      <c r="DV153"/>
      <c r="DW153"/>
      <c r="DX153"/>
      <c r="DY153"/>
      <c r="DZ153"/>
      <c r="EA153"/>
      <c r="EB153"/>
      <c r="EC153"/>
      <c r="ED153"/>
      <c r="EE153"/>
      <c r="EF153"/>
      <c r="EG153"/>
      <c r="EH153"/>
      <c r="EI153"/>
      <c r="EJ153"/>
      <c r="EK153"/>
      <c r="EL153"/>
      <c r="EM153"/>
      <c r="EN153"/>
      <c r="EO153"/>
      <c r="EP153"/>
      <c r="EQ153"/>
      <c r="ER153"/>
      <c r="ES153"/>
      <c r="ET153"/>
      <c r="EU153"/>
      <c r="EV153"/>
      <c r="EW153"/>
      <c r="EX153"/>
      <c r="EY153"/>
      <c r="EZ153"/>
      <c r="FA153"/>
      <c r="FB153"/>
      <c r="FC153"/>
      <c r="FD153"/>
      <c r="FE153"/>
      <c r="FF153"/>
      <c r="FG153"/>
      <c r="FH153"/>
      <c r="FI153"/>
      <c r="FJ153"/>
      <c r="FK153"/>
      <c r="FL153"/>
      <c r="FM153"/>
      <c r="FN153"/>
      <c r="FO153"/>
      <c r="FP153"/>
      <c r="FQ153"/>
      <c r="FR153"/>
      <c r="FS153"/>
      <c r="FT153"/>
      <c r="FU153"/>
      <c r="FV153"/>
      <c r="FW153"/>
      <c r="FX153"/>
      <c r="FY153"/>
      <c r="FZ153"/>
      <c r="GA153"/>
      <c r="GB153"/>
      <c r="GC153"/>
      <c r="GD153"/>
      <c r="GE153"/>
      <c r="GF153"/>
      <c r="GG153"/>
      <c r="GH153"/>
      <c r="GI153"/>
      <c r="GJ153"/>
      <c r="GK153"/>
      <c r="GL153"/>
      <c r="GM153"/>
      <c r="GN153"/>
      <c r="GO153"/>
      <c r="GP153"/>
      <c r="GQ153"/>
      <c r="GR153"/>
      <c r="GS153"/>
      <c r="GT153"/>
      <c r="GU153"/>
      <c r="GV153"/>
      <c r="GW153"/>
      <c r="GX153"/>
      <c r="GY153"/>
      <c r="GZ153"/>
      <c r="HA153"/>
      <c r="HB153"/>
      <c r="HC153"/>
    </row>
    <row r="154" spans="1:211" s="6" customFormat="1" ht="12.75" customHeight="1" x14ac:dyDescent="0.25">
      <c r="A154" s="456"/>
      <c r="B154" s="137"/>
      <c r="C154" s="178">
        <v>0.375</v>
      </c>
      <c r="D154" s="178">
        <v>0.5</v>
      </c>
      <c r="E154" s="178"/>
      <c r="F154" s="206"/>
      <c r="G154" s="178">
        <v>0.54166666666666663</v>
      </c>
      <c r="H154" s="178">
        <v>0.70833333333333337</v>
      </c>
      <c r="I154" s="178"/>
      <c r="J154" s="206"/>
      <c r="K154" s="178">
        <v>0.375</v>
      </c>
      <c r="L154" s="206">
        <v>0.5</v>
      </c>
      <c r="M154" s="178"/>
      <c r="N154" s="206"/>
      <c r="O154" s="178">
        <v>0.5625</v>
      </c>
      <c r="P154" s="206">
        <v>0.6875</v>
      </c>
      <c r="Q154" s="178"/>
      <c r="R154" s="206"/>
      <c r="S154" s="178">
        <v>0.33333333333333331</v>
      </c>
      <c r="T154" s="206">
        <v>0.41666666666666669</v>
      </c>
      <c r="U154" s="178">
        <v>0.41666666666666669</v>
      </c>
      <c r="V154" s="206">
        <v>0.5</v>
      </c>
      <c r="W154" s="178">
        <v>0.58333333333333337</v>
      </c>
      <c r="X154" s="206">
        <v>0.66666666666666663</v>
      </c>
      <c r="Y154" s="178"/>
      <c r="Z154" s="206"/>
      <c r="AA154" s="178">
        <v>0.375</v>
      </c>
      <c r="AB154" s="206">
        <v>0.5</v>
      </c>
      <c r="AC154" s="178"/>
      <c r="AD154" s="206"/>
      <c r="AE154" s="178">
        <v>0.5625</v>
      </c>
      <c r="AF154" s="206">
        <v>0.6875</v>
      </c>
      <c r="AG154" s="178"/>
      <c r="AH154" s="206"/>
      <c r="AI154" s="178">
        <v>0.42708333333333331</v>
      </c>
      <c r="AJ154" s="206">
        <v>0.51041666666666663</v>
      </c>
      <c r="AK154" s="178"/>
      <c r="AL154" s="206"/>
      <c r="AM154" s="178">
        <v>0.58333333333333337</v>
      </c>
      <c r="AN154" s="206">
        <v>0.66666666666666663</v>
      </c>
      <c r="AO154" s="178"/>
      <c r="AP154" s="206"/>
      <c r="AQ154" s="178"/>
      <c r="AR154" s="206"/>
      <c r="AS154" s="178"/>
      <c r="AT154" s="206"/>
      <c r="AU154"/>
      <c r="AV154"/>
      <c r="AW154"/>
      <c r="AX154"/>
      <c r="AY154"/>
      <c r="AZ154"/>
      <c r="BA154"/>
      <c r="BB154"/>
      <c r="BC154"/>
      <c r="BD154"/>
      <c r="BE154"/>
      <c r="BF154"/>
      <c r="BG154"/>
      <c r="BH154"/>
      <c r="BI154"/>
      <c r="BJ154"/>
      <c r="BK154"/>
      <c r="BL154"/>
      <c r="BM154"/>
      <c r="BN154"/>
      <c r="BO154"/>
      <c r="BP154"/>
      <c r="BQ154"/>
      <c r="BR154"/>
      <c r="BS154"/>
      <c r="BT154"/>
      <c r="BU154"/>
      <c r="BV154"/>
      <c r="BW154"/>
      <c r="BX154"/>
      <c r="BY154"/>
      <c r="BZ154"/>
      <c r="CA154"/>
      <c r="CB154"/>
      <c r="CC154"/>
      <c r="CD154"/>
      <c r="CE154"/>
      <c r="CF154"/>
      <c r="CG154"/>
      <c r="CH154"/>
      <c r="CI154"/>
      <c r="CJ154"/>
      <c r="CK154"/>
      <c r="CL154"/>
      <c r="CM154"/>
      <c r="CN154"/>
      <c r="CO154"/>
      <c r="CP154"/>
      <c r="CQ154"/>
      <c r="CR154"/>
      <c r="CS154"/>
      <c r="CT154"/>
      <c r="CU154"/>
      <c r="CV154"/>
      <c r="CW154"/>
      <c r="CX154"/>
      <c r="CY154"/>
      <c r="CZ154"/>
      <c r="DA154"/>
      <c r="DB154"/>
      <c r="DC154"/>
      <c r="DD154"/>
      <c r="DE154"/>
      <c r="DF154"/>
      <c r="DG154"/>
      <c r="DH154"/>
      <c r="DI154"/>
      <c r="DJ154"/>
      <c r="DK154"/>
      <c r="DL154"/>
      <c r="DM154"/>
      <c r="DN154"/>
      <c r="DO154"/>
      <c r="DP154"/>
      <c r="DQ154"/>
      <c r="DR154"/>
      <c r="DS154"/>
      <c r="DT154"/>
      <c r="DU154"/>
      <c r="DV154"/>
      <c r="DW154"/>
      <c r="DX154"/>
      <c r="DY154"/>
      <c r="DZ154"/>
      <c r="EA154"/>
      <c r="EB154"/>
      <c r="EC154"/>
      <c r="ED154"/>
      <c r="EE154"/>
      <c r="EF154"/>
      <c r="EG154"/>
      <c r="EH154"/>
      <c r="EI154"/>
      <c r="EJ154"/>
      <c r="EK154"/>
      <c r="EL154"/>
      <c r="EM154"/>
      <c r="EN154"/>
      <c r="EO154"/>
      <c r="EP154"/>
      <c r="EQ154"/>
      <c r="ER154"/>
      <c r="ES154"/>
      <c r="ET154"/>
      <c r="EU154"/>
      <c r="EV154"/>
      <c r="EW154"/>
      <c r="EX154"/>
      <c r="EY154"/>
      <c r="EZ154"/>
      <c r="FA154"/>
      <c r="FB154"/>
      <c r="FC154"/>
      <c r="FD154"/>
      <c r="FE154"/>
      <c r="FF154"/>
      <c r="FG154"/>
      <c r="FH154"/>
      <c r="FI154"/>
      <c r="FJ154"/>
      <c r="FK154"/>
      <c r="FL154"/>
      <c r="FM154"/>
      <c r="FN154"/>
      <c r="FO154"/>
      <c r="FP154"/>
      <c r="FQ154"/>
      <c r="FR154"/>
      <c r="FS154"/>
      <c r="FT154"/>
      <c r="FU154"/>
      <c r="FV154"/>
      <c r="FW154"/>
      <c r="FX154"/>
      <c r="FY154"/>
      <c r="FZ154"/>
      <c r="GA154"/>
      <c r="GB154"/>
      <c r="GC154"/>
      <c r="GD154"/>
      <c r="GE154"/>
      <c r="GF154"/>
      <c r="GG154"/>
      <c r="GH154"/>
      <c r="GI154"/>
      <c r="GJ154"/>
      <c r="GK154"/>
      <c r="GL154"/>
      <c r="GM154"/>
      <c r="GN154"/>
      <c r="GO154"/>
      <c r="GP154"/>
      <c r="GQ154"/>
      <c r="GR154"/>
      <c r="GS154"/>
      <c r="GT154"/>
      <c r="GU154"/>
      <c r="GV154"/>
      <c r="GW154"/>
      <c r="GX154"/>
      <c r="GY154"/>
      <c r="GZ154"/>
      <c r="HA154"/>
      <c r="HB154"/>
      <c r="HC154"/>
    </row>
    <row r="155" spans="1:211" s="6" customFormat="1" ht="12.75" customHeight="1" x14ac:dyDescent="0.25">
      <c r="A155" s="456"/>
      <c r="B155" s="137"/>
      <c r="C155" s="12" t="s">
        <v>66</v>
      </c>
      <c r="D155" s="207" t="s">
        <v>45</v>
      </c>
      <c r="E155" s="12"/>
      <c r="F155" s="207"/>
      <c r="G155" s="12" t="s">
        <v>66</v>
      </c>
      <c r="H155" s="207"/>
      <c r="I155" s="12"/>
      <c r="J155" s="207"/>
      <c r="K155" s="12" t="s">
        <v>66</v>
      </c>
      <c r="L155" s="207"/>
      <c r="M155" s="12"/>
      <c r="N155" s="207"/>
      <c r="O155" s="12" t="s">
        <v>66</v>
      </c>
      <c r="P155" s="207"/>
      <c r="Q155" s="12"/>
      <c r="R155" s="207"/>
      <c r="S155" s="12" t="s">
        <v>70</v>
      </c>
      <c r="T155" s="207" t="s">
        <v>14</v>
      </c>
      <c r="U155" s="12" t="s">
        <v>66</v>
      </c>
      <c r="V155" s="207"/>
      <c r="W155" s="12" t="s">
        <v>70</v>
      </c>
      <c r="X155" s="207" t="s">
        <v>14</v>
      </c>
      <c r="Y155" s="12"/>
      <c r="Z155" s="207"/>
      <c r="AA155" s="12" t="s">
        <v>66</v>
      </c>
      <c r="AB155" s="207"/>
      <c r="AC155" s="12"/>
      <c r="AD155" s="207"/>
      <c r="AE155" s="12" t="s">
        <v>66</v>
      </c>
      <c r="AF155" s="207"/>
      <c r="AG155" s="12"/>
      <c r="AH155" s="207"/>
      <c r="AI155" s="12" t="s">
        <v>70</v>
      </c>
      <c r="AJ155" s="207" t="s">
        <v>45</v>
      </c>
      <c r="AK155" s="12"/>
      <c r="AL155" s="207"/>
      <c r="AM155" s="12" t="s">
        <v>70</v>
      </c>
      <c r="AN155" s="207" t="s">
        <v>14</v>
      </c>
      <c r="AO155" s="12"/>
      <c r="AP155" s="207"/>
      <c r="AQ155" s="12"/>
      <c r="AR155" s="207"/>
      <c r="AS155" s="12"/>
      <c r="AT155" s="207"/>
      <c r="AU155"/>
      <c r="AV155"/>
      <c r="AW155"/>
      <c r="AX155"/>
      <c r="AY155"/>
      <c r="AZ155"/>
      <c r="BA155"/>
      <c r="BB155"/>
      <c r="BC155"/>
      <c r="BD155"/>
      <c r="BE155"/>
      <c r="BF155"/>
      <c r="BG155"/>
      <c r="BH155"/>
      <c r="BI155"/>
      <c r="BJ155"/>
      <c r="BK155"/>
      <c r="BL155"/>
      <c r="BM155"/>
      <c r="BN155"/>
      <c r="BO155"/>
      <c r="BP155"/>
      <c r="BQ155"/>
      <c r="BR155"/>
      <c r="BS155"/>
      <c r="BT155"/>
      <c r="BU155"/>
      <c r="BV155"/>
      <c r="BW155"/>
      <c r="BX155"/>
      <c r="BY155"/>
      <c r="BZ155"/>
      <c r="CA155"/>
      <c r="CB155"/>
      <c r="CC155"/>
      <c r="CD155"/>
      <c r="CE155"/>
      <c r="CF155"/>
      <c r="CG155"/>
      <c r="CH155"/>
      <c r="CI155"/>
      <c r="CJ155"/>
      <c r="CK155"/>
      <c r="CL155"/>
      <c r="CM155"/>
      <c r="CN155"/>
      <c r="CO155"/>
      <c r="CP155"/>
      <c r="CQ155"/>
      <c r="CR155"/>
      <c r="CS155"/>
      <c r="CT155"/>
      <c r="CU155"/>
      <c r="CV155"/>
      <c r="CW155"/>
      <c r="CX155"/>
      <c r="CY155"/>
      <c r="CZ155"/>
      <c r="DA155"/>
      <c r="DB155"/>
      <c r="DC155"/>
      <c r="DD155"/>
      <c r="DE155"/>
      <c r="DF155"/>
      <c r="DG155"/>
      <c r="DH155"/>
      <c r="DI155"/>
      <c r="DJ155"/>
      <c r="DK155"/>
      <c r="DL155"/>
      <c r="DM155"/>
      <c r="DN155"/>
      <c r="DO155"/>
      <c r="DP155"/>
      <c r="DQ155"/>
      <c r="DR155"/>
      <c r="DS155"/>
      <c r="DT155"/>
      <c r="DU155"/>
      <c r="DV155"/>
      <c r="DW155"/>
      <c r="DX155"/>
      <c r="DY155"/>
      <c r="DZ155"/>
      <c r="EA155"/>
      <c r="EB155"/>
      <c r="EC155"/>
      <c r="ED155"/>
      <c r="EE155"/>
      <c r="EF155"/>
      <c r="EG155"/>
      <c r="EH155"/>
      <c r="EI155"/>
      <c r="EJ155"/>
      <c r="EK155"/>
      <c r="EL155"/>
      <c r="EM155"/>
      <c r="EN155"/>
      <c r="EO155"/>
      <c r="EP155"/>
      <c r="EQ155"/>
      <c r="ER155"/>
      <c r="ES155"/>
      <c r="ET155"/>
      <c r="EU155"/>
      <c r="EV155"/>
      <c r="EW155"/>
      <c r="EX155"/>
      <c r="EY155"/>
      <c r="EZ155"/>
      <c r="FA155"/>
      <c r="FB155"/>
      <c r="FC155"/>
      <c r="FD155"/>
      <c r="FE155"/>
      <c r="FF155"/>
      <c r="FG155"/>
      <c r="FH155"/>
      <c r="FI155"/>
      <c r="FJ155"/>
      <c r="FK155"/>
      <c r="FL155"/>
      <c r="FM155"/>
      <c r="FN155"/>
      <c r="FO155"/>
      <c r="FP155"/>
      <c r="FQ155"/>
      <c r="FR155"/>
      <c r="FS155"/>
      <c r="FT155"/>
      <c r="FU155"/>
      <c r="FV155"/>
      <c r="FW155"/>
      <c r="FX155"/>
      <c r="FY155"/>
      <c r="FZ155"/>
      <c r="GA155"/>
      <c r="GB155"/>
      <c r="GC155"/>
      <c r="GD155"/>
      <c r="GE155"/>
      <c r="GF155"/>
      <c r="GG155"/>
      <c r="GH155"/>
      <c r="GI155"/>
      <c r="GJ155"/>
      <c r="GK155"/>
      <c r="GL155"/>
      <c r="GM155"/>
      <c r="GN155"/>
      <c r="GO155"/>
      <c r="GP155"/>
      <c r="GQ155"/>
      <c r="GR155"/>
      <c r="GS155"/>
      <c r="GT155"/>
      <c r="GU155"/>
      <c r="GV155"/>
      <c r="GW155"/>
      <c r="GX155"/>
      <c r="GY155"/>
      <c r="GZ155"/>
      <c r="HA155"/>
      <c r="HB155"/>
      <c r="HC155"/>
    </row>
    <row r="156" spans="1:211" s="6" customFormat="1" ht="12.75" customHeight="1" x14ac:dyDescent="0.25">
      <c r="A156" s="456"/>
      <c r="B156" s="137"/>
      <c r="C156" s="406"/>
      <c r="D156" s="407"/>
      <c r="E156" s="406"/>
      <c r="F156" s="407"/>
      <c r="G156" s="406"/>
      <c r="H156" s="407"/>
      <c r="I156" s="406"/>
      <c r="J156" s="407"/>
      <c r="K156" s="406"/>
      <c r="L156" s="407"/>
      <c r="M156" s="406"/>
      <c r="N156" s="407"/>
      <c r="O156" s="406"/>
      <c r="P156" s="407"/>
      <c r="Q156" s="406"/>
      <c r="R156" s="407"/>
      <c r="S156" s="406"/>
      <c r="T156" s="407"/>
      <c r="U156" s="406"/>
      <c r="V156" s="407"/>
      <c r="W156" s="406"/>
      <c r="X156" s="407"/>
      <c r="Y156" s="406"/>
      <c r="Z156" s="407"/>
      <c r="AA156" s="406"/>
      <c r="AB156" s="407"/>
      <c r="AC156" s="406"/>
      <c r="AD156" s="407"/>
      <c r="AE156" s="406"/>
      <c r="AF156" s="407"/>
      <c r="AG156" s="406"/>
      <c r="AH156" s="407"/>
      <c r="AI156" s="406"/>
      <c r="AJ156" s="407"/>
      <c r="AK156" s="406"/>
      <c r="AL156" s="407"/>
      <c r="AM156" s="406"/>
      <c r="AN156" s="407"/>
      <c r="AO156" s="406"/>
      <c r="AP156" s="407"/>
      <c r="AQ156" s="406"/>
      <c r="AR156" s="407"/>
      <c r="AS156" s="406"/>
      <c r="AT156" s="407"/>
      <c r="AU156"/>
      <c r="AV156"/>
      <c r="AW156"/>
      <c r="AX156"/>
      <c r="AY156"/>
      <c r="AZ156"/>
      <c r="BA156"/>
      <c r="BB156"/>
      <c r="BC156"/>
      <c r="BD156"/>
      <c r="BE156"/>
      <c r="BF156"/>
      <c r="BG156"/>
      <c r="BH156"/>
      <c r="BI156"/>
      <c r="BJ156"/>
      <c r="BK156"/>
      <c r="BL156"/>
      <c r="BM156"/>
      <c r="BN156"/>
      <c r="BO156"/>
      <c r="BP156"/>
      <c r="BQ156"/>
      <c r="BR156"/>
      <c r="BS156"/>
      <c r="BT156"/>
      <c r="BU156"/>
      <c r="BV156"/>
      <c r="BW156"/>
      <c r="BX156"/>
      <c r="BY156"/>
      <c r="BZ156"/>
      <c r="CA156"/>
      <c r="CB156"/>
      <c r="CC156"/>
      <c r="CD156"/>
      <c r="CE156"/>
      <c r="CF156"/>
      <c r="CG156"/>
      <c r="CH156"/>
      <c r="CI156"/>
      <c r="CJ156"/>
      <c r="CK156"/>
      <c r="CL156"/>
      <c r="CM156"/>
      <c r="CN156"/>
      <c r="CO156"/>
      <c r="CP156"/>
      <c r="CQ156"/>
      <c r="CR156"/>
      <c r="CS156"/>
      <c r="CT156"/>
      <c r="CU156"/>
      <c r="CV156"/>
      <c r="CW156"/>
      <c r="CX156"/>
      <c r="CY156"/>
      <c r="CZ156"/>
      <c r="DA156"/>
      <c r="DB156"/>
      <c r="DC156"/>
      <c r="DD156"/>
      <c r="DE156"/>
      <c r="DF156"/>
      <c r="DG156"/>
      <c r="DH156"/>
      <c r="DI156"/>
      <c r="DJ156"/>
      <c r="DK156"/>
      <c r="DL156"/>
      <c r="DM156"/>
      <c r="DN156"/>
      <c r="DO156"/>
      <c r="DP156"/>
      <c r="DQ156"/>
      <c r="DR156"/>
      <c r="DS156"/>
      <c r="DT156"/>
      <c r="DU156"/>
      <c r="DV156"/>
      <c r="DW156"/>
      <c r="DX156"/>
      <c r="DY156"/>
      <c r="DZ156"/>
      <c r="EA156"/>
      <c r="EB156"/>
      <c r="EC156"/>
      <c r="ED156"/>
      <c r="EE156"/>
      <c r="EF156"/>
      <c r="EG156"/>
      <c r="EH156"/>
      <c r="EI156"/>
      <c r="EJ156"/>
      <c r="EK156"/>
      <c r="EL156"/>
      <c r="EM156"/>
      <c r="EN156"/>
      <c r="EO156"/>
      <c r="EP156"/>
      <c r="EQ156"/>
      <c r="ER156"/>
      <c r="ES156"/>
      <c r="ET156"/>
      <c r="EU156"/>
      <c r="EV156"/>
      <c r="EW156"/>
      <c r="EX156"/>
      <c r="EY156"/>
      <c r="EZ156"/>
      <c r="FA156"/>
      <c r="FB156"/>
      <c r="FC156"/>
      <c r="FD156"/>
      <c r="FE156"/>
      <c r="FF156"/>
      <c r="FG156"/>
      <c r="FH156"/>
      <c r="FI156"/>
      <c r="FJ156"/>
      <c r="FK156"/>
      <c r="FL156"/>
      <c r="FM156"/>
      <c r="FN156"/>
      <c r="FO156"/>
      <c r="FP156"/>
      <c r="FQ156"/>
      <c r="FR156"/>
      <c r="FS156"/>
      <c r="FT156"/>
      <c r="FU156"/>
      <c r="FV156"/>
      <c r="FW156"/>
      <c r="FX156"/>
      <c r="FY156"/>
      <c r="FZ156"/>
      <c r="GA156"/>
      <c r="GB156"/>
      <c r="GC156"/>
      <c r="GD156"/>
      <c r="GE156"/>
      <c r="GF156"/>
      <c r="GG156"/>
      <c r="GH156"/>
      <c r="GI156"/>
      <c r="GJ156"/>
      <c r="GK156"/>
      <c r="GL156"/>
      <c r="GM156"/>
      <c r="GN156"/>
      <c r="GO156"/>
      <c r="GP156"/>
      <c r="GQ156"/>
      <c r="GR156"/>
      <c r="GS156"/>
      <c r="GT156"/>
      <c r="GU156"/>
      <c r="GV156"/>
      <c r="GW156"/>
      <c r="GX156"/>
      <c r="GY156"/>
      <c r="GZ156"/>
      <c r="HA156"/>
      <c r="HB156"/>
      <c r="HC156"/>
    </row>
    <row r="157" spans="1:211" s="7" customFormat="1" ht="12.75" customHeight="1" x14ac:dyDescent="0.25">
      <c r="A157" s="456"/>
      <c r="B157" s="139" t="s">
        <v>31</v>
      </c>
      <c r="C157" s="408"/>
      <c r="D157" s="409"/>
      <c r="E157" s="408"/>
      <c r="F157" s="409"/>
      <c r="G157" s="408"/>
      <c r="H157" s="409"/>
      <c r="I157" s="408"/>
      <c r="J157" s="409"/>
      <c r="K157" s="408"/>
      <c r="L157" s="409"/>
      <c r="M157" s="408"/>
      <c r="N157" s="409"/>
      <c r="O157" s="408"/>
      <c r="P157" s="409"/>
      <c r="Q157" s="408"/>
      <c r="R157" s="409"/>
      <c r="S157" s="410" t="s">
        <v>97</v>
      </c>
      <c r="T157" s="411"/>
      <c r="U157" s="412"/>
      <c r="V157" s="413"/>
      <c r="W157" s="410" t="s">
        <v>94</v>
      </c>
      <c r="X157" s="411"/>
      <c r="Y157" s="414"/>
      <c r="Z157" s="415"/>
      <c r="AA157" s="410"/>
      <c r="AB157" s="411"/>
      <c r="AC157" s="410"/>
      <c r="AD157" s="411"/>
      <c r="AE157" s="410"/>
      <c r="AF157" s="411"/>
      <c r="AG157" s="410"/>
      <c r="AH157" s="411"/>
      <c r="AI157" s="410" t="s">
        <v>95</v>
      </c>
      <c r="AJ157" s="411"/>
      <c r="AK157" s="410"/>
      <c r="AL157" s="411"/>
      <c r="AM157" s="410" t="s">
        <v>96</v>
      </c>
      <c r="AN157" s="411"/>
      <c r="AO157" s="410"/>
      <c r="AP157" s="411"/>
      <c r="AQ157" s="410"/>
      <c r="AR157" s="411"/>
      <c r="AS157" s="410"/>
      <c r="AT157" s="411"/>
      <c r="AU157"/>
      <c r="AV157"/>
      <c r="AW157"/>
      <c r="AX157"/>
      <c r="AY157"/>
      <c r="AZ157"/>
      <c r="BA157"/>
      <c r="BB157"/>
      <c r="BC157"/>
      <c r="BD157"/>
      <c r="BE157"/>
      <c r="BF157"/>
      <c r="BG157"/>
      <c r="BH157"/>
      <c r="BI157"/>
      <c r="BJ157"/>
      <c r="BK157"/>
      <c r="BL157"/>
      <c r="BM157"/>
      <c r="BN157"/>
      <c r="BO157"/>
      <c r="BP157"/>
      <c r="BQ157"/>
      <c r="BR157"/>
      <c r="BS157"/>
      <c r="BT157"/>
      <c r="BU157"/>
      <c r="BV157"/>
      <c r="BW157"/>
      <c r="BX157"/>
      <c r="BY157"/>
      <c r="BZ157"/>
      <c r="CA157"/>
      <c r="CB157"/>
      <c r="CC157"/>
      <c r="CD157"/>
      <c r="CE157"/>
      <c r="CF157"/>
      <c r="CG157"/>
      <c r="CH157"/>
      <c r="CI157"/>
      <c r="CJ157"/>
      <c r="CK157"/>
      <c r="CL157"/>
      <c r="CM157"/>
      <c r="CN157"/>
      <c r="CO157"/>
      <c r="CP157"/>
      <c r="CQ157"/>
      <c r="CR157"/>
      <c r="CS157"/>
      <c r="CT157"/>
      <c r="CU157"/>
      <c r="CV157"/>
      <c r="CW157"/>
      <c r="CX157"/>
      <c r="CY157"/>
      <c r="CZ157"/>
      <c r="DA157"/>
      <c r="DB157"/>
      <c r="DC157"/>
      <c r="DD157"/>
      <c r="DE157"/>
      <c r="DF157"/>
      <c r="DG157"/>
      <c r="DH157"/>
      <c r="DI157"/>
      <c r="DJ157"/>
      <c r="DK157"/>
      <c r="DL157"/>
      <c r="DM157"/>
      <c r="DN157"/>
      <c r="DO157"/>
      <c r="DP157"/>
      <c r="DQ157"/>
      <c r="DR157"/>
      <c r="DS157"/>
      <c r="DT157"/>
      <c r="DU157"/>
      <c r="DV157"/>
      <c r="DW157"/>
      <c r="DX157"/>
      <c r="DY157"/>
      <c r="DZ157"/>
      <c r="EA157"/>
      <c r="EB157"/>
      <c r="EC157"/>
      <c r="ED157"/>
      <c r="EE157"/>
      <c r="EF157"/>
      <c r="EG157"/>
      <c r="EH157"/>
      <c r="EI157"/>
      <c r="EJ157"/>
      <c r="EK157"/>
      <c r="EL157"/>
      <c r="EM157"/>
      <c r="EN157"/>
      <c r="EO157"/>
      <c r="EP157"/>
      <c r="EQ157"/>
      <c r="ER157"/>
      <c r="ES157"/>
      <c r="ET157"/>
      <c r="EU157"/>
      <c r="EV157"/>
      <c r="EW157"/>
      <c r="EX157"/>
      <c r="EY157"/>
      <c r="EZ157"/>
      <c r="FA157"/>
      <c r="FB157"/>
      <c r="FC157"/>
      <c r="FD157"/>
      <c r="FE157"/>
      <c r="FF157"/>
      <c r="FG157"/>
      <c r="FH157"/>
      <c r="FI157"/>
      <c r="FJ157"/>
      <c r="FK157"/>
      <c r="FL157"/>
      <c r="FM157"/>
      <c r="FN157"/>
      <c r="FO157"/>
      <c r="FP157"/>
      <c r="FQ157"/>
      <c r="FR157"/>
      <c r="FS157"/>
      <c r="FT157"/>
      <c r="FU157"/>
      <c r="FV157"/>
      <c r="FW157"/>
      <c r="FX157"/>
      <c r="FY157"/>
      <c r="FZ157"/>
      <c r="GA157"/>
      <c r="GB157"/>
      <c r="GC157"/>
      <c r="GD157"/>
      <c r="GE157"/>
      <c r="GF157"/>
      <c r="GG157"/>
      <c r="GH157"/>
      <c r="GI157"/>
      <c r="GJ157"/>
      <c r="GK157"/>
      <c r="GL157"/>
      <c r="GM157"/>
      <c r="GN157"/>
      <c r="GO157"/>
      <c r="GP157"/>
      <c r="GQ157"/>
      <c r="GR157"/>
      <c r="GS157"/>
      <c r="GT157"/>
      <c r="GU157"/>
      <c r="GV157"/>
      <c r="GW157"/>
      <c r="GX157"/>
      <c r="GY157"/>
      <c r="GZ157"/>
      <c r="HA157"/>
      <c r="HB157"/>
      <c r="HC157"/>
    </row>
    <row r="158" spans="1:211" s="7" customFormat="1" ht="12.75" customHeight="1" x14ac:dyDescent="0.25">
      <c r="A158" s="456"/>
      <c r="B158" s="139"/>
      <c r="C158" s="181"/>
      <c r="D158" s="182"/>
      <c r="E158" s="181"/>
      <c r="F158" s="182"/>
      <c r="G158" s="181"/>
      <c r="H158" s="182"/>
      <c r="I158" s="181"/>
      <c r="J158" s="182"/>
      <c r="K158" s="181"/>
      <c r="L158" s="182"/>
      <c r="M158" s="181"/>
      <c r="N158" s="182"/>
      <c r="O158" s="181"/>
      <c r="P158" s="182"/>
      <c r="Q158" s="181"/>
      <c r="R158" s="182"/>
      <c r="S158" s="208">
        <v>0.33333333333333331</v>
      </c>
      <c r="T158" s="209">
        <v>0.41666666666666669</v>
      </c>
      <c r="U158" s="210"/>
      <c r="V158" s="211"/>
      <c r="W158" s="208">
        <v>0.58333333333333337</v>
      </c>
      <c r="X158" s="209">
        <v>0.66666666666666663</v>
      </c>
      <c r="Y158" s="183"/>
      <c r="Z158" s="184"/>
      <c r="AA158" s="208"/>
      <c r="AB158" s="209"/>
      <c r="AC158" s="208"/>
      <c r="AD158" s="209"/>
      <c r="AE158" s="208"/>
      <c r="AF158" s="209"/>
      <c r="AG158" s="208"/>
      <c r="AH158" s="209"/>
      <c r="AI158" s="208">
        <v>0.42708333333333331</v>
      </c>
      <c r="AJ158" s="209">
        <v>0.51041666666666663</v>
      </c>
      <c r="AK158" s="208"/>
      <c r="AL158" s="209"/>
      <c r="AM158" s="208">
        <v>0.58333333333333337</v>
      </c>
      <c r="AN158" s="209">
        <v>0.66666666666666663</v>
      </c>
      <c r="AO158" s="208"/>
      <c r="AP158" s="209"/>
      <c r="AQ158" s="208"/>
      <c r="AR158" s="209"/>
      <c r="AS158" s="208"/>
      <c r="AT158" s="209"/>
      <c r="AU158"/>
      <c r="AV158"/>
      <c r="AW158"/>
      <c r="AX158"/>
      <c r="AY158"/>
      <c r="AZ158"/>
      <c r="BA158"/>
      <c r="BB158"/>
      <c r="BC158"/>
      <c r="BD158"/>
      <c r="BE158"/>
      <c r="BF158"/>
      <c r="BG158"/>
      <c r="BH158"/>
      <c r="BI158"/>
      <c r="BJ158"/>
      <c r="BK158"/>
      <c r="BL158"/>
      <c r="BM158"/>
      <c r="BN158"/>
      <c r="BO158"/>
      <c r="BP158"/>
      <c r="BQ158"/>
      <c r="BR158"/>
      <c r="BS158"/>
      <c r="BT158"/>
      <c r="BU158"/>
      <c r="BV158"/>
      <c r="BW158"/>
      <c r="BX158"/>
      <c r="BY158"/>
      <c r="BZ158"/>
      <c r="CA158"/>
      <c r="CB158"/>
      <c r="CC158"/>
      <c r="CD158"/>
      <c r="CE158"/>
      <c r="CF158"/>
      <c r="CG158"/>
      <c r="CH158"/>
      <c r="CI158"/>
      <c r="CJ158"/>
      <c r="CK158"/>
      <c r="CL158"/>
      <c r="CM158"/>
      <c r="CN158"/>
      <c r="CO158"/>
      <c r="CP158"/>
      <c r="CQ158"/>
      <c r="CR158"/>
      <c r="CS158"/>
      <c r="CT158"/>
      <c r="CU158"/>
      <c r="CV158"/>
      <c r="CW158"/>
      <c r="CX158"/>
      <c r="CY158"/>
      <c r="CZ158"/>
      <c r="DA158"/>
      <c r="DB158"/>
      <c r="DC158"/>
      <c r="DD158"/>
      <c r="DE158"/>
      <c r="DF158"/>
      <c r="DG158"/>
      <c r="DH158"/>
      <c r="DI158"/>
      <c r="DJ158"/>
      <c r="DK158"/>
      <c r="DL158"/>
      <c r="DM158"/>
      <c r="DN158"/>
      <c r="DO158"/>
      <c r="DP158"/>
      <c r="DQ158"/>
      <c r="DR158"/>
      <c r="DS158"/>
      <c r="DT158"/>
      <c r="DU158"/>
      <c r="DV158"/>
      <c r="DW158"/>
      <c r="DX158"/>
      <c r="DY158"/>
      <c r="DZ158"/>
      <c r="EA158"/>
      <c r="EB158"/>
      <c r="EC158"/>
      <c r="ED158"/>
      <c r="EE158"/>
      <c r="EF158"/>
      <c r="EG158"/>
      <c r="EH158"/>
      <c r="EI158"/>
      <c r="EJ158"/>
      <c r="EK158"/>
      <c r="EL158"/>
      <c r="EM158"/>
      <c r="EN158"/>
      <c r="EO158"/>
      <c r="EP158"/>
      <c r="EQ158"/>
      <c r="ER158"/>
      <c r="ES158"/>
      <c r="ET158"/>
      <c r="EU158"/>
      <c r="EV158"/>
      <c r="EW158"/>
      <c r="EX158"/>
      <c r="EY158"/>
      <c r="EZ158"/>
      <c r="FA158"/>
      <c r="FB158"/>
      <c r="FC158"/>
      <c r="FD158"/>
      <c r="FE158"/>
      <c r="FF158"/>
      <c r="FG158"/>
      <c r="FH158"/>
      <c r="FI158"/>
      <c r="FJ158"/>
      <c r="FK158"/>
      <c r="FL158"/>
      <c r="FM158"/>
      <c r="FN158"/>
      <c r="FO158"/>
      <c r="FP158"/>
      <c r="FQ158"/>
      <c r="FR158"/>
      <c r="FS158"/>
      <c r="FT158"/>
      <c r="FU158"/>
      <c r="FV158"/>
      <c r="FW158"/>
      <c r="FX158"/>
      <c r="FY158"/>
      <c r="FZ158"/>
      <c r="GA158"/>
      <c r="GB158"/>
      <c r="GC158"/>
      <c r="GD158"/>
      <c r="GE158"/>
      <c r="GF158"/>
      <c r="GG158"/>
      <c r="GH158"/>
      <c r="GI158"/>
      <c r="GJ158"/>
      <c r="GK158"/>
      <c r="GL158"/>
      <c r="GM158"/>
      <c r="GN158"/>
      <c r="GO158"/>
      <c r="GP158"/>
      <c r="GQ158"/>
      <c r="GR158"/>
      <c r="GS158"/>
      <c r="GT158"/>
      <c r="GU158"/>
      <c r="GV158"/>
      <c r="GW158"/>
      <c r="GX158"/>
      <c r="GY158"/>
      <c r="GZ158"/>
      <c r="HA158"/>
      <c r="HB158"/>
      <c r="HC158"/>
    </row>
    <row r="159" spans="1:211" s="7" customFormat="1" ht="12.75" customHeight="1" x14ac:dyDescent="0.25">
      <c r="A159" s="456"/>
      <c r="B159" s="139"/>
      <c r="C159" s="85"/>
      <c r="D159" s="188"/>
      <c r="E159" s="85"/>
      <c r="F159" s="188"/>
      <c r="G159" s="85"/>
      <c r="H159" s="188"/>
      <c r="I159" s="85"/>
      <c r="J159" s="188"/>
      <c r="K159" s="85"/>
      <c r="L159" s="188"/>
      <c r="M159" s="85"/>
      <c r="N159" s="188"/>
      <c r="O159" s="85"/>
      <c r="P159" s="188"/>
      <c r="Q159" s="85"/>
      <c r="R159" s="188"/>
      <c r="S159" s="14" t="s">
        <v>66</v>
      </c>
      <c r="T159" s="212" t="s">
        <v>14</v>
      </c>
      <c r="U159" s="94"/>
      <c r="V159" s="213"/>
      <c r="W159" s="14" t="s">
        <v>70</v>
      </c>
      <c r="X159" s="212" t="s">
        <v>14</v>
      </c>
      <c r="Y159" s="87"/>
      <c r="Z159" s="189"/>
      <c r="AA159" s="14"/>
      <c r="AB159" s="212"/>
      <c r="AC159" s="14"/>
      <c r="AD159" s="212"/>
      <c r="AE159" s="14"/>
      <c r="AF159" s="212"/>
      <c r="AG159" s="14"/>
      <c r="AH159" s="212"/>
      <c r="AI159" s="14" t="s">
        <v>70</v>
      </c>
      <c r="AJ159" s="212" t="s">
        <v>45</v>
      </c>
      <c r="AK159" s="14"/>
      <c r="AL159" s="212"/>
      <c r="AM159" s="14" t="s">
        <v>70</v>
      </c>
      <c r="AN159" s="212" t="s">
        <v>14</v>
      </c>
      <c r="AO159" s="14"/>
      <c r="AP159" s="212"/>
      <c r="AQ159" s="14"/>
      <c r="AR159" s="212"/>
      <c r="AS159" s="14"/>
      <c r="AT159" s="212"/>
      <c r="AU159"/>
      <c r="AV159"/>
      <c r="AW159"/>
      <c r="AX159"/>
      <c r="AY159"/>
      <c r="AZ159"/>
      <c r="BA159"/>
      <c r="BB159"/>
      <c r="BC159"/>
      <c r="BD159"/>
      <c r="BE159"/>
      <c r="BF159"/>
      <c r="BG159"/>
      <c r="BH159"/>
      <c r="BI159"/>
      <c r="BJ159"/>
      <c r="BK159"/>
      <c r="BL159"/>
      <c r="BM159"/>
      <c r="BN159"/>
      <c r="BO159"/>
      <c r="BP159"/>
      <c r="BQ159"/>
      <c r="BR159"/>
      <c r="BS159"/>
      <c r="BT159"/>
      <c r="BU159"/>
      <c r="BV159"/>
      <c r="BW159"/>
      <c r="BX159"/>
      <c r="BY159"/>
      <c r="BZ159"/>
      <c r="CA159"/>
      <c r="CB159"/>
      <c r="CC159"/>
      <c r="CD159"/>
      <c r="CE159"/>
      <c r="CF159"/>
      <c r="CG159"/>
      <c r="CH159"/>
      <c r="CI159"/>
      <c r="CJ159"/>
      <c r="CK159"/>
      <c r="CL159"/>
      <c r="CM159"/>
      <c r="CN159"/>
      <c r="CO159"/>
      <c r="CP159"/>
      <c r="CQ159"/>
      <c r="CR159"/>
      <c r="CS159"/>
      <c r="CT159"/>
      <c r="CU159"/>
      <c r="CV159"/>
      <c r="CW159"/>
      <c r="CX159"/>
      <c r="CY159"/>
      <c r="CZ159"/>
      <c r="DA159"/>
      <c r="DB159"/>
      <c r="DC159"/>
      <c r="DD159"/>
      <c r="DE159"/>
      <c r="DF159"/>
      <c r="DG159"/>
      <c r="DH159"/>
      <c r="DI159"/>
      <c r="DJ159"/>
      <c r="DK159"/>
      <c r="DL159"/>
      <c r="DM159"/>
      <c r="DN159"/>
      <c r="DO159"/>
      <c r="DP159"/>
      <c r="DQ159"/>
      <c r="DR159"/>
      <c r="DS159"/>
      <c r="DT159"/>
      <c r="DU159"/>
      <c r="DV159"/>
      <c r="DW159"/>
      <c r="DX159"/>
      <c r="DY159"/>
      <c r="DZ159"/>
      <c r="EA159"/>
      <c r="EB159"/>
      <c r="EC159"/>
      <c r="ED159"/>
      <c r="EE159"/>
      <c r="EF159"/>
      <c r="EG159"/>
      <c r="EH159"/>
      <c r="EI159"/>
      <c r="EJ159"/>
      <c r="EK159"/>
      <c r="EL159"/>
      <c r="EM159"/>
      <c r="EN159"/>
      <c r="EO159"/>
      <c r="EP159"/>
      <c r="EQ159"/>
      <c r="ER159"/>
      <c r="ES159"/>
      <c r="ET159"/>
      <c r="EU159"/>
      <c r="EV159"/>
      <c r="EW159"/>
      <c r="EX159"/>
      <c r="EY159"/>
      <c r="EZ159"/>
      <c r="FA159"/>
      <c r="FB159"/>
      <c r="FC159"/>
      <c r="FD159"/>
      <c r="FE159"/>
      <c r="FF159"/>
      <c r="FG159"/>
      <c r="FH159"/>
      <c r="FI159"/>
      <c r="FJ159"/>
      <c r="FK159"/>
      <c r="FL159"/>
      <c r="FM159"/>
      <c r="FN159"/>
      <c r="FO159"/>
      <c r="FP159"/>
      <c r="FQ159"/>
      <c r="FR159"/>
      <c r="FS159"/>
      <c r="FT159"/>
      <c r="FU159"/>
      <c r="FV159"/>
      <c r="FW159"/>
      <c r="FX159"/>
      <c r="FY159"/>
      <c r="FZ159"/>
      <c r="GA159"/>
      <c r="GB159"/>
      <c r="GC159"/>
      <c r="GD159"/>
      <c r="GE159"/>
      <c r="GF159"/>
      <c r="GG159"/>
      <c r="GH159"/>
      <c r="GI159"/>
      <c r="GJ159"/>
      <c r="GK159"/>
      <c r="GL159"/>
      <c r="GM159"/>
      <c r="GN159"/>
      <c r="GO159"/>
      <c r="GP159"/>
      <c r="GQ159"/>
      <c r="GR159"/>
      <c r="GS159"/>
      <c r="GT159"/>
      <c r="GU159"/>
      <c r="GV159"/>
      <c r="GW159"/>
      <c r="GX159"/>
      <c r="GY159"/>
      <c r="GZ159"/>
      <c r="HA159"/>
      <c r="HB159"/>
      <c r="HC159"/>
    </row>
    <row r="160" spans="1:211" s="7" customFormat="1" ht="12.75" customHeight="1" thickBot="1" x14ac:dyDescent="0.3">
      <c r="A160" s="456"/>
      <c r="B160" s="139"/>
      <c r="C160" s="404"/>
      <c r="D160" s="405"/>
      <c r="E160" s="404"/>
      <c r="F160" s="405"/>
      <c r="G160" s="404"/>
      <c r="H160" s="405"/>
      <c r="I160" s="404"/>
      <c r="J160" s="405"/>
      <c r="K160" s="404"/>
      <c r="L160" s="405"/>
      <c r="M160" s="404"/>
      <c r="N160" s="405"/>
      <c r="O160" s="404"/>
      <c r="P160" s="405"/>
      <c r="Q160" s="404"/>
      <c r="R160" s="405"/>
      <c r="S160" s="396"/>
      <c r="T160" s="397"/>
      <c r="U160" s="400"/>
      <c r="V160" s="401"/>
      <c r="W160" s="396"/>
      <c r="X160" s="397"/>
      <c r="Y160" s="402"/>
      <c r="Z160" s="403"/>
      <c r="AA160" s="396"/>
      <c r="AB160" s="397"/>
      <c r="AC160" s="396"/>
      <c r="AD160" s="397"/>
      <c r="AE160" s="396"/>
      <c r="AF160" s="397"/>
      <c r="AG160" s="396"/>
      <c r="AH160" s="397"/>
      <c r="AI160" s="396"/>
      <c r="AJ160" s="397"/>
      <c r="AK160" s="396"/>
      <c r="AL160" s="397"/>
      <c r="AM160" s="396"/>
      <c r="AN160" s="397"/>
      <c r="AO160" s="396"/>
      <c r="AP160" s="397"/>
      <c r="AQ160" s="396"/>
      <c r="AR160" s="397"/>
      <c r="AS160" s="396"/>
      <c r="AT160" s="397"/>
      <c r="AU160"/>
      <c r="AV160"/>
      <c r="AW160"/>
      <c r="AX160"/>
      <c r="AY160"/>
      <c r="AZ160"/>
      <c r="BA160"/>
      <c r="BB160"/>
      <c r="BC160"/>
      <c r="BD160"/>
      <c r="BE160"/>
      <c r="BF160"/>
      <c r="BG160"/>
      <c r="BH160"/>
      <c r="BI160"/>
      <c r="BJ160"/>
      <c r="BK160"/>
      <c r="BL160"/>
      <c r="BM160"/>
      <c r="BN160"/>
      <c r="BO160"/>
      <c r="BP160"/>
      <c r="BQ160"/>
      <c r="BR160"/>
      <c r="BS160"/>
      <c r="BT160"/>
      <c r="BU160"/>
      <c r="BV160"/>
      <c r="BW160"/>
      <c r="BX160"/>
      <c r="BY160"/>
      <c r="BZ160"/>
      <c r="CA160"/>
      <c r="CB160"/>
      <c r="CC160"/>
      <c r="CD160"/>
      <c r="CE160"/>
      <c r="CF160"/>
      <c r="CG160"/>
      <c r="CH160"/>
      <c r="CI160"/>
      <c r="CJ160"/>
      <c r="CK160"/>
      <c r="CL160"/>
      <c r="CM160"/>
      <c r="CN160"/>
      <c r="CO160"/>
      <c r="CP160"/>
      <c r="CQ160"/>
      <c r="CR160"/>
      <c r="CS160"/>
      <c r="CT160"/>
      <c r="CU160"/>
      <c r="CV160"/>
      <c r="CW160"/>
      <c r="CX160"/>
      <c r="CY160"/>
      <c r="CZ160"/>
      <c r="DA160"/>
      <c r="DB160"/>
      <c r="DC160"/>
      <c r="DD160"/>
      <c r="DE160"/>
      <c r="DF160"/>
      <c r="DG160"/>
      <c r="DH160"/>
      <c r="DI160"/>
      <c r="DJ160"/>
      <c r="DK160"/>
      <c r="DL160"/>
      <c r="DM160"/>
      <c r="DN160"/>
      <c r="DO160"/>
      <c r="DP160"/>
      <c r="DQ160"/>
      <c r="DR160"/>
      <c r="DS160"/>
      <c r="DT160"/>
      <c r="DU160"/>
      <c r="DV160"/>
      <c r="DW160"/>
      <c r="DX160"/>
      <c r="DY160"/>
      <c r="DZ160"/>
      <c r="EA160"/>
      <c r="EB160"/>
      <c r="EC160"/>
      <c r="ED160"/>
      <c r="EE160"/>
      <c r="EF160"/>
      <c r="EG160"/>
      <c r="EH160"/>
      <c r="EI160"/>
      <c r="EJ160"/>
      <c r="EK160"/>
      <c r="EL160"/>
      <c r="EM160"/>
      <c r="EN160"/>
      <c r="EO160"/>
      <c r="EP160"/>
      <c r="EQ160"/>
      <c r="ER160"/>
      <c r="ES160"/>
      <c r="ET160"/>
      <c r="EU160"/>
      <c r="EV160"/>
      <c r="EW160"/>
      <c r="EX160"/>
      <c r="EY160"/>
      <c r="EZ160"/>
      <c r="FA160"/>
      <c r="FB160"/>
      <c r="FC160"/>
      <c r="FD160"/>
      <c r="FE160"/>
      <c r="FF160"/>
      <c r="FG160"/>
      <c r="FH160"/>
      <c r="FI160"/>
      <c r="FJ160"/>
      <c r="FK160"/>
      <c r="FL160"/>
      <c r="FM160"/>
      <c r="FN160"/>
      <c r="FO160"/>
      <c r="FP160"/>
      <c r="FQ160"/>
      <c r="FR160"/>
      <c r="FS160"/>
      <c r="FT160"/>
      <c r="FU160"/>
      <c r="FV160"/>
      <c r="FW160"/>
      <c r="FX160"/>
      <c r="FY160"/>
      <c r="FZ160"/>
      <c r="GA160"/>
      <c r="GB160"/>
      <c r="GC160"/>
      <c r="GD160"/>
      <c r="GE160"/>
      <c r="GF160"/>
      <c r="GG160"/>
      <c r="GH160"/>
      <c r="GI160"/>
      <c r="GJ160"/>
      <c r="GK160"/>
      <c r="GL160"/>
      <c r="GM160"/>
      <c r="GN160"/>
      <c r="GO160"/>
      <c r="GP160"/>
      <c r="GQ160"/>
      <c r="GR160"/>
      <c r="GS160"/>
      <c r="GT160"/>
      <c r="GU160"/>
      <c r="GV160"/>
      <c r="GW160"/>
      <c r="GX160"/>
      <c r="GY160"/>
      <c r="GZ160"/>
      <c r="HA160"/>
      <c r="HB160"/>
      <c r="HC160"/>
    </row>
    <row r="161" spans="1:211" s="18" customFormat="1" ht="12.75" customHeight="1" outlineLevel="1" x14ac:dyDescent="0.25">
      <c r="A161" s="456"/>
      <c r="B161" s="142" t="s">
        <v>32</v>
      </c>
      <c r="C161" s="398"/>
      <c r="D161" s="399"/>
      <c r="E161" s="398"/>
      <c r="F161" s="399"/>
      <c r="G161" s="398"/>
      <c r="H161" s="399"/>
      <c r="I161" s="398"/>
      <c r="J161" s="399"/>
      <c r="K161" s="398"/>
      <c r="L161" s="399"/>
      <c r="M161" s="398"/>
      <c r="N161" s="399"/>
      <c r="O161" s="398"/>
      <c r="P161" s="399"/>
      <c r="Q161" s="398"/>
      <c r="R161" s="399"/>
      <c r="S161" s="398"/>
      <c r="T161" s="399"/>
      <c r="U161" s="398"/>
      <c r="V161" s="399"/>
      <c r="W161" s="398"/>
      <c r="X161" s="399"/>
      <c r="Y161" s="398"/>
      <c r="Z161" s="399"/>
      <c r="AA161" s="398"/>
      <c r="AB161" s="399"/>
      <c r="AC161" s="398"/>
      <c r="AD161" s="399"/>
      <c r="AE161" s="398"/>
      <c r="AF161" s="399"/>
      <c r="AG161" s="398"/>
      <c r="AH161" s="399"/>
      <c r="AI161" s="398"/>
      <c r="AJ161" s="399"/>
      <c r="AK161" s="398"/>
      <c r="AL161" s="399"/>
      <c r="AM161" s="398"/>
      <c r="AN161" s="399"/>
      <c r="AO161" s="398"/>
      <c r="AP161" s="399"/>
      <c r="AQ161" s="398"/>
      <c r="AR161" s="399"/>
      <c r="AS161" s="398"/>
      <c r="AT161" s="399"/>
      <c r="AU161"/>
      <c r="AV161"/>
      <c r="AW161"/>
      <c r="AX161"/>
      <c r="AY161"/>
      <c r="AZ161"/>
      <c r="BA161"/>
      <c r="BB161"/>
      <c r="BC161"/>
      <c r="BD161"/>
      <c r="BE161"/>
      <c r="BF161"/>
      <c r="BG161"/>
      <c r="BH161"/>
      <c r="BI161"/>
      <c r="BJ161"/>
      <c r="BK161"/>
      <c r="BL161"/>
      <c r="BM161"/>
      <c r="BN161"/>
      <c r="BO161"/>
      <c r="BP161"/>
      <c r="BQ161"/>
      <c r="BR161"/>
      <c r="BS161"/>
      <c r="BT161"/>
      <c r="BU161"/>
      <c r="BV161"/>
      <c r="BW161"/>
      <c r="BX161"/>
      <c r="BY161"/>
      <c r="BZ161"/>
      <c r="CA161"/>
      <c r="CB161"/>
      <c r="CC161"/>
      <c r="CD161"/>
      <c r="CE161"/>
      <c r="CF161"/>
      <c r="CG161"/>
      <c r="CH161"/>
      <c r="CI161"/>
      <c r="CJ161"/>
      <c r="CK161"/>
      <c r="CL161"/>
      <c r="CM161"/>
      <c r="CN161"/>
      <c r="CO161"/>
      <c r="CP161"/>
      <c r="CQ161"/>
      <c r="CR161"/>
      <c r="CS161"/>
      <c r="CT161"/>
      <c r="CU161"/>
      <c r="CV161"/>
      <c r="CW161"/>
      <c r="CX161"/>
      <c r="CY161"/>
      <c r="CZ161"/>
      <c r="DA161"/>
      <c r="DB161"/>
      <c r="DC161"/>
      <c r="DD161"/>
      <c r="DE161"/>
      <c r="DF161"/>
      <c r="DG161"/>
      <c r="DH161"/>
      <c r="DI161"/>
      <c r="DJ161"/>
      <c r="DK161"/>
      <c r="DL161"/>
      <c r="DM161"/>
      <c r="DN161"/>
      <c r="DO161"/>
      <c r="DP161"/>
      <c r="DQ161"/>
      <c r="DR161"/>
      <c r="DS161"/>
      <c r="DT161"/>
      <c r="DU161"/>
      <c r="DV161"/>
      <c r="DW161"/>
      <c r="DX161"/>
      <c r="DY161"/>
      <c r="DZ161"/>
      <c r="EA161"/>
      <c r="EB161"/>
      <c r="EC161"/>
      <c r="ED161"/>
      <c r="EE161"/>
      <c r="EF161"/>
      <c r="EG161"/>
      <c r="EH161"/>
      <c r="EI161"/>
      <c r="EJ161"/>
      <c r="EK161"/>
      <c r="EL161"/>
      <c r="EM161"/>
      <c r="EN161"/>
      <c r="EO161"/>
      <c r="EP161"/>
      <c r="EQ161"/>
      <c r="ER161"/>
      <c r="ES161"/>
      <c r="ET161"/>
      <c r="EU161"/>
      <c r="EV161"/>
      <c r="EW161"/>
      <c r="EX161"/>
      <c r="EY161"/>
      <c r="EZ161"/>
      <c r="FA161"/>
      <c r="FB161"/>
      <c r="FC161"/>
      <c r="FD161"/>
      <c r="FE161"/>
      <c r="FF161"/>
      <c r="FG161"/>
      <c r="FH161"/>
      <c r="FI161"/>
      <c r="FJ161"/>
      <c r="FK161"/>
      <c r="FL161"/>
      <c r="FM161"/>
      <c r="FN161"/>
      <c r="FO161"/>
      <c r="FP161"/>
      <c r="FQ161"/>
      <c r="FR161"/>
      <c r="FS161"/>
      <c r="FT161"/>
      <c r="FU161"/>
      <c r="FV161"/>
      <c r="FW161"/>
      <c r="FX161"/>
      <c r="FY161"/>
      <c r="FZ161"/>
      <c r="GA161"/>
      <c r="GB161"/>
      <c r="GC161"/>
      <c r="GD161"/>
      <c r="GE161"/>
      <c r="GF161"/>
      <c r="GG161"/>
      <c r="GH161"/>
      <c r="GI161"/>
      <c r="GJ161"/>
      <c r="GK161"/>
      <c r="GL161"/>
      <c r="GM161"/>
      <c r="GN161"/>
      <c r="GO161"/>
      <c r="GP161"/>
      <c r="GQ161"/>
      <c r="GR161"/>
      <c r="GS161"/>
      <c r="GT161"/>
      <c r="GU161"/>
      <c r="GV161"/>
      <c r="GW161"/>
      <c r="GX161"/>
      <c r="GY161"/>
      <c r="GZ161"/>
      <c r="HA161"/>
      <c r="HB161"/>
      <c r="HC161"/>
    </row>
    <row r="162" spans="1:211" s="18" customFormat="1" ht="12.75" customHeight="1" outlineLevel="1" x14ac:dyDescent="0.25">
      <c r="A162" s="456"/>
      <c r="B162" s="142"/>
      <c r="C162" s="214"/>
      <c r="D162" s="215"/>
      <c r="E162" s="214"/>
      <c r="F162" s="215"/>
      <c r="G162" s="214"/>
      <c r="H162" s="215"/>
      <c r="I162" s="214"/>
      <c r="J162" s="215"/>
      <c r="K162" s="214"/>
      <c r="L162" s="215"/>
      <c r="M162" s="214"/>
      <c r="N162" s="215"/>
      <c r="O162" s="214"/>
      <c r="P162" s="215"/>
      <c r="Q162" s="214"/>
      <c r="R162" s="215"/>
      <c r="S162" s="214"/>
      <c r="T162" s="215"/>
      <c r="U162" s="214"/>
      <c r="V162" s="215"/>
      <c r="W162" s="214"/>
      <c r="X162" s="215"/>
      <c r="Y162" s="214"/>
      <c r="Z162" s="215"/>
      <c r="AA162" s="214"/>
      <c r="AB162" s="215"/>
      <c r="AC162" s="214"/>
      <c r="AD162" s="215"/>
      <c r="AE162" s="214"/>
      <c r="AF162" s="215"/>
      <c r="AG162" s="214"/>
      <c r="AH162" s="215"/>
      <c r="AI162" s="214"/>
      <c r="AJ162" s="215"/>
      <c r="AK162" s="214"/>
      <c r="AL162" s="215"/>
      <c r="AM162" s="214"/>
      <c r="AN162" s="215"/>
      <c r="AO162" s="214"/>
      <c r="AP162" s="215"/>
      <c r="AQ162" s="214"/>
      <c r="AR162" s="215"/>
      <c r="AS162" s="214"/>
      <c r="AT162" s="215"/>
      <c r="AU162"/>
      <c r="AV162"/>
      <c r="AW162"/>
      <c r="AX162"/>
      <c r="AY162"/>
      <c r="AZ162"/>
      <c r="BA162"/>
      <c r="BB162"/>
      <c r="BC162"/>
      <c r="BD162"/>
      <c r="BE162"/>
      <c r="BF162"/>
      <c r="BG162"/>
      <c r="BH162"/>
      <c r="BI162"/>
      <c r="BJ162"/>
      <c r="BK162"/>
      <c r="BL162"/>
      <c r="BM162"/>
      <c r="BN162"/>
      <c r="BO162"/>
      <c r="BP162"/>
      <c r="BQ162"/>
      <c r="BR162"/>
      <c r="BS162"/>
      <c r="BT162"/>
      <c r="BU162"/>
      <c r="BV162"/>
      <c r="BW162"/>
      <c r="BX162"/>
      <c r="BY162"/>
      <c r="BZ162"/>
      <c r="CA162"/>
      <c r="CB162"/>
      <c r="CC162"/>
      <c r="CD162"/>
      <c r="CE162"/>
      <c r="CF162"/>
      <c r="CG162"/>
      <c r="CH162"/>
      <c r="CI162"/>
      <c r="CJ162"/>
      <c r="CK162"/>
      <c r="CL162"/>
      <c r="CM162"/>
      <c r="CN162"/>
      <c r="CO162"/>
      <c r="CP162"/>
      <c r="CQ162"/>
      <c r="CR162"/>
      <c r="CS162"/>
      <c r="CT162"/>
      <c r="CU162"/>
      <c r="CV162"/>
      <c r="CW162"/>
      <c r="CX162"/>
      <c r="CY162"/>
      <c r="CZ162"/>
      <c r="DA162"/>
      <c r="DB162"/>
      <c r="DC162"/>
      <c r="DD162"/>
      <c r="DE162"/>
      <c r="DF162"/>
      <c r="DG162"/>
      <c r="DH162"/>
      <c r="DI162"/>
      <c r="DJ162"/>
      <c r="DK162"/>
      <c r="DL162"/>
      <c r="DM162"/>
      <c r="DN162"/>
      <c r="DO162"/>
      <c r="DP162"/>
      <c r="DQ162"/>
      <c r="DR162"/>
      <c r="DS162"/>
      <c r="DT162"/>
      <c r="DU162"/>
      <c r="DV162"/>
      <c r="DW162"/>
      <c r="DX162"/>
      <c r="DY162"/>
      <c r="DZ162"/>
      <c r="EA162"/>
      <c r="EB162"/>
      <c r="EC162"/>
      <c r="ED162"/>
      <c r="EE162"/>
      <c r="EF162"/>
      <c r="EG162"/>
      <c r="EH162"/>
      <c r="EI162"/>
      <c r="EJ162"/>
      <c r="EK162"/>
      <c r="EL162"/>
      <c r="EM162"/>
      <c r="EN162"/>
      <c r="EO162"/>
      <c r="EP162"/>
      <c r="EQ162"/>
      <c r="ER162"/>
      <c r="ES162"/>
      <c r="ET162"/>
      <c r="EU162"/>
      <c r="EV162"/>
      <c r="EW162"/>
      <c r="EX162"/>
      <c r="EY162"/>
      <c r="EZ162"/>
      <c r="FA162"/>
      <c r="FB162"/>
      <c r="FC162"/>
      <c r="FD162"/>
      <c r="FE162"/>
      <c r="FF162"/>
      <c r="FG162"/>
      <c r="FH162"/>
      <c r="FI162"/>
      <c r="FJ162"/>
      <c r="FK162"/>
      <c r="FL162"/>
      <c r="FM162"/>
      <c r="FN162"/>
      <c r="FO162"/>
      <c r="FP162"/>
      <c r="FQ162"/>
      <c r="FR162"/>
      <c r="FS162"/>
      <c r="FT162"/>
      <c r="FU162"/>
      <c r="FV162"/>
      <c r="FW162"/>
      <c r="FX162"/>
      <c r="FY162"/>
      <c r="FZ162"/>
      <c r="GA162"/>
      <c r="GB162"/>
      <c r="GC162"/>
      <c r="GD162"/>
      <c r="GE162"/>
      <c r="GF162"/>
      <c r="GG162"/>
      <c r="GH162"/>
      <c r="GI162"/>
      <c r="GJ162"/>
      <c r="GK162"/>
      <c r="GL162"/>
      <c r="GM162"/>
      <c r="GN162"/>
      <c r="GO162"/>
      <c r="GP162"/>
      <c r="GQ162"/>
      <c r="GR162"/>
      <c r="GS162"/>
      <c r="GT162"/>
      <c r="GU162"/>
      <c r="GV162"/>
      <c r="GW162"/>
      <c r="GX162"/>
      <c r="GY162"/>
      <c r="GZ162"/>
      <c r="HA162"/>
      <c r="HB162"/>
      <c r="HC162"/>
    </row>
    <row r="163" spans="1:211" s="18" customFormat="1" ht="12.75" customHeight="1" outlineLevel="1" x14ac:dyDescent="0.25">
      <c r="A163" s="456"/>
      <c r="B163" s="142"/>
      <c r="C163" s="19"/>
      <c r="D163" s="216"/>
      <c r="E163" s="19"/>
      <c r="F163" s="216"/>
      <c r="G163" s="19"/>
      <c r="H163" s="216"/>
      <c r="I163" s="19"/>
      <c r="J163" s="216"/>
      <c r="K163" s="19"/>
      <c r="L163" s="216"/>
      <c r="M163" s="19"/>
      <c r="N163" s="216"/>
      <c r="O163" s="19"/>
      <c r="P163" s="216"/>
      <c r="Q163" s="19"/>
      <c r="R163" s="216"/>
      <c r="S163" s="19"/>
      <c r="T163" s="216"/>
      <c r="U163" s="19"/>
      <c r="V163" s="216"/>
      <c r="W163" s="19"/>
      <c r="X163" s="216"/>
      <c r="Y163" s="19"/>
      <c r="Z163" s="216"/>
      <c r="AA163" s="19"/>
      <c r="AB163" s="216"/>
      <c r="AC163" s="19"/>
      <c r="AD163" s="216"/>
      <c r="AE163" s="19"/>
      <c r="AF163" s="216"/>
      <c r="AG163" s="19"/>
      <c r="AH163" s="216"/>
      <c r="AI163" s="19"/>
      <c r="AJ163" s="216"/>
      <c r="AK163" s="19"/>
      <c r="AL163" s="216"/>
      <c r="AM163" s="19"/>
      <c r="AN163" s="216"/>
      <c r="AO163" s="19"/>
      <c r="AP163" s="216"/>
      <c r="AQ163" s="19"/>
      <c r="AR163" s="216"/>
      <c r="AS163" s="19"/>
      <c r="AT163" s="216"/>
      <c r="AU163"/>
      <c r="AV163"/>
      <c r="AW163"/>
      <c r="AX163"/>
      <c r="AY163"/>
      <c r="AZ163"/>
      <c r="BA163"/>
      <c r="BB163"/>
      <c r="BC163"/>
      <c r="BD163"/>
      <c r="BE163"/>
      <c r="BF163"/>
      <c r="BG163"/>
      <c r="BH163"/>
      <c r="BI163"/>
      <c r="BJ163"/>
      <c r="BK163"/>
      <c r="BL163"/>
      <c r="BM163"/>
      <c r="BN163"/>
      <c r="BO163"/>
      <c r="BP163"/>
      <c r="BQ163"/>
      <c r="BR163"/>
      <c r="BS163"/>
      <c r="BT163"/>
      <c r="BU163"/>
      <c r="BV163"/>
      <c r="BW163"/>
      <c r="BX163"/>
      <c r="BY163"/>
      <c r="BZ163"/>
      <c r="CA163"/>
      <c r="CB163"/>
      <c r="CC163"/>
      <c r="CD163"/>
      <c r="CE163"/>
      <c r="CF163"/>
      <c r="CG163"/>
      <c r="CH163"/>
      <c r="CI163"/>
      <c r="CJ163"/>
      <c r="CK163"/>
      <c r="CL163"/>
      <c r="CM163"/>
      <c r="CN163"/>
      <c r="CO163"/>
      <c r="CP163"/>
      <c r="CQ163"/>
      <c r="CR163"/>
      <c r="CS163"/>
      <c r="CT163"/>
      <c r="CU163"/>
      <c r="CV163"/>
      <c r="CW163"/>
      <c r="CX163"/>
      <c r="CY163"/>
      <c r="CZ163"/>
      <c r="DA163"/>
      <c r="DB163"/>
      <c r="DC163"/>
      <c r="DD163"/>
      <c r="DE163"/>
      <c r="DF163"/>
      <c r="DG163"/>
      <c r="DH163"/>
      <c r="DI163"/>
      <c r="DJ163"/>
      <c r="DK163"/>
      <c r="DL163"/>
      <c r="DM163"/>
      <c r="DN163"/>
      <c r="DO163"/>
      <c r="DP163"/>
      <c r="DQ163"/>
      <c r="DR163"/>
      <c r="DS163"/>
      <c r="DT163"/>
      <c r="DU163"/>
      <c r="DV163"/>
      <c r="DW163"/>
      <c r="DX163"/>
      <c r="DY163"/>
      <c r="DZ163"/>
      <c r="EA163"/>
      <c r="EB163"/>
      <c r="EC163"/>
      <c r="ED163"/>
      <c r="EE163"/>
      <c r="EF163"/>
      <c r="EG163"/>
      <c r="EH163"/>
      <c r="EI163"/>
      <c r="EJ163"/>
      <c r="EK163"/>
      <c r="EL163"/>
      <c r="EM163"/>
      <c r="EN163"/>
      <c r="EO163"/>
      <c r="EP163"/>
      <c r="EQ163"/>
      <c r="ER163"/>
      <c r="ES163"/>
      <c r="ET163"/>
      <c r="EU163"/>
      <c r="EV163"/>
      <c r="EW163"/>
      <c r="EX163"/>
      <c r="EY163"/>
      <c r="EZ163"/>
      <c r="FA163"/>
      <c r="FB163"/>
      <c r="FC163"/>
      <c r="FD163"/>
      <c r="FE163"/>
      <c r="FF163"/>
      <c r="FG163"/>
      <c r="FH163"/>
      <c r="FI163"/>
      <c r="FJ163"/>
      <c r="FK163"/>
      <c r="FL163"/>
      <c r="FM163"/>
      <c r="FN163"/>
      <c r="FO163"/>
      <c r="FP163"/>
      <c r="FQ163"/>
      <c r="FR163"/>
      <c r="FS163"/>
      <c r="FT163"/>
      <c r="FU163"/>
      <c r="FV163"/>
      <c r="FW163"/>
      <c r="FX163"/>
      <c r="FY163"/>
      <c r="FZ163"/>
      <c r="GA163"/>
      <c r="GB163"/>
      <c r="GC163"/>
      <c r="GD163"/>
      <c r="GE163"/>
      <c r="GF163"/>
      <c r="GG163"/>
      <c r="GH163"/>
      <c r="GI163"/>
      <c r="GJ163"/>
      <c r="GK163"/>
      <c r="GL163"/>
      <c r="GM163"/>
      <c r="GN163"/>
      <c r="GO163"/>
      <c r="GP163"/>
      <c r="GQ163"/>
      <c r="GR163"/>
      <c r="GS163"/>
      <c r="GT163"/>
      <c r="GU163"/>
      <c r="GV163"/>
      <c r="GW163"/>
      <c r="GX163"/>
      <c r="GY163"/>
      <c r="GZ163"/>
      <c r="HA163"/>
      <c r="HB163"/>
      <c r="HC163"/>
    </row>
    <row r="164" spans="1:211" s="18" customFormat="1" ht="12.75" customHeight="1" outlineLevel="1" thickBot="1" x14ac:dyDescent="0.3">
      <c r="A164" s="456"/>
      <c r="B164" s="142"/>
      <c r="C164" s="394"/>
      <c r="D164" s="395"/>
      <c r="E164" s="394"/>
      <c r="F164" s="395"/>
      <c r="G164" s="394"/>
      <c r="H164" s="395"/>
      <c r="I164" s="394"/>
      <c r="J164" s="395"/>
      <c r="K164" s="394"/>
      <c r="L164" s="395"/>
      <c r="M164" s="394"/>
      <c r="N164" s="395"/>
      <c r="O164" s="394"/>
      <c r="P164" s="395"/>
      <c r="Q164" s="394"/>
      <c r="R164" s="395"/>
      <c r="S164" s="394"/>
      <c r="T164" s="395"/>
      <c r="U164" s="394"/>
      <c r="V164" s="395"/>
      <c r="W164" s="394"/>
      <c r="X164" s="395"/>
      <c r="Y164" s="394"/>
      <c r="Z164" s="395"/>
      <c r="AA164" s="394"/>
      <c r="AB164" s="395"/>
      <c r="AC164" s="394"/>
      <c r="AD164" s="395"/>
      <c r="AE164" s="394"/>
      <c r="AF164" s="395"/>
      <c r="AG164" s="394"/>
      <c r="AH164" s="395"/>
      <c r="AI164" s="394"/>
      <c r="AJ164" s="395"/>
      <c r="AK164" s="394"/>
      <c r="AL164" s="395"/>
      <c r="AM164" s="394"/>
      <c r="AN164" s="395"/>
      <c r="AO164" s="394"/>
      <c r="AP164" s="395"/>
      <c r="AQ164" s="394"/>
      <c r="AR164" s="395"/>
      <c r="AS164" s="394"/>
      <c r="AT164" s="395"/>
      <c r="AU164"/>
      <c r="AV164"/>
      <c r="AW164"/>
      <c r="AX164"/>
      <c r="AY164"/>
      <c r="AZ164"/>
      <c r="BA164"/>
      <c r="BB164"/>
      <c r="BC164"/>
      <c r="BD164"/>
      <c r="BE164"/>
      <c r="BF164"/>
      <c r="BG164"/>
      <c r="BH164"/>
      <c r="BI164"/>
      <c r="BJ164"/>
      <c r="BK164"/>
      <c r="BL164"/>
      <c r="BM164"/>
      <c r="BN164"/>
      <c r="BO164"/>
      <c r="BP164"/>
      <c r="BQ164"/>
      <c r="BR164"/>
      <c r="BS164"/>
      <c r="BT164"/>
      <c r="BU164"/>
      <c r="BV164"/>
      <c r="BW164"/>
      <c r="BX164"/>
      <c r="BY164"/>
      <c r="BZ164"/>
      <c r="CA164"/>
      <c r="CB164"/>
      <c r="CC164"/>
      <c r="CD164"/>
      <c r="CE164"/>
      <c r="CF164"/>
      <c r="CG164"/>
      <c r="CH164"/>
      <c r="CI164"/>
      <c r="CJ164"/>
      <c r="CK164"/>
      <c r="CL164"/>
      <c r="CM164"/>
      <c r="CN164"/>
      <c r="CO164"/>
      <c r="CP164"/>
      <c r="CQ164"/>
      <c r="CR164"/>
      <c r="CS164"/>
      <c r="CT164"/>
      <c r="CU164"/>
      <c r="CV164"/>
      <c r="CW164"/>
      <c r="CX164"/>
      <c r="CY164"/>
      <c r="CZ164"/>
      <c r="DA164"/>
      <c r="DB164"/>
      <c r="DC164"/>
      <c r="DD164"/>
      <c r="DE164"/>
      <c r="DF164"/>
      <c r="DG164"/>
      <c r="DH164"/>
      <c r="DI164"/>
      <c r="DJ164"/>
      <c r="DK164"/>
      <c r="DL164"/>
      <c r="DM164"/>
      <c r="DN164"/>
      <c r="DO164"/>
      <c r="DP164"/>
      <c r="DQ164"/>
      <c r="DR164"/>
      <c r="DS164"/>
      <c r="DT164"/>
      <c r="DU164"/>
      <c r="DV164"/>
      <c r="DW164"/>
      <c r="DX164"/>
      <c r="DY164"/>
      <c r="DZ164"/>
      <c r="EA164"/>
      <c r="EB164"/>
      <c r="EC164"/>
      <c r="ED164"/>
      <c r="EE164"/>
      <c r="EF164"/>
      <c r="EG164"/>
      <c r="EH164"/>
      <c r="EI164"/>
      <c r="EJ164"/>
      <c r="EK164"/>
      <c r="EL164"/>
      <c r="EM164"/>
      <c r="EN164"/>
      <c r="EO164"/>
      <c r="EP164"/>
      <c r="EQ164"/>
      <c r="ER164"/>
      <c r="ES164"/>
      <c r="ET164"/>
      <c r="EU164"/>
      <c r="EV164"/>
      <c r="EW164"/>
      <c r="EX164"/>
      <c r="EY164"/>
      <c r="EZ164"/>
      <c r="FA164"/>
      <c r="FB164"/>
      <c r="FC164"/>
      <c r="FD164"/>
      <c r="FE164"/>
      <c r="FF164"/>
      <c r="FG164"/>
      <c r="FH164"/>
      <c r="FI164"/>
      <c r="FJ164"/>
      <c r="FK164"/>
      <c r="FL164"/>
      <c r="FM164"/>
      <c r="FN164"/>
      <c r="FO164"/>
      <c r="FP164"/>
      <c r="FQ164"/>
      <c r="FR164"/>
      <c r="FS164"/>
      <c r="FT164"/>
      <c r="FU164"/>
      <c r="FV164"/>
      <c r="FW164"/>
      <c r="FX164"/>
      <c r="FY164"/>
      <c r="FZ164"/>
      <c r="GA164"/>
      <c r="GB164"/>
      <c r="GC164"/>
      <c r="GD164"/>
      <c r="GE164"/>
      <c r="GF164"/>
      <c r="GG164"/>
      <c r="GH164"/>
      <c r="GI164"/>
      <c r="GJ164"/>
      <c r="GK164"/>
      <c r="GL164"/>
      <c r="GM164"/>
      <c r="GN164"/>
      <c r="GO164"/>
      <c r="GP164"/>
      <c r="GQ164"/>
      <c r="GR164"/>
      <c r="GS164"/>
      <c r="GT164"/>
      <c r="GU164"/>
      <c r="GV164"/>
      <c r="GW164"/>
      <c r="GX164"/>
      <c r="GY164"/>
      <c r="GZ164"/>
      <c r="HA164"/>
      <c r="HB164"/>
      <c r="HC164"/>
    </row>
    <row r="165" spans="1:211" s="8" customFormat="1" ht="12.75" customHeight="1" outlineLevel="1" x14ac:dyDescent="0.25">
      <c r="A165" s="456"/>
      <c r="B165" s="146" t="s">
        <v>33</v>
      </c>
      <c r="C165" s="390"/>
      <c r="D165" s="391"/>
      <c r="E165" s="392"/>
      <c r="F165" s="393"/>
      <c r="G165" s="390"/>
      <c r="H165" s="391"/>
      <c r="I165" s="392"/>
      <c r="J165" s="393"/>
      <c r="K165" s="390"/>
      <c r="L165" s="391"/>
      <c r="M165" s="392"/>
      <c r="N165" s="393"/>
      <c r="O165" s="390"/>
      <c r="P165" s="391"/>
      <c r="Q165" s="392"/>
      <c r="R165" s="393"/>
      <c r="S165" s="390"/>
      <c r="T165" s="391"/>
      <c r="U165" s="392"/>
      <c r="V165" s="393"/>
      <c r="W165" s="390"/>
      <c r="X165" s="391"/>
      <c r="Y165" s="392"/>
      <c r="Z165" s="393"/>
      <c r="AA165" s="390"/>
      <c r="AB165" s="391"/>
      <c r="AC165" s="392"/>
      <c r="AD165" s="393"/>
      <c r="AE165" s="390"/>
      <c r="AF165" s="391"/>
      <c r="AG165" s="392"/>
      <c r="AH165" s="393"/>
      <c r="AI165" s="390"/>
      <c r="AJ165" s="391"/>
      <c r="AK165" s="392"/>
      <c r="AL165" s="393"/>
      <c r="AM165" s="390"/>
      <c r="AN165" s="391"/>
      <c r="AO165" s="392"/>
      <c r="AP165" s="393"/>
      <c r="AQ165" s="390"/>
      <c r="AR165" s="391"/>
      <c r="AS165" s="392"/>
      <c r="AT165" s="393"/>
      <c r="AU165"/>
      <c r="AV165"/>
      <c r="AW165"/>
      <c r="AX165"/>
      <c r="AY165"/>
      <c r="AZ165"/>
      <c r="BA165"/>
      <c r="BB165"/>
      <c r="BC165"/>
      <c r="BD165"/>
      <c r="BE165"/>
      <c r="BF165"/>
      <c r="BG165"/>
      <c r="BH165"/>
      <c r="BI165"/>
      <c r="BJ165"/>
      <c r="BK165"/>
      <c r="BL165"/>
      <c r="BM165"/>
      <c r="BN165"/>
      <c r="BO165"/>
      <c r="BP165"/>
      <c r="BQ165"/>
      <c r="BR165"/>
      <c r="BS165"/>
      <c r="BT165"/>
      <c r="BU165"/>
      <c r="BV165"/>
      <c r="BW165"/>
      <c r="BX165"/>
      <c r="BY165"/>
      <c r="BZ165"/>
      <c r="CA165"/>
      <c r="CB165"/>
      <c r="CC165"/>
      <c r="CD165"/>
      <c r="CE165"/>
      <c r="CF165"/>
      <c r="CG165"/>
      <c r="CH165"/>
      <c r="CI165"/>
      <c r="CJ165"/>
      <c r="CK165"/>
      <c r="CL165"/>
      <c r="CM165"/>
      <c r="CN165"/>
      <c r="CO165"/>
      <c r="CP165"/>
      <c r="CQ165"/>
      <c r="CR165"/>
      <c r="CS165"/>
      <c r="CT165"/>
      <c r="CU165"/>
      <c r="CV165"/>
      <c r="CW165"/>
      <c r="CX165"/>
      <c r="CY165"/>
      <c r="CZ165"/>
      <c r="DA165"/>
      <c r="DB165"/>
      <c r="DC165"/>
      <c r="DD165"/>
      <c r="DE165"/>
      <c r="DF165"/>
      <c r="DG165"/>
      <c r="DH165"/>
      <c r="DI165"/>
      <c r="DJ165"/>
      <c r="DK165"/>
      <c r="DL165"/>
      <c r="DM165"/>
      <c r="DN165"/>
      <c r="DO165"/>
      <c r="DP165"/>
      <c r="DQ165"/>
      <c r="DR165"/>
      <c r="DS165"/>
      <c r="DT165"/>
      <c r="DU165"/>
      <c r="DV165"/>
      <c r="DW165"/>
      <c r="DX165"/>
      <c r="DY165"/>
      <c r="DZ165"/>
      <c r="EA165"/>
      <c r="EB165"/>
      <c r="EC165"/>
      <c r="ED165"/>
      <c r="EE165"/>
      <c r="EF165"/>
      <c r="EG165"/>
      <c r="EH165"/>
      <c r="EI165"/>
      <c r="EJ165"/>
      <c r="EK165"/>
      <c r="EL165"/>
      <c r="EM165"/>
      <c r="EN165"/>
      <c r="EO165"/>
      <c r="EP165"/>
      <c r="EQ165"/>
      <c r="ER165"/>
      <c r="ES165"/>
      <c r="ET165"/>
      <c r="EU165"/>
      <c r="EV165"/>
      <c r="EW165"/>
      <c r="EX165"/>
      <c r="EY165"/>
      <c r="EZ165"/>
      <c r="FA165"/>
      <c r="FB165"/>
      <c r="FC165"/>
      <c r="FD165"/>
      <c r="FE165"/>
      <c r="FF165"/>
      <c r="FG165"/>
      <c r="FH165"/>
      <c r="FI165"/>
      <c r="FJ165"/>
      <c r="FK165"/>
      <c r="FL165"/>
      <c r="FM165"/>
      <c r="FN165"/>
      <c r="FO165"/>
      <c r="FP165"/>
      <c r="FQ165"/>
      <c r="FR165"/>
      <c r="FS165"/>
      <c r="FT165"/>
      <c r="FU165"/>
      <c r="FV165"/>
      <c r="FW165"/>
      <c r="FX165"/>
      <c r="FY165"/>
      <c r="FZ165"/>
      <c r="GA165"/>
      <c r="GB165"/>
      <c r="GC165"/>
      <c r="GD165"/>
      <c r="GE165"/>
      <c r="GF165"/>
      <c r="GG165"/>
      <c r="GH165"/>
      <c r="GI165"/>
      <c r="GJ165"/>
      <c r="GK165"/>
      <c r="GL165"/>
      <c r="GM165"/>
      <c r="GN165"/>
      <c r="GO165"/>
      <c r="GP165"/>
      <c r="GQ165"/>
      <c r="GR165"/>
      <c r="GS165"/>
      <c r="GT165"/>
      <c r="GU165"/>
      <c r="GV165"/>
      <c r="GW165"/>
      <c r="GX165"/>
      <c r="GY165"/>
      <c r="GZ165"/>
      <c r="HA165"/>
      <c r="HB165"/>
      <c r="HC165"/>
    </row>
    <row r="166" spans="1:211" s="8" customFormat="1" ht="12.75" customHeight="1" outlineLevel="1" x14ac:dyDescent="0.25">
      <c r="A166" s="456"/>
      <c r="B166" s="146"/>
      <c r="C166" s="220"/>
      <c r="D166" s="221"/>
      <c r="E166" s="220"/>
      <c r="F166" s="221"/>
      <c r="G166" s="220"/>
      <c r="H166" s="221"/>
      <c r="I166" s="220"/>
      <c r="J166" s="221"/>
      <c r="K166" s="220"/>
      <c r="L166" s="221"/>
      <c r="M166" s="220"/>
      <c r="N166" s="221"/>
      <c r="O166" s="220"/>
      <c r="P166" s="221"/>
      <c r="Q166" s="220"/>
      <c r="R166" s="221"/>
      <c r="S166" s="220"/>
      <c r="T166" s="221"/>
      <c r="U166" s="220"/>
      <c r="V166" s="221"/>
      <c r="W166" s="220"/>
      <c r="X166" s="221"/>
      <c r="Y166" s="220"/>
      <c r="Z166" s="221"/>
      <c r="AA166" s="220"/>
      <c r="AB166" s="221"/>
      <c r="AC166" s="220"/>
      <c r="AD166" s="221"/>
      <c r="AE166" s="220"/>
      <c r="AF166" s="221"/>
      <c r="AG166" s="220"/>
      <c r="AH166" s="221"/>
      <c r="AI166" s="220"/>
      <c r="AJ166" s="221"/>
      <c r="AK166" s="220"/>
      <c r="AL166" s="221"/>
      <c r="AM166" s="220"/>
      <c r="AN166" s="221"/>
      <c r="AO166" s="220"/>
      <c r="AP166" s="221"/>
      <c r="AQ166" s="220"/>
      <c r="AR166" s="221"/>
      <c r="AS166" s="220"/>
      <c r="AT166" s="221"/>
      <c r="AU166"/>
      <c r="AV166"/>
      <c r="AW166"/>
      <c r="AX166"/>
      <c r="AY166"/>
      <c r="AZ166"/>
      <c r="BA166"/>
      <c r="BB166"/>
      <c r="BC166"/>
      <c r="BD166"/>
      <c r="BE166"/>
      <c r="BF166"/>
      <c r="BG166"/>
      <c r="BH166"/>
      <c r="BI166"/>
      <c r="BJ166"/>
      <c r="BK166"/>
      <c r="BL166"/>
      <c r="BM166"/>
      <c r="BN166"/>
      <c r="BO166"/>
      <c r="BP166"/>
      <c r="BQ166"/>
      <c r="BR166"/>
      <c r="BS166"/>
      <c r="BT166"/>
      <c r="BU166"/>
      <c r="BV166"/>
      <c r="BW166"/>
      <c r="BX166"/>
      <c r="BY166"/>
      <c r="BZ166"/>
      <c r="CA166"/>
      <c r="CB166"/>
      <c r="CC166"/>
      <c r="CD166"/>
      <c r="CE166"/>
      <c r="CF166"/>
      <c r="CG166"/>
      <c r="CH166"/>
      <c r="CI166"/>
      <c r="CJ166"/>
      <c r="CK166"/>
      <c r="CL166"/>
      <c r="CM166"/>
      <c r="CN166"/>
      <c r="CO166"/>
      <c r="CP166"/>
      <c r="CQ166"/>
      <c r="CR166"/>
      <c r="CS166"/>
      <c r="CT166"/>
      <c r="CU166"/>
      <c r="CV166"/>
      <c r="CW166"/>
      <c r="CX166"/>
      <c r="CY166"/>
      <c r="CZ166"/>
      <c r="DA166"/>
      <c r="DB166"/>
      <c r="DC166"/>
      <c r="DD166"/>
      <c r="DE166"/>
      <c r="DF166"/>
      <c r="DG166"/>
      <c r="DH166"/>
      <c r="DI166"/>
      <c r="DJ166"/>
      <c r="DK166"/>
      <c r="DL166"/>
      <c r="DM166"/>
      <c r="DN166"/>
      <c r="DO166"/>
      <c r="DP166"/>
      <c r="DQ166"/>
      <c r="DR166"/>
      <c r="DS166"/>
      <c r="DT166"/>
      <c r="DU166"/>
      <c r="DV166"/>
      <c r="DW166"/>
      <c r="DX166"/>
      <c r="DY166"/>
      <c r="DZ166"/>
      <c r="EA166"/>
      <c r="EB166"/>
      <c r="EC166"/>
      <c r="ED166"/>
      <c r="EE166"/>
      <c r="EF166"/>
      <c r="EG166"/>
      <c r="EH166"/>
      <c r="EI166"/>
      <c r="EJ166"/>
      <c r="EK166"/>
      <c r="EL166"/>
      <c r="EM166"/>
      <c r="EN166"/>
      <c r="EO166"/>
      <c r="EP166"/>
      <c r="EQ166"/>
      <c r="ER166"/>
      <c r="ES166"/>
      <c r="ET166"/>
      <c r="EU166"/>
      <c r="EV166"/>
      <c r="EW166"/>
      <c r="EX166"/>
      <c r="EY166"/>
      <c r="EZ166"/>
      <c r="FA166"/>
      <c r="FB166"/>
      <c r="FC166"/>
      <c r="FD166"/>
      <c r="FE166"/>
      <c r="FF166"/>
      <c r="FG166"/>
      <c r="FH166"/>
      <c r="FI166"/>
      <c r="FJ166"/>
      <c r="FK166"/>
      <c r="FL166"/>
      <c r="FM166"/>
      <c r="FN166"/>
      <c r="FO166"/>
      <c r="FP166"/>
      <c r="FQ166"/>
      <c r="FR166"/>
      <c r="FS166"/>
      <c r="FT166"/>
      <c r="FU166"/>
      <c r="FV166"/>
      <c r="FW166"/>
      <c r="FX166"/>
      <c r="FY166"/>
      <c r="FZ166"/>
      <c r="GA166"/>
      <c r="GB166"/>
      <c r="GC166"/>
      <c r="GD166"/>
      <c r="GE166"/>
      <c r="GF166"/>
      <c r="GG166"/>
      <c r="GH166"/>
      <c r="GI166"/>
      <c r="GJ166"/>
      <c r="GK166"/>
      <c r="GL166"/>
      <c r="GM166"/>
      <c r="GN166"/>
      <c r="GO166"/>
      <c r="GP166"/>
      <c r="GQ166"/>
      <c r="GR166"/>
      <c r="GS166"/>
      <c r="GT166"/>
      <c r="GU166"/>
      <c r="GV166"/>
      <c r="GW166"/>
      <c r="GX166"/>
      <c r="GY166"/>
      <c r="GZ166"/>
      <c r="HA166"/>
      <c r="HB166"/>
      <c r="HC166"/>
    </row>
    <row r="167" spans="1:211" s="8" customFormat="1" ht="12.75" customHeight="1" outlineLevel="1" x14ac:dyDescent="0.25">
      <c r="A167" s="456"/>
      <c r="B167" s="146"/>
      <c r="C167" s="15"/>
      <c r="D167" s="222"/>
      <c r="E167" s="15"/>
      <c r="F167" s="222"/>
      <c r="G167" s="15"/>
      <c r="H167" s="222"/>
      <c r="I167" s="15"/>
      <c r="J167" s="222"/>
      <c r="K167" s="15"/>
      <c r="L167" s="222"/>
      <c r="M167" s="15"/>
      <c r="N167" s="222"/>
      <c r="O167" s="15"/>
      <c r="P167" s="222"/>
      <c r="Q167" s="15"/>
      <c r="R167" s="222"/>
      <c r="S167" s="15"/>
      <c r="T167" s="222"/>
      <c r="U167" s="15"/>
      <c r="V167" s="222"/>
      <c r="W167" s="15"/>
      <c r="X167" s="222"/>
      <c r="Y167" s="15"/>
      <c r="Z167" s="222"/>
      <c r="AA167" s="15"/>
      <c r="AB167" s="222"/>
      <c r="AC167" s="15"/>
      <c r="AD167" s="222"/>
      <c r="AE167" s="15"/>
      <c r="AF167" s="222"/>
      <c r="AG167" s="15"/>
      <c r="AH167" s="222"/>
      <c r="AI167" s="15"/>
      <c r="AJ167" s="222"/>
      <c r="AK167" s="15"/>
      <c r="AL167" s="222"/>
      <c r="AM167" s="15"/>
      <c r="AN167" s="222"/>
      <c r="AO167" s="15"/>
      <c r="AP167" s="222"/>
      <c r="AQ167" s="15"/>
      <c r="AR167" s="222"/>
      <c r="AS167" s="15"/>
      <c r="AT167" s="222"/>
      <c r="AU167"/>
      <c r="AV167"/>
      <c r="AW167"/>
      <c r="AX167"/>
      <c r="AY167"/>
      <c r="AZ167"/>
      <c r="BA167"/>
      <c r="BB167"/>
      <c r="BC167"/>
      <c r="BD167"/>
      <c r="BE167"/>
      <c r="BF167"/>
      <c r="BG167"/>
      <c r="BH167"/>
      <c r="BI167"/>
      <c r="BJ167"/>
      <c r="BK167"/>
      <c r="BL167"/>
      <c r="BM167"/>
      <c r="BN167"/>
      <c r="BO167"/>
      <c r="BP167"/>
      <c r="BQ167"/>
      <c r="BR167"/>
      <c r="BS167"/>
      <c r="BT167"/>
      <c r="BU167"/>
      <c r="BV167"/>
      <c r="BW167"/>
      <c r="BX167"/>
      <c r="BY167"/>
      <c r="BZ167"/>
      <c r="CA167"/>
      <c r="CB167"/>
      <c r="CC167"/>
      <c r="CD167"/>
      <c r="CE167"/>
      <c r="CF167"/>
      <c r="CG167"/>
      <c r="CH167"/>
      <c r="CI167"/>
      <c r="CJ167"/>
      <c r="CK167"/>
      <c r="CL167"/>
      <c r="CM167"/>
      <c r="CN167"/>
      <c r="CO167"/>
      <c r="CP167"/>
      <c r="CQ167"/>
      <c r="CR167"/>
      <c r="CS167"/>
      <c r="CT167"/>
      <c r="CU167"/>
      <c r="CV167"/>
      <c r="CW167"/>
      <c r="CX167"/>
      <c r="CY167"/>
      <c r="CZ167"/>
      <c r="DA167"/>
      <c r="DB167"/>
      <c r="DC167"/>
      <c r="DD167"/>
      <c r="DE167"/>
      <c r="DF167"/>
      <c r="DG167"/>
      <c r="DH167"/>
      <c r="DI167"/>
      <c r="DJ167"/>
      <c r="DK167"/>
      <c r="DL167"/>
      <c r="DM167"/>
      <c r="DN167"/>
      <c r="DO167"/>
      <c r="DP167"/>
      <c r="DQ167"/>
      <c r="DR167"/>
      <c r="DS167"/>
      <c r="DT167"/>
      <c r="DU167"/>
      <c r="DV167"/>
      <c r="DW167"/>
      <c r="DX167"/>
      <c r="DY167"/>
      <c r="DZ167"/>
      <c r="EA167"/>
      <c r="EB167"/>
      <c r="EC167"/>
      <c r="ED167"/>
      <c r="EE167"/>
      <c r="EF167"/>
      <c r="EG167"/>
      <c r="EH167"/>
      <c r="EI167"/>
      <c r="EJ167"/>
      <c r="EK167"/>
      <c r="EL167"/>
      <c r="EM167"/>
      <c r="EN167"/>
      <c r="EO167"/>
      <c r="EP167"/>
      <c r="EQ167"/>
      <c r="ER167"/>
      <c r="ES167"/>
      <c r="ET167"/>
      <c r="EU167"/>
      <c r="EV167"/>
      <c r="EW167"/>
      <c r="EX167"/>
      <c r="EY167"/>
      <c r="EZ167"/>
      <c r="FA167"/>
      <c r="FB167"/>
      <c r="FC167"/>
      <c r="FD167"/>
      <c r="FE167"/>
      <c r="FF167"/>
      <c r="FG167"/>
      <c r="FH167"/>
      <c r="FI167"/>
      <c r="FJ167"/>
      <c r="FK167"/>
      <c r="FL167"/>
      <c r="FM167"/>
      <c r="FN167"/>
      <c r="FO167"/>
      <c r="FP167"/>
      <c r="FQ167"/>
      <c r="FR167"/>
      <c r="FS167"/>
      <c r="FT167"/>
      <c r="FU167"/>
      <c r="FV167"/>
      <c r="FW167"/>
      <c r="FX167"/>
      <c r="FY167"/>
      <c r="FZ167"/>
      <c r="GA167"/>
      <c r="GB167"/>
      <c r="GC167"/>
      <c r="GD167"/>
      <c r="GE167"/>
      <c r="GF167"/>
      <c r="GG167"/>
      <c r="GH167"/>
      <c r="GI167"/>
      <c r="GJ167"/>
      <c r="GK167"/>
      <c r="GL167"/>
      <c r="GM167"/>
      <c r="GN167"/>
      <c r="GO167"/>
      <c r="GP167"/>
      <c r="GQ167"/>
      <c r="GR167"/>
      <c r="GS167"/>
      <c r="GT167"/>
      <c r="GU167"/>
      <c r="GV167"/>
      <c r="GW167"/>
      <c r="GX167"/>
      <c r="GY167"/>
      <c r="GZ167"/>
      <c r="HA167"/>
      <c r="HB167"/>
      <c r="HC167"/>
    </row>
    <row r="168" spans="1:211" s="8" customFormat="1" ht="12.75" customHeight="1" outlineLevel="1" x14ac:dyDescent="0.25">
      <c r="A168" s="456"/>
      <c r="B168" s="146"/>
      <c r="C168" s="388"/>
      <c r="D168" s="389"/>
      <c r="E168" s="388"/>
      <c r="F168" s="389"/>
      <c r="G168" s="388"/>
      <c r="H168" s="389"/>
      <c r="I168" s="388"/>
      <c r="J168" s="389"/>
      <c r="K168" s="388"/>
      <c r="L168" s="389"/>
      <c r="M168" s="388"/>
      <c r="N168" s="389"/>
      <c r="O168" s="388"/>
      <c r="P168" s="389"/>
      <c r="Q168" s="388"/>
      <c r="R168" s="389"/>
      <c r="S168" s="388"/>
      <c r="T168" s="389"/>
      <c r="U168" s="388"/>
      <c r="V168" s="389"/>
      <c r="W168" s="388"/>
      <c r="X168" s="389"/>
      <c r="Y168" s="388"/>
      <c r="Z168" s="389"/>
      <c r="AA168" s="388"/>
      <c r="AB168" s="389"/>
      <c r="AC168" s="388"/>
      <c r="AD168" s="389"/>
      <c r="AE168" s="388"/>
      <c r="AF168" s="389"/>
      <c r="AG168" s="388"/>
      <c r="AH168" s="389"/>
      <c r="AI168" s="388"/>
      <c r="AJ168" s="389"/>
      <c r="AK168" s="388"/>
      <c r="AL168" s="389"/>
      <c r="AM168" s="388"/>
      <c r="AN168" s="389"/>
      <c r="AO168" s="388"/>
      <c r="AP168" s="389"/>
      <c r="AQ168" s="388"/>
      <c r="AR168" s="389"/>
      <c r="AS168" s="388"/>
      <c r="AT168" s="389"/>
      <c r="AU168"/>
      <c r="AV168"/>
      <c r="AW168"/>
      <c r="AX168"/>
      <c r="AY168"/>
      <c r="AZ168"/>
      <c r="BA168"/>
      <c r="BB168"/>
      <c r="BC168"/>
      <c r="BD168"/>
      <c r="BE168"/>
      <c r="BF168"/>
      <c r="BG168"/>
      <c r="BH168"/>
      <c r="BI168"/>
      <c r="BJ168"/>
      <c r="BK168"/>
      <c r="BL168"/>
      <c r="BM168"/>
      <c r="BN168"/>
      <c r="BO168"/>
      <c r="BP168"/>
      <c r="BQ168"/>
      <c r="BR168"/>
      <c r="BS168"/>
      <c r="BT168"/>
      <c r="BU168"/>
      <c r="BV168"/>
      <c r="BW168"/>
      <c r="BX168"/>
      <c r="BY168"/>
      <c r="BZ168"/>
      <c r="CA168"/>
      <c r="CB168"/>
      <c r="CC168"/>
      <c r="CD168"/>
      <c r="CE168"/>
      <c r="CF168"/>
      <c r="CG168"/>
      <c r="CH168"/>
      <c r="CI168"/>
      <c r="CJ168"/>
      <c r="CK168"/>
      <c r="CL168"/>
      <c r="CM168"/>
      <c r="CN168"/>
      <c r="CO168"/>
      <c r="CP168"/>
      <c r="CQ168"/>
      <c r="CR168"/>
      <c r="CS168"/>
      <c r="CT168"/>
      <c r="CU168"/>
      <c r="CV168"/>
      <c r="CW168"/>
      <c r="CX168"/>
      <c r="CY168"/>
      <c r="CZ168"/>
      <c r="DA168"/>
      <c r="DB168"/>
      <c r="DC168"/>
      <c r="DD168"/>
      <c r="DE168"/>
      <c r="DF168"/>
      <c r="DG168"/>
      <c r="DH168"/>
      <c r="DI168"/>
      <c r="DJ168"/>
      <c r="DK168"/>
      <c r="DL168"/>
      <c r="DM168"/>
      <c r="DN168"/>
      <c r="DO168"/>
      <c r="DP168"/>
      <c r="DQ168"/>
      <c r="DR168"/>
      <c r="DS168"/>
      <c r="DT168"/>
      <c r="DU168"/>
      <c r="DV168"/>
      <c r="DW168"/>
      <c r="DX168"/>
      <c r="DY168"/>
      <c r="DZ168"/>
      <c r="EA168"/>
      <c r="EB168"/>
      <c r="EC168"/>
      <c r="ED168"/>
      <c r="EE168"/>
      <c r="EF168"/>
      <c r="EG168"/>
      <c r="EH168"/>
      <c r="EI168"/>
      <c r="EJ168"/>
      <c r="EK168"/>
      <c r="EL168"/>
      <c r="EM168"/>
      <c r="EN168"/>
      <c r="EO168"/>
      <c r="EP168"/>
      <c r="EQ168"/>
      <c r="ER168"/>
      <c r="ES168"/>
      <c r="ET168"/>
      <c r="EU168"/>
      <c r="EV168"/>
      <c r="EW168"/>
      <c r="EX168"/>
      <c r="EY168"/>
      <c r="EZ168"/>
      <c r="FA168"/>
      <c r="FB168"/>
      <c r="FC168"/>
      <c r="FD168"/>
      <c r="FE168"/>
      <c r="FF168"/>
      <c r="FG168"/>
      <c r="FH168"/>
      <c r="FI168"/>
      <c r="FJ168"/>
      <c r="FK168"/>
      <c r="FL168"/>
      <c r="FM168"/>
      <c r="FN168"/>
      <c r="FO168"/>
      <c r="FP168"/>
      <c r="FQ168"/>
      <c r="FR168"/>
      <c r="FS168"/>
      <c r="FT168"/>
      <c r="FU168"/>
      <c r="FV168"/>
      <c r="FW168"/>
      <c r="FX168"/>
      <c r="FY168"/>
      <c r="FZ168"/>
      <c r="GA168"/>
      <c r="GB168"/>
      <c r="GC168"/>
      <c r="GD168"/>
      <c r="GE168"/>
      <c r="GF168"/>
      <c r="GG168"/>
      <c r="GH168"/>
      <c r="GI168"/>
      <c r="GJ168"/>
      <c r="GK168"/>
      <c r="GL168"/>
      <c r="GM168"/>
      <c r="GN168"/>
      <c r="GO168"/>
      <c r="GP168"/>
      <c r="GQ168"/>
      <c r="GR168"/>
      <c r="GS168"/>
      <c r="GT168"/>
      <c r="GU168"/>
      <c r="GV168"/>
      <c r="GW168"/>
      <c r="GX168"/>
      <c r="GY168"/>
      <c r="GZ168"/>
      <c r="HA168"/>
      <c r="HB168"/>
      <c r="HC168"/>
    </row>
    <row r="169" spans="1:211" ht="15.95" customHeight="1" x14ac:dyDescent="0.25">
      <c r="C169" s="223"/>
      <c r="D169" s="223"/>
      <c r="E169" s="223"/>
      <c r="F169" s="223"/>
      <c r="G169" s="223"/>
      <c r="H169" s="223"/>
      <c r="I169" s="223"/>
      <c r="J169" s="223"/>
      <c r="K169" s="343" t="s">
        <v>98</v>
      </c>
      <c r="L169" s="343"/>
      <c r="M169" s="343"/>
      <c r="N169" s="343"/>
      <c r="O169" s="328"/>
      <c r="P169" s="328"/>
      <c r="Q169" s="328"/>
      <c r="R169" s="328"/>
      <c r="S169" s="223"/>
      <c r="T169" s="223"/>
      <c r="U169" s="223"/>
      <c r="V169" s="223"/>
      <c r="W169" s="223"/>
      <c r="X169" s="223"/>
      <c r="Y169" s="223"/>
      <c r="Z169" s="223"/>
      <c r="AA169" s="223"/>
      <c r="AB169" s="223"/>
      <c r="AC169" s="223"/>
      <c r="AD169" s="223"/>
      <c r="AE169" s="223"/>
      <c r="AF169" s="223"/>
      <c r="AG169" s="223"/>
      <c r="AH169" s="223"/>
      <c r="AI169" s="223"/>
      <c r="AJ169" s="223"/>
      <c r="AK169" s="223"/>
      <c r="AL169" s="223"/>
      <c r="AM169" s="223"/>
      <c r="AN169" s="223"/>
      <c r="AO169" s="223"/>
      <c r="AP169" s="223"/>
      <c r="AQ169" s="223"/>
      <c r="AR169" s="223"/>
      <c r="AS169" s="223"/>
      <c r="AT169" s="223"/>
    </row>
    <row r="170" spans="1:211" ht="16.5" thickBot="1" x14ac:dyDescent="0.3">
      <c r="A170" t="s">
        <v>0</v>
      </c>
      <c r="B170" s="107"/>
      <c r="C170" s="224">
        <f>AS128+2</f>
        <v>43003</v>
      </c>
      <c r="D170" s="225" t="s">
        <v>1</v>
      </c>
      <c r="E170" s="226">
        <f>C170</f>
        <v>43003</v>
      </c>
      <c r="F170" s="227" t="s">
        <v>2</v>
      </c>
      <c r="G170" s="224">
        <f>C170</f>
        <v>43003</v>
      </c>
      <c r="H170" s="228" t="s">
        <v>3</v>
      </c>
      <c r="I170" s="226">
        <f>C170</f>
        <v>43003</v>
      </c>
      <c r="J170" s="227" t="s">
        <v>4</v>
      </c>
      <c r="K170" s="224">
        <f>C170+1</f>
        <v>43004</v>
      </c>
      <c r="L170" s="229" t="s">
        <v>1</v>
      </c>
      <c r="M170" s="226">
        <f>C170+1</f>
        <v>43004</v>
      </c>
      <c r="N170" s="227" t="s">
        <v>2</v>
      </c>
      <c r="O170" s="224">
        <f>C170+1</f>
        <v>43004</v>
      </c>
      <c r="P170" s="228" t="s">
        <v>3</v>
      </c>
      <c r="Q170" s="226">
        <f>C170+1</f>
        <v>43004</v>
      </c>
      <c r="R170" s="227" t="s">
        <v>4</v>
      </c>
      <c r="S170" s="224">
        <f>K170+1</f>
        <v>43005</v>
      </c>
      <c r="T170" s="228" t="s">
        <v>1</v>
      </c>
      <c r="U170" s="226">
        <f>K170+1</f>
        <v>43005</v>
      </c>
      <c r="V170" s="227" t="s">
        <v>2</v>
      </c>
      <c r="W170" s="224">
        <f>K170+1</f>
        <v>43005</v>
      </c>
      <c r="X170" s="228" t="s">
        <v>3</v>
      </c>
      <c r="Y170" s="226">
        <f>K170+1</f>
        <v>43005</v>
      </c>
      <c r="Z170" s="227" t="s">
        <v>4</v>
      </c>
      <c r="AA170" s="224">
        <f>S170+1</f>
        <v>43006</v>
      </c>
      <c r="AB170" s="228" t="s">
        <v>1</v>
      </c>
      <c r="AC170" s="226">
        <f>S170+1</f>
        <v>43006</v>
      </c>
      <c r="AD170" s="227" t="s">
        <v>2</v>
      </c>
      <c r="AE170" s="224">
        <f>S170+1</f>
        <v>43006</v>
      </c>
      <c r="AF170" s="228" t="s">
        <v>3</v>
      </c>
      <c r="AG170" s="226">
        <f>S170+1</f>
        <v>43006</v>
      </c>
      <c r="AH170" s="227" t="s">
        <v>4</v>
      </c>
      <c r="AI170" s="224">
        <f>AA170+1</f>
        <v>43007</v>
      </c>
      <c r="AJ170" s="228" t="s">
        <v>1</v>
      </c>
      <c r="AK170" s="226">
        <f>AA170+1</f>
        <v>43007</v>
      </c>
      <c r="AL170" s="227" t="s">
        <v>2</v>
      </c>
      <c r="AM170" s="224">
        <f>AA170+1</f>
        <v>43007</v>
      </c>
      <c r="AN170" s="228" t="s">
        <v>3</v>
      </c>
      <c r="AO170" s="226">
        <f>AA170+1</f>
        <v>43007</v>
      </c>
      <c r="AP170" s="227" t="s">
        <v>4</v>
      </c>
      <c r="AQ170" s="224">
        <f>AI170+1</f>
        <v>43008</v>
      </c>
      <c r="AR170" s="228" t="s">
        <v>1</v>
      </c>
      <c r="AS170" s="224">
        <f>AI170+1</f>
        <v>43008</v>
      </c>
      <c r="AT170" s="228" t="s">
        <v>3</v>
      </c>
    </row>
    <row r="171" spans="1:211" s="1" customFormat="1" ht="12.75" hidden="1" customHeight="1" x14ac:dyDescent="0.25">
      <c r="A171" s="456">
        <f>A129+1</f>
        <v>5</v>
      </c>
      <c r="B171" s="114" t="s">
        <v>6</v>
      </c>
      <c r="C171" s="454" t="s">
        <v>99</v>
      </c>
      <c r="D171" s="455"/>
      <c r="E171" s="454"/>
      <c r="F171" s="455"/>
      <c r="G171" s="454"/>
      <c r="H171" s="455"/>
      <c r="I171" s="454"/>
      <c r="J171" s="455"/>
      <c r="K171" s="454"/>
      <c r="L171" s="455"/>
      <c r="M171" s="454"/>
      <c r="N171" s="455"/>
      <c r="O171" s="454"/>
      <c r="P171" s="455"/>
      <c r="Q171" s="454"/>
      <c r="R171" s="455"/>
      <c r="S171" s="454"/>
      <c r="T171" s="455"/>
      <c r="U171" s="454"/>
      <c r="V171" s="455"/>
      <c r="W171" s="454"/>
      <c r="X171" s="455"/>
      <c r="Y171" s="454"/>
      <c r="Z171" s="455"/>
      <c r="AA171" s="454"/>
      <c r="AB171" s="455"/>
      <c r="AC171" s="454"/>
      <c r="AD171" s="455"/>
      <c r="AE171" s="454"/>
      <c r="AF171" s="455"/>
      <c r="AG171" s="454"/>
      <c r="AH171" s="455"/>
      <c r="AI171" s="454"/>
      <c r="AJ171" s="455"/>
      <c r="AK171" s="454"/>
      <c r="AL171" s="455"/>
      <c r="AM171" s="454"/>
      <c r="AN171" s="455"/>
      <c r="AO171" s="454"/>
      <c r="AP171" s="455"/>
      <c r="AQ171" s="454"/>
      <c r="AR171" s="455"/>
      <c r="AS171" s="454"/>
      <c r="AT171" s="455"/>
      <c r="AU171"/>
      <c r="AV171"/>
      <c r="AW171"/>
      <c r="AX171"/>
      <c r="AY171"/>
      <c r="AZ171"/>
      <c r="BA171"/>
      <c r="BB171"/>
      <c r="BC171"/>
      <c r="BD171"/>
      <c r="BE171"/>
      <c r="BF171"/>
      <c r="BG171"/>
      <c r="BH171"/>
      <c r="BI171"/>
      <c r="BJ171"/>
      <c r="BK171"/>
      <c r="BL171"/>
      <c r="BM171"/>
      <c r="BN171"/>
      <c r="BO171"/>
      <c r="BP171"/>
      <c r="BQ171"/>
      <c r="BR171"/>
      <c r="BS171"/>
      <c r="BT171"/>
      <c r="BU171"/>
      <c r="BV171"/>
      <c r="BW171"/>
      <c r="BX171"/>
      <c r="BY171"/>
      <c r="BZ171"/>
      <c r="CA171"/>
      <c r="CB171"/>
      <c r="CC171"/>
      <c r="CD171"/>
      <c r="CE171"/>
      <c r="CF171"/>
      <c r="CG171"/>
      <c r="CH171"/>
      <c r="CI171"/>
      <c r="CJ171"/>
      <c r="CK171"/>
      <c r="CL171"/>
      <c r="CM171"/>
      <c r="CN171"/>
      <c r="CO171"/>
      <c r="CP171"/>
      <c r="CQ171"/>
      <c r="CR171"/>
      <c r="CS171"/>
      <c r="CT171"/>
      <c r="CU171"/>
      <c r="CV171"/>
      <c r="CW171"/>
      <c r="CX171"/>
      <c r="CY171"/>
      <c r="CZ171"/>
      <c r="DA171"/>
      <c r="DB171"/>
      <c r="DC171"/>
      <c r="DD171"/>
      <c r="DE171"/>
      <c r="DF171"/>
      <c r="DG171"/>
      <c r="DH171"/>
      <c r="DI171"/>
      <c r="DJ171"/>
      <c r="DK171"/>
      <c r="DL171"/>
      <c r="DM171"/>
      <c r="DN171"/>
      <c r="DO171"/>
      <c r="DP171"/>
      <c r="DQ171"/>
      <c r="DR171"/>
      <c r="DS171"/>
      <c r="DT171"/>
      <c r="DU171"/>
      <c r="DV171"/>
      <c r="DW171"/>
      <c r="DX171"/>
      <c r="DY171"/>
      <c r="DZ171"/>
      <c r="EA171"/>
      <c r="EB171"/>
      <c r="EC171"/>
      <c r="ED171"/>
      <c r="EE171"/>
      <c r="EF171"/>
      <c r="EG171"/>
      <c r="EH171"/>
      <c r="EI171"/>
      <c r="EJ171"/>
      <c r="EK171"/>
      <c r="EL171"/>
      <c r="EM171"/>
      <c r="EN171"/>
      <c r="EO171"/>
      <c r="EP171"/>
      <c r="EQ171"/>
      <c r="ER171"/>
      <c r="ES171"/>
      <c r="ET171"/>
      <c r="EU171"/>
      <c r="EV171"/>
      <c r="EW171"/>
      <c r="EX171"/>
      <c r="EY171"/>
      <c r="EZ171"/>
      <c r="FA171"/>
      <c r="FB171"/>
      <c r="FC171"/>
      <c r="FD171"/>
      <c r="FE171"/>
      <c r="FF171"/>
      <c r="FG171"/>
      <c r="FH171"/>
      <c r="FI171"/>
      <c r="FJ171"/>
      <c r="FK171"/>
      <c r="FL171"/>
      <c r="FM171"/>
      <c r="FN171"/>
      <c r="FO171"/>
      <c r="FP171"/>
      <c r="FQ171"/>
      <c r="FR171"/>
      <c r="FS171"/>
      <c r="FT171"/>
      <c r="FU171"/>
      <c r="FV171"/>
      <c r="FW171"/>
      <c r="FX171"/>
      <c r="FY171"/>
      <c r="FZ171"/>
      <c r="GA171"/>
      <c r="GB171"/>
      <c r="GC171"/>
      <c r="GD171"/>
      <c r="GE171"/>
      <c r="GF171"/>
      <c r="GG171"/>
      <c r="GH171"/>
      <c r="GI171"/>
      <c r="GJ171"/>
      <c r="GK171"/>
      <c r="GL171"/>
      <c r="GM171"/>
      <c r="GN171"/>
      <c r="GO171"/>
      <c r="GP171"/>
      <c r="GQ171"/>
      <c r="GR171"/>
      <c r="GS171"/>
      <c r="GT171"/>
      <c r="GU171"/>
      <c r="GV171"/>
      <c r="GW171"/>
      <c r="GX171"/>
      <c r="GY171"/>
      <c r="GZ171"/>
      <c r="HA171"/>
      <c r="HB171"/>
      <c r="HC171"/>
    </row>
    <row r="172" spans="1:211" s="1" customFormat="1" ht="12.75" hidden="1" customHeight="1" x14ac:dyDescent="0.25">
      <c r="A172" s="456"/>
      <c r="B172" s="114"/>
      <c r="C172" s="230"/>
      <c r="D172" s="231"/>
      <c r="E172" s="230"/>
      <c r="F172" s="231"/>
      <c r="G172" s="230"/>
      <c r="H172" s="231"/>
      <c r="I172" s="230"/>
      <c r="J172" s="231"/>
      <c r="K172" s="230"/>
      <c r="L172" s="231"/>
      <c r="M172" s="230"/>
      <c r="N172" s="231"/>
      <c r="O172" s="230"/>
      <c r="P172" s="231"/>
      <c r="Q172" s="230"/>
      <c r="R172" s="231"/>
      <c r="S172" s="230"/>
      <c r="T172" s="231"/>
      <c r="U172" s="230"/>
      <c r="V172" s="231"/>
      <c r="W172" s="230"/>
      <c r="X172" s="231"/>
      <c r="Y172" s="230"/>
      <c r="Z172" s="231"/>
      <c r="AA172" s="230"/>
      <c r="AB172" s="231"/>
      <c r="AC172" s="230"/>
      <c r="AD172" s="231"/>
      <c r="AE172" s="230"/>
      <c r="AF172" s="231"/>
      <c r="AG172" s="230"/>
      <c r="AH172" s="231"/>
      <c r="AI172" s="230"/>
      <c r="AJ172" s="231"/>
      <c r="AK172" s="230"/>
      <c r="AL172" s="231"/>
      <c r="AM172" s="230"/>
      <c r="AN172" s="231"/>
      <c r="AO172" s="230"/>
      <c r="AP172" s="231"/>
      <c r="AQ172" s="230"/>
      <c r="AR172" s="231"/>
      <c r="AS172" s="230"/>
      <c r="AT172" s="231"/>
      <c r="AU172"/>
      <c r="AV172"/>
      <c r="AW172"/>
      <c r="AX172"/>
      <c r="AY172"/>
      <c r="AZ172"/>
      <c r="BA172"/>
      <c r="BB172"/>
      <c r="BC172"/>
      <c r="BD172"/>
      <c r="BE172"/>
      <c r="BF172"/>
      <c r="BG172"/>
      <c r="BH172"/>
      <c r="BI172"/>
      <c r="BJ172"/>
      <c r="BK172"/>
      <c r="BL172"/>
      <c r="BM172"/>
      <c r="BN172"/>
      <c r="BO172"/>
      <c r="BP172"/>
      <c r="BQ172"/>
      <c r="BR172"/>
      <c r="BS172"/>
      <c r="BT172"/>
      <c r="BU172"/>
      <c r="BV172"/>
      <c r="BW172"/>
      <c r="BX172"/>
      <c r="BY172"/>
      <c r="BZ172"/>
      <c r="CA172"/>
      <c r="CB172"/>
      <c r="CC172"/>
      <c r="CD172"/>
      <c r="CE172"/>
      <c r="CF172"/>
      <c r="CG172"/>
      <c r="CH172"/>
      <c r="CI172"/>
      <c r="CJ172"/>
      <c r="CK172"/>
      <c r="CL172"/>
      <c r="CM172"/>
      <c r="CN172"/>
      <c r="CO172"/>
      <c r="CP172"/>
      <c r="CQ172"/>
      <c r="CR172"/>
      <c r="CS172"/>
      <c r="CT172"/>
      <c r="CU172"/>
      <c r="CV172"/>
      <c r="CW172"/>
      <c r="CX172"/>
      <c r="CY172"/>
      <c r="CZ172"/>
      <c r="DA172"/>
      <c r="DB172"/>
      <c r="DC172"/>
      <c r="DD172"/>
      <c r="DE172"/>
      <c r="DF172"/>
      <c r="DG172"/>
      <c r="DH172"/>
      <c r="DI172"/>
      <c r="DJ172"/>
      <c r="DK172"/>
      <c r="DL172"/>
      <c r="DM172"/>
      <c r="DN172"/>
      <c r="DO172"/>
      <c r="DP172"/>
      <c r="DQ172"/>
      <c r="DR172"/>
      <c r="DS172"/>
      <c r="DT172"/>
      <c r="DU172"/>
      <c r="DV172"/>
      <c r="DW172"/>
      <c r="DX172"/>
      <c r="DY172"/>
      <c r="DZ172"/>
      <c r="EA172"/>
      <c r="EB172"/>
      <c r="EC172"/>
      <c r="ED172"/>
      <c r="EE172"/>
      <c r="EF172"/>
      <c r="EG172"/>
      <c r="EH172"/>
      <c r="EI172"/>
      <c r="EJ172"/>
      <c r="EK172"/>
      <c r="EL172"/>
      <c r="EM172"/>
      <c r="EN172"/>
      <c r="EO172"/>
      <c r="EP172"/>
      <c r="EQ172"/>
      <c r="ER172"/>
      <c r="ES172"/>
      <c r="ET172"/>
      <c r="EU172"/>
      <c r="EV172"/>
      <c r="EW172"/>
      <c r="EX172"/>
      <c r="EY172"/>
      <c r="EZ172"/>
      <c r="FA172"/>
      <c r="FB172"/>
      <c r="FC172"/>
      <c r="FD172"/>
      <c r="FE172"/>
      <c r="FF172"/>
      <c r="FG172"/>
      <c r="FH172"/>
      <c r="FI172"/>
      <c r="FJ172"/>
      <c r="FK172"/>
      <c r="FL172"/>
      <c r="FM172"/>
      <c r="FN172"/>
      <c r="FO172"/>
      <c r="FP172"/>
      <c r="FQ172"/>
      <c r="FR172"/>
      <c r="FS172"/>
      <c r="FT172"/>
      <c r="FU172"/>
      <c r="FV172"/>
      <c r="FW172"/>
      <c r="FX172"/>
      <c r="FY172"/>
      <c r="FZ172"/>
      <c r="GA172"/>
      <c r="GB172"/>
      <c r="GC172"/>
      <c r="GD172"/>
      <c r="GE172"/>
      <c r="GF172"/>
      <c r="GG172"/>
      <c r="GH172"/>
      <c r="GI172"/>
      <c r="GJ172"/>
      <c r="GK172"/>
      <c r="GL172"/>
      <c r="GM172"/>
      <c r="GN172"/>
      <c r="GO172"/>
      <c r="GP172"/>
      <c r="GQ172"/>
      <c r="GR172"/>
      <c r="GS172"/>
      <c r="GT172"/>
      <c r="GU172"/>
      <c r="GV172"/>
      <c r="GW172"/>
      <c r="GX172"/>
      <c r="GY172"/>
      <c r="GZ172"/>
      <c r="HA172"/>
      <c r="HB172"/>
      <c r="HC172"/>
    </row>
    <row r="173" spans="1:211" s="1" customFormat="1" ht="12.75" hidden="1" customHeight="1" x14ac:dyDescent="0.25">
      <c r="A173" s="456"/>
      <c r="B173" s="114"/>
      <c r="C173" s="30"/>
      <c r="D173" s="232"/>
      <c r="E173" s="30"/>
      <c r="F173" s="233"/>
      <c r="G173" s="30"/>
      <c r="H173" s="232"/>
      <c r="I173" s="30"/>
      <c r="J173" s="233"/>
      <c r="K173" s="30"/>
      <c r="L173" s="232"/>
      <c r="M173" s="30"/>
      <c r="N173" s="233"/>
      <c r="O173" s="30"/>
      <c r="P173" s="232"/>
      <c r="Q173" s="30"/>
      <c r="R173" s="233"/>
      <c r="S173" s="30"/>
      <c r="T173" s="232"/>
      <c r="U173" s="30"/>
      <c r="V173" s="233"/>
      <c r="W173" s="30"/>
      <c r="X173" s="232"/>
      <c r="Y173" s="30"/>
      <c r="Z173" s="233"/>
      <c r="AA173" s="30"/>
      <c r="AB173" s="232"/>
      <c r="AC173" s="30"/>
      <c r="AD173" s="233"/>
      <c r="AE173" s="30"/>
      <c r="AF173" s="232"/>
      <c r="AG173" s="30"/>
      <c r="AH173" s="233"/>
      <c r="AI173" s="30"/>
      <c r="AJ173" s="232"/>
      <c r="AK173" s="30"/>
      <c r="AL173" s="233"/>
      <c r="AM173" s="30"/>
      <c r="AN173" s="232"/>
      <c r="AO173" s="30"/>
      <c r="AP173" s="233"/>
      <c r="AQ173" s="30"/>
      <c r="AR173" s="232"/>
      <c r="AS173" s="30"/>
      <c r="AT173" s="233"/>
      <c r="AU173"/>
      <c r="AV173"/>
      <c r="AW173"/>
      <c r="AX173"/>
      <c r="AY173"/>
      <c r="AZ173"/>
      <c r="BA173"/>
      <c r="BB173"/>
      <c r="BC173"/>
      <c r="BD173"/>
      <c r="BE173"/>
      <c r="BF173"/>
      <c r="BG173"/>
      <c r="BH173"/>
      <c r="BI173"/>
      <c r="BJ173"/>
      <c r="BK173"/>
      <c r="BL173"/>
      <c r="BM173"/>
      <c r="BN173"/>
      <c r="BO173"/>
      <c r="BP173"/>
      <c r="BQ173"/>
      <c r="BR173"/>
      <c r="BS173"/>
      <c r="BT173"/>
      <c r="BU173"/>
      <c r="BV173"/>
      <c r="BW173"/>
      <c r="BX173"/>
      <c r="BY173"/>
      <c r="BZ173"/>
      <c r="CA173"/>
      <c r="CB173"/>
      <c r="CC173"/>
      <c r="CD173"/>
      <c r="CE173"/>
      <c r="CF173"/>
      <c r="CG173"/>
      <c r="CH173"/>
      <c r="CI173"/>
      <c r="CJ173"/>
      <c r="CK173"/>
      <c r="CL173"/>
      <c r="CM173"/>
      <c r="CN173"/>
      <c r="CO173"/>
      <c r="CP173"/>
      <c r="CQ173"/>
      <c r="CR173"/>
      <c r="CS173"/>
      <c r="CT173"/>
      <c r="CU173"/>
      <c r="CV173"/>
      <c r="CW173"/>
      <c r="CX173"/>
      <c r="CY173"/>
      <c r="CZ173"/>
      <c r="DA173"/>
      <c r="DB173"/>
      <c r="DC173"/>
      <c r="DD173"/>
      <c r="DE173"/>
      <c r="DF173"/>
      <c r="DG173"/>
      <c r="DH173"/>
      <c r="DI173"/>
      <c r="DJ173"/>
      <c r="DK173"/>
      <c r="DL173"/>
      <c r="DM173"/>
      <c r="DN173"/>
      <c r="DO173"/>
      <c r="DP173"/>
      <c r="DQ173"/>
      <c r="DR173"/>
      <c r="DS173"/>
      <c r="DT173"/>
      <c r="DU173"/>
      <c r="DV173"/>
      <c r="DW173"/>
      <c r="DX173"/>
      <c r="DY173"/>
      <c r="DZ173"/>
      <c r="EA173"/>
      <c r="EB173"/>
      <c r="EC173"/>
      <c r="ED173"/>
      <c r="EE173"/>
      <c r="EF173"/>
      <c r="EG173"/>
      <c r="EH173"/>
      <c r="EI173"/>
      <c r="EJ173"/>
      <c r="EK173"/>
      <c r="EL173"/>
      <c r="EM173"/>
      <c r="EN173"/>
      <c r="EO173"/>
      <c r="EP173"/>
      <c r="EQ173"/>
      <c r="ER173"/>
      <c r="ES173"/>
      <c r="ET173"/>
      <c r="EU173"/>
      <c r="EV173"/>
      <c r="EW173"/>
      <c r="EX173"/>
      <c r="EY173"/>
      <c r="EZ173"/>
      <c r="FA173"/>
      <c r="FB173"/>
      <c r="FC173"/>
      <c r="FD173"/>
      <c r="FE173"/>
      <c r="FF173"/>
      <c r="FG173"/>
      <c r="FH173"/>
      <c r="FI173"/>
      <c r="FJ173"/>
      <c r="FK173"/>
      <c r="FL173"/>
      <c r="FM173"/>
      <c r="FN173"/>
      <c r="FO173"/>
      <c r="FP173"/>
      <c r="FQ173"/>
      <c r="FR173"/>
      <c r="FS173"/>
      <c r="FT173"/>
      <c r="FU173"/>
      <c r="FV173"/>
      <c r="FW173"/>
      <c r="FX173"/>
      <c r="FY173"/>
      <c r="FZ173"/>
      <c r="GA173"/>
      <c r="GB173"/>
      <c r="GC173"/>
      <c r="GD173"/>
      <c r="GE173"/>
      <c r="GF173"/>
      <c r="GG173"/>
      <c r="GH173"/>
      <c r="GI173"/>
      <c r="GJ173"/>
      <c r="GK173"/>
      <c r="GL173"/>
      <c r="GM173"/>
      <c r="GN173"/>
      <c r="GO173"/>
      <c r="GP173"/>
      <c r="GQ173"/>
      <c r="GR173"/>
      <c r="GS173"/>
      <c r="GT173"/>
      <c r="GU173"/>
      <c r="GV173"/>
      <c r="GW173"/>
      <c r="GX173"/>
      <c r="GY173"/>
      <c r="GZ173"/>
      <c r="HA173"/>
      <c r="HB173"/>
      <c r="HC173"/>
    </row>
    <row r="174" spans="1:211" s="1" customFormat="1" ht="12.75" hidden="1" customHeight="1" thickBot="1" x14ac:dyDescent="0.3">
      <c r="A174" s="456"/>
      <c r="B174" s="114"/>
      <c r="C174" s="448"/>
      <c r="D174" s="449"/>
      <c r="E174" s="448"/>
      <c r="F174" s="449"/>
      <c r="G174" s="448"/>
      <c r="H174" s="449"/>
      <c r="I174" s="448"/>
      <c r="J174" s="449"/>
      <c r="K174" s="448"/>
      <c r="L174" s="449"/>
      <c r="M174" s="448"/>
      <c r="N174" s="449"/>
      <c r="O174" s="448"/>
      <c r="P174" s="449"/>
      <c r="Q174" s="448"/>
      <c r="R174" s="449"/>
      <c r="S174" s="448"/>
      <c r="T174" s="449"/>
      <c r="U174" s="448"/>
      <c r="V174" s="449"/>
      <c r="W174" s="448"/>
      <c r="X174" s="449"/>
      <c r="Y174" s="448"/>
      <c r="Z174" s="449"/>
      <c r="AA174" s="448"/>
      <c r="AB174" s="449"/>
      <c r="AC174" s="448"/>
      <c r="AD174" s="449"/>
      <c r="AE174" s="448"/>
      <c r="AF174" s="449"/>
      <c r="AG174" s="448"/>
      <c r="AH174" s="449"/>
      <c r="AI174" s="448"/>
      <c r="AJ174" s="449"/>
      <c r="AK174" s="448"/>
      <c r="AL174" s="449"/>
      <c r="AM174" s="448"/>
      <c r="AN174" s="449"/>
      <c r="AO174" s="448"/>
      <c r="AP174" s="449"/>
      <c r="AQ174" s="448"/>
      <c r="AR174" s="449"/>
      <c r="AS174" s="448"/>
      <c r="AT174" s="449"/>
      <c r="AU174"/>
      <c r="AV174"/>
      <c r="AW174"/>
      <c r="AX174"/>
      <c r="AY174"/>
      <c r="AZ174"/>
      <c r="BA174"/>
      <c r="BB174"/>
      <c r="BC174"/>
      <c r="BD174"/>
      <c r="BE174"/>
      <c r="BF174"/>
      <c r="BG174"/>
      <c r="BH174"/>
      <c r="BI174"/>
      <c r="BJ174"/>
      <c r="BK174"/>
      <c r="BL174"/>
      <c r="BM174"/>
      <c r="BN174"/>
      <c r="BO174"/>
      <c r="BP174"/>
      <c r="BQ174"/>
      <c r="BR174"/>
      <c r="BS174"/>
      <c r="BT174"/>
      <c r="BU174"/>
      <c r="BV174"/>
      <c r="BW174"/>
      <c r="BX174"/>
      <c r="BY174"/>
      <c r="BZ174"/>
      <c r="CA174"/>
      <c r="CB174"/>
      <c r="CC174"/>
      <c r="CD174"/>
      <c r="CE174"/>
      <c r="CF174"/>
      <c r="CG174"/>
      <c r="CH174"/>
      <c r="CI174"/>
      <c r="CJ174"/>
      <c r="CK174"/>
      <c r="CL174"/>
      <c r="CM174"/>
      <c r="CN174"/>
      <c r="CO174"/>
      <c r="CP174"/>
      <c r="CQ174"/>
      <c r="CR174"/>
      <c r="CS174"/>
      <c r="CT174"/>
      <c r="CU174"/>
      <c r="CV174"/>
      <c r="CW174"/>
      <c r="CX174"/>
      <c r="CY174"/>
      <c r="CZ174"/>
      <c r="DA174"/>
      <c r="DB174"/>
      <c r="DC174"/>
      <c r="DD174"/>
      <c r="DE174"/>
      <c r="DF174"/>
      <c r="DG174"/>
      <c r="DH174"/>
      <c r="DI174"/>
      <c r="DJ174"/>
      <c r="DK174"/>
      <c r="DL174"/>
      <c r="DM174"/>
      <c r="DN174"/>
      <c r="DO174"/>
      <c r="DP174"/>
      <c r="DQ174"/>
      <c r="DR174"/>
      <c r="DS174"/>
      <c r="DT174"/>
      <c r="DU174"/>
      <c r="DV174"/>
      <c r="DW174"/>
      <c r="DX174"/>
      <c r="DY174"/>
      <c r="DZ174"/>
      <c r="EA174"/>
      <c r="EB174"/>
      <c r="EC174"/>
      <c r="ED174"/>
      <c r="EE174"/>
      <c r="EF174"/>
      <c r="EG174"/>
      <c r="EH174"/>
      <c r="EI174"/>
      <c r="EJ174"/>
      <c r="EK174"/>
      <c r="EL174"/>
      <c r="EM174"/>
      <c r="EN174"/>
      <c r="EO174"/>
      <c r="EP174"/>
      <c r="EQ174"/>
      <c r="ER174"/>
      <c r="ES174"/>
      <c r="ET174"/>
      <c r="EU174"/>
      <c r="EV174"/>
      <c r="EW174"/>
      <c r="EX174"/>
      <c r="EY174"/>
      <c r="EZ174"/>
      <c r="FA174"/>
      <c r="FB174"/>
      <c r="FC174"/>
      <c r="FD174"/>
      <c r="FE174"/>
      <c r="FF174"/>
      <c r="FG174"/>
      <c r="FH174"/>
      <c r="FI174"/>
      <c r="FJ174"/>
      <c r="FK174"/>
      <c r="FL174"/>
      <c r="FM174"/>
      <c r="FN174"/>
      <c r="FO174"/>
      <c r="FP174"/>
      <c r="FQ174"/>
      <c r="FR174"/>
      <c r="FS174"/>
      <c r="FT174"/>
      <c r="FU174"/>
      <c r="FV174"/>
      <c r="FW174"/>
      <c r="FX174"/>
      <c r="FY174"/>
      <c r="FZ174"/>
      <c r="GA174"/>
      <c r="GB174"/>
      <c r="GC174"/>
      <c r="GD174"/>
      <c r="GE174"/>
      <c r="GF174"/>
      <c r="GG174"/>
      <c r="GH174"/>
      <c r="GI174"/>
      <c r="GJ174"/>
      <c r="GK174"/>
      <c r="GL174"/>
      <c r="GM174"/>
      <c r="GN174"/>
      <c r="GO174"/>
      <c r="GP174"/>
      <c r="GQ174"/>
      <c r="GR174"/>
      <c r="GS174"/>
      <c r="GT174"/>
      <c r="GU174"/>
      <c r="GV174"/>
      <c r="GW174"/>
      <c r="GX174"/>
      <c r="GY174"/>
      <c r="GZ174"/>
      <c r="HA174"/>
      <c r="HB174"/>
      <c r="HC174"/>
    </row>
    <row r="175" spans="1:211" s="16" customFormat="1" ht="12.75" customHeight="1" x14ac:dyDescent="0.25">
      <c r="A175" s="456"/>
      <c r="B175" s="150" t="s">
        <v>17</v>
      </c>
      <c r="C175" s="450" t="s">
        <v>100</v>
      </c>
      <c r="D175" s="451"/>
      <c r="E175" s="450" t="s">
        <v>101</v>
      </c>
      <c r="F175" s="451"/>
      <c r="G175" s="450"/>
      <c r="H175" s="451"/>
      <c r="I175" s="450"/>
      <c r="J175" s="451"/>
      <c r="K175" s="450"/>
      <c r="L175" s="451"/>
      <c r="M175" s="450"/>
      <c r="N175" s="451"/>
      <c r="O175" s="450" t="s">
        <v>102</v>
      </c>
      <c r="P175" s="451"/>
      <c r="Q175" s="450"/>
      <c r="R175" s="451"/>
      <c r="S175" s="450" t="s">
        <v>103</v>
      </c>
      <c r="T175" s="451"/>
      <c r="U175" s="450"/>
      <c r="V175" s="451"/>
      <c r="W175" s="408"/>
      <c r="X175" s="409"/>
      <c r="Y175" s="414"/>
      <c r="Z175" s="415"/>
      <c r="AA175" s="450" t="s">
        <v>104</v>
      </c>
      <c r="AB175" s="451"/>
      <c r="AC175" s="452"/>
      <c r="AD175" s="453"/>
      <c r="AE175" s="450" t="s">
        <v>104</v>
      </c>
      <c r="AF175" s="451"/>
      <c r="AG175" s="452"/>
      <c r="AH175" s="453"/>
      <c r="AI175" s="450" t="s">
        <v>104</v>
      </c>
      <c r="AJ175" s="451"/>
      <c r="AK175" s="450"/>
      <c r="AL175" s="451"/>
      <c r="AM175" s="450" t="s">
        <v>105</v>
      </c>
      <c r="AN175" s="451"/>
      <c r="AO175" s="450"/>
      <c r="AP175" s="451"/>
      <c r="AQ175" s="450"/>
      <c r="AR175" s="451"/>
      <c r="AS175" s="450"/>
      <c r="AT175" s="451"/>
      <c r="AU175"/>
      <c r="AV175"/>
      <c r="AW175"/>
      <c r="AX175"/>
      <c r="AY175"/>
      <c r="AZ175"/>
      <c r="BA175"/>
      <c r="BB175"/>
      <c r="BC175"/>
      <c r="BD175"/>
      <c r="BE175"/>
      <c r="BF175"/>
      <c r="BG175"/>
      <c r="BH175"/>
      <c r="BI175"/>
      <c r="BJ175"/>
      <c r="BK175"/>
      <c r="BL175"/>
      <c r="BM175"/>
      <c r="BN175"/>
      <c r="BO175"/>
      <c r="BP175"/>
      <c r="BQ175"/>
      <c r="BR175"/>
      <c r="BS175"/>
      <c r="BT175"/>
      <c r="BU175"/>
      <c r="BV175"/>
      <c r="BW175"/>
      <c r="BX175"/>
      <c r="BY175"/>
      <c r="BZ175"/>
      <c r="CA175"/>
      <c r="CB175"/>
      <c r="CC175"/>
      <c r="CD175"/>
      <c r="CE175"/>
      <c r="CF175"/>
      <c r="CG175"/>
      <c r="CH175"/>
      <c r="CI175"/>
      <c r="CJ175"/>
      <c r="CK175"/>
      <c r="CL175"/>
      <c r="CM175"/>
      <c r="CN175"/>
      <c r="CO175"/>
      <c r="CP175"/>
      <c r="CQ175"/>
      <c r="CR175"/>
      <c r="CS175"/>
      <c r="CT175"/>
      <c r="CU175"/>
      <c r="CV175"/>
      <c r="CW175"/>
      <c r="CX175"/>
      <c r="CY175"/>
      <c r="CZ175"/>
      <c r="DA175"/>
      <c r="DB175"/>
      <c r="DC175"/>
      <c r="DD175"/>
      <c r="DE175"/>
      <c r="DF175"/>
      <c r="DG175"/>
      <c r="DH175"/>
      <c r="DI175"/>
      <c r="DJ175"/>
      <c r="DK175"/>
      <c r="DL175"/>
      <c r="DM175"/>
      <c r="DN175"/>
      <c r="DO175"/>
      <c r="DP175"/>
      <c r="DQ175"/>
      <c r="DR175"/>
      <c r="DS175"/>
      <c r="DT175"/>
      <c r="DU175"/>
      <c r="DV175"/>
      <c r="DW175"/>
      <c r="DX175"/>
      <c r="DY175"/>
      <c r="DZ175"/>
      <c r="EA175"/>
      <c r="EB175"/>
      <c r="EC175"/>
      <c r="ED175"/>
      <c r="EE175"/>
      <c r="EF175"/>
      <c r="EG175"/>
      <c r="EH175"/>
      <c r="EI175"/>
      <c r="EJ175"/>
      <c r="EK175"/>
      <c r="EL175"/>
      <c r="EM175"/>
      <c r="EN175"/>
      <c r="EO175"/>
      <c r="EP175"/>
      <c r="EQ175"/>
      <c r="ER175"/>
      <c r="ES175"/>
      <c r="ET175"/>
      <c r="EU175"/>
      <c r="EV175"/>
      <c r="EW175"/>
      <c r="EX175"/>
      <c r="EY175"/>
      <c r="EZ175"/>
      <c r="FA175"/>
      <c r="FB175"/>
      <c r="FC175"/>
      <c r="FD175"/>
      <c r="FE175"/>
      <c r="FF175"/>
      <c r="FG175"/>
      <c r="FH175"/>
      <c r="FI175"/>
      <c r="FJ175"/>
      <c r="FK175"/>
      <c r="FL175"/>
      <c r="FM175"/>
      <c r="FN175"/>
      <c r="FO175"/>
      <c r="FP175"/>
      <c r="FQ175"/>
      <c r="FR175"/>
      <c r="FS175"/>
      <c r="FT175"/>
      <c r="FU175"/>
      <c r="FV175"/>
      <c r="FW175"/>
      <c r="FX175"/>
      <c r="FY175"/>
      <c r="FZ175"/>
      <c r="GA175"/>
      <c r="GB175"/>
      <c r="GC175"/>
      <c r="GD175"/>
      <c r="GE175"/>
      <c r="GF175"/>
      <c r="GG175"/>
      <c r="GH175"/>
      <c r="GI175"/>
      <c r="GJ175"/>
      <c r="GK175"/>
      <c r="GL175"/>
      <c r="GM175"/>
      <c r="GN175"/>
      <c r="GO175"/>
      <c r="GP175"/>
      <c r="GQ175"/>
      <c r="GR175"/>
      <c r="GS175"/>
      <c r="GT175"/>
      <c r="GU175"/>
      <c r="GV175"/>
      <c r="GW175"/>
      <c r="GX175"/>
      <c r="GY175"/>
      <c r="GZ175"/>
      <c r="HA175"/>
      <c r="HB175"/>
      <c r="HC175"/>
    </row>
    <row r="176" spans="1:211" s="16" customFormat="1" ht="12.75" customHeight="1" x14ac:dyDescent="0.25">
      <c r="A176" s="456"/>
      <c r="B176" s="150"/>
      <c r="C176" s="179">
        <v>0.33333333333333331</v>
      </c>
      <c r="D176" s="180">
        <v>0.40972222222222227</v>
      </c>
      <c r="E176" s="179">
        <v>0.41666666666666669</v>
      </c>
      <c r="F176" s="180">
        <v>0.5</v>
      </c>
      <c r="G176" s="179"/>
      <c r="H176" s="180"/>
      <c r="I176" s="179"/>
      <c r="J176" s="180"/>
      <c r="K176" s="179"/>
      <c r="L176" s="180"/>
      <c r="M176" s="179"/>
      <c r="N176" s="180"/>
      <c r="O176" s="179">
        <v>0.5625</v>
      </c>
      <c r="P176" s="180">
        <v>0.6875</v>
      </c>
      <c r="Q176" s="179"/>
      <c r="R176" s="180"/>
      <c r="S176" s="179">
        <v>0.33333333333333331</v>
      </c>
      <c r="T176" s="180">
        <v>0.5</v>
      </c>
      <c r="U176" s="179"/>
      <c r="V176" s="180"/>
      <c r="W176" s="181"/>
      <c r="X176" s="182"/>
      <c r="Y176" s="183"/>
      <c r="Z176" s="184"/>
      <c r="AA176" s="179">
        <v>0.33333333333333331</v>
      </c>
      <c r="AB176" s="180">
        <v>0.5</v>
      </c>
      <c r="AC176" s="185"/>
      <c r="AD176" s="186"/>
      <c r="AE176" s="179">
        <v>0.54166666666666663</v>
      </c>
      <c r="AF176" s="180">
        <v>0.70833333333333337</v>
      </c>
      <c r="AG176" s="185"/>
      <c r="AH176" s="186"/>
      <c r="AI176" s="179">
        <v>0.33333333333333331</v>
      </c>
      <c r="AJ176" s="180">
        <v>0.5</v>
      </c>
      <c r="AK176" s="179"/>
      <c r="AL176" s="180"/>
      <c r="AM176" s="179">
        <v>0.5625</v>
      </c>
      <c r="AN176" s="180">
        <v>0.64583333333333337</v>
      </c>
      <c r="AO176" s="179"/>
      <c r="AP176" s="180"/>
      <c r="AQ176" s="179"/>
      <c r="AR176" s="180"/>
      <c r="AS176" s="179"/>
      <c r="AT176" s="180"/>
      <c r="AU176"/>
      <c r="AV176"/>
      <c r="AW176"/>
      <c r="AX176"/>
      <c r="AY176"/>
      <c r="AZ176"/>
      <c r="BA176"/>
      <c r="BB176"/>
      <c r="BC176"/>
      <c r="BD176"/>
      <c r="BE176"/>
      <c r="BF176"/>
      <c r="BG176"/>
      <c r="BH176"/>
      <c r="BI176"/>
      <c r="BJ176"/>
      <c r="BK176"/>
      <c r="BL176"/>
      <c r="BM176"/>
      <c r="BN176"/>
      <c r="BO176"/>
      <c r="BP176"/>
      <c r="BQ176"/>
      <c r="BR176"/>
      <c r="BS176"/>
      <c r="BT176"/>
      <c r="BU176"/>
      <c r="BV176"/>
      <c r="BW176"/>
      <c r="BX176"/>
      <c r="BY176"/>
      <c r="BZ176"/>
      <c r="CA176"/>
      <c r="CB176"/>
      <c r="CC176"/>
      <c r="CD176"/>
      <c r="CE176"/>
      <c r="CF176"/>
      <c r="CG176"/>
      <c r="CH176"/>
      <c r="CI176"/>
      <c r="CJ176"/>
      <c r="CK176"/>
      <c r="CL176"/>
      <c r="CM176"/>
      <c r="CN176"/>
      <c r="CO176"/>
      <c r="CP176"/>
      <c r="CQ176"/>
      <c r="CR176"/>
      <c r="CS176"/>
      <c r="CT176"/>
      <c r="CU176"/>
      <c r="CV176"/>
      <c r="CW176"/>
      <c r="CX176"/>
      <c r="CY176"/>
      <c r="CZ176"/>
      <c r="DA176"/>
      <c r="DB176"/>
      <c r="DC176"/>
      <c r="DD176"/>
      <c r="DE176"/>
      <c r="DF176"/>
      <c r="DG176"/>
      <c r="DH176"/>
      <c r="DI176"/>
      <c r="DJ176"/>
      <c r="DK176"/>
      <c r="DL176"/>
      <c r="DM176"/>
      <c r="DN176"/>
      <c r="DO176"/>
      <c r="DP176"/>
      <c r="DQ176"/>
      <c r="DR176"/>
      <c r="DS176"/>
      <c r="DT176"/>
      <c r="DU176"/>
      <c r="DV176"/>
      <c r="DW176"/>
      <c r="DX176"/>
      <c r="DY176"/>
      <c r="DZ176"/>
      <c r="EA176"/>
      <c r="EB176"/>
      <c r="EC176"/>
      <c r="ED176"/>
      <c r="EE176"/>
      <c r="EF176"/>
      <c r="EG176"/>
      <c r="EH176"/>
      <c r="EI176"/>
      <c r="EJ176"/>
      <c r="EK176"/>
      <c r="EL176"/>
      <c r="EM176"/>
      <c r="EN176"/>
      <c r="EO176"/>
      <c r="EP176"/>
      <c r="EQ176"/>
      <c r="ER176"/>
      <c r="ES176"/>
      <c r="ET176"/>
      <c r="EU176"/>
      <c r="EV176"/>
      <c r="EW176"/>
      <c r="EX176"/>
      <c r="EY176"/>
      <c r="EZ176"/>
      <c r="FA176"/>
      <c r="FB176"/>
      <c r="FC176"/>
      <c r="FD176"/>
      <c r="FE176"/>
      <c r="FF176"/>
      <c r="FG176"/>
      <c r="FH176"/>
      <c r="FI176"/>
      <c r="FJ176"/>
      <c r="FK176"/>
      <c r="FL176"/>
      <c r="FM176"/>
      <c r="FN176"/>
      <c r="FO176"/>
      <c r="FP176"/>
      <c r="FQ176"/>
      <c r="FR176"/>
      <c r="FS176"/>
      <c r="FT176"/>
      <c r="FU176"/>
      <c r="FV176"/>
      <c r="FW176"/>
      <c r="FX176"/>
      <c r="FY176"/>
      <c r="FZ176"/>
      <c r="GA176"/>
      <c r="GB176"/>
      <c r="GC176"/>
      <c r="GD176"/>
      <c r="GE176"/>
      <c r="GF176"/>
      <c r="GG176"/>
      <c r="GH176"/>
      <c r="GI176"/>
      <c r="GJ176"/>
      <c r="GK176"/>
      <c r="GL176"/>
      <c r="GM176"/>
      <c r="GN176"/>
      <c r="GO176"/>
      <c r="GP176"/>
      <c r="GQ176"/>
      <c r="GR176"/>
      <c r="GS176"/>
      <c r="GT176"/>
      <c r="GU176"/>
      <c r="GV176"/>
      <c r="GW176"/>
      <c r="GX176"/>
      <c r="GY176"/>
      <c r="GZ176"/>
      <c r="HA176"/>
      <c r="HB176"/>
      <c r="HC176"/>
    </row>
    <row r="177" spans="1:211" s="16" customFormat="1" ht="12.75" customHeight="1" x14ac:dyDescent="0.25">
      <c r="A177" s="456"/>
      <c r="B177" s="150"/>
      <c r="C177" s="9"/>
      <c r="D177" s="187" t="s">
        <v>12</v>
      </c>
      <c r="E177" s="9"/>
      <c r="F177" s="187" t="s">
        <v>45</v>
      </c>
      <c r="G177" s="9"/>
      <c r="H177" s="187"/>
      <c r="I177" s="9"/>
      <c r="J177" s="187"/>
      <c r="K177" s="9"/>
      <c r="L177" s="187"/>
      <c r="M177" s="9"/>
      <c r="N177" s="187"/>
      <c r="O177" s="9"/>
      <c r="P177" s="187" t="s">
        <v>45</v>
      </c>
      <c r="Q177" s="9"/>
      <c r="R177" s="187"/>
      <c r="S177" s="9"/>
      <c r="T177" s="187"/>
      <c r="U177" s="9"/>
      <c r="V177" s="187"/>
      <c r="W177" s="85"/>
      <c r="X177" s="188"/>
      <c r="Y177" s="87"/>
      <c r="Z177" s="189"/>
      <c r="AA177" s="9"/>
      <c r="AB177" s="187"/>
      <c r="AC177" s="88"/>
      <c r="AD177" s="190"/>
      <c r="AE177" s="179"/>
      <c r="AF177" s="180"/>
      <c r="AG177" s="88"/>
      <c r="AH177" s="190"/>
      <c r="AI177" s="9"/>
      <c r="AJ177" s="187"/>
      <c r="AK177" s="9"/>
      <c r="AL177" s="187"/>
      <c r="AM177" s="9" t="s">
        <v>106</v>
      </c>
      <c r="AN177" s="187" t="s">
        <v>43</v>
      </c>
      <c r="AO177" s="9"/>
      <c r="AP177" s="187"/>
      <c r="AQ177" s="9"/>
      <c r="AR177" s="187"/>
      <c r="AS177" s="9"/>
      <c r="AT177" s="187"/>
      <c r="AU177"/>
      <c r="AV177"/>
      <c r="AW177"/>
      <c r="AX177"/>
      <c r="AY177"/>
      <c r="AZ177"/>
      <c r="BA177"/>
      <c r="BB177"/>
      <c r="BC177"/>
      <c r="BD177"/>
      <c r="BE177"/>
      <c r="BF177"/>
      <c r="BG177"/>
      <c r="BH177"/>
      <c r="BI177"/>
      <c r="BJ177"/>
      <c r="BK177"/>
      <c r="BL177"/>
      <c r="BM177"/>
      <c r="BN177"/>
      <c r="BO177"/>
      <c r="BP177"/>
      <c r="BQ177"/>
      <c r="BR177"/>
      <c r="BS177"/>
      <c r="BT177"/>
      <c r="BU177"/>
      <c r="BV177"/>
      <c r="BW177"/>
      <c r="BX177"/>
      <c r="BY177"/>
      <c r="BZ177"/>
      <c r="CA177"/>
      <c r="CB177"/>
      <c r="CC177"/>
      <c r="CD177"/>
      <c r="CE177"/>
      <c r="CF177"/>
      <c r="CG177"/>
      <c r="CH177"/>
      <c r="CI177"/>
      <c r="CJ177"/>
      <c r="CK177"/>
      <c r="CL177"/>
      <c r="CM177"/>
      <c r="CN177"/>
      <c r="CO177"/>
      <c r="CP177"/>
      <c r="CQ177"/>
      <c r="CR177"/>
      <c r="CS177"/>
      <c r="CT177"/>
      <c r="CU177"/>
      <c r="CV177"/>
      <c r="CW177"/>
      <c r="CX177"/>
      <c r="CY177"/>
      <c r="CZ177"/>
      <c r="DA177"/>
      <c r="DB177"/>
      <c r="DC177"/>
      <c r="DD177"/>
      <c r="DE177"/>
      <c r="DF177"/>
      <c r="DG177"/>
      <c r="DH177"/>
      <c r="DI177"/>
      <c r="DJ177"/>
      <c r="DK177"/>
      <c r="DL177"/>
      <c r="DM177"/>
      <c r="DN177"/>
      <c r="DO177"/>
      <c r="DP177"/>
      <c r="DQ177"/>
      <c r="DR177"/>
      <c r="DS177"/>
      <c r="DT177"/>
      <c r="DU177"/>
      <c r="DV177"/>
      <c r="DW177"/>
      <c r="DX177"/>
      <c r="DY177"/>
      <c r="DZ177"/>
      <c r="EA177"/>
      <c r="EB177"/>
      <c r="EC177"/>
      <c r="ED177"/>
      <c r="EE177"/>
      <c r="EF177"/>
      <c r="EG177"/>
      <c r="EH177"/>
      <c r="EI177"/>
      <c r="EJ177"/>
      <c r="EK177"/>
      <c r="EL177"/>
      <c r="EM177"/>
      <c r="EN177"/>
      <c r="EO177"/>
      <c r="EP177"/>
      <c r="EQ177"/>
      <c r="ER177"/>
      <c r="ES177"/>
      <c r="ET177"/>
      <c r="EU177"/>
      <c r="EV177"/>
      <c r="EW177"/>
      <c r="EX177"/>
      <c r="EY177"/>
      <c r="EZ177"/>
      <c r="FA177"/>
      <c r="FB177"/>
      <c r="FC177"/>
      <c r="FD177"/>
      <c r="FE177"/>
      <c r="FF177"/>
      <c r="FG177"/>
      <c r="FH177"/>
      <c r="FI177"/>
      <c r="FJ177"/>
      <c r="FK177"/>
      <c r="FL177"/>
      <c r="FM177"/>
      <c r="FN177"/>
      <c r="FO177"/>
      <c r="FP177"/>
      <c r="FQ177"/>
      <c r="FR177"/>
      <c r="FS177"/>
      <c r="FT177"/>
      <c r="FU177"/>
      <c r="FV177"/>
      <c r="FW177"/>
      <c r="FX177"/>
      <c r="FY177"/>
      <c r="FZ177"/>
      <c r="GA177"/>
      <c r="GB177"/>
      <c r="GC177"/>
      <c r="GD177"/>
      <c r="GE177"/>
      <c r="GF177"/>
      <c r="GG177"/>
      <c r="GH177"/>
      <c r="GI177"/>
      <c r="GJ177"/>
      <c r="GK177"/>
      <c r="GL177"/>
      <c r="GM177"/>
      <c r="GN177"/>
      <c r="GO177"/>
      <c r="GP177"/>
      <c r="GQ177"/>
      <c r="GR177"/>
      <c r="GS177"/>
      <c r="GT177"/>
      <c r="GU177"/>
      <c r="GV177"/>
      <c r="GW177"/>
      <c r="GX177"/>
      <c r="GY177"/>
      <c r="GZ177"/>
      <c r="HA177"/>
      <c r="HB177"/>
      <c r="HC177"/>
    </row>
    <row r="178" spans="1:211" s="16" customFormat="1" ht="12" customHeight="1" x14ac:dyDescent="0.25">
      <c r="A178" s="456"/>
      <c r="B178" s="150"/>
      <c r="C178" s="346"/>
      <c r="D178" s="347"/>
      <c r="E178" s="346"/>
      <c r="F178" s="347"/>
      <c r="G178" s="346"/>
      <c r="H178" s="347"/>
      <c r="I178" s="346"/>
      <c r="J178" s="347"/>
      <c r="K178" s="346"/>
      <c r="L178" s="347"/>
      <c r="M178" s="346"/>
      <c r="N178" s="347"/>
      <c r="O178" s="446"/>
      <c r="P178" s="447"/>
      <c r="Q178" s="346"/>
      <c r="R178" s="347"/>
      <c r="S178" s="346"/>
      <c r="T178" s="347"/>
      <c r="U178" s="346"/>
      <c r="V178" s="347"/>
      <c r="W178" s="404"/>
      <c r="X178" s="405"/>
      <c r="Y178" s="402"/>
      <c r="Z178" s="403"/>
      <c r="AA178" s="346"/>
      <c r="AB178" s="347"/>
      <c r="AC178" s="424"/>
      <c r="AD178" s="425"/>
      <c r="AE178" s="346"/>
      <c r="AF178" s="347"/>
      <c r="AG178" s="424"/>
      <c r="AH178" s="425"/>
      <c r="AI178" s="346"/>
      <c r="AJ178" s="347"/>
      <c r="AK178" s="346"/>
      <c r="AL178" s="347"/>
      <c r="AM178" s="346"/>
      <c r="AN178" s="347"/>
      <c r="AO178" s="346"/>
      <c r="AP178" s="347"/>
      <c r="AQ178" s="346"/>
      <c r="AR178" s="347"/>
      <c r="AS178" s="346"/>
      <c r="AT178" s="347"/>
      <c r="AU178"/>
      <c r="AV178"/>
      <c r="AW178"/>
      <c r="AX178"/>
      <c r="AY178"/>
      <c r="AZ178"/>
      <c r="BA178"/>
      <c r="BB178"/>
      <c r="BC178"/>
      <c r="BD178"/>
      <c r="BE178"/>
      <c r="BF178"/>
      <c r="BG178"/>
      <c r="BH178"/>
      <c r="BI178"/>
      <c r="BJ178"/>
      <c r="BK178"/>
      <c r="BL178"/>
      <c r="BM178"/>
      <c r="BN178"/>
      <c r="BO178"/>
      <c r="BP178"/>
      <c r="BQ178"/>
      <c r="BR178"/>
      <c r="BS178"/>
      <c r="BT178"/>
      <c r="BU178"/>
      <c r="BV178"/>
      <c r="BW178"/>
      <c r="BX178"/>
      <c r="BY178"/>
      <c r="BZ178"/>
      <c r="CA178"/>
      <c r="CB178"/>
      <c r="CC178"/>
      <c r="CD178"/>
      <c r="CE178"/>
      <c r="CF178"/>
      <c r="CG178"/>
      <c r="CH178"/>
      <c r="CI178"/>
      <c r="CJ178"/>
      <c r="CK178"/>
      <c r="CL178"/>
      <c r="CM178"/>
      <c r="CN178"/>
      <c r="CO178"/>
      <c r="CP178"/>
      <c r="CQ178"/>
      <c r="CR178"/>
      <c r="CS178"/>
      <c r="CT178"/>
      <c r="CU178"/>
      <c r="CV178"/>
      <c r="CW178"/>
      <c r="CX178"/>
      <c r="CY178"/>
      <c r="CZ178"/>
      <c r="DA178"/>
      <c r="DB178"/>
      <c r="DC178"/>
      <c r="DD178"/>
      <c r="DE178"/>
      <c r="DF178"/>
      <c r="DG178"/>
      <c r="DH178"/>
      <c r="DI178"/>
      <c r="DJ178"/>
      <c r="DK178"/>
      <c r="DL178"/>
      <c r="DM178"/>
      <c r="DN178"/>
      <c r="DO178"/>
      <c r="DP178"/>
      <c r="DQ178"/>
      <c r="DR178"/>
      <c r="DS178"/>
      <c r="DT178"/>
      <c r="DU178"/>
      <c r="DV178"/>
      <c r="DW178"/>
      <c r="DX178"/>
      <c r="DY178"/>
      <c r="DZ178"/>
      <c r="EA178"/>
      <c r="EB178"/>
      <c r="EC178"/>
      <c r="ED178"/>
      <c r="EE178"/>
      <c r="EF178"/>
      <c r="EG178"/>
      <c r="EH178"/>
      <c r="EI178"/>
      <c r="EJ178"/>
      <c r="EK178"/>
      <c r="EL178"/>
      <c r="EM178"/>
      <c r="EN178"/>
      <c r="EO178"/>
      <c r="EP178"/>
      <c r="EQ178"/>
      <c r="ER178"/>
      <c r="ES178"/>
      <c r="ET178"/>
      <c r="EU178"/>
      <c r="EV178"/>
      <c r="EW178"/>
      <c r="EX178"/>
      <c r="EY178"/>
      <c r="EZ178"/>
      <c r="FA178"/>
      <c r="FB178"/>
      <c r="FC178"/>
      <c r="FD178"/>
      <c r="FE178"/>
      <c r="FF178"/>
      <c r="FG178"/>
      <c r="FH178"/>
      <c r="FI178"/>
      <c r="FJ178"/>
      <c r="FK178"/>
      <c r="FL178"/>
      <c r="FM178"/>
      <c r="FN178"/>
      <c r="FO178"/>
      <c r="FP178"/>
      <c r="FQ178"/>
      <c r="FR178"/>
      <c r="FS178"/>
      <c r="FT178"/>
      <c r="FU178"/>
      <c r="FV178"/>
      <c r="FW178"/>
      <c r="FX178"/>
      <c r="FY178"/>
      <c r="FZ178"/>
      <c r="GA178"/>
      <c r="GB178"/>
      <c r="GC178"/>
      <c r="GD178"/>
      <c r="GE178"/>
      <c r="GF178"/>
      <c r="GG178"/>
      <c r="GH178"/>
      <c r="GI178"/>
      <c r="GJ178"/>
      <c r="GK178"/>
      <c r="GL178"/>
      <c r="GM178"/>
      <c r="GN178"/>
      <c r="GO178"/>
      <c r="GP178"/>
      <c r="GQ178"/>
      <c r="GR178"/>
      <c r="GS178"/>
      <c r="GT178"/>
      <c r="GU178"/>
      <c r="GV178"/>
      <c r="GW178"/>
      <c r="GX178"/>
      <c r="GY178"/>
      <c r="GZ178"/>
      <c r="HA178"/>
      <c r="HB178"/>
      <c r="HC178"/>
    </row>
    <row r="179" spans="1:211" s="2" customFormat="1" ht="12.75" customHeight="1" x14ac:dyDescent="0.25">
      <c r="A179" s="456"/>
      <c r="B179" s="123" t="s">
        <v>24</v>
      </c>
      <c r="C179" s="438" t="s">
        <v>100</v>
      </c>
      <c r="D179" s="439"/>
      <c r="E179" s="438" t="s">
        <v>101</v>
      </c>
      <c r="F179" s="439"/>
      <c r="G179" s="438" t="s">
        <v>107</v>
      </c>
      <c r="H179" s="439"/>
      <c r="I179" s="438"/>
      <c r="J179" s="439"/>
      <c r="K179" s="438" t="s">
        <v>108</v>
      </c>
      <c r="L179" s="439"/>
      <c r="M179" s="438"/>
      <c r="N179" s="439"/>
      <c r="O179" s="438" t="s">
        <v>102</v>
      </c>
      <c r="P179" s="439"/>
      <c r="Q179" s="438"/>
      <c r="R179" s="439"/>
      <c r="S179" s="438" t="s">
        <v>103</v>
      </c>
      <c r="T179" s="439"/>
      <c r="U179" s="438"/>
      <c r="V179" s="439"/>
      <c r="W179" s="438"/>
      <c r="X179" s="439"/>
      <c r="Y179" s="438"/>
      <c r="Z179" s="439"/>
      <c r="AA179" s="438" t="s">
        <v>104</v>
      </c>
      <c r="AB179" s="439"/>
      <c r="AC179" s="438"/>
      <c r="AD179" s="439"/>
      <c r="AE179" s="438" t="s">
        <v>104</v>
      </c>
      <c r="AF179" s="439"/>
      <c r="AG179" s="438"/>
      <c r="AH179" s="439"/>
      <c r="AI179" s="438" t="s">
        <v>104</v>
      </c>
      <c r="AJ179" s="439"/>
      <c r="AK179" s="438"/>
      <c r="AL179" s="439"/>
      <c r="AM179" s="438" t="s">
        <v>105</v>
      </c>
      <c r="AN179" s="439"/>
      <c r="AO179" s="438"/>
      <c r="AP179" s="439"/>
      <c r="AQ179" s="438"/>
      <c r="AR179" s="439"/>
      <c r="AS179" s="438"/>
      <c r="AT179" s="439"/>
      <c r="AU179"/>
      <c r="AV179"/>
      <c r="AW179"/>
      <c r="AX179"/>
      <c r="AY179"/>
      <c r="AZ179"/>
      <c r="BA179"/>
      <c r="BB179"/>
      <c r="BC179"/>
      <c r="BD179"/>
      <c r="BE179"/>
      <c r="BF179"/>
      <c r="BG179"/>
      <c r="BH179"/>
      <c r="BI179"/>
      <c r="BJ179"/>
      <c r="BK179"/>
      <c r="BL179"/>
      <c r="BM179"/>
      <c r="BN179"/>
      <c r="BO179"/>
      <c r="BP179"/>
      <c r="BQ179"/>
      <c r="BR179"/>
      <c r="BS179"/>
      <c r="BT179"/>
      <c r="BU179"/>
      <c r="BV179"/>
      <c r="BW179"/>
      <c r="BX179"/>
      <c r="BY179"/>
      <c r="BZ179"/>
      <c r="CA179"/>
      <c r="CB179"/>
      <c r="CC179"/>
      <c r="CD179"/>
      <c r="CE179"/>
      <c r="CF179"/>
      <c r="CG179"/>
      <c r="CH179"/>
      <c r="CI179"/>
      <c r="CJ179"/>
      <c r="CK179"/>
      <c r="CL179"/>
      <c r="CM179"/>
      <c r="CN179"/>
      <c r="CO179"/>
      <c r="CP179"/>
      <c r="CQ179"/>
      <c r="CR179"/>
      <c r="CS179"/>
      <c r="CT179"/>
      <c r="CU179"/>
      <c r="CV179"/>
      <c r="CW179"/>
      <c r="CX179"/>
      <c r="CY179"/>
      <c r="CZ179"/>
      <c r="DA179"/>
      <c r="DB179"/>
      <c r="DC179"/>
      <c r="DD179"/>
      <c r="DE179"/>
      <c r="DF179"/>
      <c r="DG179"/>
      <c r="DH179"/>
      <c r="DI179"/>
      <c r="DJ179"/>
      <c r="DK179"/>
      <c r="DL179"/>
      <c r="DM179"/>
      <c r="DN179"/>
      <c r="DO179"/>
      <c r="DP179"/>
      <c r="DQ179"/>
      <c r="DR179"/>
      <c r="DS179"/>
      <c r="DT179"/>
      <c r="DU179"/>
      <c r="DV179"/>
      <c r="DW179"/>
      <c r="DX179"/>
      <c r="DY179"/>
      <c r="DZ179"/>
      <c r="EA179"/>
      <c r="EB179"/>
      <c r="EC179"/>
      <c r="ED179"/>
      <c r="EE179"/>
      <c r="EF179"/>
      <c r="EG179"/>
      <c r="EH179"/>
      <c r="EI179"/>
      <c r="EJ179"/>
      <c r="EK179"/>
      <c r="EL179"/>
      <c r="EM179"/>
      <c r="EN179"/>
      <c r="EO179"/>
      <c r="EP179"/>
      <c r="EQ179"/>
      <c r="ER179"/>
      <c r="ES179"/>
      <c r="ET179"/>
      <c r="EU179"/>
      <c r="EV179"/>
      <c r="EW179"/>
      <c r="EX179"/>
      <c r="EY179"/>
      <c r="EZ179"/>
      <c r="FA179"/>
      <c r="FB179"/>
      <c r="FC179"/>
      <c r="FD179"/>
      <c r="FE179"/>
      <c r="FF179"/>
      <c r="FG179"/>
      <c r="FH179"/>
      <c r="FI179"/>
      <c r="FJ179"/>
      <c r="FK179"/>
      <c r="FL179"/>
      <c r="FM179"/>
      <c r="FN179"/>
      <c r="FO179"/>
      <c r="FP179"/>
      <c r="FQ179"/>
      <c r="FR179"/>
      <c r="FS179"/>
      <c r="FT179"/>
      <c r="FU179"/>
      <c r="FV179"/>
      <c r="FW179"/>
      <c r="FX179"/>
      <c r="FY179"/>
      <c r="FZ179"/>
      <c r="GA179"/>
      <c r="GB179"/>
      <c r="GC179"/>
      <c r="GD179"/>
      <c r="GE179"/>
      <c r="GF179"/>
      <c r="GG179"/>
      <c r="GH179"/>
      <c r="GI179"/>
      <c r="GJ179"/>
      <c r="GK179"/>
      <c r="GL179"/>
      <c r="GM179"/>
      <c r="GN179"/>
      <c r="GO179"/>
      <c r="GP179"/>
      <c r="GQ179"/>
      <c r="GR179"/>
      <c r="GS179"/>
      <c r="GT179"/>
      <c r="GU179"/>
      <c r="GV179"/>
      <c r="GW179"/>
      <c r="GX179"/>
      <c r="GY179"/>
      <c r="GZ179"/>
      <c r="HA179"/>
      <c r="HB179"/>
      <c r="HC179"/>
    </row>
    <row r="180" spans="1:211" s="2" customFormat="1" ht="12.75" customHeight="1" x14ac:dyDescent="0.25">
      <c r="A180" s="456"/>
      <c r="B180" s="123"/>
      <c r="C180" s="191">
        <v>0.33333333333333331</v>
      </c>
      <c r="D180" s="192">
        <v>0.40972222222222227</v>
      </c>
      <c r="E180" s="191">
        <v>0.41666666666666669</v>
      </c>
      <c r="F180" s="192">
        <v>0.5</v>
      </c>
      <c r="G180" s="191">
        <v>0.58333333333333337</v>
      </c>
      <c r="H180" s="192">
        <v>0.66666666666666663</v>
      </c>
      <c r="I180" s="191"/>
      <c r="J180" s="192"/>
      <c r="K180" s="191">
        <v>0.33333333333333331</v>
      </c>
      <c r="L180" s="192">
        <v>0.5</v>
      </c>
      <c r="M180" s="191"/>
      <c r="N180" s="192"/>
      <c r="O180" s="311">
        <v>0.5625</v>
      </c>
      <c r="P180" s="192">
        <v>0.6875</v>
      </c>
      <c r="Q180" s="191"/>
      <c r="R180" s="192"/>
      <c r="S180" s="191">
        <v>0.33333333333333331</v>
      </c>
      <c r="T180" s="192">
        <v>0.5</v>
      </c>
      <c r="U180" s="191"/>
      <c r="V180" s="192"/>
      <c r="W180" s="191"/>
      <c r="X180" s="192"/>
      <c r="Y180" s="191"/>
      <c r="Z180" s="192"/>
      <c r="AA180" s="191">
        <v>0.33333333333333331</v>
      </c>
      <c r="AB180" s="192">
        <v>0.5</v>
      </c>
      <c r="AC180" s="185"/>
      <c r="AD180" s="186"/>
      <c r="AE180" s="191">
        <v>0.54166666666666663</v>
      </c>
      <c r="AF180" s="192">
        <v>0.70833333333333337</v>
      </c>
      <c r="AG180" s="191"/>
      <c r="AH180" s="192"/>
      <c r="AI180" s="191">
        <v>0.33333333333333331</v>
      </c>
      <c r="AJ180" s="192">
        <v>0.5</v>
      </c>
      <c r="AK180" s="191"/>
      <c r="AL180" s="192"/>
      <c r="AM180" s="191">
        <v>0.5625</v>
      </c>
      <c r="AN180" s="192">
        <v>0.64583333333333337</v>
      </c>
      <c r="AO180" s="191"/>
      <c r="AP180" s="192"/>
      <c r="AQ180" s="191"/>
      <c r="AR180" s="192"/>
      <c r="AS180" s="191"/>
      <c r="AT180" s="192"/>
      <c r="AU180"/>
      <c r="AV180"/>
      <c r="AW180"/>
      <c r="AX180"/>
      <c r="AY180"/>
      <c r="AZ180"/>
      <c r="BA180"/>
      <c r="BB180"/>
      <c r="BC180"/>
      <c r="BD180"/>
      <c r="BE180"/>
      <c r="BF180"/>
      <c r="BG180"/>
      <c r="BH180"/>
      <c r="BI180"/>
      <c r="BJ180"/>
      <c r="BK180"/>
      <c r="BL180"/>
      <c r="BM180"/>
      <c r="BN180"/>
      <c r="BO180"/>
      <c r="BP180"/>
      <c r="BQ180"/>
      <c r="BR180"/>
      <c r="BS180"/>
      <c r="BT180"/>
      <c r="BU180"/>
      <c r="BV180"/>
      <c r="BW180"/>
      <c r="BX180"/>
      <c r="BY180"/>
      <c r="BZ180"/>
      <c r="CA180"/>
      <c r="CB180"/>
      <c r="CC180"/>
      <c r="CD180"/>
      <c r="CE180"/>
      <c r="CF180"/>
      <c r="CG180"/>
      <c r="CH180"/>
      <c r="CI180"/>
      <c r="CJ180"/>
      <c r="CK180"/>
      <c r="CL180"/>
      <c r="CM180"/>
      <c r="CN180"/>
      <c r="CO180"/>
      <c r="CP180"/>
      <c r="CQ180"/>
      <c r="CR180"/>
      <c r="CS180"/>
      <c r="CT180"/>
      <c r="CU180"/>
      <c r="CV180"/>
      <c r="CW180"/>
      <c r="CX180"/>
      <c r="CY180"/>
      <c r="CZ180"/>
      <c r="DA180"/>
      <c r="DB180"/>
      <c r="DC180"/>
      <c r="DD180"/>
      <c r="DE180"/>
      <c r="DF180"/>
      <c r="DG180"/>
      <c r="DH180"/>
      <c r="DI180"/>
      <c r="DJ180"/>
      <c r="DK180"/>
      <c r="DL180"/>
      <c r="DM180"/>
      <c r="DN180"/>
      <c r="DO180"/>
      <c r="DP180"/>
      <c r="DQ180"/>
      <c r="DR180"/>
      <c r="DS180"/>
      <c r="DT180"/>
      <c r="DU180"/>
      <c r="DV180"/>
      <c r="DW180"/>
      <c r="DX180"/>
      <c r="DY180"/>
      <c r="DZ180"/>
      <c r="EA180"/>
      <c r="EB180"/>
      <c r="EC180"/>
      <c r="ED180"/>
      <c r="EE180"/>
      <c r="EF180"/>
      <c r="EG180"/>
      <c r="EH180"/>
      <c r="EI180"/>
      <c r="EJ180"/>
      <c r="EK180"/>
      <c r="EL180"/>
      <c r="EM180"/>
      <c r="EN180"/>
      <c r="EO180"/>
      <c r="EP180"/>
      <c r="EQ180"/>
      <c r="ER180"/>
      <c r="ES180"/>
      <c r="ET180"/>
      <c r="EU180"/>
      <c r="EV180"/>
      <c r="EW180"/>
      <c r="EX180"/>
      <c r="EY180"/>
      <c r="EZ180"/>
      <c r="FA180"/>
      <c r="FB180"/>
      <c r="FC180"/>
      <c r="FD180"/>
      <c r="FE180"/>
      <c r="FF180"/>
      <c r="FG180"/>
      <c r="FH180"/>
      <c r="FI180"/>
      <c r="FJ180"/>
      <c r="FK180"/>
      <c r="FL180"/>
      <c r="FM180"/>
      <c r="FN180"/>
      <c r="FO180"/>
      <c r="FP180"/>
      <c r="FQ180"/>
      <c r="FR180"/>
      <c r="FS180"/>
      <c r="FT180"/>
      <c r="FU180"/>
      <c r="FV180"/>
      <c r="FW180"/>
      <c r="FX180"/>
      <c r="FY180"/>
      <c r="FZ180"/>
      <c r="GA180"/>
      <c r="GB180"/>
      <c r="GC180"/>
      <c r="GD180"/>
      <c r="GE180"/>
      <c r="GF180"/>
      <c r="GG180"/>
      <c r="GH180"/>
      <c r="GI180"/>
      <c r="GJ180"/>
      <c r="GK180"/>
      <c r="GL180"/>
      <c r="GM180"/>
      <c r="GN180"/>
      <c r="GO180"/>
      <c r="GP180"/>
      <c r="GQ180"/>
      <c r="GR180"/>
      <c r="GS180"/>
      <c r="GT180"/>
      <c r="GU180"/>
      <c r="GV180"/>
      <c r="GW180"/>
      <c r="GX180"/>
      <c r="GY180"/>
      <c r="GZ180"/>
      <c r="HA180"/>
      <c r="HB180"/>
      <c r="HC180"/>
    </row>
    <row r="181" spans="1:211" s="2" customFormat="1" ht="12.75" customHeight="1" x14ac:dyDescent="0.25">
      <c r="A181" s="456"/>
      <c r="B181" s="123"/>
      <c r="C181" s="10"/>
      <c r="D181" s="193" t="s">
        <v>12</v>
      </c>
      <c r="E181" s="10"/>
      <c r="F181" s="193" t="s">
        <v>45</v>
      </c>
      <c r="G181" s="10"/>
      <c r="H181" s="193" t="s">
        <v>14</v>
      </c>
      <c r="I181" s="10"/>
      <c r="J181" s="193"/>
      <c r="K181" s="10"/>
      <c r="L181" s="193" t="s">
        <v>14</v>
      </c>
      <c r="M181" s="10"/>
      <c r="N181" s="193"/>
      <c r="O181" s="10"/>
      <c r="P181" s="193" t="s">
        <v>45</v>
      </c>
      <c r="Q181" s="10"/>
      <c r="R181" s="193"/>
      <c r="S181" s="10"/>
      <c r="T181" s="193"/>
      <c r="U181" s="10"/>
      <c r="V181" s="193"/>
      <c r="W181" s="10"/>
      <c r="X181" s="193"/>
      <c r="Y181" s="10"/>
      <c r="Z181" s="193"/>
      <c r="AA181" s="10"/>
      <c r="AB181" s="193"/>
      <c r="AC181" s="10"/>
      <c r="AD181" s="193"/>
      <c r="AE181" s="10"/>
      <c r="AF181" s="193"/>
      <c r="AG181" s="10"/>
      <c r="AH181" s="193"/>
      <c r="AI181" s="10"/>
      <c r="AJ181" s="193"/>
      <c r="AK181" s="10"/>
      <c r="AL181" s="193"/>
      <c r="AM181" s="10" t="s">
        <v>106</v>
      </c>
      <c r="AN181" s="193" t="s">
        <v>43</v>
      </c>
      <c r="AO181" s="10"/>
      <c r="AP181" s="193"/>
      <c r="AQ181" s="10"/>
      <c r="AR181" s="193"/>
      <c r="AS181" s="10"/>
      <c r="AT181" s="193"/>
      <c r="AU181"/>
      <c r="AV181"/>
      <c r="AW181"/>
      <c r="AX181"/>
      <c r="AY181"/>
      <c r="AZ181"/>
      <c r="BA181"/>
      <c r="BB181"/>
      <c r="BC181"/>
      <c r="BD181"/>
      <c r="BE181"/>
      <c r="BF181"/>
      <c r="BG181"/>
      <c r="BH181"/>
      <c r="BI181"/>
      <c r="BJ181"/>
      <c r="BK181"/>
      <c r="BL181"/>
      <c r="BM181"/>
      <c r="BN181"/>
      <c r="BO181"/>
      <c r="BP181"/>
      <c r="BQ181"/>
      <c r="BR181"/>
      <c r="BS181"/>
      <c r="BT181"/>
      <c r="BU181"/>
      <c r="BV181"/>
      <c r="BW181"/>
      <c r="BX181"/>
      <c r="BY181"/>
      <c r="BZ181"/>
      <c r="CA181"/>
      <c r="CB181"/>
      <c r="CC181"/>
      <c r="CD181"/>
      <c r="CE181"/>
      <c r="CF181"/>
      <c r="CG181"/>
      <c r="CH181"/>
      <c r="CI181"/>
      <c r="CJ181"/>
      <c r="CK181"/>
      <c r="CL181"/>
      <c r="CM181"/>
      <c r="CN181"/>
      <c r="CO181"/>
      <c r="CP181"/>
      <c r="CQ181"/>
      <c r="CR181"/>
      <c r="CS181"/>
      <c r="CT181"/>
      <c r="CU181"/>
      <c r="CV181"/>
      <c r="CW181"/>
      <c r="CX181"/>
      <c r="CY181"/>
      <c r="CZ181"/>
      <c r="DA181"/>
      <c r="DB181"/>
      <c r="DC181"/>
      <c r="DD181"/>
      <c r="DE181"/>
      <c r="DF181"/>
      <c r="DG181"/>
      <c r="DH181"/>
      <c r="DI181"/>
      <c r="DJ181"/>
      <c r="DK181"/>
      <c r="DL181"/>
      <c r="DM181"/>
      <c r="DN181"/>
      <c r="DO181"/>
      <c r="DP181"/>
      <c r="DQ181"/>
      <c r="DR181"/>
      <c r="DS181"/>
      <c r="DT181"/>
      <c r="DU181"/>
      <c r="DV181"/>
      <c r="DW181"/>
      <c r="DX181"/>
      <c r="DY181"/>
      <c r="DZ181"/>
      <c r="EA181"/>
      <c r="EB181"/>
      <c r="EC181"/>
      <c r="ED181"/>
      <c r="EE181"/>
      <c r="EF181"/>
      <c r="EG181"/>
      <c r="EH181"/>
      <c r="EI181"/>
      <c r="EJ181"/>
      <c r="EK181"/>
      <c r="EL181"/>
      <c r="EM181"/>
      <c r="EN181"/>
      <c r="EO181"/>
      <c r="EP181"/>
      <c r="EQ181"/>
      <c r="ER181"/>
      <c r="ES181"/>
      <c r="ET181"/>
      <c r="EU181"/>
      <c r="EV181"/>
      <c r="EW181"/>
      <c r="EX181"/>
      <c r="EY181"/>
      <c r="EZ181"/>
      <c r="FA181"/>
      <c r="FB181"/>
      <c r="FC181"/>
      <c r="FD181"/>
      <c r="FE181"/>
      <c r="FF181"/>
      <c r="FG181"/>
      <c r="FH181"/>
      <c r="FI181"/>
      <c r="FJ181"/>
      <c r="FK181"/>
      <c r="FL181"/>
      <c r="FM181"/>
      <c r="FN181"/>
      <c r="FO181"/>
      <c r="FP181"/>
      <c r="FQ181"/>
      <c r="FR181"/>
      <c r="FS181"/>
      <c r="FT181"/>
      <c r="FU181"/>
      <c r="FV181"/>
      <c r="FW181"/>
      <c r="FX181"/>
      <c r="FY181"/>
      <c r="FZ181"/>
      <c r="GA181"/>
      <c r="GB181"/>
      <c r="GC181"/>
      <c r="GD181"/>
      <c r="GE181"/>
      <c r="GF181"/>
      <c r="GG181"/>
      <c r="GH181"/>
      <c r="GI181"/>
      <c r="GJ181"/>
      <c r="GK181"/>
      <c r="GL181"/>
      <c r="GM181"/>
      <c r="GN181"/>
      <c r="GO181"/>
      <c r="GP181"/>
      <c r="GQ181"/>
      <c r="GR181"/>
      <c r="GS181"/>
      <c r="GT181"/>
      <c r="GU181"/>
      <c r="GV181"/>
      <c r="GW181"/>
      <c r="GX181"/>
      <c r="GY181"/>
      <c r="GZ181"/>
      <c r="HA181"/>
      <c r="HB181"/>
      <c r="HC181"/>
    </row>
    <row r="182" spans="1:211" s="2" customFormat="1" ht="12.75" customHeight="1" thickBot="1" x14ac:dyDescent="0.3">
      <c r="A182" s="456"/>
      <c r="B182" s="123"/>
      <c r="C182" s="344"/>
      <c r="D182" s="345"/>
      <c r="E182" s="442"/>
      <c r="F182" s="443"/>
      <c r="G182" s="344"/>
      <c r="H182" s="345"/>
      <c r="I182" s="344"/>
      <c r="J182" s="345"/>
      <c r="K182" s="344"/>
      <c r="L182" s="345"/>
      <c r="M182" s="344"/>
      <c r="N182" s="345"/>
      <c r="O182" s="444"/>
      <c r="P182" s="445"/>
      <c r="Q182" s="344"/>
      <c r="R182" s="345"/>
      <c r="S182" s="344"/>
      <c r="T182" s="345"/>
      <c r="U182" s="344"/>
      <c r="V182" s="345"/>
      <c r="W182" s="344"/>
      <c r="X182" s="345"/>
      <c r="Y182" s="344"/>
      <c r="Z182" s="345"/>
      <c r="AA182" s="344"/>
      <c r="AB182" s="345"/>
      <c r="AC182" s="344"/>
      <c r="AD182" s="345"/>
      <c r="AE182" s="344"/>
      <c r="AF182" s="345"/>
      <c r="AG182" s="344"/>
      <c r="AH182" s="345"/>
      <c r="AI182" s="344"/>
      <c r="AJ182" s="345"/>
      <c r="AK182" s="344"/>
      <c r="AL182" s="345"/>
      <c r="AM182" s="344"/>
      <c r="AN182" s="345"/>
      <c r="AO182" s="344"/>
      <c r="AP182" s="345"/>
      <c r="AQ182" s="344"/>
      <c r="AR182" s="345"/>
      <c r="AS182" s="344"/>
      <c r="AT182" s="345"/>
      <c r="AU182"/>
      <c r="AV182"/>
      <c r="AW182"/>
      <c r="AX182"/>
      <c r="AY182"/>
      <c r="AZ182"/>
      <c r="BA182"/>
      <c r="BB182"/>
      <c r="BC182"/>
      <c r="BD182"/>
      <c r="BE182"/>
      <c r="BF182"/>
      <c r="BG182"/>
      <c r="BH182"/>
      <c r="BI182"/>
      <c r="BJ182"/>
      <c r="BK182"/>
      <c r="BL182"/>
      <c r="BM182"/>
      <c r="BN182"/>
      <c r="BO182"/>
      <c r="BP182"/>
      <c r="BQ182"/>
      <c r="BR182"/>
      <c r="BS182"/>
      <c r="BT182"/>
      <c r="BU182"/>
      <c r="BV182"/>
      <c r="BW182"/>
      <c r="BX182"/>
      <c r="BY182"/>
      <c r="BZ182"/>
      <c r="CA182"/>
      <c r="CB182"/>
      <c r="CC182"/>
      <c r="CD182"/>
      <c r="CE182"/>
      <c r="CF182"/>
      <c r="CG182"/>
      <c r="CH182"/>
      <c r="CI182"/>
      <c r="CJ182"/>
      <c r="CK182"/>
      <c r="CL182"/>
      <c r="CM182"/>
      <c r="CN182"/>
      <c r="CO182"/>
      <c r="CP182"/>
      <c r="CQ182"/>
      <c r="CR182"/>
      <c r="CS182"/>
      <c r="CT182"/>
      <c r="CU182"/>
      <c r="CV182"/>
      <c r="CW182"/>
      <c r="CX182"/>
      <c r="CY182"/>
      <c r="CZ182"/>
      <c r="DA182"/>
      <c r="DB182"/>
      <c r="DC182"/>
      <c r="DD182"/>
      <c r="DE182"/>
      <c r="DF182"/>
      <c r="DG182"/>
      <c r="DH182"/>
      <c r="DI182"/>
      <c r="DJ182"/>
      <c r="DK182"/>
      <c r="DL182"/>
      <c r="DM182"/>
      <c r="DN182"/>
      <c r="DO182"/>
      <c r="DP182"/>
      <c r="DQ182"/>
      <c r="DR182"/>
      <c r="DS182"/>
      <c r="DT182"/>
      <c r="DU182"/>
      <c r="DV182"/>
      <c r="DW182"/>
      <c r="DX182"/>
      <c r="DY182"/>
      <c r="DZ182"/>
      <c r="EA182"/>
      <c r="EB182"/>
      <c r="EC182"/>
      <c r="ED182"/>
      <c r="EE182"/>
      <c r="EF182"/>
      <c r="EG182"/>
      <c r="EH182"/>
      <c r="EI182"/>
      <c r="EJ182"/>
      <c r="EK182"/>
      <c r="EL182"/>
      <c r="EM182"/>
      <c r="EN182"/>
      <c r="EO182"/>
      <c r="EP182"/>
      <c r="EQ182"/>
      <c r="ER182"/>
      <c r="ES182"/>
      <c r="ET182"/>
      <c r="EU182"/>
      <c r="EV182"/>
      <c r="EW182"/>
      <c r="EX182"/>
      <c r="EY182"/>
      <c r="EZ182"/>
      <c r="FA182"/>
      <c r="FB182"/>
      <c r="FC182"/>
      <c r="FD182"/>
      <c r="FE182"/>
      <c r="FF182"/>
      <c r="FG182"/>
      <c r="FH182"/>
      <c r="FI182"/>
      <c r="FJ182"/>
      <c r="FK182"/>
      <c r="FL182"/>
      <c r="FM182"/>
      <c r="FN182"/>
      <c r="FO182"/>
      <c r="FP182"/>
      <c r="FQ182"/>
      <c r="FR182"/>
      <c r="FS182"/>
      <c r="FT182"/>
      <c r="FU182"/>
      <c r="FV182"/>
      <c r="FW182"/>
      <c r="FX182"/>
      <c r="FY182"/>
      <c r="FZ182"/>
      <c r="GA182"/>
      <c r="GB182"/>
      <c r="GC182"/>
      <c r="GD182"/>
      <c r="GE182"/>
      <c r="GF182"/>
      <c r="GG182"/>
      <c r="GH182"/>
      <c r="GI182"/>
      <c r="GJ182"/>
      <c r="GK182"/>
      <c r="GL182"/>
      <c r="GM182"/>
      <c r="GN182"/>
      <c r="GO182"/>
      <c r="GP182"/>
      <c r="GQ182"/>
      <c r="GR182"/>
      <c r="GS182"/>
      <c r="GT182"/>
      <c r="GU182"/>
      <c r="GV182"/>
      <c r="GW182"/>
      <c r="GX182"/>
      <c r="GY182"/>
      <c r="GZ182"/>
      <c r="HA182"/>
      <c r="HB182"/>
      <c r="HC182"/>
    </row>
    <row r="183" spans="1:211" s="3" customFormat="1" ht="12.75" customHeight="1" x14ac:dyDescent="0.25">
      <c r="A183" s="456"/>
      <c r="B183" s="126" t="s">
        <v>27</v>
      </c>
      <c r="C183" s="440" t="s">
        <v>101</v>
      </c>
      <c r="D183" s="441"/>
      <c r="E183" s="440"/>
      <c r="F183" s="441"/>
      <c r="G183" s="440" t="s">
        <v>109</v>
      </c>
      <c r="H183" s="441"/>
      <c r="I183" s="440"/>
      <c r="J183" s="441"/>
      <c r="K183" s="440" t="s">
        <v>108</v>
      </c>
      <c r="L183" s="441"/>
      <c r="M183" s="440"/>
      <c r="N183" s="441"/>
      <c r="O183" s="440"/>
      <c r="P183" s="441"/>
      <c r="Q183" s="440"/>
      <c r="R183" s="441"/>
      <c r="S183" s="440"/>
      <c r="T183" s="441"/>
      <c r="U183" s="440"/>
      <c r="V183" s="441"/>
      <c r="W183" s="440"/>
      <c r="X183" s="441"/>
      <c r="Y183" s="440"/>
      <c r="Z183" s="441"/>
      <c r="AA183" s="360"/>
      <c r="AB183" s="361"/>
      <c r="AC183" s="360"/>
      <c r="AD183" s="361"/>
      <c r="AE183" s="360"/>
      <c r="AF183" s="361"/>
      <c r="AG183" s="360"/>
      <c r="AH183" s="361"/>
      <c r="AI183" s="360"/>
      <c r="AJ183" s="361"/>
      <c r="AK183" s="360"/>
      <c r="AL183" s="361"/>
      <c r="AM183" s="360"/>
      <c r="AN183" s="361"/>
      <c r="AO183" s="360"/>
      <c r="AP183" s="361"/>
      <c r="AQ183" s="360"/>
      <c r="AR183" s="361"/>
      <c r="AS183" s="360"/>
      <c r="AT183" s="361"/>
      <c r="AU183"/>
      <c r="AV183"/>
      <c r="AW183"/>
      <c r="AX183"/>
      <c r="AY183"/>
      <c r="AZ183"/>
      <c r="BA183"/>
      <c r="BB183"/>
      <c r="BC183"/>
      <c r="BD183"/>
      <c r="BE183"/>
      <c r="BF183"/>
      <c r="BG183"/>
      <c r="BH183"/>
      <c r="BI183"/>
      <c r="BJ183"/>
      <c r="BK183"/>
      <c r="BL183"/>
      <c r="BM183"/>
      <c r="BN183"/>
      <c r="BO183"/>
      <c r="BP183"/>
      <c r="BQ183"/>
      <c r="BR183"/>
      <c r="BS183"/>
      <c r="BT183"/>
      <c r="BU183"/>
      <c r="BV183"/>
      <c r="BW183"/>
      <c r="BX183"/>
      <c r="BY183"/>
      <c r="BZ183"/>
      <c r="CA183"/>
      <c r="CB183"/>
      <c r="CC183"/>
      <c r="CD183"/>
      <c r="CE183"/>
      <c r="CF183"/>
      <c r="CG183"/>
      <c r="CH183"/>
      <c r="CI183"/>
      <c r="CJ183"/>
      <c r="CK183"/>
      <c r="CL183"/>
      <c r="CM183"/>
      <c r="CN183"/>
      <c r="CO183"/>
      <c r="CP183"/>
      <c r="CQ183"/>
      <c r="CR183"/>
      <c r="CS183"/>
      <c r="CT183"/>
      <c r="CU183"/>
      <c r="CV183"/>
      <c r="CW183"/>
      <c r="CX183"/>
      <c r="CY183"/>
      <c r="CZ183"/>
      <c r="DA183"/>
      <c r="DB183"/>
      <c r="DC183"/>
      <c r="DD183"/>
      <c r="DE183"/>
      <c r="DF183"/>
      <c r="DG183"/>
      <c r="DH183"/>
      <c r="DI183"/>
      <c r="DJ183"/>
      <c r="DK183"/>
      <c r="DL183"/>
      <c r="DM183"/>
      <c r="DN183"/>
      <c r="DO183"/>
      <c r="DP183"/>
      <c r="DQ183"/>
      <c r="DR183"/>
      <c r="DS183"/>
      <c r="DT183"/>
      <c r="DU183"/>
      <c r="DV183"/>
      <c r="DW183"/>
      <c r="DX183"/>
      <c r="DY183"/>
      <c r="DZ183"/>
      <c r="EA183"/>
      <c r="EB183"/>
      <c r="EC183"/>
      <c r="ED183"/>
      <c r="EE183"/>
      <c r="EF183"/>
      <c r="EG183"/>
      <c r="EH183"/>
      <c r="EI183"/>
      <c r="EJ183"/>
      <c r="EK183"/>
      <c r="EL183"/>
      <c r="EM183"/>
      <c r="EN183"/>
      <c r="EO183"/>
      <c r="EP183"/>
      <c r="EQ183"/>
      <c r="ER183"/>
      <c r="ES183"/>
      <c r="ET183"/>
      <c r="EU183"/>
      <c r="EV183"/>
      <c r="EW183"/>
      <c r="EX183"/>
      <c r="EY183"/>
      <c r="EZ183"/>
      <c r="FA183"/>
      <c r="FB183"/>
      <c r="FC183"/>
      <c r="FD183"/>
      <c r="FE183"/>
      <c r="FF183"/>
      <c r="FG183"/>
      <c r="FH183"/>
      <c r="FI183"/>
      <c r="FJ183"/>
      <c r="FK183"/>
      <c r="FL183"/>
      <c r="FM183"/>
      <c r="FN183"/>
      <c r="FO183"/>
      <c r="FP183"/>
      <c r="FQ183"/>
      <c r="FR183"/>
      <c r="FS183"/>
      <c r="FT183"/>
      <c r="FU183"/>
      <c r="FV183"/>
      <c r="FW183"/>
      <c r="FX183"/>
      <c r="FY183"/>
      <c r="FZ183"/>
      <c r="GA183"/>
      <c r="GB183"/>
      <c r="GC183"/>
      <c r="GD183"/>
      <c r="GE183"/>
      <c r="GF183"/>
      <c r="GG183"/>
      <c r="GH183"/>
      <c r="GI183"/>
      <c r="GJ183"/>
      <c r="GK183"/>
      <c r="GL183"/>
      <c r="GM183"/>
      <c r="GN183"/>
      <c r="GO183"/>
      <c r="GP183"/>
      <c r="GQ183"/>
      <c r="GR183"/>
      <c r="GS183"/>
      <c r="GT183"/>
      <c r="GU183"/>
      <c r="GV183"/>
      <c r="GW183"/>
      <c r="GX183"/>
      <c r="GY183"/>
      <c r="GZ183"/>
      <c r="HA183"/>
      <c r="HB183"/>
      <c r="HC183"/>
    </row>
    <row r="184" spans="1:211" s="3" customFormat="1" ht="12.75" customHeight="1" x14ac:dyDescent="0.25">
      <c r="A184" s="456"/>
      <c r="B184" s="126"/>
      <c r="C184" s="194">
        <v>0.41666666666666669</v>
      </c>
      <c r="D184" s="195">
        <v>0.5</v>
      </c>
      <c r="E184" s="194"/>
      <c r="F184" s="195"/>
      <c r="G184" s="194">
        <v>0.58333333333333337</v>
      </c>
      <c r="H184" s="195">
        <v>0.66666666666666663</v>
      </c>
      <c r="I184" s="194"/>
      <c r="J184" s="195"/>
      <c r="K184" s="194">
        <v>0.33333333333333331</v>
      </c>
      <c r="L184" s="195">
        <v>0.5</v>
      </c>
      <c r="M184" s="194"/>
      <c r="N184" s="195"/>
      <c r="O184" s="194"/>
      <c r="P184" s="195"/>
      <c r="Q184" s="194"/>
      <c r="R184" s="195"/>
      <c r="S184" s="194"/>
      <c r="T184" s="195"/>
      <c r="U184" s="194"/>
      <c r="V184" s="195"/>
      <c r="W184" s="194"/>
      <c r="X184" s="195"/>
      <c r="Y184" s="194"/>
      <c r="Z184" s="195"/>
      <c r="AA184" s="196"/>
      <c r="AB184" s="197"/>
      <c r="AC184" s="196"/>
      <c r="AD184" s="197"/>
      <c r="AE184" s="196"/>
      <c r="AF184" s="197"/>
      <c r="AG184" s="196"/>
      <c r="AH184" s="197"/>
      <c r="AI184" s="196"/>
      <c r="AJ184" s="197"/>
      <c r="AK184" s="196"/>
      <c r="AL184" s="197"/>
      <c r="AM184" s="196"/>
      <c r="AN184" s="197"/>
      <c r="AO184" s="196"/>
      <c r="AP184" s="197"/>
      <c r="AQ184" s="196"/>
      <c r="AR184" s="197"/>
      <c r="AS184" s="196"/>
      <c r="AT184" s="197"/>
      <c r="AU184"/>
      <c r="AV184"/>
      <c r="AW184"/>
      <c r="AX184"/>
      <c r="AY184"/>
      <c r="AZ184"/>
      <c r="BA184"/>
      <c r="BB184"/>
      <c r="BC184"/>
      <c r="BD184"/>
      <c r="BE184"/>
      <c r="BF184"/>
      <c r="BG184"/>
      <c r="BH184"/>
      <c r="BI184"/>
      <c r="BJ184"/>
      <c r="BK184"/>
      <c r="BL184"/>
      <c r="BM184"/>
      <c r="BN184"/>
      <c r="BO184"/>
      <c r="BP184"/>
      <c r="BQ184"/>
      <c r="BR184"/>
      <c r="BS184"/>
      <c r="BT184"/>
      <c r="BU184"/>
      <c r="BV184"/>
      <c r="BW184"/>
      <c r="BX184"/>
      <c r="BY184"/>
      <c r="BZ184"/>
      <c r="CA184"/>
      <c r="CB184"/>
      <c r="CC184"/>
      <c r="CD184"/>
      <c r="CE184"/>
      <c r="CF184"/>
      <c r="CG184"/>
      <c r="CH184"/>
      <c r="CI184"/>
      <c r="CJ184"/>
      <c r="CK184"/>
      <c r="CL184"/>
      <c r="CM184"/>
      <c r="CN184"/>
      <c r="CO184"/>
      <c r="CP184"/>
      <c r="CQ184"/>
      <c r="CR184"/>
      <c r="CS184"/>
      <c r="CT184"/>
      <c r="CU184"/>
      <c r="CV184"/>
      <c r="CW184"/>
      <c r="CX184"/>
      <c r="CY184"/>
      <c r="CZ184"/>
      <c r="DA184"/>
      <c r="DB184"/>
      <c r="DC184"/>
      <c r="DD184"/>
      <c r="DE184"/>
      <c r="DF184"/>
      <c r="DG184"/>
      <c r="DH184"/>
      <c r="DI184"/>
      <c r="DJ184"/>
      <c r="DK184"/>
      <c r="DL184"/>
      <c r="DM184"/>
      <c r="DN184"/>
      <c r="DO184"/>
      <c r="DP184"/>
      <c r="DQ184"/>
      <c r="DR184"/>
      <c r="DS184"/>
      <c r="DT184"/>
      <c r="DU184"/>
      <c r="DV184"/>
      <c r="DW184"/>
      <c r="DX184"/>
      <c r="DY184"/>
      <c r="DZ184"/>
      <c r="EA184"/>
      <c r="EB184"/>
      <c r="EC184"/>
      <c r="ED184"/>
      <c r="EE184"/>
      <c r="EF184"/>
      <c r="EG184"/>
      <c r="EH184"/>
      <c r="EI184"/>
      <c r="EJ184"/>
      <c r="EK184"/>
      <c r="EL184"/>
      <c r="EM184"/>
      <c r="EN184"/>
      <c r="EO184"/>
      <c r="EP184"/>
      <c r="EQ184"/>
      <c r="ER184"/>
      <c r="ES184"/>
      <c r="ET184"/>
      <c r="EU184"/>
      <c r="EV184"/>
      <c r="EW184"/>
      <c r="EX184"/>
      <c r="EY184"/>
      <c r="EZ184"/>
      <c r="FA184"/>
      <c r="FB184"/>
      <c r="FC184"/>
      <c r="FD184"/>
      <c r="FE184"/>
      <c r="FF184"/>
      <c r="FG184"/>
      <c r="FH184"/>
      <c r="FI184"/>
      <c r="FJ184"/>
      <c r="FK184"/>
      <c r="FL184"/>
      <c r="FM184"/>
      <c r="FN184"/>
      <c r="FO184"/>
      <c r="FP184"/>
      <c r="FQ184"/>
      <c r="FR184"/>
      <c r="FS184"/>
      <c r="FT184"/>
      <c r="FU184"/>
      <c r="FV184"/>
      <c r="FW184"/>
      <c r="FX184"/>
      <c r="FY184"/>
      <c r="FZ184"/>
      <c r="GA184"/>
      <c r="GB184"/>
      <c r="GC184"/>
      <c r="GD184"/>
      <c r="GE184"/>
      <c r="GF184"/>
      <c r="GG184"/>
      <c r="GH184"/>
      <c r="GI184"/>
      <c r="GJ184"/>
      <c r="GK184"/>
      <c r="GL184"/>
      <c r="GM184"/>
      <c r="GN184"/>
      <c r="GO184"/>
      <c r="GP184"/>
      <c r="GQ184"/>
      <c r="GR184"/>
      <c r="GS184"/>
      <c r="GT184"/>
      <c r="GU184"/>
      <c r="GV184"/>
      <c r="GW184"/>
      <c r="GX184"/>
      <c r="GY184"/>
      <c r="GZ184"/>
      <c r="HA184"/>
      <c r="HB184"/>
      <c r="HC184"/>
    </row>
    <row r="185" spans="1:211" s="3" customFormat="1" ht="12.75" customHeight="1" x14ac:dyDescent="0.25">
      <c r="A185" s="456"/>
      <c r="B185" s="126"/>
      <c r="C185" s="13"/>
      <c r="D185" s="198" t="s">
        <v>45</v>
      </c>
      <c r="E185" s="13"/>
      <c r="F185" s="198"/>
      <c r="G185" s="13"/>
      <c r="H185" s="198" t="s">
        <v>14</v>
      </c>
      <c r="I185" s="13"/>
      <c r="J185" s="198"/>
      <c r="K185" s="13"/>
      <c r="L185" s="198" t="s">
        <v>14</v>
      </c>
      <c r="M185" s="13"/>
      <c r="N185" s="198"/>
      <c r="O185" s="13"/>
      <c r="P185" s="198"/>
      <c r="Q185" s="13"/>
      <c r="R185" s="198"/>
      <c r="S185" s="13"/>
      <c r="T185" s="198"/>
      <c r="U185" s="13"/>
      <c r="V185" s="198"/>
      <c r="W185" s="13"/>
      <c r="X185" s="198"/>
      <c r="Y185" s="13"/>
      <c r="Z185" s="198"/>
      <c r="AA185" s="86"/>
      <c r="AB185" s="199"/>
      <c r="AC185" s="86"/>
      <c r="AD185" s="199"/>
      <c r="AE185" s="86"/>
      <c r="AF185" s="199"/>
      <c r="AG185" s="86"/>
      <c r="AH185" s="199"/>
      <c r="AI185" s="86"/>
      <c r="AJ185" s="199"/>
      <c r="AK185" s="86"/>
      <c r="AL185" s="199"/>
      <c r="AM185" s="86"/>
      <c r="AN185" s="199"/>
      <c r="AO185" s="86"/>
      <c r="AP185" s="199"/>
      <c r="AQ185" s="86"/>
      <c r="AR185" s="199"/>
      <c r="AS185" s="86"/>
      <c r="AT185" s="199"/>
      <c r="AU185"/>
      <c r="AV185"/>
      <c r="AW185"/>
      <c r="AX185"/>
      <c r="AY185"/>
      <c r="AZ185"/>
      <c r="BA185"/>
      <c r="BB185"/>
      <c r="BC185"/>
      <c r="BD185"/>
      <c r="BE185"/>
      <c r="BF185"/>
      <c r="BG185"/>
      <c r="BH185"/>
      <c r="BI185"/>
      <c r="BJ185"/>
      <c r="BK185"/>
      <c r="BL185"/>
      <c r="BM185"/>
      <c r="BN185"/>
      <c r="BO185"/>
      <c r="BP185"/>
      <c r="BQ185"/>
      <c r="BR185"/>
      <c r="BS185"/>
      <c r="BT185"/>
      <c r="BU185"/>
      <c r="BV185"/>
      <c r="BW185"/>
      <c r="BX185"/>
      <c r="BY185"/>
      <c r="BZ185"/>
      <c r="CA185"/>
      <c r="CB185"/>
      <c r="CC185"/>
      <c r="CD185"/>
      <c r="CE185"/>
      <c r="CF185"/>
      <c r="CG185"/>
      <c r="CH185"/>
      <c r="CI185"/>
      <c r="CJ185"/>
      <c r="CK185"/>
      <c r="CL185"/>
      <c r="CM185"/>
      <c r="CN185"/>
      <c r="CO185"/>
      <c r="CP185"/>
      <c r="CQ185"/>
      <c r="CR185"/>
      <c r="CS185"/>
      <c r="CT185"/>
      <c r="CU185"/>
      <c r="CV185"/>
      <c r="CW185"/>
      <c r="CX185"/>
      <c r="CY185"/>
      <c r="CZ185"/>
      <c r="DA185"/>
      <c r="DB185"/>
      <c r="DC185"/>
      <c r="DD185"/>
      <c r="DE185"/>
      <c r="DF185"/>
      <c r="DG185"/>
      <c r="DH185"/>
      <c r="DI185"/>
      <c r="DJ185"/>
      <c r="DK185"/>
      <c r="DL185"/>
      <c r="DM185"/>
      <c r="DN185"/>
      <c r="DO185"/>
      <c r="DP185"/>
      <c r="DQ185"/>
      <c r="DR185"/>
      <c r="DS185"/>
      <c r="DT185"/>
      <c r="DU185"/>
      <c r="DV185"/>
      <c r="DW185"/>
      <c r="DX185"/>
      <c r="DY185"/>
      <c r="DZ185"/>
      <c r="EA185"/>
      <c r="EB185"/>
      <c r="EC185"/>
      <c r="ED185"/>
      <c r="EE185"/>
      <c r="EF185"/>
      <c r="EG185"/>
      <c r="EH185"/>
      <c r="EI185"/>
      <c r="EJ185"/>
      <c r="EK185"/>
      <c r="EL185"/>
      <c r="EM185"/>
      <c r="EN185"/>
      <c r="EO185"/>
      <c r="EP185"/>
      <c r="EQ185"/>
      <c r="ER185"/>
      <c r="ES185"/>
      <c r="ET185"/>
      <c r="EU185"/>
      <c r="EV185"/>
      <c r="EW185"/>
      <c r="EX185"/>
      <c r="EY185"/>
      <c r="EZ185"/>
      <c r="FA185"/>
      <c r="FB185"/>
      <c r="FC185"/>
      <c r="FD185"/>
      <c r="FE185"/>
      <c r="FF185"/>
      <c r="FG185"/>
      <c r="FH185"/>
      <c r="FI185"/>
      <c r="FJ185"/>
      <c r="FK185"/>
      <c r="FL185"/>
      <c r="FM185"/>
      <c r="FN185"/>
      <c r="FO185"/>
      <c r="FP185"/>
      <c r="FQ185"/>
      <c r="FR185"/>
      <c r="FS185"/>
      <c r="FT185"/>
      <c r="FU185"/>
      <c r="FV185"/>
      <c r="FW185"/>
      <c r="FX185"/>
      <c r="FY185"/>
      <c r="FZ185"/>
      <c r="GA185"/>
      <c r="GB185"/>
      <c r="GC185"/>
      <c r="GD185"/>
      <c r="GE185"/>
      <c r="GF185"/>
      <c r="GG185"/>
      <c r="GH185"/>
      <c r="GI185"/>
      <c r="GJ185"/>
      <c r="GK185"/>
      <c r="GL185"/>
      <c r="GM185"/>
      <c r="GN185"/>
      <c r="GO185"/>
      <c r="GP185"/>
      <c r="GQ185"/>
      <c r="GR185"/>
      <c r="GS185"/>
      <c r="GT185"/>
      <c r="GU185"/>
      <c r="GV185"/>
      <c r="GW185"/>
      <c r="GX185"/>
      <c r="GY185"/>
      <c r="GZ185"/>
      <c r="HA185"/>
      <c r="HB185"/>
      <c r="HC185"/>
    </row>
    <row r="186" spans="1:211" s="3" customFormat="1" ht="12.75" customHeight="1" thickBot="1" x14ac:dyDescent="0.3">
      <c r="A186" s="456"/>
      <c r="B186" s="126"/>
      <c r="C186" s="352"/>
      <c r="D186" s="353"/>
      <c r="E186" s="352"/>
      <c r="F186" s="353"/>
      <c r="G186" s="352"/>
      <c r="H186" s="353"/>
      <c r="I186" s="352"/>
      <c r="J186" s="353"/>
      <c r="K186" s="352"/>
      <c r="L186" s="353"/>
      <c r="M186" s="352"/>
      <c r="N186" s="353"/>
      <c r="O186" s="352"/>
      <c r="P186" s="353"/>
      <c r="Q186" s="352"/>
      <c r="R186" s="353"/>
      <c r="S186" s="352"/>
      <c r="T186" s="353"/>
      <c r="U186" s="352"/>
      <c r="V186" s="353"/>
      <c r="W186" s="352"/>
      <c r="X186" s="353"/>
      <c r="Y186" s="352"/>
      <c r="Z186" s="353"/>
      <c r="AA186" s="436"/>
      <c r="AB186" s="437"/>
      <c r="AC186" s="436"/>
      <c r="AD186" s="437"/>
      <c r="AE186" s="436"/>
      <c r="AF186" s="437"/>
      <c r="AG186" s="436"/>
      <c r="AH186" s="437"/>
      <c r="AI186" s="436"/>
      <c r="AJ186" s="437"/>
      <c r="AK186" s="436"/>
      <c r="AL186" s="437"/>
      <c r="AM186" s="436"/>
      <c r="AN186" s="437"/>
      <c r="AO186" s="436"/>
      <c r="AP186" s="437"/>
      <c r="AQ186" s="436"/>
      <c r="AR186" s="437"/>
      <c r="AS186" s="436"/>
      <c r="AT186" s="437"/>
      <c r="AU186"/>
      <c r="AV186"/>
      <c r="AW186"/>
      <c r="AX186"/>
      <c r="AY186"/>
      <c r="AZ186"/>
      <c r="BA186"/>
      <c r="BB186"/>
      <c r="BC186"/>
      <c r="BD186"/>
      <c r="BE186"/>
      <c r="BF186"/>
      <c r="BG186"/>
      <c r="BH186"/>
      <c r="BI186"/>
      <c r="BJ186"/>
      <c r="BK186"/>
      <c r="BL186"/>
      <c r="BM186"/>
      <c r="BN186"/>
      <c r="BO186"/>
      <c r="BP186"/>
      <c r="BQ186"/>
      <c r="BR186"/>
      <c r="BS186"/>
      <c r="BT186"/>
      <c r="BU186"/>
      <c r="BV186"/>
      <c r="BW186"/>
      <c r="BX186"/>
      <c r="BY186"/>
      <c r="BZ186"/>
      <c r="CA186"/>
      <c r="CB186"/>
      <c r="CC186"/>
      <c r="CD186"/>
      <c r="CE186"/>
      <c r="CF186"/>
      <c r="CG186"/>
      <c r="CH186"/>
      <c r="CI186"/>
      <c r="CJ186"/>
      <c r="CK186"/>
      <c r="CL186"/>
      <c r="CM186"/>
      <c r="CN186"/>
      <c r="CO186"/>
      <c r="CP186"/>
      <c r="CQ186"/>
      <c r="CR186"/>
      <c r="CS186"/>
      <c r="CT186"/>
      <c r="CU186"/>
      <c r="CV186"/>
      <c r="CW186"/>
      <c r="CX186"/>
      <c r="CY186"/>
      <c r="CZ186"/>
      <c r="DA186"/>
      <c r="DB186"/>
      <c r="DC186"/>
      <c r="DD186"/>
      <c r="DE186"/>
      <c r="DF186"/>
      <c r="DG186"/>
      <c r="DH186"/>
      <c r="DI186"/>
      <c r="DJ186"/>
      <c r="DK186"/>
      <c r="DL186"/>
      <c r="DM186"/>
      <c r="DN186"/>
      <c r="DO186"/>
      <c r="DP186"/>
      <c r="DQ186"/>
      <c r="DR186"/>
      <c r="DS186"/>
      <c r="DT186"/>
      <c r="DU186"/>
      <c r="DV186"/>
      <c r="DW186"/>
      <c r="DX186"/>
      <c r="DY186"/>
      <c r="DZ186"/>
      <c r="EA186"/>
      <c r="EB186"/>
      <c r="EC186"/>
      <c r="ED186"/>
      <c r="EE186"/>
      <c r="EF186"/>
      <c r="EG186"/>
      <c r="EH186"/>
      <c r="EI186"/>
      <c r="EJ186"/>
      <c r="EK186"/>
      <c r="EL186"/>
      <c r="EM186"/>
      <c r="EN186"/>
      <c r="EO186"/>
      <c r="EP186"/>
      <c r="EQ186"/>
      <c r="ER186"/>
      <c r="ES186"/>
      <c r="ET186"/>
      <c r="EU186"/>
      <c r="EV186"/>
      <c r="EW186"/>
      <c r="EX186"/>
      <c r="EY186"/>
      <c r="EZ186"/>
      <c r="FA186"/>
      <c r="FB186"/>
      <c r="FC186"/>
      <c r="FD186"/>
      <c r="FE186"/>
      <c r="FF186"/>
      <c r="FG186"/>
      <c r="FH186"/>
      <c r="FI186"/>
      <c r="FJ186"/>
      <c r="FK186"/>
      <c r="FL186"/>
      <c r="FM186"/>
      <c r="FN186"/>
      <c r="FO186"/>
      <c r="FP186"/>
      <c r="FQ186"/>
      <c r="FR186"/>
      <c r="FS186"/>
      <c r="FT186"/>
      <c r="FU186"/>
      <c r="FV186"/>
      <c r="FW186"/>
      <c r="FX186"/>
      <c r="FY186"/>
      <c r="FZ186"/>
      <c r="GA186"/>
      <c r="GB186"/>
      <c r="GC186"/>
      <c r="GD186"/>
      <c r="GE186"/>
      <c r="GF186"/>
      <c r="GG186"/>
      <c r="GH186"/>
      <c r="GI186"/>
      <c r="GJ186"/>
      <c r="GK186"/>
      <c r="GL186"/>
      <c r="GM186"/>
      <c r="GN186"/>
      <c r="GO186"/>
      <c r="GP186"/>
      <c r="GQ186"/>
      <c r="GR186"/>
      <c r="GS186"/>
      <c r="GT186"/>
      <c r="GU186"/>
      <c r="GV186"/>
      <c r="GW186"/>
      <c r="GX186"/>
      <c r="GY186"/>
      <c r="GZ186"/>
      <c r="HA186"/>
      <c r="HB186"/>
      <c r="HC186"/>
    </row>
    <row r="187" spans="1:211" s="4" customFormat="1" ht="12.75" customHeight="1" x14ac:dyDescent="0.25">
      <c r="A187" s="456"/>
      <c r="B187" s="129" t="s">
        <v>28</v>
      </c>
      <c r="C187" s="428" t="s">
        <v>110</v>
      </c>
      <c r="D187" s="429"/>
      <c r="E187" s="428" t="s">
        <v>111</v>
      </c>
      <c r="F187" s="429"/>
      <c r="G187" s="428" t="s">
        <v>112</v>
      </c>
      <c r="H187" s="429"/>
      <c r="I187" s="428"/>
      <c r="J187" s="429"/>
      <c r="K187" s="428" t="s">
        <v>113</v>
      </c>
      <c r="L187" s="429"/>
      <c r="M187" s="428"/>
      <c r="N187" s="429"/>
      <c r="O187" s="428" t="s">
        <v>114</v>
      </c>
      <c r="P187" s="429"/>
      <c r="Q187" s="428"/>
      <c r="R187" s="429"/>
      <c r="S187" s="428" t="s">
        <v>56</v>
      </c>
      <c r="T187" s="429"/>
      <c r="U187" s="428" t="s">
        <v>57</v>
      </c>
      <c r="V187" s="429"/>
      <c r="W187" s="428" t="s">
        <v>115</v>
      </c>
      <c r="X187" s="429"/>
      <c r="Y187" s="428"/>
      <c r="Z187" s="429"/>
      <c r="AA187" s="428" t="s">
        <v>59</v>
      </c>
      <c r="AB187" s="429"/>
      <c r="AC187" s="428"/>
      <c r="AD187" s="429"/>
      <c r="AE187" s="428" t="s">
        <v>59</v>
      </c>
      <c r="AF187" s="429"/>
      <c r="AG187" s="428"/>
      <c r="AH187" s="429"/>
      <c r="AI187" s="428" t="s">
        <v>116</v>
      </c>
      <c r="AJ187" s="429"/>
      <c r="AK187" s="428"/>
      <c r="AL187" s="429"/>
      <c r="AM187" s="428" t="s">
        <v>117</v>
      </c>
      <c r="AN187" s="429"/>
      <c r="AO187" s="428"/>
      <c r="AP187" s="429"/>
      <c r="AQ187" s="428"/>
      <c r="AR187" s="429"/>
      <c r="AS187" s="428"/>
      <c r="AT187" s="429"/>
      <c r="AU187"/>
      <c r="AV187"/>
      <c r="AW187"/>
      <c r="AX187"/>
      <c r="AY187"/>
      <c r="AZ187"/>
      <c r="BA187"/>
      <c r="BB187"/>
      <c r="BC187"/>
      <c r="BD187"/>
      <c r="BE187"/>
      <c r="BF187"/>
      <c r="BG187"/>
      <c r="BH187"/>
      <c r="BI187"/>
      <c r="BJ187"/>
      <c r="BK187"/>
      <c r="BL187"/>
      <c r="BM187"/>
      <c r="BN187"/>
      <c r="BO187"/>
      <c r="BP187"/>
      <c r="BQ187"/>
      <c r="BR187"/>
      <c r="BS187"/>
      <c r="BT187"/>
      <c r="BU187"/>
      <c r="BV187"/>
      <c r="BW187"/>
      <c r="BX187"/>
      <c r="BY187"/>
      <c r="BZ187"/>
      <c r="CA187"/>
      <c r="CB187"/>
      <c r="CC187"/>
      <c r="CD187"/>
      <c r="CE187"/>
      <c r="CF187"/>
      <c r="CG187"/>
      <c r="CH187"/>
      <c r="CI187"/>
      <c r="CJ187"/>
      <c r="CK187"/>
      <c r="CL187"/>
      <c r="CM187"/>
      <c r="CN187"/>
      <c r="CO187"/>
      <c r="CP187"/>
      <c r="CQ187"/>
      <c r="CR187"/>
      <c r="CS187"/>
      <c r="CT187"/>
      <c r="CU187"/>
      <c r="CV187"/>
      <c r="CW187"/>
      <c r="CX187"/>
      <c r="CY187"/>
      <c r="CZ187"/>
      <c r="DA187"/>
      <c r="DB187"/>
      <c r="DC187"/>
      <c r="DD187"/>
      <c r="DE187"/>
      <c r="DF187"/>
      <c r="DG187"/>
      <c r="DH187"/>
      <c r="DI187"/>
      <c r="DJ187"/>
      <c r="DK187"/>
      <c r="DL187"/>
      <c r="DM187"/>
      <c r="DN187"/>
      <c r="DO187"/>
      <c r="DP187"/>
      <c r="DQ187"/>
      <c r="DR187"/>
      <c r="DS187"/>
      <c r="DT187"/>
      <c r="DU187"/>
      <c r="DV187"/>
      <c r="DW187"/>
      <c r="DX187"/>
      <c r="DY187"/>
      <c r="DZ187"/>
      <c r="EA187"/>
      <c r="EB187"/>
      <c r="EC187"/>
      <c r="ED187"/>
      <c r="EE187"/>
      <c r="EF187"/>
      <c r="EG187"/>
      <c r="EH187"/>
      <c r="EI187"/>
      <c r="EJ187"/>
      <c r="EK187"/>
      <c r="EL187"/>
      <c r="EM187"/>
      <c r="EN187"/>
      <c r="EO187"/>
      <c r="EP187"/>
      <c r="EQ187"/>
      <c r="ER187"/>
      <c r="ES187"/>
      <c r="ET187"/>
      <c r="EU187"/>
      <c r="EV187"/>
      <c r="EW187"/>
      <c r="EX187"/>
      <c r="EY187"/>
      <c r="EZ187"/>
      <c r="FA187"/>
      <c r="FB187"/>
      <c r="FC187"/>
      <c r="FD187"/>
      <c r="FE187"/>
      <c r="FF187"/>
      <c r="FG187"/>
      <c r="FH187"/>
      <c r="FI187"/>
      <c r="FJ187"/>
      <c r="FK187"/>
      <c r="FL187"/>
      <c r="FM187"/>
      <c r="FN187"/>
      <c r="FO187"/>
      <c r="FP187"/>
      <c r="FQ187"/>
      <c r="FR187"/>
      <c r="FS187"/>
      <c r="FT187"/>
      <c r="FU187"/>
      <c r="FV187"/>
      <c r="FW187"/>
      <c r="FX187"/>
      <c r="FY187"/>
      <c r="FZ187"/>
      <c r="GA187"/>
      <c r="GB187"/>
      <c r="GC187"/>
      <c r="GD187"/>
      <c r="GE187"/>
      <c r="GF187"/>
      <c r="GG187"/>
      <c r="GH187"/>
      <c r="GI187"/>
      <c r="GJ187"/>
      <c r="GK187"/>
      <c r="GL187"/>
      <c r="GM187"/>
      <c r="GN187"/>
      <c r="GO187"/>
      <c r="GP187"/>
      <c r="GQ187"/>
      <c r="GR187"/>
      <c r="GS187"/>
      <c r="GT187"/>
      <c r="GU187"/>
      <c r="GV187"/>
      <c r="GW187"/>
      <c r="GX187"/>
      <c r="GY187"/>
      <c r="GZ187"/>
      <c r="HA187"/>
      <c r="HB187"/>
      <c r="HC187"/>
    </row>
    <row r="188" spans="1:211" s="4" customFormat="1" ht="12.75" customHeight="1" x14ac:dyDescent="0.25">
      <c r="A188" s="456"/>
      <c r="B188" s="129"/>
      <c r="C188" s="200">
        <v>0.33333333333333331</v>
      </c>
      <c r="D188" s="201">
        <v>0.41666666666666669</v>
      </c>
      <c r="E188" s="200">
        <v>0.42708333333333331</v>
      </c>
      <c r="F188" s="201">
        <v>0.51041666666666663</v>
      </c>
      <c r="G188" s="200">
        <v>0.54166666666666663</v>
      </c>
      <c r="H188" s="201">
        <v>0.66666666666666663</v>
      </c>
      <c r="I188" s="200"/>
      <c r="J188" s="201"/>
      <c r="K188" s="200">
        <v>0.42708333333333331</v>
      </c>
      <c r="L188" s="201">
        <v>0.51041666666666663</v>
      </c>
      <c r="M188" s="200"/>
      <c r="N188" s="201"/>
      <c r="O188" s="200" t="s">
        <v>86</v>
      </c>
      <c r="P188" s="201">
        <v>0.64583333333333337</v>
      </c>
      <c r="Q188" s="200"/>
      <c r="R188" s="201"/>
      <c r="S188" s="200">
        <v>0.33333333333333331</v>
      </c>
      <c r="T188" s="201">
        <v>0.41666666666666669</v>
      </c>
      <c r="U188" s="200">
        <v>0.41666666666666669</v>
      </c>
      <c r="V188" s="201">
        <v>0.52083333333333337</v>
      </c>
      <c r="W188" s="200">
        <v>0.5625</v>
      </c>
      <c r="X188" s="201">
        <v>0.6875</v>
      </c>
      <c r="Y188" s="200"/>
      <c r="Z188" s="201"/>
      <c r="AA188" s="200">
        <v>0.375</v>
      </c>
      <c r="AB188" s="201">
        <v>0.5</v>
      </c>
      <c r="AC188" s="200"/>
      <c r="AD188" s="201"/>
      <c r="AE188" s="200">
        <v>0.5625</v>
      </c>
      <c r="AF188" s="201">
        <v>0.6875</v>
      </c>
      <c r="AG188" s="200"/>
      <c r="AH188" s="201"/>
      <c r="AI188" s="200">
        <v>0.38541666666666669</v>
      </c>
      <c r="AJ188" s="201">
        <v>0.51041666666666663</v>
      </c>
      <c r="AK188" s="200"/>
      <c r="AL188" s="201"/>
      <c r="AM188" s="200">
        <v>0.58333333333333337</v>
      </c>
      <c r="AN188" s="201">
        <v>0.6875</v>
      </c>
      <c r="AO188" s="200"/>
      <c r="AP188" s="201"/>
      <c r="AQ188" s="200"/>
      <c r="AR188" s="201"/>
      <c r="AS188" s="200"/>
      <c r="AT188" s="201"/>
      <c r="AU188"/>
      <c r="AV188"/>
      <c r="AW188"/>
      <c r="AX188"/>
      <c r="AY188"/>
      <c r="AZ188"/>
      <c r="BA188"/>
      <c r="BB188"/>
      <c r="BC188"/>
      <c r="BD188"/>
      <c r="BE188"/>
      <c r="BF188"/>
      <c r="BG188"/>
      <c r="BH188"/>
      <c r="BI188"/>
      <c r="BJ188"/>
      <c r="BK188"/>
      <c r="BL188"/>
      <c r="BM188"/>
      <c r="BN188"/>
      <c r="BO188"/>
      <c r="BP188"/>
      <c r="BQ188"/>
      <c r="BR188"/>
      <c r="BS188"/>
      <c r="BT188"/>
      <c r="BU188"/>
      <c r="BV188"/>
      <c r="BW188"/>
      <c r="BX188"/>
      <c r="BY188"/>
      <c r="BZ188"/>
      <c r="CA188"/>
      <c r="CB188"/>
      <c r="CC188"/>
      <c r="CD188"/>
      <c r="CE188"/>
      <c r="CF188"/>
      <c r="CG188"/>
      <c r="CH188"/>
      <c r="CI188"/>
      <c r="CJ188"/>
      <c r="CK188"/>
      <c r="CL188"/>
      <c r="CM188"/>
      <c r="CN188"/>
      <c r="CO188"/>
      <c r="CP188"/>
      <c r="CQ188"/>
      <c r="CR188"/>
      <c r="CS188"/>
      <c r="CT188"/>
      <c r="CU188"/>
      <c r="CV188"/>
      <c r="CW188"/>
      <c r="CX188"/>
      <c r="CY188"/>
      <c r="CZ188"/>
      <c r="DA188"/>
      <c r="DB188"/>
      <c r="DC188"/>
      <c r="DD188"/>
      <c r="DE188"/>
      <c r="DF188"/>
      <c r="DG188"/>
      <c r="DH188"/>
      <c r="DI188"/>
      <c r="DJ188"/>
      <c r="DK188"/>
      <c r="DL188"/>
      <c r="DM188"/>
      <c r="DN188"/>
      <c r="DO188"/>
      <c r="DP188"/>
      <c r="DQ188"/>
      <c r="DR188"/>
      <c r="DS188"/>
      <c r="DT188"/>
      <c r="DU188"/>
      <c r="DV188"/>
      <c r="DW188"/>
      <c r="DX188"/>
      <c r="DY188"/>
      <c r="DZ188"/>
      <c r="EA188"/>
      <c r="EB188"/>
      <c r="EC188"/>
      <c r="ED188"/>
      <c r="EE188"/>
      <c r="EF188"/>
      <c r="EG188"/>
      <c r="EH188"/>
      <c r="EI188"/>
      <c r="EJ188"/>
      <c r="EK188"/>
      <c r="EL188"/>
      <c r="EM188"/>
      <c r="EN188"/>
      <c r="EO188"/>
      <c r="EP188"/>
      <c r="EQ188"/>
      <c r="ER188"/>
      <c r="ES188"/>
      <c r="ET188"/>
      <c r="EU188"/>
      <c r="EV188"/>
      <c r="EW188"/>
      <c r="EX188"/>
      <c r="EY188"/>
      <c r="EZ188"/>
      <c r="FA188"/>
      <c r="FB188"/>
      <c r="FC188"/>
      <c r="FD188"/>
      <c r="FE188"/>
      <c r="FF188"/>
      <c r="FG188"/>
      <c r="FH188"/>
      <c r="FI188"/>
      <c r="FJ188"/>
      <c r="FK188"/>
      <c r="FL188"/>
      <c r="FM188"/>
      <c r="FN188"/>
      <c r="FO188"/>
      <c r="FP188"/>
      <c r="FQ188"/>
      <c r="FR188"/>
      <c r="FS188"/>
      <c r="FT188"/>
      <c r="FU188"/>
      <c r="FV188"/>
      <c r="FW188"/>
      <c r="FX188"/>
      <c r="FY188"/>
      <c r="FZ188"/>
      <c r="GA188"/>
      <c r="GB188"/>
      <c r="GC188"/>
      <c r="GD188"/>
      <c r="GE188"/>
      <c r="GF188"/>
      <c r="GG188"/>
      <c r="GH188"/>
      <c r="GI188"/>
      <c r="GJ188"/>
      <c r="GK188"/>
      <c r="GL188"/>
      <c r="GM188"/>
      <c r="GN188"/>
      <c r="GO188"/>
      <c r="GP188"/>
      <c r="GQ188"/>
      <c r="GR188"/>
      <c r="GS188"/>
      <c r="GT188"/>
      <c r="GU188"/>
      <c r="GV188"/>
      <c r="GW188"/>
      <c r="GX188"/>
      <c r="GY188"/>
      <c r="GZ188"/>
      <c r="HA188"/>
      <c r="HB188"/>
      <c r="HC188"/>
    </row>
    <row r="189" spans="1:211" s="4" customFormat="1" ht="12.75" customHeight="1" x14ac:dyDescent="0.25">
      <c r="A189" s="456"/>
      <c r="B189" s="129"/>
      <c r="C189" s="17" t="s">
        <v>28</v>
      </c>
      <c r="D189" s="202" t="s">
        <v>60</v>
      </c>
      <c r="E189" s="17" t="s">
        <v>28</v>
      </c>
      <c r="F189" s="202" t="s">
        <v>14</v>
      </c>
      <c r="G189" s="17" t="s">
        <v>28</v>
      </c>
      <c r="H189" s="202" t="s">
        <v>43</v>
      </c>
      <c r="I189" s="17"/>
      <c r="J189" s="202"/>
      <c r="K189" s="17" t="s">
        <v>28</v>
      </c>
      <c r="L189" s="202" t="s">
        <v>43</v>
      </c>
      <c r="M189" s="17"/>
      <c r="N189" s="202"/>
      <c r="O189" s="17" t="s">
        <v>28</v>
      </c>
      <c r="P189" s="202" t="s">
        <v>43</v>
      </c>
      <c r="Q189" s="17"/>
      <c r="R189" s="202"/>
      <c r="S189" s="17" t="s">
        <v>28</v>
      </c>
      <c r="T189" s="202" t="s">
        <v>60</v>
      </c>
      <c r="U189" s="17" t="s">
        <v>28</v>
      </c>
      <c r="V189" s="202" t="s">
        <v>43</v>
      </c>
      <c r="W189" s="17" t="s">
        <v>28</v>
      </c>
      <c r="X189" s="202" t="s">
        <v>118</v>
      </c>
      <c r="Y189" s="17"/>
      <c r="Z189" s="202"/>
      <c r="AA189" s="17" t="s">
        <v>28</v>
      </c>
      <c r="AB189" s="202" t="s">
        <v>45</v>
      </c>
      <c r="AC189" s="17"/>
      <c r="AD189" s="202"/>
      <c r="AE189" s="17" t="s">
        <v>28</v>
      </c>
      <c r="AF189" s="202" t="s">
        <v>45</v>
      </c>
      <c r="AG189" s="17"/>
      <c r="AH189" s="202"/>
      <c r="AI189" s="17" t="s">
        <v>28</v>
      </c>
      <c r="AJ189" s="202" t="s">
        <v>43</v>
      </c>
      <c r="AK189" s="17"/>
      <c r="AL189" s="202"/>
      <c r="AM189" s="17" t="s">
        <v>28</v>
      </c>
      <c r="AN189" s="202" t="s">
        <v>63</v>
      </c>
      <c r="AO189" s="17"/>
      <c r="AP189" s="202"/>
      <c r="AQ189" s="17"/>
      <c r="AR189" s="202"/>
      <c r="AS189" s="17"/>
      <c r="AT189" s="202"/>
      <c r="AU189"/>
      <c r="AV189"/>
      <c r="AW189"/>
      <c r="AX189"/>
      <c r="AY189"/>
      <c r="AZ189"/>
      <c r="BA189"/>
      <c r="BB189"/>
      <c r="BC189"/>
      <c r="BD189"/>
      <c r="BE189"/>
      <c r="BF189"/>
      <c r="BG189"/>
      <c r="BH189"/>
      <c r="BI189"/>
      <c r="BJ189"/>
      <c r="BK189"/>
      <c r="BL189"/>
      <c r="BM189"/>
      <c r="BN189"/>
      <c r="BO189"/>
      <c r="BP189"/>
      <c r="BQ189"/>
      <c r="BR189"/>
      <c r="BS189"/>
      <c r="BT189"/>
      <c r="BU189"/>
      <c r="BV189"/>
      <c r="BW189"/>
      <c r="BX189"/>
      <c r="BY189"/>
      <c r="BZ189"/>
      <c r="CA189"/>
      <c r="CB189"/>
      <c r="CC189"/>
      <c r="CD189"/>
      <c r="CE189"/>
      <c r="CF189"/>
      <c r="CG189"/>
      <c r="CH189"/>
      <c r="CI189"/>
      <c r="CJ189"/>
      <c r="CK189"/>
      <c r="CL189"/>
      <c r="CM189"/>
      <c r="CN189"/>
      <c r="CO189"/>
      <c r="CP189"/>
      <c r="CQ189"/>
      <c r="CR189"/>
      <c r="CS189"/>
      <c r="CT189"/>
      <c r="CU189"/>
      <c r="CV189"/>
      <c r="CW189"/>
      <c r="CX189"/>
      <c r="CY189"/>
      <c r="CZ189"/>
      <c r="DA189"/>
      <c r="DB189"/>
      <c r="DC189"/>
      <c r="DD189"/>
      <c r="DE189"/>
      <c r="DF189"/>
      <c r="DG189"/>
      <c r="DH189"/>
      <c r="DI189"/>
      <c r="DJ189"/>
      <c r="DK189"/>
      <c r="DL189"/>
      <c r="DM189"/>
      <c r="DN189"/>
      <c r="DO189"/>
      <c r="DP189"/>
      <c r="DQ189"/>
      <c r="DR189"/>
      <c r="DS189"/>
      <c r="DT189"/>
      <c r="DU189"/>
      <c r="DV189"/>
      <c r="DW189"/>
      <c r="DX189"/>
      <c r="DY189"/>
      <c r="DZ189"/>
      <c r="EA189"/>
      <c r="EB189"/>
      <c r="EC189"/>
      <c r="ED189"/>
      <c r="EE189"/>
      <c r="EF189"/>
      <c r="EG189"/>
      <c r="EH189"/>
      <c r="EI189"/>
      <c r="EJ189"/>
      <c r="EK189"/>
      <c r="EL189"/>
      <c r="EM189"/>
      <c r="EN189"/>
      <c r="EO189"/>
      <c r="EP189"/>
      <c r="EQ189"/>
      <c r="ER189"/>
      <c r="ES189"/>
      <c r="ET189"/>
      <c r="EU189"/>
      <c r="EV189"/>
      <c r="EW189"/>
      <c r="EX189"/>
      <c r="EY189"/>
      <c r="EZ189"/>
      <c r="FA189"/>
      <c r="FB189"/>
      <c r="FC189"/>
      <c r="FD189"/>
      <c r="FE189"/>
      <c r="FF189"/>
      <c r="FG189"/>
      <c r="FH189"/>
      <c r="FI189"/>
      <c r="FJ189"/>
      <c r="FK189"/>
      <c r="FL189"/>
      <c r="FM189"/>
      <c r="FN189"/>
      <c r="FO189"/>
      <c r="FP189"/>
      <c r="FQ189"/>
      <c r="FR189"/>
      <c r="FS189"/>
      <c r="FT189"/>
      <c r="FU189"/>
      <c r="FV189"/>
      <c r="FW189"/>
      <c r="FX189"/>
      <c r="FY189"/>
      <c r="FZ189"/>
      <c r="GA189"/>
      <c r="GB189"/>
      <c r="GC189"/>
      <c r="GD189"/>
      <c r="GE189"/>
      <c r="GF189"/>
      <c r="GG189"/>
      <c r="GH189"/>
      <c r="GI189"/>
      <c r="GJ189"/>
      <c r="GK189"/>
      <c r="GL189"/>
      <c r="GM189"/>
      <c r="GN189"/>
      <c r="GO189"/>
      <c r="GP189"/>
      <c r="GQ189"/>
      <c r="GR189"/>
      <c r="GS189"/>
      <c r="GT189"/>
      <c r="GU189"/>
      <c r="GV189"/>
      <c r="GW189"/>
      <c r="GX189"/>
      <c r="GY189"/>
      <c r="GZ189"/>
      <c r="HA189"/>
      <c r="HB189"/>
      <c r="HC189"/>
    </row>
    <row r="190" spans="1:211" s="4" customFormat="1" ht="12.75" customHeight="1" x14ac:dyDescent="0.25">
      <c r="A190" s="456"/>
      <c r="B190" s="129"/>
      <c r="C190" s="426"/>
      <c r="D190" s="427"/>
      <c r="E190" s="426"/>
      <c r="F190" s="427"/>
      <c r="G190" s="426"/>
      <c r="H190" s="427"/>
      <c r="I190" s="426"/>
      <c r="J190" s="427"/>
      <c r="K190" s="426"/>
      <c r="L190" s="427"/>
      <c r="M190" s="426"/>
      <c r="N190" s="427"/>
      <c r="O190" s="426"/>
      <c r="P190" s="427"/>
      <c r="Q190" s="426"/>
      <c r="R190" s="427"/>
      <c r="S190" s="434"/>
      <c r="T190" s="435"/>
      <c r="U190" s="426"/>
      <c r="V190" s="427"/>
      <c r="W190" s="426"/>
      <c r="X190" s="427"/>
      <c r="Y190" s="426"/>
      <c r="Z190" s="427"/>
      <c r="AA190" s="426"/>
      <c r="AB190" s="427"/>
      <c r="AC190" s="426"/>
      <c r="AD190" s="427"/>
      <c r="AE190" s="426"/>
      <c r="AF190" s="427"/>
      <c r="AG190" s="426"/>
      <c r="AH190" s="427"/>
      <c r="AI190" s="426"/>
      <c r="AJ190" s="427"/>
      <c r="AK190" s="426"/>
      <c r="AL190" s="427"/>
      <c r="AM190" s="426"/>
      <c r="AN190" s="427"/>
      <c r="AO190" s="426"/>
      <c r="AP190" s="427"/>
      <c r="AQ190" s="426"/>
      <c r="AR190" s="427"/>
      <c r="AS190" s="426"/>
      <c r="AT190" s="427"/>
      <c r="AU190"/>
      <c r="AV190"/>
      <c r="AW190"/>
      <c r="AX190"/>
      <c r="AY190"/>
      <c r="AZ190"/>
      <c r="BA190"/>
      <c r="BB190"/>
      <c r="BC190"/>
      <c r="BD190"/>
      <c r="BE190"/>
      <c r="BF190"/>
      <c r="BG190"/>
      <c r="BH190"/>
      <c r="BI190"/>
      <c r="BJ190"/>
      <c r="BK190"/>
      <c r="BL190"/>
      <c r="BM190"/>
      <c r="BN190"/>
      <c r="BO190"/>
      <c r="BP190"/>
      <c r="BQ190"/>
      <c r="BR190"/>
      <c r="BS190"/>
      <c r="BT190"/>
      <c r="BU190"/>
      <c r="BV190"/>
      <c r="BW190"/>
      <c r="BX190"/>
      <c r="BY190"/>
      <c r="BZ190"/>
      <c r="CA190"/>
      <c r="CB190"/>
      <c r="CC190"/>
      <c r="CD190"/>
      <c r="CE190"/>
      <c r="CF190"/>
      <c r="CG190"/>
      <c r="CH190"/>
      <c r="CI190"/>
      <c r="CJ190"/>
      <c r="CK190"/>
      <c r="CL190"/>
      <c r="CM190"/>
      <c r="CN190"/>
      <c r="CO190"/>
      <c r="CP190"/>
      <c r="CQ190"/>
      <c r="CR190"/>
      <c r="CS190"/>
      <c r="CT190"/>
      <c r="CU190"/>
      <c r="CV190"/>
      <c r="CW190"/>
      <c r="CX190"/>
      <c r="CY190"/>
      <c r="CZ190"/>
      <c r="DA190"/>
      <c r="DB190"/>
      <c r="DC190"/>
      <c r="DD190"/>
      <c r="DE190"/>
      <c r="DF190"/>
      <c r="DG190"/>
      <c r="DH190"/>
      <c r="DI190"/>
      <c r="DJ190"/>
      <c r="DK190"/>
      <c r="DL190"/>
      <c r="DM190"/>
      <c r="DN190"/>
      <c r="DO190"/>
      <c r="DP190"/>
      <c r="DQ190"/>
      <c r="DR190"/>
      <c r="DS190"/>
      <c r="DT190"/>
      <c r="DU190"/>
      <c r="DV190"/>
      <c r="DW190"/>
      <c r="DX190"/>
      <c r="DY190"/>
      <c r="DZ190"/>
      <c r="EA190"/>
      <c r="EB190"/>
      <c r="EC190"/>
      <c r="ED190"/>
      <c r="EE190"/>
      <c r="EF190"/>
      <c r="EG190"/>
      <c r="EH190"/>
      <c r="EI190"/>
      <c r="EJ190"/>
      <c r="EK190"/>
      <c r="EL190"/>
      <c r="EM190"/>
      <c r="EN190"/>
      <c r="EO190"/>
      <c r="EP190"/>
      <c r="EQ190"/>
      <c r="ER190"/>
      <c r="ES190"/>
      <c r="ET190"/>
      <c r="EU190"/>
      <c r="EV190"/>
      <c r="EW190"/>
      <c r="EX190"/>
      <c r="EY190"/>
      <c r="EZ190"/>
      <c r="FA190"/>
      <c r="FB190"/>
      <c r="FC190"/>
      <c r="FD190"/>
      <c r="FE190"/>
      <c r="FF190"/>
      <c r="FG190"/>
      <c r="FH190"/>
      <c r="FI190"/>
      <c r="FJ190"/>
      <c r="FK190"/>
      <c r="FL190"/>
      <c r="FM190"/>
      <c r="FN190"/>
      <c r="FO190"/>
      <c r="FP190"/>
      <c r="FQ190"/>
      <c r="FR190"/>
      <c r="FS190"/>
      <c r="FT190"/>
      <c r="FU190"/>
      <c r="FV190"/>
      <c r="FW190"/>
      <c r="FX190"/>
      <c r="FY190"/>
      <c r="FZ190"/>
      <c r="GA190"/>
      <c r="GB190"/>
      <c r="GC190"/>
      <c r="GD190"/>
      <c r="GE190"/>
      <c r="GF190"/>
      <c r="GG190"/>
      <c r="GH190"/>
      <c r="GI190"/>
      <c r="GJ190"/>
      <c r="GK190"/>
      <c r="GL190"/>
      <c r="GM190"/>
      <c r="GN190"/>
      <c r="GO190"/>
      <c r="GP190"/>
      <c r="GQ190"/>
      <c r="GR190"/>
      <c r="GS190"/>
      <c r="GT190"/>
      <c r="GU190"/>
      <c r="GV190"/>
      <c r="GW190"/>
      <c r="GX190"/>
      <c r="GY190"/>
      <c r="GZ190"/>
      <c r="HA190"/>
      <c r="HB190"/>
      <c r="HC190"/>
    </row>
    <row r="191" spans="1:211" s="5" customFormat="1" ht="12.75" customHeight="1" x14ac:dyDescent="0.25">
      <c r="A191" s="456"/>
      <c r="B191" s="133" t="s">
        <v>29</v>
      </c>
      <c r="C191" s="430" t="s">
        <v>92</v>
      </c>
      <c r="D191" s="431"/>
      <c r="E191" s="430"/>
      <c r="F191" s="431"/>
      <c r="G191" s="430" t="s">
        <v>92</v>
      </c>
      <c r="H191" s="431"/>
      <c r="I191" s="432"/>
      <c r="J191" s="433"/>
      <c r="K191" s="430" t="s">
        <v>92</v>
      </c>
      <c r="L191" s="431"/>
      <c r="M191" s="430"/>
      <c r="N191" s="431"/>
      <c r="O191" s="430" t="s">
        <v>92</v>
      </c>
      <c r="P191" s="431"/>
      <c r="Q191" s="420"/>
      <c r="R191" s="421"/>
      <c r="S191" s="420" t="s">
        <v>119</v>
      </c>
      <c r="T191" s="421"/>
      <c r="U191" s="420" t="s">
        <v>120</v>
      </c>
      <c r="V191" s="421"/>
      <c r="W191" s="414"/>
      <c r="X191" s="415"/>
      <c r="Y191" s="414"/>
      <c r="Z191" s="415"/>
      <c r="AA191" s="420" t="s">
        <v>92</v>
      </c>
      <c r="AB191" s="421"/>
      <c r="AC191" s="420"/>
      <c r="AD191" s="421"/>
      <c r="AE191" s="420"/>
      <c r="AF191" s="421"/>
      <c r="AG191" s="420"/>
      <c r="AH191" s="421"/>
      <c r="AI191" s="420" t="s">
        <v>121</v>
      </c>
      <c r="AJ191" s="421"/>
      <c r="AK191" s="420"/>
      <c r="AL191" s="421"/>
      <c r="AM191" s="420" t="s">
        <v>122</v>
      </c>
      <c r="AN191" s="421"/>
      <c r="AO191" s="420"/>
      <c r="AP191" s="421"/>
      <c r="AQ191" s="420"/>
      <c r="AR191" s="421"/>
      <c r="AS191" s="420"/>
      <c r="AT191" s="421"/>
      <c r="AU191"/>
      <c r="AV191"/>
      <c r="AW191"/>
      <c r="AX191"/>
      <c r="AY191"/>
      <c r="AZ191"/>
      <c r="BA191"/>
      <c r="BB191"/>
      <c r="BC191"/>
      <c r="BD191"/>
      <c r="BE191"/>
      <c r="BF191"/>
      <c r="BG191"/>
      <c r="BH191"/>
      <c r="BI191"/>
      <c r="BJ191"/>
      <c r="BK191"/>
      <c r="BL191"/>
      <c r="BM191"/>
      <c r="BN191"/>
      <c r="BO191"/>
      <c r="BP191"/>
      <c r="BQ191"/>
      <c r="BR191"/>
      <c r="BS191"/>
      <c r="BT191"/>
      <c r="BU191"/>
      <c r="BV191"/>
      <c r="BW191"/>
      <c r="BX191"/>
      <c r="BY191"/>
      <c r="BZ191"/>
      <c r="CA191"/>
      <c r="CB191"/>
      <c r="CC191"/>
      <c r="CD191"/>
      <c r="CE191"/>
      <c r="CF191"/>
      <c r="CG191"/>
      <c r="CH191"/>
      <c r="CI191"/>
      <c r="CJ191"/>
      <c r="CK191"/>
      <c r="CL191"/>
      <c r="CM191"/>
      <c r="CN191"/>
      <c r="CO191"/>
      <c r="CP191"/>
      <c r="CQ191"/>
      <c r="CR191"/>
      <c r="CS191"/>
      <c r="CT191"/>
      <c r="CU191"/>
      <c r="CV191"/>
      <c r="CW191"/>
      <c r="CX191"/>
      <c r="CY191"/>
      <c r="CZ191"/>
      <c r="DA191"/>
      <c r="DB191"/>
      <c r="DC191"/>
      <c r="DD191"/>
      <c r="DE191"/>
      <c r="DF191"/>
      <c r="DG191"/>
      <c r="DH191"/>
      <c r="DI191"/>
      <c r="DJ191"/>
      <c r="DK191"/>
      <c r="DL191"/>
      <c r="DM191"/>
      <c r="DN191"/>
      <c r="DO191"/>
      <c r="DP191"/>
      <c r="DQ191"/>
      <c r="DR191"/>
      <c r="DS191"/>
      <c r="DT191"/>
      <c r="DU191"/>
      <c r="DV191"/>
      <c r="DW191"/>
      <c r="DX191"/>
      <c r="DY191"/>
      <c r="DZ191"/>
      <c r="EA191"/>
      <c r="EB191"/>
      <c r="EC191"/>
      <c r="ED191"/>
      <c r="EE191"/>
      <c r="EF191"/>
      <c r="EG191"/>
      <c r="EH191"/>
      <c r="EI191"/>
      <c r="EJ191"/>
      <c r="EK191"/>
      <c r="EL191"/>
      <c r="EM191"/>
      <c r="EN191"/>
      <c r="EO191"/>
      <c r="EP191"/>
      <c r="EQ191"/>
      <c r="ER191"/>
      <c r="ES191"/>
      <c r="ET191"/>
      <c r="EU191"/>
      <c r="EV191"/>
      <c r="EW191"/>
      <c r="EX191"/>
      <c r="EY191"/>
      <c r="EZ191"/>
      <c r="FA191"/>
      <c r="FB191"/>
      <c r="FC191"/>
      <c r="FD191"/>
      <c r="FE191"/>
      <c r="FF191"/>
      <c r="FG191"/>
      <c r="FH191"/>
      <c r="FI191"/>
      <c r="FJ191"/>
      <c r="FK191"/>
      <c r="FL191"/>
      <c r="FM191"/>
      <c r="FN191"/>
      <c r="FO191"/>
      <c r="FP191"/>
      <c r="FQ191"/>
      <c r="FR191"/>
      <c r="FS191"/>
      <c r="FT191"/>
      <c r="FU191"/>
      <c r="FV191"/>
      <c r="FW191"/>
      <c r="FX191"/>
      <c r="FY191"/>
      <c r="FZ191"/>
      <c r="GA191"/>
      <c r="GB191"/>
      <c r="GC191"/>
      <c r="GD191"/>
      <c r="GE191"/>
      <c r="GF191"/>
      <c r="GG191"/>
      <c r="GH191"/>
      <c r="GI191"/>
      <c r="GJ191"/>
      <c r="GK191"/>
      <c r="GL191"/>
      <c r="GM191"/>
      <c r="GN191"/>
      <c r="GO191"/>
      <c r="GP191"/>
      <c r="GQ191"/>
      <c r="GR191"/>
      <c r="GS191"/>
      <c r="GT191"/>
      <c r="GU191"/>
      <c r="GV191"/>
      <c r="GW191"/>
      <c r="GX191"/>
      <c r="GY191"/>
      <c r="GZ191"/>
      <c r="HA191"/>
      <c r="HB191"/>
      <c r="HC191"/>
    </row>
    <row r="192" spans="1:211" s="5" customFormat="1" ht="12.75" customHeight="1" x14ac:dyDescent="0.25">
      <c r="A192" s="456"/>
      <c r="B192" s="133"/>
      <c r="C192" s="203">
        <v>0.375</v>
      </c>
      <c r="D192" s="204">
        <v>0.5</v>
      </c>
      <c r="E192" s="203"/>
      <c r="F192" s="204"/>
      <c r="G192" s="203">
        <v>0.5625</v>
      </c>
      <c r="H192" s="204">
        <v>0.6875</v>
      </c>
      <c r="I192" s="185"/>
      <c r="J192" s="186"/>
      <c r="K192" s="203">
        <v>0.375</v>
      </c>
      <c r="L192" s="204">
        <v>0.5</v>
      </c>
      <c r="M192" s="203"/>
      <c r="N192" s="204"/>
      <c r="O192" s="203">
        <v>0.5625</v>
      </c>
      <c r="P192" s="204">
        <v>0.6875</v>
      </c>
      <c r="Q192" s="203"/>
      <c r="R192" s="204"/>
      <c r="S192" s="203">
        <v>0.34375</v>
      </c>
      <c r="T192" s="204">
        <v>0.40625</v>
      </c>
      <c r="U192" s="203">
        <v>0.41666666666666669</v>
      </c>
      <c r="V192" s="204">
        <v>0.5</v>
      </c>
      <c r="W192" s="183"/>
      <c r="X192" s="184"/>
      <c r="Y192" s="183"/>
      <c r="Z192" s="184"/>
      <c r="AA192" s="203">
        <v>0.375</v>
      </c>
      <c r="AB192" s="204">
        <v>0.5</v>
      </c>
      <c r="AC192" s="203"/>
      <c r="AD192" s="204"/>
      <c r="AE192" s="203"/>
      <c r="AF192" s="204"/>
      <c r="AG192" s="203"/>
      <c r="AH192" s="204"/>
      <c r="AI192" s="203">
        <v>0.375</v>
      </c>
      <c r="AJ192" s="204">
        <v>0.5</v>
      </c>
      <c r="AK192" s="203"/>
      <c r="AL192" s="204"/>
      <c r="AM192" s="203">
        <v>0.5625</v>
      </c>
      <c r="AN192" s="204">
        <v>0.6875</v>
      </c>
      <c r="AO192" s="203"/>
      <c r="AP192" s="204"/>
      <c r="AQ192" s="203"/>
      <c r="AR192" s="204"/>
      <c r="AS192" s="203"/>
      <c r="AT192" s="204"/>
      <c r="AU192"/>
      <c r="AV192"/>
      <c r="AW192"/>
      <c r="AX192"/>
      <c r="AY192"/>
      <c r="AZ192"/>
      <c r="BA192"/>
      <c r="BB192"/>
      <c r="BC192"/>
      <c r="BD192"/>
      <c r="BE192"/>
      <c r="BF192"/>
      <c r="BG192"/>
      <c r="BH192"/>
      <c r="BI192"/>
      <c r="BJ192"/>
      <c r="BK192"/>
      <c r="BL192"/>
      <c r="BM192"/>
      <c r="BN192"/>
      <c r="BO192"/>
      <c r="BP192"/>
      <c r="BQ192"/>
      <c r="BR192"/>
      <c r="BS192"/>
      <c r="BT192"/>
      <c r="BU192"/>
      <c r="BV192"/>
      <c r="BW192"/>
      <c r="BX192"/>
      <c r="BY192"/>
      <c r="BZ192"/>
      <c r="CA192"/>
      <c r="CB192"/>
      <c r="CC192"/>
      <c r="CD192"/>
      <c r="CE192"/>
      <c r="CF192"/>
      <c r="CG192"/>
      <c r="CH192"/>
      <c r="CI192"/>
      <c r="CJ192"/>
      <c r="CK192"/>
      <c r="CL192"/>
      <c r="CM192"/>
      <c r="CN192"/>
      <c r="CO192"/>
      <c r="CP192"/>
      <c r="CQ192"/>
      <c r="CR192"/>
      <c r="CS192"/>
      <c r="CT192"/>
      <c r="CU192"/>
      <c r="CV192"/>
      <c r="CW192"/>
      <c r="CX192"/>
      <c r="CY192"/>
      <c r="CZ192"/>
      <c r="DA192"/>
      <c r="DB192"/>
      <c r="DC192"/>
      <c r="DD192"/>
      <c r="DE192"/>
      <c r="DF192"/>
      <c r="DG192"/>
      <c r="DH192"/>
      <c r="DI192"/>
      <c r="DJ192"/>
      <c r="DK192"/>
      <c r="DL192"/>
      <c r="DM192"/>
      <c r="DN192"/>
      <c r="DO192"/>
      <c r="DP192"/>
      <c r="DQ192"/>
      <c r="DR192"/>
      <c r="DS192"/>
      <c r="DT192"/>
      <c r="DU192"/>
      <c r="DV192"/>
      <c r="DW192"/>
      <c r="DX192"/>
      <c r="DY192"/>
      <c r="DZ192"/>
      <c r="EA192"/>
      <c r="EB192"/>
      <c r="EC192"/>
      <c r="ED192"/>
      <c r="EE192"/>
      <c r="EF192"/>
      <c r="EG192"/>
      <c r="EH192"/>
      <c r="EI192"/>
      <c r="EJ192"/>
      <c r="EK192"/>
      <c r="EL192"/>
      <c r="EM192"/>
      <c r="EN192"/>
      <c r="EO192"/>
      <c r="EP192"/>
      <c r="EQ192"/>
      <c r="ER192"/>
      <c r="ES192"/>
      <c r="ET192"/>
      <c r="EU192"/>
      <c r="EV192"/>
      <c r="EW192"/>
      <c r="EX192"/>
      <c r="EY192"/>
      <c r="EZ192"/>
      <c r="FA192"/>
      <c r="FB192"/>
      <c r="FC192"/>
      <c r="FD192"/>
      <c r="FE192"/>
      <c r="FF192"/>
      <c r="FG192"/>
      <c r="FH192"/>
      <c r="FI192"/>
      <c r="FJ192"/>
      <c r="FK192"/>
      <c r="FL192"/>
      <c r="FM192"/>
      <c r="FN192"/>
      <c r="FO192"/>
      <c r="FP192"/>
      <c r="FQ192"/>
      <c r="FR192"/>
      <c r="FS192"/>
      <c r="FT192"/>
      <c r="FU192"/>
      <c r="FV192"/>
      <c r="FW192"/>
      <c r="FX192"/>
      <c r="FY192"/>
      <c r="FZ192"/>
      <c r="GA192"/>
      <c r="GB192"/>
      <c r="GC192"/>
      <c r="GD192"/>
      <c r="GE192"/>
      <c r="GF192"/>
      <c r="GG192"/>
      <c r="GH192"/>
      <c r="GI192"/>
      <c r="GJ192"/>
      <c r="GK192"/>
      <c r="GL192"/>
      <c r="GM192"/>
      <c r="GN192"/>
      <c r="GO192"/>
      <c r="GP192"/>
      <c r="GQ192"/>
      <c r="GR192"/>
      <c r="GS192"/>
      <c r="GT192"/>
      <c r="GU192"/>
      <c r="GV192"/>
      <c r="GW192"/>
      <c r="GX192"/>
      <c r="GY192"/>
      <c r="GZ192"/>
      <c r="HA192"/>
      <c r="HB192"/>
      <c r="HC192"/>
    </row>
    <row r="193" spans="1:211" s="5" customFormat="1" ht="12.75" customHeight="1" x14ac:dyDescent="0.25">
      <c r="A193" s="456"/>
      <c r="B193" s="133"/>
      <c r="C193" s="95" t="s">
        <v>66</v>
      </c>
      <c r="D193" s="234"/>
      <c r="E193" s="95"/>
      <c r="F193" s="234"/>
      <c r="G193" s="95" t="s">
        <v>66</v>
      </c>
      <c r="H193" s="234"/>
      <c r="I193" s="96"/>
      <c r="J193" s="235"/>
      <c r="K193" s="95" t="s">
        <v>66</v>
      </c>
      <c r="L193" s="234"/>
      <c r="M193" s="95"/>
      <c r="N193" s="234"/>
      <c r="O193" s="95" t="s">
        <v>66</v>
      </c>
      <c r="P193" s="234"/>
      <c r="Q193" s="11"/>
      <c r="R193" s="205"/>
      <c r="S193" s="11" t="s">
        <v>66</v>
      </c>
      <c r="T193" s="205" t="s">
        <v>43</v>
      </c>
      <c r="U193" s="11" t="s">
        <v>66</v>
      </c>
      <c r="V193" s="205" t="s">
        <v>123</v>
      </c>
      <c r="W193" s="87"/>
      <c r="X193" s="189"/>
      <c r="Y193" s="87"/>
      <c r="Z193" s="189"/>
      <c r="AA193" s="11" t="s">
        <v>66</v>
      </c>
      <c r="AB193" s="205"/>
      <c r="AC193" s="11"/>
      <c r="AD193" s="205"/>
      <c r="AE193" s="11"/>
      <c r="AF193" s="205"/>
      <c r="AG193" s="11"/>
      <c r="AH193" s="205"/>
      <c r="AI193" s="11" t="s">
        <v>29</v>
      </c>
      <c r="AJ193" s="205"/>
      <c r="AK193" s="11"/>
      <c r="AL193" s="205"/>
      <c r="AM193" s="11" t="s">
        <v>66</v>
      </c>
      <c r="AN193" s="205"/>
      <c r="AO193" s="11"/>
      <c r="AP193" s="205"/>
      <c r="AQ193" s="11"/>
      <c r="AR193" s="205"/>
      <c r="AS193" s="11"/>
      <c r="AT193" s="205"/>
      <c r="AU193"/>
      <c r="AV193"/>
      <c r="AW193"/>
      <c r="AX193"/>
      <c r="AY193"/>
      <c r="AZ193"/>
      <c r="BA193"/>
      <c r="BB193"/>
      <c r="BC193"/>
      <c r="BD193"/>
      <c r="BE193"/>
      <c r="BF193"/>
      <c r="BG193"/>
      <c r="BH193"/>
      <c r="BI193"/>
      <c r="BJ193"/>
      <c r="BK193"/>
      <c r="BL193"/>
      <c r="BM193"/>
      <c r="BN193"/>
      <c r="BO193"/>
      <c r="BP193"/>
      <c r="BQ193"/>
      <c r="BR193"/>
      <c r="BS193"/>
      <c r="BT193"/>
      <c r="BU193"/>
      <c r="BV193"/>
      <c r="BW193"/>
      <c r="BX193"/>
      <c r="BY193"/>
      <c r="BZ193"/>
      <c r="CA193"/>
      <c r="CB193"/>
      <c r="CC193"/>
      <c r="CD193"/>
      <c r="CE193"/>
      <c r="CF193"/>
      <c r="CG193"/>
      <c r="CH193"/>
      <c r="CI193"/>
      <c r="CJ193"/>
      <c r="CK193"/>
      <c r="CL193"/>
      <c r="CM193"/>
      <c r="CN193"/>
      <c r="CO193"/>
      <c r="CP193"/>
      <c r="CQ193"/>
      <c r="CR193"/>
      <c r="CS193"/>
      <c r="CT193"/>
      <c r="CU193"/>
      <c r="CV193"/>
      <c r="CW193"/>
      <c r="CX193"/>
      <c r="CY193"/>
      <c r="CZ193"/>
      <c r="DA193"/>
      <c r="DB193"/>
      <c r="DC193"/>
      <c r="DD193"/>
      <c r="DE193"/>
      <c r="DF193"/>
      <c r="DG193"/>
      <c r="DH193"/>
      <c r="DI193"/>
      <c r="DJ193"/>
      <c r="DK193"/>
      <c r="DL193"/>
      <c r="DM193"/>
      <c r="DN193"/>
      <c r="DO193"/>
      <c r="DP193"/>
      <c r="DQ193"/>
      <c r="DR193"/>
      <c r="DS193"/>
      <c r="DT193"/>
      <c r="DU193"/>
      <c r="DV193"/>
      <c r="DW193"/>
      <c r="DX193"/>
      <c r="DY193"/>
      <c r="DZ193"/>
      <c r="EA193"/>
      <c r="EB193"/>
      <c r="EC193"/>
      <c r="ED193"/>
      <c r="EE193"/>
      <c r="EF193"/>
      <c r="EG193"/>
      <c r="EH193"/>
      <c r="EI193"/>
      <c r="EJ193"/>
      <c r="EK193"/>
      <c r="EL193"/>
      <c r="EM193"/>
      <c r="EN193"/>
      <c r="EO193"/>
      <c r="EP193"/>
      <c r="EQ193"/>
      <c r="ER193"/>
      <c r="ES193"/>
      <c r="ET193"/>
      <c r="EU193"/>
      <c r="EV193"/>
      <c r="EW193"/>
      <c r="EX193"/>
      <c r="EY193"/>
      <c r="EZ193"/>
      <c r="FA193"/>
      <c r="FB193"/>
      <c r="FC193"/>
      <c r="FD193"/>
      <c r="FE193"/>
      <c r="FF193"/>
      <c r="FG193"/>
      <c r="FH193"/>
      <c r="FI193"/>
      <c r="FJ193"/>
      <c r="FK193"/>
      <c r="FL193"/>
      <c r="FM193"/>
      <c r="FN193"/>
      <c r="FO193"/>
      <c r="FP193"/>
      <c r="FQ193"/>
      <c r="FR193"/>
      <c r="FS193"/>
      <c r="FT193"/>
      <c r="FU193"/>
      <c r="FV193"/>
      <c r="FW193"/>
      <c r="FX193"/>
      <c r="FY193"/>
      <c r="FZ193"/>
      <c r="GA193"/>
      <c r="GB193"/>
      <c r="GC193"/>
      <c r="GD193"/>
      <c r="GE193"/>
      <c r="GF193"/>
      <c r="GG193"/>
      <c r="GH193"/>
      <c r="GI193"/>
      <c r="GJ193"/>
      <c r="GK193"/>
      <c r="GL193"/>
      <c r="GM193"/>
      <c r="GN193"/>
      <c r="GO193"/>
      <c r="GP193"/>
      <c r="GQ193"/>
      <c r="GR193"/>
      <c r="GS193"/>
      <c r="GT193"/>
      <c r="GU193"/>
      <c r="GV193"/>
      <c r="GW193"/>
      <c r="GX193"/>
      <c r="GY193"/>
      <c r="GZ193"/>
      <c r="HA193"/>
      <c r="HB193"/>
      <c r="HC193"/>
    </row>
    <row r="194" spans="1:211" s="5" customFormat="1" ht="12.75" customHeight="1" thickBot="1" x14ac:dyDescent="0.3">
      <c r="A194" s="456"/>
      <c r="B194" s="133"/>
      <c r="C194" s="422"/>
      <c r="D194" s="423"/>
      <c r="E194" s="422"/>
      <c r="F194" s="423"/>
      <c r="G194" s="422"/>
      <c r="H194" s="423"/>
      <c r="I194" s="424"/>
      <c r="J194" s="425"/>
      <c r="K194" s="422"/>
      <c r="L194" s="423"/>
      <c r="M194" s="422"/>
      <c r="N194" s="423"/>
      <c r="O194" s="422"/>
      <c r="P194" s="423"/>
      <c r="Q194" s="422"/>
      <c r="R194" s="423"/>
      <c r="S194" s="422"/>
      <c r="T194" s="423"/>
      <c r="U194" s="422"/>
      <c r="V194" s="423"/>
      <c r="W194" s="402"/>
      <c r="X194" s="403"/>
      <c r="Y194" s="402"/>
      <c r="Z194" s="403"/>
      <c r="AA194" s="422"/>
      <c r="AB194" s="423"/>
      <c r="AC194" s="422"/>
      <c r="AD194" s="423"/>
      <c r="AE194" s="422"/>
      <c r="AF194" s="423"/>
      <c r="AG194" s="422"/>
      <c r="AH194" s="423"/>
      <c r="AI194" s="422"/>
      <c r="AJ194" s="423"/>
      <c r="AK194" s="422"/>
      <c r="AL194" s="423"/>
      <c r="AM194" s="422"/>
      <c r="AN194" s="423"/>
      <c r="AO194" s="422"/>
      <c r="AP194" s="423"/>
      <c r="AQ194" s="422"/>
      <c r="AR194" s="423"/>
      <c r="AS194" s="422"/>
      <c r="AT194" s="423"/>
      <c r="AU194"/>
      <c r="AV194"/>
      <c r="AW194"/>
      <c r="AX194"/>
      <c r="AY194"/>
      <c r="AZ194"/>
      <c r="BA194"/>
      <c r="BB194"/>
      <c r="BC194"/>
      <c r="BD194"/>
      <c r="BE194"/>
      <c r="BF194"/>
      <c r="BG194"/>
      <c r="BH194"/>
      <c r="BI194"/>
      <c r="BJ194"/>
      <c r="BK194"/>
      <c r="BL194"/>
      <c r="BM194"/>
      <c r="BN194"/>
      <c r="BO194"/>
      <c r="BP194"/>
      <c r="BQ194"/>
      <c r="BR194"/>
      <c r="BS194"/>
      <c r="BT194"/>
      <c r="BU194"/>
      <c r="BV194"/>
      <c r="BW194"/>
      <c r="BX194"/>
      <c r="BY194"/>
      <c r="BZ194"/>
      <c r="CA194"/>
      <c r="CB194"/>
      <c r="CC194"/>
      <c r="CD194"/>
      <c r="CE194"/>
      <c r="CF194"/>
      <c r="CG194"/>
      <c r="CH194"/>
      <c r="CI194"/>
      <c r="CJ194"/>
      <c r="CK194"/>
      <c r="CL194"/>
      <c r="CM194"/>
      <c r="CN194"/>
      <c r="CO194"/>
      <c r="CP194"/>
      <c r="CQ194"/>
      <c r="CR194"/>
      <c r="CS194"/>
      <c r="CT194"/>
      <c r="CU194"/>
      <c r="CV194"/>
      <c r="CW194"/>
      <c r="CX194"/>
      <c r="CY194"/>
      <c r="CZ194"/>
      <c r="DA194"/>
      <c r="DB194"/>
      <c r="DC194"/>
      <c r="DD194"/>
      <c r="DE194"/>
      <c r="DF194"/>
      <c r="DG194"/>
      <c r="DH194"/>
      <c r="DI194"/>
      <c r="DJ194"/>
      <c r="DK194"/>
      <c r="DL194"/>
      <c r="DM194"/>
      <c r="DN194"/>
      <c r="DO194"/>
      <c r="DP194"/>
      <c r="DQ194"/>
      <c r="DR194"/>
      <c r="DS194"/>
      <c r="DT194"/>
      <c r="DU194"/>
      <c r="DV194"/>
      <c r="DW194"/>
      <c r="DX194"/>
      <c r="DY194"/>
      <c r="DZ194"/>
      <c r="EA194"/>
      <c r="EB194"/>
      <c r="EC194"/>
      <c r="ED194"/>
      <c r="EE194"/>
      <c r="EF194"/>
      <c r="EG194"/>
      <c r="EH194"/>
      <c r="EI194"/>
      <c r="EJ194"/>
      <c r="EK194"/>
      <c r="EL194"/>
      <c r="EM194"/>
      <c r="EN194"/>
      <c r="EO194"/>
      <c r="EP194"/>
      <c r="EQ194"/>
      <c r="ER194"/>
      <c r="ES194"/>
      <c r="ET194"/>
      <c r="EU194"/>
      <c r="EV194"/>
      <c r="EW194"/>
      <c r="EX194"/>
      <c r="EY194"/>
      <c r="EZ194"/>
      <c r="FA194"/>
      <c r="FB194"/>
      <c r="FC194"/>
      <c r="FD194"/>
      <c r="FE194"/>
      <c r="FF194"/>
      <c r="FG194"/>
      <c r="FH194"/>
      <c r="FI194"/>
      <c r="FJ194"/>
      <c r="FK194"/>
      <c r="FL194"/>
      <c r="FM194"/>
      <c r="FN194"/>
      <c r="FO194"/>
      <c r="FP194"/>
      <c r="FQ194"/>
      <c r="FR194"/>
      <c r="FS194"/>
      <c r="FT194"/>
      <c r="FU194"/>
      <c r="FV194"/>
      <c r="FW194"/>
      <c r="FX194"/>
      <c r="FY194"/>
      <c r="FZ194"/>
      <c r="GA194"/>
      <c r="GB194"/>
      <c r="GC194"/>
      <c r="GD194"/>
      <c r="GE194"/>
      <c r="GF194"/>
      <c r="GG194"/>
      <c r="GH194"/>
      <c r="GI194"/>
      <c r="GJ194"/>
      <c r="GK194"/>
      <c r="GL194"/>
      <c r="GM194"/>
      <c r="GN194"/>
      <c r="GO194"/>
      <c r="GP194"/>
      <c r="GQ194"/>
      <c r="GR194"/>
      <c r="GS194"/>
      <c r="GT194"/>
      <c r="GU194"/>
      <c r="GV194"/>
      <c r="GW194"/>
      <c r="GX194"/>
      <c r="GY194"/>
      <c r="GZ194"/>
      <c r="HA194"/>
      <c r="HB194"/>
      <c r="HC194"/>
    </row>
    <row r="195" spans="1:211" s="6" customFormat="1" ht="12.75" customHeight="1" x14ac:dyDescent="0.25">
      <c r="A195" s="456"/>
      <c r="B195" s="137" t="s">
        <v>30</v>
      </c>
      <c r="C195" s="418" t="s">
        <v>92</v>
      </c>
      <c r="D195" s="419"/>
      <c r="E195" s="418"/>
      <c r="F195" s="419"/>
      <c r="G195" s="418" t="s">
        <v>92</v>
      </c>
      <c r="H195" s="419"/>
      <c r="I195" s="418"/>
      <c r="J195" s="419"/>
      <c r="K195" s="330" t="s">
        <v>92</v>
      </c>
      <c r="L195" s="331"/>
      <c r="M195" s="418"/>
      <c r="N195" s="419"/>
      <c r="O195" s="418" t="s">
        <v>92</v>
      </c>
      <c r="P195" s="419"/>
      <c r="Q195" s="416"/>
      <c r="R195" s="417"/>
      <c r="S195" s="416" t="s">
        <v>119</v>
      </c>
      <c r="T195" s="417"/>
      <c r="U195" s="416" t="s">
        <v>120</v>
      </c>
      <c r="V195" s="417"/>
      <c r="W195" s="416" t="s">
        <v>68</v>
      </c>
      <c r="X195" s="417"/>
      <c r="Y195" s="416"/>
      <c r="Z195" s="417"/>
      <c r="AA195" s="330" t="s">
        <v>92</v>
      </c>
      <c r="AB195" s="329"/>
      <c r="AC195" s="416"/>
      <c r="AD195" s="417"/>
      <c r="AE195" s="416" t="s">
        <v>68</v>
      </c>
      <c r="AF195" s="417"/>
      <c r="AG195" s="416"/>
      <c r="AH195" s="417"/>
      <c r="AI195" s="416" t="s">
        <v>124</v>
      </c>
      <c r="AJ195" s="417"/>
      <c r="AK195" s="416"/>
      <c r="AL195" s="417"/>
      <c r="AM195" s="416" t="s">
        <v>122</v>
      </c>
      <c r="AN195" s="417"/>
      <c r="AO195" s="416"/>
      <c r="AP195" s="417"/>
      <c r="AQ195" s="416"/>
      <c r="AR195" s="417"/>
      <c r="AS195" s="416"/>
      <c r="AT195" s="417"/>
      <c r="AU195"/>
      <c r="AV195"/>
      <c r="AW195"/>
      <c r="AX195"/>
      <c r="AY195"/>
      <c r="AZ195"/>
      <c r="BA195"/>
      <c r="BB195"/>
      <c r="BC195"/>
      <c r="BD195"/>
      <c r="BE195"/>
      <c r="BF195"/>
      <c r="BG195"/>
      <c r="BH195"/>
      <c r="BI195"/>
      <c r="BJ195"/>
      <c r="BK195"/>
      <c r="BL195"/>
      <c r="BM195"/>
      <c r="BN195"/>
      <c r="BO195"/>
      <c r="BP195"/>
      <c r="BQ195"/>
      <c r="BR195"/>
      <c r="BS195"/>
      <c r="BT195"/>
      <c r="BU195"/>
      <c r="BV195"/>
      <c r="BW195"/>
      <c r="BX195"/>
      <c r="BY195"/>
      <c r="BZ195"/>
      <c r="CA195"/>
      <c r="CB195"/>
      <c r="CC195"/>
      <c r="CD195"/>
      <c r="CE195"/>
      <c r="CF195"/>
      <c r="CG195"/>
      <c r="CH195"/>
      <c r="CI195"/>
      <c r="CJ195"/>
      <c r="CK195"/>
      <c r="CL195"/>
      <c r="CM195"/>
      <c r="CN195"/>
      <c r="CO195"/>
      <c r="CP195"/>
      <c r="CQ195"/>
      <c r="CR195"/>
      <c r="CS195"/>
      <c r="CT195"/>
      <c r="CU195"/>
      <c r="CV195"/>
      <c r="CW195"/>
      <c r="CX195"/>
      <c r="CY195"/>
      <c r="CZ195"/>
      <c r="DA195"/>
      <c r="DB195"/>
      <c r="DC195"/>
      <c r="DD195"/>
      <c r="DE195"/>
      <c r="DF195"/>
      <c r="DG195"/>
      <c r="DH195"/>
      <c r="DI195"/>
      <c r="DJ195"/>
      <c r="DK195"/>
      <c r="DL195"/>
      <c r="DM195"/>
      <c r="DN195"/>
      <c r="DO195"/>
      <c r="DP195"/>
      <c r="DQ195"/>
      <c r="DR195"/>
      <c r="DS195"/>
      <c r="DT195"/>
      <c r="DU195"/>
      <c r="DV195"/>
      <c r="DW195"/>
      <c r="DX195"/>
      <c r="DY195"/>
      <c r="DZ195"/>
      <c r="EA195"/>
      <c r="EB195"/>
      <c r="EC195"/>
      <c r="ED195"/>
      <c r="EE195"/>
      <c r="EF195"/>
      <c r="EG195"/>
      <c r="EH195"/>
      <c r="EI195"/>
      <c r="EJ195"/>
      <c r="EK195"/>
      <c r="EL195"/>
      <c r="EM195"/>
      <c r="EN195"/>
      <c r="EO195"/>
      <c r="EP195"/>
      <c r="EQ195"/>
      <c r="ER195"/>
      <c r="ES195"/>
      <c r="ET195"/>
      <c r="EU195"/>
      <c r="EV195"/>
      <c r="EW195"/>
      <c r="EX195"/>
      <c r="EY195"/>
      <c r="EZ195"/>
      <c r="FA195"/>
      <c r="FB195"/>
      <c r="FC195"/>
      <c r="FD195"/>
      <c r="FE195"/>
      <c r="FF195"/>
      <c r="FG195"/>
      <c r="FH195"/>
      <c r="FI195"/>
      <c r="FJ195"/>
      <c r="FK195"/>
      <c r="FL195"/>
      <c r="FM195"/>
      <c r="FN195"/>
      <c r="FO195"/>
      <c r="FP195"/>
      <c r="FQ195"/>
      <c r="FR195"/>
      <c r="FS195"/>
      <c r="FT195"/>
      <c r="FU195"/>
      <c r="FV195"/>
      <c r="FW195"/>
      <c r="FX195"/>
      <c r="FY195"/>
      <c r="FZ195"/>
      <c r="GA195"/>
      <c r="GB195"/>
      <c r="GC195"/>
      <c r="GD195"/>
      <c r="GE195"/>
      <c r="GF195"/>
      <c r="GG195"/>
      <c r="GH195"/>
      <c r="GI195"/>
      <c r="GJ195"/>
      <c r="GK195"/>
      <c r="GL195"/>
      <c r="GM195"/>
      <c r="GN195"/>
      <c r="GO195"/>
      <c r="GP195"/>
      <c r="GQ195"/>
      <c r="GR195"/>
      <c r="GS195"/>
      <c r="GT195"/>
      <c r="GU195"/>
      <c r="GV195"/>
      <c r="GW195"/>
      <c r="GX195"/>
      <c r="GY195"/>
      <c r="GZ195"/>
      <c r="HA195"/>
      <c r="HB195"/>
      <c r="HC195"/>
    </row>
    <row r="196" spans="1:211" s="6" customFormat="1" ht="12.75" customHeight="1" x14ac:dyDescent="0.25">
      <c r="A196" s="456"/>
      <c r="B196" s="137"/>
      <c r="C196" s="178">
        <v>0.375</v>
      </c>
      <c r="D196" s="206">
        <v>0.5</v>
      </c>
      <c r="E196" s="178"/>
      <c r="F196" s="206"/>
      <c r="G196" s="178">
        <v>0.5625</v>
      </c>
      <c r="H196" s="206">
        <v>0.6875</v>
      </c>
      <c r="I196" s="178"/>
      <c r="J196" s="206"/>
      <c r="K196" s="178">
        <v>0.375</v>
      </c>
      <c r="L196" s="206">
        <v>0.5</v>
      </c>
      <c r="M196" s="178"/>
      <c r="N196" s="206"/>
      <c r="O196" s="178">
        <v>0.5625</v>
      </c>
      <c r="P196" s="206">
        <v>0.6875</v>
      </c>
      <c r="Q196" s="178"/>
      <c r="R196" s="206"/>
      <c r="S196" s="178">
        <v>0.34375</v>
      </c>
      <c r="T196" s="206">
        <v>0.40625</v>
      </c>
      <c r="U196" s="178">
        <v>0.41666666666666669</v>
      </c>
      <c r="V196" s="206">
        <v>0.5</v>
      </c>
      <c r="W196" s="178">
        <v>0.58333333333333337</v>
      </c>
      <c r="X196" s="206">
        <v>0.70833333333333337</v>
      </c>
      <c r="Y196" s="178"/>
      <c r="Z196" s="206"/>
      <c r="AA196" s="178">
        <v>0.375</v>
      </c>
      <c r="AB196" s="206">
        <v>0.5</v>
      </c>
      <c r="AC196" s="178"/>
      <c r="AD196" s="206"/>
      <c r="AE196" s="178">
        <v>0.5625</v>
      </c>
      <c r="AF196" s="206">
        <v>0.6875</v>
      </c>
      <c r="AG196" s="178"/>
      <c r="AH196" s="206"/>
      <c r="AI196" s="178">
        <v>0.42708333333333331</v>
      </c>
      <c r="AJ196" s="206">
        <v>0.51041666666666663</v>
      </c>
      <c r="AK196" s="178"/>
      <c r="AL196" s="206"/>
      <c r="AM196" s="178">
        <v>0.5625</v>
      </c>
      <c r="AN196" s="206">
        <v>0.6875</v>
      </c>
      <c r="AO196" s="178"/>
      <c r="AP196" s="206"/>
      <c r="AQ196" s="178"/>
      <c r="AR196" s="206"/>
      <c r="AS196" s="178"/>
      <c r="AT196" s="206"/>
      <c r="AU196"/>
      <c r="AV196"/>
      <c r="AW196"/>
      <c r="AX196"/>
      <c r="AY196"/>
      <c r="AZ196"/>
      <c r="BA196"/>
      <c r="BB196"/>
      <c r="BC196"/>
      <c r="BD196"/>
      <c r="BE196"/>
      <c r="BF196"/>
      <c r="BG196"/>
      <c r="BH196"/>
      <c r="BI196"/>
      <c r="BJ196"/>
      <c r="BK196"/>
      <c r="BL196"/>
      <c r="BM196"/>
      <c r="BN196"/>
      <c r="BO196"/>
      <c r="BP196"/>
      <c r="BQ196"/>
      <c r="BR196"/>
      <c r="BS196"/>
      <c r="BT196"/>
      <c r="BU196"/>
      <c r="BV196"/>
      <c r="BW196"/>
      <c r="BX196"/>
      <c r="BY196"/>
      <c r="BZ196"/>
      <c r="CA196"/>
      <c r="CB196"/>
      <c r="CC196"/>
      <c r="CD196"/>
      <c r="CE196"/>
      <c r="CF196"/>
      <c r="CG196"/>
      <c r="CH196"/>
      <c r="CI196"/>
      <c r="CJ196"/>
      <c r="CK196"/>
      <c r="CL196"/>
      <c r="CM196"/>
      <c r="CN196"/>
      <c r="CO196"/>
      <c r="CP196"/>
      <c r="CQ196"/>
      <c r="CR196"/>
      <c r="CS196"/>
      <c r="CT196"/>
      <c r="CU196"/>
      <c r="CV196"/>
      <c r="CW196"/>
      <c r="CX196"/>
      <c r="CY196"/>
      <c r="CZ196"/>
      <c r="DA196"/>
      <c r="DB196"/>
      <c r="DC196"/>
      <c r="DD196"/>
      <c r="DE196"/>
      <c r="DF196"/>
      <c r="DG196"/>
      <c r="DH196"/>
      <c r="DI196"/>
      <c r="DJ196"/>
      <c r="DK196"/>
      <c r="DL196"/>
      <c r="DM196"/>
      <c r="DN196"/>
      <c r="DO196"/>
      <c r="DP196"/>
      <c r="DQ196"/>
      <c r="DR196"/>
      <c r="DS196"/>
      <c r="DT196"/>
      <c r="DU196"/>
      <c r="DV196"/>
      <c r="DW196"/>
      <c r="DX196"/>
      <c r="DY196"/>
      <c r="DZ196"/>
      <c r="EA196"/>
      <c r="EB196"/>
      <c r="EC196"/>
      <c r="ED196"/>
      <c r="EE196"/>
      <c r="EF196"/>
      <c r="EG196"/>
      <c r="EH196"/>
      <c r="EI196"/>
      <c r="EJ196"/>
      <c r="EK196"/>
      <c r="EL196"/>
      <c r="EM196"/>
      <c r="EN196"/>
      <c r="EO196"/>
      <c r="EP196"/>
      <c r="EQ196"/>
      <c r="ER196"/>
      <c r="ES196"/>
      <c r="ET196"/>
      <c r="EU196"/>
      <c r="EV196"/>
      <c r="EW196"/>
      <c r="EX196"/>
      <c r="EY196"/>
      <c r="EZ196"/>
      <c r="FA196"/>
      <c r="FB196"/>
      <c r="FC196"/>
      <c r="FD196"/>
      <c r="FE196"/>
      <c r="FF196"/>
      <c r="FG196"/>
      <c r="FH196"/>
      <c r="FI196"/>
      <c r="FJ196"/>
      <c r="FK196"/>
      <c r="FL196"/>
      <c r="FM196"/>
      <c r="FN196"/>
      <c r="FO196"/>
      <c r="FP196"/>
      <c r="FQ196"/>
      <c r="FR196"/>
      <c r="FS196"/>
      <c r="FT196"/>
      <c r="FU196"/>
      <c r="FV196"/>
      <c r="FW196"/>
      <c r="FX196"/>
      <c r="FY196"/>
      <c r="FZ196"/>
      <c r="GA196"/>
      <c r="GB196"/>
      <c r="GC196"/>
      <c r="GD196"/>
      <c r="GE196"/>
      <c r="GF196"/>
      <c r="GG196"/>
      <c r="GH196"/>
      <c r="GI196"/>
      <c r="GJ196"/>
      <c r="GK196"/>
      <c r="GL196"/>
      <c r="GM196"/>
      <c r="GN196"/>
      <c r="GO196"/>
      <c r="GP196"/>
      <c r="GQ196"/>
      <c r="GR196"/>
      <c r="GS196"/>
      <c r="GT196"/>
      <c r="GU196"/>
      <c r="GV196"/>
      <c r="GW196"/>
      <c r="GX196"/>
      <c r="GY196"/>
      <c r="GZ196"/>
      <c r="HA196"/>
      <c r="HB196"/>
      <c r="HC196"/>
    </row>
    <row r="197" spans="1:211" s="6" customFormat="1" ht="12.75" customHeight="1" x14ac:dyDescent="0.25">
      <c r="A197" s="456"/>
      <c r="B197" s="137"/>
      <c r="C197" s="12" t="s">
        <v>66</v>
      </c>
      <c r="D197" s="207"/>
      <c r="E197" s="12"/>
      <c r="F197" s="207"/>
      <c r="G197" s="12" t="s">
        <v>66</v>
      </c>
      <c r="H197" s="207"/>
      <c r="I197" s="12"/>
      <c r="J197" s="207"/>
      <c r="K197" s="12" t="s">
        <v>66</v>
      </c>
      <c r="L197" s="207"/>
      <c r="M197" s="12"/>
      <c r="N197" s="207"/>
      <c r="O197" s="12" t="s">
        <v>66</v>
      </c>
      <c r="P197" s="207"/>
      <c r="Q197" s="12"/>
      <c r="R197" s="207"/>
      <c r="S197" s="12" t="s">
        <v>66</v>
      </c>
      <c r="T197" s="207" t="s">
        <v>43</v>
      </c>
      <c r="U197" s="12" t="s">
        <v>66</v>
      </c>
      <c r="V197" s="207" t="s">
        <v>60</v>
      </c>
      <c r="W197" s="12" t="s">
        <v>70</v>
      </c>
      <c r="X197" s="207" t="s">
        <v>43</v>
      </c>
      <c r="Y197" s="12"/>
      <c r="Z197" s="207"/>
      <c r="AA197" s="12" t="s">
        <v>66</v>
      </c>
      <c r="AB197" s="207"/>
      <c r="AC197" s="12"/>
      <c r="AD197" s="207"/>
      <c r="AE197" s="12" t="s">
        <v>70</v>
      </c>
      <c r="AF197" s="207" t="s">
        <v>43</v>
      </c>
      <c r="AG197" s="12"/>
      <c r="AH197" s="207"/>
      <c r="AI197" s="12" t="s">
        <v>70</v>
      </c>
      <c r="AJ197" s="207" t="s">
        <v>45</v>
      </c>
      <c r="AK197" s="12"/>
      <c r="AL197" s="207"/>
      <c r="AM197" s="12" t="s">
        <v>66</v>
      </c>
      <c r="AN197" s="207"/>
      <c r="AO197" s="12"/>
      <c r="AP197" s="207"/>
      <c r="AQ197" s="12"/>
      <c r="AR197" s="207"/>
      <c r="AS197" s="12"/>
      <c r="AT197" s="207"/>
      <c r="AU197"/>
      <c r="AV197"/>
      <c r="AW197"/>
      <c r="AX197"/>
      <c r="AY197"/>
      <c r="AZ197"/>
      <c r="BA197"/>
      <c r="BB197"/>
      <c r="BC197"/>
      <c r="BD197"/>
      <c r="BE197"/>
      <c r="BF197"/>
      <c r="BG197"/>
      <c r="BH197"/>
      <c r="BI197"/>
      <c r="BJ197"/>
      <c r="BK197"/>
      <c r="BL197"/>
      <c r="BM197"/>
      <c r="BN197"/>
      <c r="BO197"/>
      <c r="BP197"/>
      <c r="BQ197"/>
      <c r="BR197"/>
      <c r="BS197"/>
      <c r="BT197"/>
      <c r="BU197"/>
      <c r="BV197"/>
      <c r="BW197"/>
      <c r="BX197"/>
      <c r="BY197"/>
      <c r="BZ197"/>
      <c r="CA197"/>
      <c r="CB197"/>
      <c r="CC197"/>
      <c r="CD197"/>
      <c r="CE197"/>
      <c r="CF197"/>
      <c r="CG197"/>
      <c r="CH197"/>
      <c r="CI197"/>
      <c r="CJ197"/>
      <c r="CK197"/>
      <c r="CL197"/>
      <c r="CM197"/>
      <c r="CN197"/>
      <c r="CO197"/>
      <c r="CP197"/>
      <c r="CQ197"/>
      <c r="CR197"/>
      <c r="CS197"/>
      <c r="CT197"/>
      <c r="CU197"/>
      <c r="CV197"/>
      <c r="CW197"/>
      <c r="CX197"/>
      <c r="CY197"/>
      <c r="CZ197"/>
      <c r="DA197"/>
      <c r="DB197"/>
      <c r="DC197"/>
      <c r="DD197"/>
      <c r="DE197"/>
      <c r="DF197"/>
      <c r="DG197"/>
      <c r="DH197"/>
      <c r="DI197"/>
      <c r="DJ197"/>
      <c r="DK197"/>
      <c r="DL197"/>
      <c r="DM197"/>
      <c r="DN197"/>
      <c r="DO197"/>
      <c r="DP197"/>
      <c r="DQ197"/>
      <c r="DR197"/>
      <c r="DS197"/>
      <c r="DT197"/>
      <c r="DU197"/>
      <c r="DV197"/>
      <c r="DW197"/>
      <c r="DX197"/>
      <c r="DY197"/>
      <c r="DZ197"/>
      <c r="EA197"/>
      <c r="EB197"/>
      <c r="EC197"/>
      <c r="ED197"/>
      <c r="EE197"/>
      <c r="EF197"/>
      <c r="EG197"/>
      <c r="EH197"/>
      <c r="EI197"/>
      <c r="EJ197"/>
      <c r="EK197"/>
      <c r="EL197"/>
      <c r="EM197"/>
      <c r="EN197"/>
      <c r="EO197"/>
      <c r="EP197"/>
      <c r="EQ197"/>
      <c r="ER197"/>
      <c r="ES197"/>
      <c r="ET197"/>
      <c r="EU197"/>
      <c r="EV197"/>
      <c r="EW197"/>
      <c r="EX197"/>
      <c r="EY197"/>
      <c r="EZ197"/>
      <c r="FA197"/>
      <c r="FB197"/>
      <c r="FC197"/>
      <c r="FD197"/>
      <c r="FE197"/>
      <c r="FF197"/>
      <c r="FG197"/>
      <c r="FH197"/>
      <c r="FI197"/>
      <c r="FJ197"/>
      <c r="FK197"/>
      <c r="FL197"/>
      <c r="FM197"/>
      <c r="FN197"/>
      <c r="FO197"/>
      <c r="FP197"/>
      <c r="FQ197"/>
      <c r="FR197"/>
      <c r="FS197"/>
      <c r="FT197"/>
      <c r="FU197"/>
      <c r="FV197"/>
      <c r="FW197"/>
      <c r="FX197"/>
      <c r="FY197"/>
      <c r="FZ197"/>
      <c r="GA197"/>
      <c r="GB197"/>
      <c r="GC197"/>
      <c r="GD197"/>
      <c r="GE197"/>
      <c r="GF197"/>
      <c r="GG197"/>
      <c r="GH197"/>
      <c r="GI197"/>
      <c r="GJ197"/>
      <c r="GK197"/>
      <c r="GL197"/>
      <c r="GM197"/>
      <c r="GN197"/>
      <c r="GO197"/>
      <c r="GP197"/>
      <c r="GQ197"/>
      <c r="GR197"/>
      <c r="GS197"/>
      <c r="GT197"/>
      <c r="GU197"/>
      <c r="GV197"/>
      <c r="GW197"/>
      <c r="GX197"/>
      <c r="GY197"/>
      <c r="GZ197"/>
      <c r="HA197"/>
      <c r="HB197"/>
      <c r="HC197"/>
    </row>
    <row r="198" spans="1:211" s="6" customFormat="1" ht="12.75" customHeight="1" thickBot="1" x14ac:dyDescent="0.3">
      <c r="A198" s="456"/>
      <c r="B198" s="137"/>
      <c r="C198" s="406"/>
      <c r="D198" s="407"/>
      <c r="E198" s="406"/>
      <c r="F198" s="407"/>
      <c r="G198" s="406"/>
      <c r="H198" s="407"/>
      <c r="I198" s="406"/>
      <c r="J198" s="407"/>
      <c r="K198" s="406"/>
      <c r="L198" s="407"/>
      <c r="M198" s="406"/>
      <c r="N198" s="407"/>
      <c r="O198" s="406"/>
      <c r="P198" s="407"/>
      <c r="Q198" s="406"/>
      <c r="R198" s="407"/>
      <c r="S198" s="406"/>
      <c r="T198" s="407"/>
      <c r="U198" s="406"/>
      <c r="V198" s="407"/>
      <c r="W198" s="406"/>
      <c r="X198" s="407"/>
      <c r="Y198" s="406"/>
      <c r="Z198" s="407"/>
      <c r="AA198" s="406"/>
      <c r="AB198" s="407"/>
      <c r="AC198" s="406"/>
      <c r="AD198" s="407"/>
      <c r="AE198" s="406"/>
      <c r="AF198" s="407"/>
      <c r="AG198" s="406"/>
      <c r="AH198" s="407"/>
      <c r="AI198" s="406"/>
      <c r="AJ198" s="407"/>
      <c r="AK198" s="406"/>
      <c r="AL198" s="407"/>
      <c r="AM198" s="406"/>
      <c r="AN198" s="407"/>
      <c r="AO198" s="406"/>
      <c r="AP198" s="407"/>
      <c r="AQ198" s="406"/>
      <c r="AR198" s="407"/>
      <c r="AS198" s="406"/>
      <c r="AT198" s="407"/>
      <c r="AU198"/>
      <c r="AV198"/>
      <c r="AW198"/>
      <c r="AX198"/>
      <c r="AY198"/>
      <c r="AZ198"/>
      <c r="BA198"/>
      <c r="BB198"/>
      <c r="BC198"/>
      <c r="BD198"/>
      <c r="BE198"/>
      <c r="BF198"/>
      <c r="BG198"/>
      <c r="BH198"/>
      <c r="BI198"/>
      <c r="BJ198"/>
      <c r="BK198"/>
      <c r="BL198"/>
      <c r="BM198"/>
      <c r="BN198"/>
      <c r="BO198"/>
      <c r="BP198"/>
      <c r="BQ198"/>
      <c r="BR198"/>
      <c r="BS198"/>
      <c r="BT198"/>
      <c r="BU198"/>
      <c r="BV198"/>
      <c r="BW198"/>
      <c r="BX198"/>
      <c r="BY198"/>
      <c r="BZ198"/>
      <c r="CA198"/>
      <c r="CB198"/>
      <c r="CC198"/>
      <c r="CD198"/>
      <c r="CE198"/>
      <c r="CF198"/>
      <c r="CG198"/>
      <c r="CH198"/>
      <c r="CI198"/>
      <c r="CJ198"/>
      <c r="CK198"/>
      <c r="CL198"/>
      <c r="CM198"/>
      <c r="CN198"/>
      <c r="CO198"/>
      <c r="CP198"/>
      <c r="CQ198"/>
      <c r="CR198"/>
      <c r="CS198"/>
      <c r="CT198"/>
      <c r="CU198"/>
      <c r="CV198"/>
      <c r="CW198"/>
      <c r="CX198"/>
      <c r="CY198"/>
      <c r="CZ198"/>
      <c r="DA198"/>
      <c r="DB198"/>
      <c r="DC198"/>
      <c r="DD198"/>
      <c r="DE198"/>
      <c r="DF198"/>
      <c r="DG198"/>
      <c r="DH198"/>
      <c r="DI198"/>
      <c r="DJ198"/>
      <c r="DK198"/>
      <c r="DL198"/>
      <c r="DM198"/>
      <c r="DN198"/>
      <c r="DO198"/>
      <c r="DP198"/>
      <c r="DQ198"/>
      <c r="DR198"/>
      <c r="DS198"/>
      <c r="DT198"/>
      <c r="DU198"/>
      <c r="DV198"/>
      <c r="DW198"/>
      <c r="DX198"/>
      <c r="DY198"/>
      <c r="DZ198"/>
      <c r="EA198"/>
      <c r="EB198"/>
      <c r="EC198"/>
      <c r="ED198"/>
      <c r="EE198"/>
      <c r="EF198"/>
      <c r="EG198"/>
      <c r="EH198"/>
      <c r="EI198"/>
      <c r="EJ198"/>
      <c r="EK198"/>
      <c r="EL198"/>
      <c r="EM198"/>
      <c r="EN198"/>
      <c r="EO198"/>
      <c r="EP198"/>
      <c r="EQ198"/>
      <c r="ER198"/>
      <c r="ES198"/>
      <c r="ET198"/>
      <c r="EU198"/>
      <c r="EV198"/>
      <c r="EW198"/>
      <c r="EX198"/>
      <c r="EY198"/>
      <c r="EZ198"/>
      <c r="FA198"/>
      <c r="FB198"/>
      <c r="FC198"/>
      <c r="FD198"/>
      <c r="FE198"/>
      <c r="FF198"/>
      <c r="FG198"/>
      <c r="FH198"/>
      <c r="FI198"/>
      <c r="FJ198"/>
      <c r="FK198"/>
      <c r="FL198"/>
      <c r="FM198"/>
      <c r="FN198"/>
      <c r="FO198"/>
      <c r="FP198"/>
      <c r="FQ198"/>
      <c r="FR198"/>
      <c r="FS198"/>
      <c r="FT198"/>
      <c r="FU198"/>
      <c r="FV198"/>
      <c r="FW198"/>
      <c r="FX198"/>
      <c r="FY198"/>
      <c r="FZ198"/>
      <c r="GA198"/>
      <c r="GB198"/>
      <c r="GC198"/>
      <c r="GD198"/>
      <c r="GE198"/>
      <c r="GF198"/>
      <c r="GG198"/>
      <c r="GH198"/>
      <c r="GI198"/>
      <c r="GJ198"/>
      <c r="GK198"/>
      <c r="GL198"/>
      <c r="GM198"/>
      <c r="GN198"/>
      <c r="GO198"/>
      <c r="GP198"/>
      <c r="GQ198"/>
      <c r="GR198"/>
      <c r="GS198"/>
      <c r="GT198"/>
      <c r="GU198"/>
      <c r="GV198"/>
      <c r="GW198"/>
      <c r="GX198"/>
      <c r="GY198"/>
      <c r="GZ198"/>
      <c r="HA198"/>
      <c r="HB198"/>
      <c r="HC198"/>
    </row>
    <row r="199" spans="1:211" s="7" customFormat="1" ht="12.75" customHeight="1" x14ac:dyDescent="0.25">
      <c r="A199" s="456"/>
      <c r="B199" s="139" t="s">
        <v>31</v>
      </c>
      <c r="C199" s="408"/>
      <c r="D199" s="409"/>
      <c r="E199" s="408"/>
      <c r="F199" s="409"/>
      <c r="G199" s="408"/>
      <c r="H199" s="409"/>
      <c r="I199" s="408"/>
      <c r="J199" s="409"/>
      <c r="K199" s="408"/>
      <c r="L199" s="409"/>
      <c r="M199" s="408"/>
      <c r="N199" s="409"/>
      <c r="O199" s="408"/>
      <c r="P199" s="409"/>
      <c r="Q199" s="408"/>
      <c r="R199" s="409"/>
      <c r="S199" s="410"/>
      <c r="T199" s="411"/>
      <c r="U199" s="412"/>
      <c r="V199" s="413"/>
      <c r="W199" s="410" t="s">
        <v>68</v>
      </c>
      <c r="X199" s="411"/>
      <c r="Y199" s="414"/>
      <c r="Z199" s="415"/>
      <c r="AA199" s="410"/>
      <c r="AB199" s="411"/>
      <c r="AC199" s="410"/>
      <c r="AD199" s="411"/>
      <c r="AE199" s="410" t="s">
        <v>68</v>
      </c>
      <c r="AF199" s="411"/>
      <c r="AG199" s="410"/>
      <c r="AH199" s="411"/>
      <c r="AI199" s="410" t="s">
        <v>95</v>
      </c>
      <c r="AJ199" s="411"/>
      <c r="AK199" s="410"/>
      <c r="AL199" s="411"/>
      <c r="AM199" s="410"/>
      <c r="AN199" s="411"/>
      <c r="AO199" s="410"/>
      <c r="AP199" s="411"/>
      <c r="AQ199" s="410"/>
      <c r="AR199" s="411"/>
      <c r="AS199" s="410"/>
      <c r="AT199" s="411"/>
      <c r="AU199"/>
      <c r="AV199"/>
      <c r="AW199"/>
      <c r="AX199"/>
      <c r="AY199"/>
      <c r="AZ199"/>
      <c r="BA199"/>
      <c r="BB199"/>
      <c r="BC199"/>
      <c r="BD199"/>
      <c r="BE199"/>
      <c r="BF199"/>
      <c r="BG199"/>
      <c r="BH199"/>
      <c r="BI199"/>
      <c r="BJ199"/>
      <c r="BK199"/>
      <c r="BL199"/>
      <c r="BM199"/>
      <c r="BN199"/>
      <c r="BO199"/>
      <c r="BP199"/>
      <c r="BQ199"/>
      <c r="BR199"/>
      <c r="BS199"/>
      <c r="BT199"/>
      <c r="BU199"/>
      <c r="BV199"/>
      <c r="BW199"/>
      <c r="BX199"/>
      <c r="BY199"/>
      <c r="BZ199"/>
      <c r="CA199"/>
      <c r="CB199"/>
      <c r="CC199"/>
      <c r="CD199"/>
      <c r="CE199"/>
      <c r="CF199"/>
      <c r="CG199"/>
      <c r="CH199"/>
      <c r="CI199"/>
      <c r="CJ199"/>
      <c r="CK199"/>
      <c r="CL199"/>
      <c r="CM199"/>
      <c r="CN199"/>
      <c r="CO199"/>
      <c r="CP199"/>
      <c r="CQ199"/>
      <c r="CR199"/>
      <c r="CS199"/>
      <c r="CT199"/>
      <c r="CU199"/>
      <c r="CV199"/>
      <c r="CW199"/>
      <c r="CX199"/>
      <c r="CY199"/>
      <c r="CZ199"/>
      <c r="DA199"/>
      <c r="DB199"/>
      <c r="DC199"/>
      <c r="DD199"/>
      <c r="DE199"/>
      <c r="DF199"/>
      <c r="DG199"/>
      <c r="DH199"/>
      <c r="DI199"/>
      <c r="DJ199"/>
      <c r="DK199"/>
      <c r="DL199"/>
      <c r="DM199"/>
      <c r="DN199"/>
      <c r="DO199"/>
      <c r="DP199"/>
      <c r="DQ199"/>
      <c r="DR199"/>
      <c r="DS199"/>
      <c r="DT199"/>
      <c r="DU199"/>
      <c r="DV199"/>
      <c r="DW199"/>
      <c r="DX199"/>
      <c r="DY199"/>
      <c r="DZ199"/>
      <c r="EA199"/>
      <c r="EB199"/>
      <c r="EC199"/>
      <c r="ED199"/>
      <c r="EE199"/>
      <c r="EF199"/>
      <c r="EG199"/>
      <c r="EH199"/>
      <c r="EI199"/>
      <c r="EJ199"/>
      <c r="EK199"/>
      <c r="EL199"/>
      <c r="EM199"/>
      <c r="EN199"/>
      <c r="EO199"/>
      <c r="EP199"/>
      <c r="EQ199"/>
      <c r="ER199"/>
      <c r="ES199"/>
      <c r="ET199"/>
      <c r="EU199"/>
      <c r="EV199"/>
      <c r="EW199"/>
      <c r="EX199"/>
      <c r="EY199"/>
      <c r="EZ199"/>
      <c r="FA199"/>
      <c r="FB199"/>
      <c r="FC199"/>
      <c r="FD199"/>
      <c r="FE199"/>
      <c r="FF199"/>
      <c r="FG199"/>
      <c r="FH199"/>
      <c r="FI199"/>
      <c r="FJ199"/>
      <c r="FK199"/>
      <c r="FL199"/>
      <c r="FM199"/>
      <c r="FN199"/>
      <c r="FO199"/>
      <c r="FP199"/>
      <c r="FQ199"/>
      <c r="FR199"/>
      <c r="FS199"/>
      <c r="FT199"/>
      <c r="FU199"/>
      <c r="FV199"/>
      <c r="FW199"/>
      <c r="FX199"/>
      <c r="FY199"/>
      <c r="FZ199"/>
      <c r="GA199"/>
      <c r="GB199"/>
      <c r="GC199"/>
      <c r="GD199"/>
      <c r="GE199"/>
      <c r="GF199"/>
      <c r="GG199"/>
      <c r="GH199"/>
      <c r="GI199"/>
      <c r="GJ199"/>
      <c r="GK199"/>
      <c r="GL199"/>
      <c r="GM199"/>
      <c r="GN199"/>
      <c r="GO199"/>
      <c r="GP199"/>
      <c r="GQ199"/>
      <c r="GR199"/>
      <c r="GS199"/>
      <c r="GT199"/>
      <c r="GU199"/>
      <c r="GV199"/>
      <c r="GW199"/>
      <c r="GX199"/>
      <c r="GY199"/>
      <c r="GZ199"/>
      <c r="HA199"/>
      <c r="HB199"/>
      <c r="HC199"/>
    </row>
    <row r="200" spans="1:211" s="7" customFormat="1" ht="12.75" customHeight="1" x14ac:dyDescent="0.25">
      <c r="A200" s="456"/>
      <c r="B200" s="139"/>
      <c r="C200" s="181"/>
      <c r="D200" s="182"/>
      <c r="E200" s="181"/>
      <c r="F200" s="182"/>
      <c r="G200" s="181"/>
      <c r="H200" s="182"/>
      <c r="I200" s="181"/>
      <c r="J200" s="182"/>
      <c r="K200" s="181"/>
      <c r="L200" s="182"/>
      <c r="M200" s="181"/>
      <c r="N200" s="182"/>
      <c r="O200" s="181"/>
      <c r="P200" s="182"/>
      <c r="Q200" s="181"/>
      <c r="R200" s="182"/>
      <c r="S200" s="208"/>
      <c r="T200" s="209"/>
      <c r="U200" s="210"/>
      <c r="V200" s="211"/>
      <c r="W200" s="208">
        <v>0.58333333333333337</v>
      </c>
      <c r="X200" s="209">
        <v>0.70833333333333337</v>
      </c>
      <c r="Y200" s="183"/>
      <c r="Z200" s="184"/>
      <c r="AA200" s="208"/>
      <c r="AB200" s="209"/>
      <c r="AC200" s="208"/>
      <c r="AD200" s="209"/>
      <c r="AE200" s="208">
        <v>0.5625</v>
      </c>
      <c r="AF200" s="209">
        <v>0.6875</v>
      </c>
      <c r="AG200" s="208"/>
      <c r="AH200" s="209"/>
      <c r="AI200" s="208">
        <v>0.42708333333333331</v>
      </c>
      <c r="AJ200" s="209">
        <v>0.51041666666666663</v>
      </c>
      <c r="AK200" s="208"/>
      <c r="AL200" s="209"/>
      <c r="AM200" s="208"/>
      <c r="AN200" s="209"/>
      <c r="AO200" s="208"/>
      <c r="AP200" s="209"/>
      <c r="AQ200" s="208"/>
      <c r="AR200" s="209"/>
      <c r="AS200" s="208"/>
      <c r="AT200" s="209"/>
      <c r="AU200"/>
      <c r="AV200"/>
      <c r="AW200"/>
      <c r="AX200"/>
      <c r="AY200"/>
      <c r="AZ200"/>
      <c r="BA200"/>
      <c r="BB200"/>
      <c r="BC200"/>
      <c r="BD200"/>
      <c r="BE200"/>
      <c r="BF200"/>
      <c r="BG200"/>
      <c r="BH200"/>
      <c r="BI200"/>
      <c r="BJ200"/>
      <c r="BK200"/>
      <c r="BL200"/>
      <c r="BM200"/>
      <c r="BN200"/>
      <c r="BO200"/>
      <c r="BP200"/>
      <c r="BQ200"/>
      <c r="BR200"/>
      <c r="BS200"/>
      <c r="BT200"/>
      <c r="BU200"/>
      <c r="BV200"/>
      <c r="BW200"/>
      <c r="BX200"/>
      <c r="BY200"/>
      <c r="BZ200"/>
      <c r="CA200"/>
      <c r="CB200"/>
      <c r="CC200"/>
      <c r="CD200"/>
      <c r="CE200"/>
      <c r="CF200"/>
      <c r="CG200"/>
      <c r="CH200"/>
      <c r="CI200"/>
      <c r="CJ200"/>
      <c r="CK200"/>
      <c r="CL200"/>
      <c r="CM200"/>
      <c r="CN200"/>
      <c r="CO200"/>
      <c r="CP200"/>
      <c r="CQ200"/>
      <c r="CR200"/>
      <c r="CS200"/>
      <c r="CT200"/>
      <c r="CU200"/>
      <c r="CV200"/>
      <c r="CW200"/>
      <c r="CX200"/>
      <c r="CY200"/>
      <c r="CZ200"/>
      <c r="DA200"/>
      <c r="DB200"/>
      <c r="DC200"/>
      <c r="DD200"/>
      <c r="DE200"/>
      <c r="DF200"/>
      <c r="DG200"/>
      <c r="DH200"/>
      <c r="DI200"/>
      <c r="DJ200"/>
      <c r="DK200"/>
      <c r="DL200"/>
      <c r="DM200"/>
      <c r="DN200"/>
      <c r="DO200"/>
      <c r="DP200"/>
      <c r="DQ200"/>
      <c r="DR200"/>
      <c r="DS200"/>
      <c r="DT200"/>
      <c r="DU200"/>
      <c r="DV200"/>
      <c r="DW200"/>
      <c r="DX200"/>
      <c r="DY200"/>
      <c r="DZ200"/>
      <c r="EA200"/>
      <c r="EB200"/>
      <c r="EC200"/>
      <c r="ED200"/>
      <c r="EE200"/>
      <c r="EF200"/>
      <c r="EG200"/>
      <c r="EH200"/>
      <c r="EI200"/>
      <c r="EJ200"/>
      <c r="EK200"/>
      <c r="EL200"/>
      <c r="EM200"/>
      <c r="EN200"/>
      <c r="EO200"/>
      <c r="EP200"/>
      <c r="EQ200"/>
      <c r="ER200"/>
      <c r="ES200"/>
      <c r="ET200"/>
      <c r="EU200"/>
      <c r="EV200"/>
      <c r="EW200"/>
      <c r="EX200"/>
      <c r="EY200"/>
      <c r="EZ200"/>
      <c r="FA200"/>
      <c r="FB200"/>
      <c r="FC200"/>
      <c r="FD200"/>
      <c r="FE200"/>
      <c r="FF200"/>
      <c r="FG200"/>
      <c r="FH200"/>
      <c r="FI200"/>
      <c r="FJ200"/>
      <c r="FK200"/>
      <c r="FL200"/>
      <c r="FM200"/>
      <c r="FN200"/>
      <c r="FO200"/>
      <c r="FP200"/>
      <c r="FQ200"/>
      <c r="FR200"/>
      <c r="FS200"/>
      <c r="FT200"/>
      <c r="FU200"/>
      <c r="FV200"/>
      <c r="FW200"/>
      <c r="FX200"/>
      <c r="FY200"/>
      <c r="FZ200"/>
      <c r="GA200"/>
      <c r="GB200"/>
      <c r="GC200"/>
      <c r="GD200"/>
      <c r="GE200"/>
      <c r="GF200"/>
      <c r="GG200"/>
      <c r="GH200"/>
      <c r="GI200"/>
      <c r="GJ200"/>
      <c r="GK200"/>
      <c r="GL200"/>
      <c r="GM200"/>
      <c r="GN200"/>
      <c r="GO200"/>
      <c r="GP200"/>
      <c r="GQ200"/>
      <c r="GR200"/>
      <c r="GS200"/>
      <c r="GT200"/>
      <c r="GU200"/>
      <c r="GV200"/>
      <c r="GW200"/>
      <c r="GX200"/>
      <c r="GY200"/>
      <c r="GZ200"/>
      <c r="HA200"/>
      <c r="HB200"/>
      <c r="HC200"/>
    </row>
    <row r="201" spans="1:211" s="7" customFormat="1" ht="12.75" customHeight="1" x14ac:dyDescent="0.25">
      <c r="A201" s="456"/>
      <c r="B201" s="139"/>
      <c r="C201" s="85"/>
      <c r="D201" s="188"/>
      <c r="E201" s="85"/>
      <c r="F201" s="188"/>
      <c r="G201" s="85"/>
      <c r="H201" s="188"/>
      <c r="I201" s="85"/>
      <c r="J201" s="188"/>
      <c r="K201" s="85"/>
      <c r="L201" s="188"/>
      <c r="M201" s="85"/>
      <c r="N201" s="188"/>
      <c r="O201" s="85"/>
      <c r="P201" s="188"/>
      <c r="Q201" s="85"/>
      <c r="R201" s="188"/>
      <c r="S201" s="14"/>
      <c r="T201" s="212"/>
      <c r="U201" s="94"/>
      <c r="V201" s="213"/>
      <c r="W201" s="14" t="s">
        <v>70</v>
      </c>
      <c r="X201" s="212" t="s">
        <v>43</v>
      </c>
      <c r="Y201" s="87"/>
      <c r="Z201" s="189"/>
      <c r="AA201" s="14"/>
      <c r="AB201" s="212"/>
      <c r="AC201" s="14"/>
      <c r="AD201" s="212"/>
      <c r="AE201" s="14" t="s">
        <v>70</v>
      </c>
      <c r="AF201" s="212" t="s">
        <v>43</v>
      </c>
      <c r="AG201" s="14"/>
      <c r="AH201" s="212"/>
      <c r="AI201" s="14" t="s">
        <v>70</v>
      </c>
      <c r="AJ201" s="212" t="s">
        <v>45</v>
      </c>
      <c r="AK201" s="14"/>
      <c r="AL201" s="212"/>
      <c r="AM201" s="14"/>
      <c r="AN201" s="212"/>
      <c r="AO201" s="14"/>
      <c r="AP201" s="212"/>
      <c r="AQ201" s="14"/>
      <c r="AR201" s="212"/>
      <c r="AS201" s="14"/>
      <c r="AT201" s="212"/>
      <c r="AU201"/>
      <c r="AV201"/>
      <c r="AW201"/>
      <c r="AX201"/>
      <c r="AY201"/>
      <c r="AZ201"/>
      <c r="BA201"/>
      <c r="BB201"/>
      <c r="BC201"/>
      <c r="BD201"/>
      <c r="BE201"/>
      <c r="BF201"/>
      <c r="BG201"/>
      <c r="BH201"/>
      <c r="BI201"/>
      <c r="BJ201"/>
      <c r="BK201"/>
      <c r="BL201"/>
      <c r="BM201"/>
      <c r="BN201"/>
      <c r="BO201"/>
      <c r="BP201"/>
      <c r="BQ201"/>
      <c r="BR201"/>
      <c r="BS201"/>
      <c r="BT201"/>
      <c r="BU201"/>
      <c r="BV201"/>
      <c r="BW201"/>
      <c r="BX201"/>
      <c r="BY201"/>
      <c r="BZ201"/>
      <c r="CA201"/>
      <c r="CB201"/>
      <c r="CC201"/>
      <c r="CD201"/>
      <c r="CE201"/>
      <c r="CF201"/>
      <c r="CG201"/>
      <c r="CH201"/>
      <c r="CI201"/>
      <c r="CJ201"/>
      <c r="CK201"/>
      <c r="CL201"/>
      <c r="CM201"/>
      <c r="CN201"/>
      <c r="CO201"/>
      <c r="CP201"/>
      <c r="CQ201"/>
      <c r="CR201"/>
      <c r="CS201"/>
      <c r="CT201"/>
      <c r="CU201"/>
      <c r="CV201"/>
      <c r="CW201"/>
      <c r="CX201"/>
      <c r="CY201"/>
      <c r="CZ201"/>
      <c r="DA201"/>
      <c r="DB201"/>
      <c r="DC201"/>
      <c r="DD201"/>
      <c r="DE201"/>
      <c r="DF201"/>
      <c r="DG201"/>
      <c r="DH201"/>
      <c r="DI201"/>
      <c r="DJ201"/>
      <c r="DK201"/>
      <c r="DL201"/>
      <c r="DM201"/>
      <c r="DN201"/>
      <c r="DO201"/>
      <c r="DP201"/>
      <c r="DQ201"/>
      <c r="DR201"/>
      <c r="DS201"/>
      <c r="DT201"/>
      <c r="DU201"/>
      <c r="DV201"/>
      <c r="DW201"/>
      <c r="DX201"/>
      <c r="DY201"/>
      <c r="DZ201"/>
      <c r="EA201"/>
      <c r="EB201"/>
      <c r="EC201"/>
      <c r="ED201"/>
      <c r="EE201"/>
      <c r="EF201"/>
      <c r="EG201"/>
      <c r="EH201"/>
      <c r="EI201"/>
      <c r="EJ201"/>
      <c r="EK201"/>
      <c r="EL201"/>
      <c r="EM201"/>
      <c r="EN201"/>
      <c r="EO201"/>
      <c r="EP201"/>
      <c r="EQ201"/>
      <c r="ER201"/>
      <c r="ES201"/>
      <c r="ET201"/>
      <c r="EU201"/>
      <c r="EV201"/>
      <c r="EW201"/>
      <c r="EX201"/>
      <c r="EY201"/>
      <c r="EZ201"/>
      <c r="FA201"/>
      <c r="FB201"/>
      <c r="FC201"/>
      <c r="FD201"/>
      <c r="FE201"/>
      <c r="FF201"/>
      <c r="FG201"/>
      <c r="FH201"/>
      <c r="FI201"/>
      <c r="FJ201"/>
      <c r="FK201"/>
      <c r="FL201"/>
      <c r="FM201"/>
      <c r="FN201"/>
      <c r="FO201"/>
      <c r="FP201"/>
      <c r="FQ201"/>
      <c r="FR201"/>
      <c r="FS201"/>
      <c r="FT201"/>
      <c r="FU201"/>
      <c r="FV201"/>
      <c r="FW201"/>
      <c r="FX201"/>
      <c r="FY201"/>
      <c r="FZ201"/>
      <c r="GA201"/>
      <c r="GB201"/>
      <c r="GC201"/>
      <c r="GD201"/>
      <c r="GE201"/>
      <c r="GF201"/>
      <c r="GG201"/>
      <c r="GH201"/>
      <c r="GI201"/>
      <c r="GJ201"/>
      <c r="GK201"/>
      <c r="GL201"/>
      <c r="GM201"/>
      <c r="GN201"/>
      <c r="GO201"/>
      <c r="GP201"/>
      <c r="GQ201"/>
      <c r="GR201"/>
      <c r="GS201"/>
      <c r="GT201"/>
      <c r="GU201"/>
      <c r="GV201"/>
      <c r="GW201"/>
      <c r="GX201"/>
      <c r="GY201"/>
      <c r="GZ201"/>
      <c r="HA201"/>
      <c r="HB201"/>
      <c r="HC201"/>
    </row>
    <row r="202" spans="1:211" s="7" customFormat="1" ht="12.75" customHeight="1" thickBot="1" x14ac:dyDescent="0.3">
      <c r="A202" s="456"/>
      <c r="B202" s="139"/>
      <c r="C202" s="404"/>
      <c r="D202" s="405"/>
      <c r="E202" s="404"/>
      <c r="F202" s="405"/>
      <c r="G202" s="404"/>
      <c r="H202" s="405"/>
      <c r="I202" s="404"/>
      <c r="J202" s="405"/>
      <c r="K202" s="404"/>
      <c r="L202" s="405"/>
      <c r="M202" s="404"/>
      <c r="N202" s="405"/>
      <c r="O202" s="404"/>
      <c r="P202" s="405"/>
      <c r="Q202" s="404"/>
      <c r="R202" s="405"/>
      <c r="S202" s="396"/>
      <c r="T202" s="397"/>
      <c r="U202" s="400"/>
      <c r="V202" s="401"/>
      <c r="W202" s="396"/>
      <c r="X202" s="397"/>
      <c r="Y202" s="402"/>
      <c r="Z202" s="403"/>
      <c r="AA202" s="396"/>
      <c r="AB202" s="397"/>
      <c r="AC202" s="396"/>
      <c r="AD202" s="397"/>
      <c r="AE202" s="396"/>
      <c r="AF202" s="397"/>
      <c r="AG202" s="396"/>
      <c r="AH202" s="397"/>
      <c r="AI202" s="396"/>
      <c r="AJ202" s="397"/>
      <c r="AK202" s="396"/>
      <c r="AL202" s="397"/>
      <c r="AM202" s="396"/>
      <c r="AN202" s="397"/>
      <c r="AO202" s="396"/>
      <c r="AP202" s="397"/>
      <c r="AQ202" s="396"/>
      <c r="AR202" s="397"/>
      <c r="AS202" s="396"/>
      <c r="AT202" s="397"/>
      <c r="AU202"/>
      <c r="AV202"/>
      <c r="AW202"/>
      <c r="AX202"/>
      <c r="AY202"/>
      <c r="AZ202"/>
      <c r="BA202"/>
      <c r="BB202"/>
      <c r="BC202"/>
      <c r="BD202"/>
      <c r="BE202"/>
      <c r="BF202"/>
      <c r="BG202"/>
      <c r="BH202"/>
      <c r="BI202"/>
      <c r="BJ202"/>
      <c r="BK202"/>
      <c r="BL202"/>
      <c r="BM202"/>
      <c r="BN202"/>
      <c r="BO202"/>
      <c r="BP202"/>
      <c r="BQ202"/>
      <c r="BR202"/>
      <c r="BS202"/>
      <c r="BT202"/>
      <c r="BU202"/>
      <c r="BV202"/>
      <c r="BW202"/>
      <c r="BX202"/>
      <c r="BY202"/>
      <c r="BZ202"/>
      <c r="CA202"/>
      <c r="CB202"/>
      <c r="CC202"/>
      <c r="CD202"/>
      <c r="CE202"/>
      <c r="CF202"/>
      <c r="CG202"/>
      <c r="CH202"/>
      <c r="CI202"/>
      <c r="CJ202"/>
      <c r="CK202"/>
      <c r="CL202"/>
      <c r="CM202"/>
      <c r="CN202"/>
      <c r="CO202"/>
      <c r="CP202"/>
      <c r="CQ202"/>
      <c r="CR202"/>
      <c r="CS202"/>
      <c r="CT202"/>
      <c r="CU202"/>
      <c r="CV202"/>
      <c r="CW202"/>
      <c r="CX202"/>
      <c r="CY202"/>
      <c r="CZ202"/>
      <c r="DA202"/>
      <c r="DB202"/>
      <c r="DC202"/>
      <c r="DD202"/>
      <c r="DE202"/>
      <c r="DF202"/>
      <c r="DG202"/>
      <c r="DH202"/>
      <c r="DI202"/>
      <c r="DJ202"/>
      <c r="DK202"/>
      <c r="DL202"/>
      <c r="DM202"/>
      <c r="DN202"/>
      <c r="DO202"/>
      <c r="DP202"/>
      <c r="DQ202"/>
      <c r="DR202"/>
      <c r="DS202"/>
      <c r="DT202"/>
      <c r="DU202"/>
      <c r="DV202"/>
      <c r="DW202"/>
      <c r="DX202"/>
      <c r="DY202"/>
      <c r="DZ202"/>
      <c r="EA202"/>
      <c r="EB202"/>
      <c r="EC202"/>
      <c r="ED202"/>
      <c r="EE202"/>
      <c r="EF202"/>
      <c r="EG202"/>
      <c r="EH202"/>
      <c r="EI202"/>
      <c r="EJ202"/>
      <c r="EK202"/>
      <c r="EL202"/>
      <c r="EM202"/>
      <c r="EN202"/>
      <c r="EO202"/>
      <c r="EP202"/>
      <c r="EQ202"/>
      <c r="ER202"/>
      <c r="ES202"/>
      <c r="ET202"/>
      <c r="EU202"/>
      <c r="EV202"/>
      <c r="EW202"/>
      <c r="EX202"/>
      <c r="EY202"/>
      <c r="EZ202"/>
      <c r="FA202"/>
      <c r="FB202"/>
      <c r="FC202"/>
      <c r="FD202"/>
      <c r="FE202"/>
      <c r="FF202"/>
      <c r="FG202"/>
      <c r="FH202"/>
      <c r="FI202"/>
      <c r="FJ202"/>
      <c r="FK202"/>
      <c r="FL202"/>
      <c r="FM202"/>
      <c r="FN202"/>
      <c r="FO202"/>
      <c r="FP202"/>
      <c r="FQ202"/>
      <c r="FR202"/>
      <c r="FS202"/>
      <c r="FT202"/>
      <c r="FU202"/>
      <c r="FV202"/>
      <c r="FW202"/>
      <c r="FX202"/>
      <c r="FY202"/>
      <c r="FZ202"/>
      <c r="GA202"/>
      <c r="GB202"/>
      <c r="GC202"/>
      <c r="GD202"/>
      <c r="GE202"/>
      <c r="GF202"/>
      <c r="GG202"/>
      <c r="GH202"/>
      <c r="GI202"/>
      <c r="GJ202"/>
      <c r="GK202"/>
      <c r="GL202"/>
      <c r="GM202"/>
      <c r="GN202"/>
      <c r="GO202"/>
      <c r="GP202"/>
      <c r="GQ202"/>
      <c r="GR202"/>
      <c r="GS202"/>
      <c r="GT202"/>
      <c r="GU202"/>
      <c r="GV202"/>
      <c r="GW202"/>
      <c r="GX202"/>
      <c r="GY202"/>
      <c r="GZ202"/>
      <c r="HA202"/>
      <c r="HB202"/>
      <c r="HC202"/>
    </row>
    <row r="203" spans="1:211" s="18" customFormat="1" ht="12.75" customHeight="1" outlineLevel="1" x14ac:dyDescent="0.25">
      <c r="A203" s="456"/>
      <c r="B203" s="142" t="s">
        <v>32</v>
      </c>
      <c r="C203" s="398"/>
      <c r="D203" s="399"/>
      <c r="E203" s="398"/>
      <c r="F203" s="399"/>
      <c r="G203" s="398"/>
      <c r="H203" s="399"/>
      <c r="I203" s="398"/>
      <c r="J203" s="399"/>
      <c r="K203" s="398"/>
      <c r="L203" s="399"/>
      <c r="M203" s="398"/>
      <c r="N203" s="399"/>
      <c r="O203" s="398"/>
      <c r="P203" s="399"/>
      <c r="Q203" s="398"/>
      <c r="R203" s="399"/>
      <c r="S203" s="398"/>
      <c r="T203" s="399"/>
      <c r="U203" s="398"/>
      <c r="V203" s="399"/>
      <c r="W203" s="398"/>
      <c r="X203" s="399"/>
      <c r="Y203" s="398"/>
      <c r="Z203" s="399"/>
      <c r="AA203" s="398" t="s">
        <v>37</v>
      </c>
      <c r="AB203" s="399"/>
      <c r="AC203" s="398"/>
      <c r="AD203" s="399"/>
      <c r="AE203" s="398" t="s">
        <v>125</v>
      </c>
      <c r="AF203" s="399"/>
      <c r="AG203" s="398"/>
      <c r="AH203" s="399"/>
      <c r="AI203" s="398" t="s">
        <v>125</v>
      </c>
      <c r="AJ203" s="399"/>
      <c r="AK203" s="398"/>
      <c r="AL203" s="399"/>
      <c r="AM203" s="398" t="s">
        <v>125</v>
      </c>
      <c r="AN203" s="399"/>
      <c r="AO203" s="398"/>
      <c r="AP203" s="399"/>
      <c r="AQ203" s="398" t="s">
        <v>126</v>
      </c>
      <c r="AR203" s="399"/>
      <c r="AS203" s="398" t="s">
        <v>127</v>
      </c>
      <c r="AT203" s="399"/>
      <c r="AU203"/>
      <c r="AV203"/>
      <c r="AW203"/>
      <c r="AX203"/>
      <c r="AY203"/>
      <c r="AZ203"/>
      <c r="BA203"/>
      <c r="BB203"/>
      <c r="BC203"/>
      <c r="BD203"/>
      <c r="BE203"/>
      <c r="BF203"/>
      <c r="BG203"/>
      <c r="BH203"/>
      <c r="BI203"/>
      <c r="BJ203"/>
      <c r="BK203"/>
      <c r="BL203"/>
      <c r="BM203"/>
      <c r="BN203"/>
      <c r="BO203"/>
      <c r="BP203"/>
      <c r="BQ203"/>
      <c r="BR203"/>
      <c r="BS203"/>
      <c r="BT203"/>
      <c r="BU203"/>
      <c r="BV203"/>
      <c r="BW203"/>
      <c r="BX203"/>
      <c r="BY203"/>
      <c r="BZ203"/>
      <c r="CA203"/>
      <c r="CB203"/>
      <c r="CC203"/>
      <c r="CD203"/>
      <c r="CE203"/>
      <c r="CF203"/>
      <c r="CG203"/>
      <c r="CH203"/>
      <c r="CI203"/>
      <c r="CJ203"/>
      <c r="CK203"/>
      <c r="CL203"/>
      <c r="CM203"/>
      <c r="CN203"/>
      <c r="CO203"/>
      <c r="CP203"/>
      <c r="CQ203"/>
      <c r="CR203"/>
      <c r="CS203"/>
      <c r="CT203"/>
      <c r="CU203"/>
      <c r="CV203"/>
      <c r="CW203"/>
      <c r="CX203"/>
      <c r="CY203"/>
      <c r="CZ203"/>
      <c r="DA203"/>
      <c r="DB203"/>
      <c r="DC203"/>
      <c r="DD203"/>
      <c r="DE203"/>
      <c r="DF203"/>
      <c r="DG203"/>
      <c r="DH203"/>
      <c r="DI203"/>
      <c r="DJ203"/>
      <c r="DK203"/>
      <c r="DL203"/>
      <c r="DM203"/>
      <c r="DN203"/>
      <c r="DO203"/>
      <c r="DP203"/>
      <c r="DQ203"/>
      <c r="DR203"/>
      <c r="DS203"/>
      <c r="DT203"/>
      <c r="DU203"/>
      <c r="DV203"/>
      <c r="DW203"/>
      <c r="DX203"/>
      <c r="DY203"/>
      <c r="DZ203"/>
      <c r="EA203"/>
      <c r="EB203"/>
      <c r="EC203"/>
      <c r="ED203"/>
      <c r="EE203"/>
      <c r="EF203"/>
      <c r="EG203"/>
      <c r="EH203"/>
      <c r="EI203"/>
      <c r="EJ203"/>
      <c r="EK203"/>
      <c r="EL203"/>
      <c r="EM203"/>
      <c r="EN203"/>
      <c r="EO203"/>
      <c r="EP203"/>
      <c r="EQ203"/>
      <c r="ER203"/>
      <c r="ES203"/>
      <c r="ET203"/>
      <c r="EU203"/>
      <c r="EV203"/>
      <c r="EW203"/>
      <c r="EX203"/>
      <c r="EY203"/>
      <c r="EZ203"/>
      <c r="FA203"/>
      <c r="FB203"/>
      <c r="FC203"/>
      <c r="FD203"/>
      <c r="FE203"/>
      <c r="FF203"/>
      <c r="FG203"/>
      <c r="FH203"/>
      <c r="FI203"/>
      <c r="FJ203"/>
      <c r="FK203"/>
      <c r="FL203"/>
      <c r="FM203"/>
      <c r="FN203"/>
      <c r="FO203"/>
      <c r="FP203"/>
      <c r="FQ203"/>
      <c r="FR203"/>
      <c r="FS203"/>
      <c r="FT203"/>
      <c r="FU203"/>
      <c r="FV203"/>
      <c r="FW203"/>
      <c r="FX203"/>
      <c r="FY203"/>
      <c r="FZ203"/>
      <c r="GA203"/>
      <c r="GB203"/>
      <c r="GC203"/>
      <c r="GD203"/>
      <c r="GE203"/>
      <c r="GF203"/>
      <c r="GG203"/>
      <c r="GH203"/>
      <c r="GI203"/>
      <c r="GJ203"/>
      <c r="GK203"/>
      <c r="GL203"/>
      <c r="GM203"/>
      <c r="GN203"/>
      <c r="GO203"/>
      <c r="GP203"/>
      <c r="GQ203"/>
      <c r="GR203"/>
      <c r="GS203"/>
      <c r="GT203"/>
      <c r="GU203"/>
      <c r="GV203"/>
      <c r="GW203"/>
      <c r="GX203"/>
      <c r="GY203"/>
      <c r="GZ203"/>
      <c r="HA203"/>
      <c r="HB203"/>
      <c r="HC203"/>
    </row>
    <row r="204" spans="1:211" s="18" customFormat="1" ht="12.75" customHeight="1" outlineLevel="1" x14ac:dyDescent="0.25">
      <c r="A204" s="456"/>
      <c r="B204" s="142"/>
      <c r="C204" s="214"/>
      <c r="D204" s="215"/>
      <c r="E204" s="214"/>
      <c r="F204" s="215"/>
      <c r="G204" s="214"/>
      <c r="H204" s="215"/>
      <c r="I204" s="214"/>
      <c r="J204" s="215"/>
      <c r="K204" s="214"/>
      <c r="L204" s="215"/>
      <c r="M204" s="214"/>
      <c r="N204" s="215"/>
      <c r="O204" s="214"/>
      <c r="P204" s="215"/>
      <c r="Q204" s="214"/>
      <c r="R204" s="215"/>
      <c r="S204" s="214"/>
      <c r="T204" s="215"/>
      <c r="U204" s="214"/>
      <c r="V204" s="215"/>
      <c r="W204" s="214"/>
      <c r="X204" s="215"/>
      <c r="Y204" s="214"/>
      <c r="Z204" s="215"/>
      <c r="AA204" s="214">
        <v>0.39583333333333331</v>
      </c>
      <c r="AB204" s="215">
        <v>0.52083333333333337</v>
      </c>
      <c r="AC204" s="214"/>
      <c r="AD204" s="215"/>
      <c r="AE204" s="214">
        <v>0.5625</v>
      </c>
      <c r="AF204" s="215">
        <v>0.6875</v>
      </c>
      <c r="AG204" s="214"/>
      <c r="AH204" s="215"/>
      <c r="AI204" s="214">
        <v>0.39583333333333331</v>
      </c>
      <c r="AJ204" s="215">
        <v>0.52083333333333337</v>
      </c>
      <c r="AK204" s="214"/>
      <c r="AL204" s="215"/>
      <c r="AM204" s="214">
        <v>0.5625</v>
      </c>
      <c r="AN204" s="215">
        <v>0.6875</v>
      </c>
      <c r="AO204" s="214"/>
      <c r="AP204" s="215"/>
      <c r="AQ204" s="214">
        <v>0.39583333333333331</v>
      </c>
      <c r="AR204" s="215">
        <v>0.52083333333333337</v>
      </c>
      <c r="AS204" s="214" t="s">
        <v>86</v>
      </c>
      <c r="AT204" s="215" t="s">
        <v>128</v>
      </c>
      <c r="AU204"/>
      <c r="AV204"/>
      <c r="AW204"/>
      <c r="AX204"/>
      <c r="AY204"/>
      <c r="AZ204"/>
      <c r="BA204"/>
      <c r="BB204"/>
      <c r="BC204"/>
      <c r="BD204"/>
      <c r="BE204"/>
      <c r="BF204"/>
      <c r="BG204"/>
      <c r="BH204"/>
      <c r="BI204"/>
      <c r="BJ204"/>
      <c r="BK204"/>
      <c r="BL204"/>
      <c r="BM204"/>
      <c r="BN204"/>
      <c r="BO204"/>
      <c r="BP204"/>
      <c r="BQ204"/>
      <c r="BR204"/>
      <c r="BS204"/>
      <c r="BT204"/>
      <c r="BU204"/>
      <c r="BV204"/>
      <c r="BW204"/>
      <c r="BX204"/>
      <c r="BY204"/>
      <c r="BZ204"/>
      <c r="CA204"/>
      <c r="CB204"/>
      <c r="CC204"/>
      <c r="CD204"/>
      <c r="CE204"/>
      <c r="CF204"/>
      <c r="CG204"/>
      <c r="CH204"/>
      <c r="CI204"/>
      <c r="CJ204"/>
      <c r="CK204"/>
      <c r="CL204"/>
      <c r="CM204"/>
      <c r="CN204"/>
      <c r="CO204"/>
      <c r="CP204"/>
      <c r="CQ204"/>
      <c r="CR204"/>
      <c r="CS204"/>
      <c r="CT204"/>
      <c r="CU204"/>
      <c r="CV204"/>
      <c r="CW204"/>
      <c r="CX204"/>
      <c r="CY204"/>
      <c r="CZ204"/>
      <c r="DA204"/>
      <c r="DB204"/>
      <c r="DC204"/>
      <c r="DD204"/>
      <c r="DE204"/>
      <c r="DF204"/>
      <c r="DG204"/>
      <c r="DH204"/>
      <c r="DI204"/>
      <c r="DJ204"/>
      <c r="DK204"/>
      <c r="DL204"/>
      <c r="DM204"/>
      <c r="DN204"/>
      <c r="DO204"/>
      <c r="DP204"/>
      <c r="DQ204"/>
      <c r="DR204"/>
      <c r="DS204"/>
      <c r="DT204"/>
      <c r="DU204"/>
      <c r="DV204"/>
      <c r="DW204"/>
      <c r="DX204"/>
      <c r="DY204"/>
      <c r="DZ204"/>
      <c r="EA204"/>
      <c r="EB204"/>
      <c r="EC204"/>
      <c r="ED204"/>
      <c r="EE204"/>
      <c r="EF204"/>
      <c r="EG204"/>
      <c r="EH204"/>
      <c r="EI204"/>
      <c r="EJ204"/>
      <c r="EK204"/>
      <c r="EL204"/>
      <c r="EM204"/>
      <c r="EN204"/>
      <c r="EO204"/>
      <c r="EP204"/>
      <c r="EQ204"/>
      <c r="ER204"/>
      <c r="ES204"/>
      <c r="ET204"/>
      <c r="EU204"/>
      <c r="EV204"/>
      <c r="EW204"/>
      <c r="EX204"/>
      <c r="EY204"/>
      <c r="EZ204"/>
      <c r="FA204"/>
      <c r="FB204"/>
      <c r="FC204"/>
      <c r="FD204"/>
      <c r="FE204"/>
      <c r="FF204"/>
      <c r="FG204"/>
      <c r="FH204"/>
      <c r="FI204"/>
      <c r="FJ204"/>
      <c r="FK204"/>
      <c r="FL204"/>
      <c r="FM204"/>
      <c r="FN204"/>
      <c r="FO204"/>
      <c r="FP204"/>
      <c r="FQ204"/>
      <c r="FR204"/>
      <c r="FS204"/>
      <c r="FT204"/>
      <c r="FU204"/>
      <c r="FV204"/>
      <c r="FW204"/>
      <c r="FX204"/>
      <c r="FY204"/>
      <c r="FZ204"/>
      <c r="GA204"/>
      <c r="GB204"/>
      <c r="GC204"/>
      <c r="GD204"/>
      <c r="GE204"/>
      <c r="GF204"/>
      <c r="GG204"/>
      <c r="GH204"/>
      <c r="GI204"/>
      <c r="GJ204"/>
      <c r="GK204"/>
      <c r="GL204"/>
      <c r="GM204"/>
      <c r="GN204"/>
      <c r="GO204"/>
      <c r="GP204"/>
      <c r="GQ204"/>
      <c r="GR204"/>
      <c r="GS204"/>
      <c r="GT204"/>
      <c r="GU204"/>
      <c r="GV204"/>
      <c r="GW204"/>
      <c r="GX204"/>
      <c r="GY204"/>
      <c r="GZ204"/>
      <c r="HA204"/>
      <c r="HB204"/>
      <c r="HC204"/>
    </row>
    <row r="205" spans="1:211" s="18" customFormat="1" ht="12.75" customHeight="1" outlineLevel="1" x14ac:dyDescent="0.25">
      <c r="A205" s="456"/>
      <c r="B205" s="142"/>
      <c r="C205" s="19"/>
      <c r="D205" s="216"/>
      <c r="E205" s="19"/>
      <c r="F205" s="216"/>
      <c r="G205" s="19"/>
      <c r="H205" s="216"/>
      <c r="I205" s="19"/>
      <c r="J205" s="216"/>
      <c r="K205" s="19"/>
      <c r="L205" s="216"/>
      <c r="M205" s="19"/>
      <c r="N205" s="216"/>
      <c r="O205" s="19"/>
      <c r="P205" s="216"/>
      <c r="Q205" s="19"/>
      <c r="R205" s="216"/>
      <c r="S205" s="19"/>
      <c r="T205" s="216"/>
      <c r="U205" s="19"/>
      <c r="V205" s="216"/>
      <c r="W205" s="19"/>
      <c r="X205" s="216"/>
      <c r="Y205" s="19"/>
      <c r="Z205" s="216"/>
      <c r="AA205" s="19"/>
      <c r="AB205" s="216" t="s">
        <v>14</v>
      </c>
      <c r="AC205" s="19"/>
      <c r="AD205" s="216"/>
      <c r="AE205" s="19"/>
      <c r="AF205" s="216" t="s">
        <v>12</v>
      </c>
      <c r="AG205" s="19"/>
      <c r="AH205" s="216"/>
      <c r="AI205" s="19"/>
      <c r="AJ205" s="216" t="s">
        <v>12</v>
      </c>
      <c r="AK205" s="19"/>
      <c r="AL205" s="216"/>
      <c r="AM205" s="19"/>
      <c r="AN205" s="216" t="s">
        <v>12</v>
      </c>
      <c r="AO205" s="19"/>
      <c r="AP205" s="216"/>
      <c r="AQ205" s="19"/>
      <c r="AR205" s="216" t="s">
        <v>45</v>
      </c>
      <c r="AS205" s="19"/>
      <c r="AT205" s="216" t="s">
        <v>45</v>
      </c>
      <c r="AU205"/>
      <c r="AV205"/>
      <c r="AW205"/>
      <c r="AX205"/>
      <c r="AY205"/>
      <c r="AZ205"/>
      <c r="BA205"/>
      <c r="BB205"/>
      <c r="BC205"/>
      <c r="BD205"/>
      <c r="BE205"/>
      <c r="BF205"/>
      <c r="BG205"/>
      <c r="BH205"/>
      <c r="BI205"/>
      <c r="BJ205"/>
      <c r="BK205"/>
      <c r="BL205"/>
      <c r="BM205"/>
      <c r="BN205"/>
      <c r="BO205"/>
      <c r="BP205"/>
      <c r="BQ205"/>
      <c r="BR205"/>
      <c r="BS205"/>
      <c r="BT205"/>
      <c r="BU205"/>
      <c r="BV205"/>
      <c r="BW205"/>
      <c r="BX205"/>
      <c r="BY205"/>
      <c r="BZ205"/>
      <c r="CA205"/>
      <c r="CB205"/>
      <c r="CC205"/>
      <c r="CD205"/>
      <c r="CE205"/>
      <c r="CF205"/>
      <c r="CG205"/>
      <c r="CH205"/>
      <c r="CI205"/>
      <c r="CJ205"/>
      <c r="CK205"/>
      <c r="CL205"/>
      <c r="CM205"/>
      <c r="CN205"/>
      <c r="CO205"/>
      <c r="CP205"/>
      <c r="CQ205"/>
      <c r="CR205"/>
      <c r="CS205"/>
      <c r="CT205"/>
      <c r="CU205"/>
      <c r="CV205"/>
      <c r="CW205"/>
      <c r="CX205"/>
      <c r="CY205"/>
      <c r="CZ205"/>
      <c r="DA205"/>
      <c r="DB205"/>
      <c r="DC205"/>
      <c r="DD205"/>
      <c r="DE205"/>
      <c r="DF205"/>
      <c r="DG205"/>
      <c r="DH205"/>
      <c r="DI205"/>
      <c r="DJ205"/>
      <c r="DK205"/>
      <c r="DL205"/>
      <c r="DM205"/>
      <c r="DN205"/>
      <c r="DO205"/>
      <c r="DP205"/>
      <c r="DQ205"/>
      <c r="DR205"/>
      <c r="DS205"/>
      <c r="DT205"/>
      <c r="DU205"/>
      <c r="DV205"/>
      <c r="DW205"/>
      <c r="DX205"/>
      <c r="DY205"/>
      <c r="DZ205"/>
      <c r="EA205"/>
      <c r="EB205"/>
      <c r="EC205"/>
      <c r="ED205"/>
      <c r="EE205"/>
      <c r="EF205"/>
      <c r="EG205"/>
      <c r="EH205"/>
      <c r="EI205"/>
      <c r="EJ205"/>
      <c r="EK205"/>
      <c r="EL205"/>
      <c r="EM205"/>
      <c r="EN205"/>
      <c r="EO205"/>
      <c r="EP205"/>
      <c r="EQ205"/>
      <c r="ER205"/>
      <c r="ES205"/>
      <c r="ET205"/>
      <c r="EU205"/>
      <c r="EV205"/>
      <c r="EW205"/>
      <c r="EX205"/>
      <c r="EY205"/>
      <c r="EZ205"/>
      <c r="FA205"/>
      <c r="FB205"/>
      <c r="FC205"/>
      <c r="FD205"/>
      <c r="FE205"/>
      <c r="FF205"/>
      <c r="FG205"/>
      <c r="FH205"/>
      <c r="FI205"/>
      <c r="FJ205"/>
      <c r="FK205"/>
      <c r="FL205"/>
      <c r="FM205"/>
      <c r="FN205"/>
      <c r="FO205"/>
      <c r="FP205"/>
      <c r="FQ205"/>
      <c r="FR205"/>
      <c r="FS205"/>
      <c r="FT205"/>
      <c r="FU205"/>
      <c r="FV205"/>
      <c r="FW205"/>
      <c r="FX205"/>
      <c r="FY205"/>
      <c r="FZ205"/>
      <c r="GA205"/>
      <c r="GB205"/>
      <c r="GC205"/>
      <c r="GD205"/>
      <c r="GE205"/>
      <c r="GF205"/>
      <c r="GG205"/>
      <c r="GH205"/>
      <c r="GI205"/>
      <c r="GJ205"/>
      <c r="GK205"/>
      <c r="GL205"/>
      <c r="GM205"/>
      <c r="GN205"/>
      <c r="GO205"/>
      <c r="GP205"/>
      <c r="GQ205"/>
      <c r="GR205"/>
      <c r="GS205"/>
      <c r="GT205"/>
      <c r="GU205"/>
      <c r="GV205"/>
      <c r="GW205"/>
      <c r="GX205"/>
      <c r="GY205"/>
      <c r="GZ205"/>
      <c r="HA205"/>
      <c r="HB205"/>
      <c r="HC205"/>
    </row>
    <row r="206" spans="1:211" s="18" customFormat="1" ht="12.75" customHeight="1" outlineLevel="1" thickBot="1" x14ac:dyDescent="0.3">
      <c r="A206" s="456"/>
      <c r="B206" s="142"/>
      <c r="C206" s="394"/>
      <c r="D206" s="395"/>
      <c r="E206" s="394"/>
      <c r="F206" s="395"/>
      <c r="G206" s="394"/>
      <c r="H206" s="395"/>
      <c r="I206" s="394"/>
      <c r="J206" s="395"/>
      <c r="K206" s="394"/>
      <c r="L206" s="395"/>
      <c r="M206" s="394"/>
      <c r="N206" s="395"/>
      <c r="O206" s="394"/>
      <c r="P206" s="395"/>
      <c r="Q206" s="394"/>
      <c r="R206" s="395"/>
      <c r="S206" s="394"/>
      <c r="T206" s="395"/>
      <c r="U206" s="394"/>
      <c r="V206" s="395"/>
      <c r="W206" s="394"/>
      <c r="X206" s="395"/>
      <c r="Y206" s="394"/>
      <c r="Z206" s="395"/>
      <c r="AA206" s="394" t="s">
        <v>129</v>
      </c>
      <c r="AB206" s="395"/>
      <c r="AC206" s="394"/>
      <c r="AD206" s="395"/>
      <c r="AE206" s="394" t="s">
        <v>130</v>
      </c>
      <c r="AF206" s="395"/>
      <c r="AG206" s="394"/>
      <c r="AH206" s="395"/>
      <c r="AI206" s="394" t="s">
        <v>131</v>
      </c>
      <c r="AJ206" s="395"/>
      <c r="AK206" s="394"/>
      <c r="AL206" s="395"/>
      <c r="AM206" s="394" t="s">
        <v>130</v>
      </c>
      <c r="AN206" s="395"/>
      <c r="AO206" s="394"/>
      <c r="AP206" s="395"/>
      <c r="AQ206" s="394" t="s">
        <v>132</v>
      </c>
      <c r="AR206" s="395"/>
      <c r="AS206" s="394" t="s">
        <v>133</v>
      </c>
      <c r="AT206" s="395"/>
      <c r="AU206"/>
      <c r="AV206"/>
      <c r="AW206"/>
      <c r="AX206"/>
      <c r="AY206"/>
      <c r="AZ206"/>
      <c r="BA206"/>
      <c r="BB206"/>
      <c r="BC206"/>
      <c r="BD206"/>
      <c r="BE206"/>
      <c r="BF206"/>
      <c r="BG206"/>
      <c r="BH206"/>
      <c r="BI206"/>
      <c r="BJ206"/>
      <c r="BK206"/>
      <c r="BL206"/>
      <c r="BM206"/>
      <c r="BN206"/>
      <c r="BO206"/>
      <c r="BP206"/>
      <c r="BQ206"/>
      <c r="BR206"/>
      <c r="BS206"/>
      <c r="BT206"/>
      <c r="BU206"/>
      <c r="BV206"/>
      <c r="BW206"/>
      <c r="BX206"/>
      <c r="BY206"/>
      <c r="BZ206"/>
      <c r="CA206"/>
      <c r="CB206"/>
      <c r="CC206"/>
      <c r="CD206"/>
      <c r="CE206"/>
      <c r="CF206"/>
      <c r="CG206"/>
      <c r="CH206"/>
      <c r="CI206"/>
      <c r="CJ206"/>
      <c r="CK206"/>
      <c r="CL206"/>
      <c r="CM206"/>
      <c r="CN206"/>
      <c r="CO206"/>
      <c r="CP206"/>
      <c r="CQ206"/>
      <c r="CR206"/>
      <c r="CS206"/>
      <c r="CT206"/>
      <c r="CU206"/>
      <c r="CV206"/>
      <c r="CW206"/>
      <c r="CX206"/>
      <c r="CY206"/>
      <c r="CZ206"/>
      <c r="DA206"/>
      <c r="DB206"/>
      <c r="DC206"/>
      <c r="DD206"/>
      <c r="DE206"/>
      <c r="DF206"/>
      <c r="DG206"/>
      <c r="DH206"/>
      <c r="DI206"/>
      <c r="DJ206"/>
      <c r="DK206"/>
      <c r="DL206"/>
      <c r="DM206"/>
      <c r="DN206"/>
      <c r="DO206"/>
      <c r="DP206"/>
      <c r="DQ206"/>
      <c r="DR206"/>
      <c r="DS206"/>
      <c r="DT206"/>
      <c r="DU206"/>
      <c r="DV206"/>
      <c r="DW206"/>
      <c r="DX206"/>
      <c r="DY206"/>
      <c r="DZ206"/>
      <c r="EA206"/>
      <c r="EB206"/>
      <c r="EC206"/>
      <c r="ED206"/>
      <c r="EE206"/>
      <c r="EF206"/>
      <c r="EG206"/>
      <c r="EH206"/>
      <c r="EI206"/>
      <c r="EJ206"/>
      <c r="EK206"/>
      <c r="EL206"/>
      <c r="EM206"/>
      <c r="EN206"/>
      <c r="EO206"/>
      <c r="EP206"/>
      <c r="EQ206"/>
      <c r="ER206"/>
      <c r="ES206"/>
      <c r="ET206"/>
      <c r="EU206"/>
      <c r="EV206"/>
      <c r="EW206"/>
      <c r="EX206"/>
      <c r="EY206"/>
      <c r="EZ206"/>
      <c r="FA206"/>
      <c r="FB206"/>
      <c r="FC206"/>
      <c r="FD206"/>
      <c r="FE206"/>
      <c r="FF206"/>
      <c r="FG206"/>
      <c r="FH206"/>
      <c r="FI206"/>
      <c r="FJ206"/>
      <c r="FK206"/>
      <c r="FL206"/>
      <c r="FM206"/>
      <c r="FN206"/>
      <c r="FO206"/>
      <c r="FP206"/>
      <c r="FQ206"/>
      <c r="FR206"/>
      <c r="FS206"/>
      <c r="FT206"/>
      <c r="FU206"/>
      <c r="FV206"/>
      <c r="FW206"/>
      <c r="FX206"/>
      <c r="FY206"/>
      <c r="FZ206"/>
      <c r="GA206"/>
      <c r="GB206"/>
      <c r="GC206"/>
      <c r="GD206"/>
      <c r="GE206"/>
      <c r="GF206"/>
      <c r="GG206"/>
      <c r="GH206"/>
      <c r="GI206"/>
      <c r="GJ206"/>
      <c r="GK206"/>
      <c r="GL206"/>
      <c r="GM206"/>
      <c r="GN206"/>
      <c r="GO206"/>
      <c r="GP206"/>
      <c r="GQ206"/>
      <c r="GR206"/>
      <c r="GS206"/>
      <c r="GT206"/>
      <c r="GU206"/>
      <c r="GV206"/>
      <c r="GW206"/>
      <c r="GX206"/>
      <c r="GY206"/>
      <c r="GZ206"/>
      <c r="HA206"/>
      <c r="HB206"/>
      <c r="HC206"/>
    </row>
    <row r="207" spans="1:211" s="8" customFormat="1" ht="12.75" customHeight="1" outlineLevel="1" x14ac:dyDescent="0.25">
      <c r="A207" s="456"/>
      <c r="B207" s="146" t="s">
        <v>33</v>
      </c>
      <c r="C207" s="390"/>
      <c r="D207" s="391"/>
      <c r="E207" s="392"/>
      <c r="F207" s="393"/>
      <c r="G207" s="390"/>
      <c r="H207" s="391"/>
      <c r="I207" s="392"/>
      <c r="J207" s="393"/>
      <c r="K207" s="390"/>
      <c r="L207" s="391"/>
      <c r="M207" s="392"/>
      <c r="N207" s="393"/>
      <c r="O207" s="390"/>
      <c r="P207" s="391"/>
      <c r="Q207" s="392"/>
      <c r="R207" s="393"/>
      <c r="S207" s="390"/>
      <c r="T207" s="391"/>
      <c r="U207" s="392"/>
      <c r="V207" s="393"/>
      <c r="W207" s="390"/>
      <c r="X207" s="391"/>
      <c r="Y207" s="392"/>
      <c r="Z207" s="393"/>
      <c r="AA207" s="390"/>
      <c r="AB207" s="391"/>
      <c r="AC207" s="392"/>
      <c r="AD207" s="393"/>
      <c r="AE207" s="390"/>
      <c r="AF207" s="391"/>
      <c r="AG207" s="392"/>
      <c r="AH207" s="393"/>
      <c r="AI207" s="390"/>
      <c r="AJ207" s="391"/>
      <c r="AK207" s="392"/>
      <c r="AL207" s="393"/>
      <c r="AM207" s="390"/>
      <c r="AN207" s="391"/>
      <c r="AO207" s="392"/>
      <c r="AP207" s="393"/>
      <c r="AQ207" s="390"/>
      <c r="AR207" s="391"/>
      <c r="AS207" s="392"/>
      <c r="AT207" s="393"/>
      <c r="AU207"/>
      <c r="AV207"/>
      <c r="AW207"/>
      <c r="AX207"/>
      <c r="AY207"/>
      <c r="AZ207"/>
      <c r="BA207"/>
      <c r="BB207"/>
      <c r="BC207"/>
      <c r="BD207"/>
      <c r="BE207"/>
      <c r="BF207"/>
      <c r="BG207"/>
      <c r="BH207"/>
      <c r="BI207"/>
      <c r="BJ207"/>
      <c r="BK207"/>
      <c r="BL207"/>
      <c r="BM207"/>
      <c r="BN207"/>
      <c r="BO207"/>
      <c r="BP207"/>
      <c r="BQ207"/>
      <c r="BR207"/>
      <c r="BS207"/>
      <c r="BT207"/>
      <c r="BU207"/>
      <c r="BV207"/>
      <c r="BW207"/>
      <c r="BX207"/>
      <c r="BY207"/>
      <c r="BZ207"/>
      <c r="CA207"/>
      <c r="CB207"/>
      <c r="CC207"/>
      <c r="CD207"/>
      <c r="CE207"/>
      <c r="CF207"/>
      <c r="CG207"/>
      <c r="CH207"/>
      <c r="CI207"/>
      <c r="CJ207"/>
      <c r="CK207"/>
      <c r="CL207"/>
      <c r="CM207"/>
      <c r="CN207"/>
      <c r="CO207"/>
      <c r="CP207"/>
      <c r="CQ207"/>
      <c r="CR207"/>
      <c r="CS207"/>
      <c r="CT207"/>
      <c r="CU207"/>
      <c r="CV207"/>
      <c r="CW207"/>
      <c r="CX207"/>
      <c r="CY207"/>
      <c r="CZ207"/>
      <c r="DA207"/>
      <c r="DB207"/>
      <c r="DC207"/>
      <c r="DD207"/>
      <c r="DE207"/>
      <c r="DF207"/>
      <c r="DG207"/>
      <c r="DH207"/>
      <c r="DI207"/>
      <c r="DJ207"/>
      <c r="DK207"/>
      <c r="DL207"/>
      <c r="DM207"/>
      <c r="DN207"/>
      <c r="DO207"/>
      <c r="DP207"/>
      <c r="DQ207"/>
      <c r="DR207"/>
      <c r="DS207"/>
      <c r="DT207"/>
      <c r="DU207"/>
      <c r="DV207"/>
      <c r="DW207"/>
      <c r="DX207"/>
      <c r="DY207"/>
      <c r="DZ207"/>
      <c r="EA207"/>
      <c r="EB207"/>
      <c r="EC207"/>
      <c r="ED207"/>
      <c r="EE207"/>
      <c r="EF207"/>
      <c r="EG207"/>
      <c r="EH207"/>
      <c r="EI207"/>
      <c r="EJ207"/>
      <c r="EK207"/>
      <c r="EL207"/>
      <c r="EM207"/>
      <c r="EN207"/>
      <c r="EO207"/>
      <c r="EP207"/>
      <c r="EQ207"/>
      <c r="ER207"/>
      <c r="ES207"/>
      <c r="ET207"/>
      <c r="EU207"/>
      <c r="EV207"/>
      <c r="EW207"/>
      <c r="EX207"/>
      <c r="EY207"/>
      <c r="EZ207"/>
      <c r="FA207"/>
      <c r="FB207"/>
      <c r="FC207"/>
      <c r="FD207"/>
      <c r="FE207"/>
      <c r="FF207"/>
      <c r="FG207"/>
      <c r="FH207"/>
      <c r="FI207"/>
      <c r="FJ207"/>
      <c r="FK207"/>
      <c r="FL207"/>
      <c r="FM207"/>
      <c r="FN207"/>
      <c r="FO207"/>
      <c r="FP207"/>
      <c r="FQ207"/>
      <c r="FR207"/>
      <c r="FS207"/>
      <c r="FT207"/>
      <c r="FU207"/>
      <c r="FV207"/>
      <c r="FW207"/>
      <c r="FX207"/>
      <c r="FY207"/>
      <c r="FZ207"/>
      <c r="GA207"/>
      <c r="GB207"/>
      <c r="GC207"/>
      <c r="GD207"/>
      <c r="GE207"/>
      <c r="GF207"/>
      <c r="GG207"/>
      <c r="GH207"/>
      <c r="GI207"/>
      <c r="GJ207"/>
      <c r="GK207"/>
      <c r="GL207"/>
      <c r="GM207"/>
      <c r="GN207"/>
      <c r="GO207"/>
      <c r="GP207"/>
      <c r="GQ207"/>
      <c r="GR207"/>
      <c r="GS207"/>
      <c r="GT207"/>
      <c r="GU207"/>
      <c r="GV207"/>
      <c r="GW207"/>
      <c r="GX207"/>
      <c r="GY207"/>
      <c r="GZ207"/>
      <c r="HA207"/>
      <c r="HB207"/>
      <c r="HC207"/>
    </row>
    <row r="208" spans="1:211" s="8" customFormat="1" ht="12.75" customHeight="1" outlineLevel="1" x14ac:dyDescent="0.25">
      <c r="A208" s="456"/>
      <c r="B208" s="146"/>
      <c r="C208" s="220"/>
      <c r="D208" s="221"/>
      <c r="E208" s="220"/>
      <c r="F208" s="221"/>
      <c r="G208" s="220"/>
      <c r="H208" s="221"/>
      <c r="I208" s="220"/>
      <c r="J208" s="221"/>
      <c r="K208" s="220"/>
      <c r="L208" s="221"/>
      <c r="M208" s="220"/>
      <c r="N208" s="221"/>
      <c r="O208" s="220"/>
      <c r="P208" s="221"/>
      <c r="Q208" s="220"/>
      <c r="R208" s="221"/>
      <c r="S208" s="220"/>
      <c r="T208" s="221"/>
      <c r="U208" s="220"/>
      <c r="V208" s="221"/>
      <c r="W208" s="220"/>
      <c r="X208" s="221"/>
      <c r="Y208" s="220"/>
      <c r="Z208" s="221"/>
      <c r="AA208" s="220"/>
      <c r="AB208" s="221"/>
      <c r="AC208" s="220"/>
      <c r="AD208" s="221"/>
      <c r="AE208" s="220"/>
      <c r="AF208" s="221"/>
      <c r="AG208" s="220"/>
      <c r="AH208" s="221"/>
      <c r="AI208" s="220"/>
      <c r="AJ208" s="221"/>
      <c r="AK208" s="220"/>
      <c r="AL208" s="221"/>
      <c r="AM208" s="220"/>
      <c r="AN208" s="221"/>
      <c r="AO208" s="220"/>
      <c r="AP208" s="221"/>
      <c r="AQ208" s="220"/>
      <c r="AR208" s="221"/>
      <c r="AS208" s="220"/>
      <c r="AT208" s="221"/>
      <c r="AU208"/>
      <c r="AV208"/>
      <c r="AW208"/>
      <c r="AX208"/>
      <c r="AY208"/>
      <c r="AZ208"/>
      <c r="BA208"/>
      <c r="BB208"/>
      <c r="BC208"/>
      <c r="BD208"/>
      <c r="BE208"/>
      <c r="BF208"/>
      <c r="BG208"/>
      <c r="BH208"/>
      <c r="BI208"/>
      <c r="BJ208"/>
      <c r="BK208"/>
      <c r="BL208"/>
      <c r="BM208"/>
      <c r="BN208"/>
      <c r="BO208"/>
      <c r="BP208"/>
      <c r="BQ208"/>
      <c r="BR208"/>
      <c r="BS208"/>
      <c r="BT208"/>
      <c r="BU208"/>
      <c r="BV208"/>
      <c r="BW208"/>
      <c r="BX208"/>
      <c r="BY208"/>
      <c r="BZ208"/>
      <c r="CA208"/>
      <c r="CB208"/>
      <c r="CC208"/>
      <c r="CD208"/>
      <c r="CE208"/>
      <c r="CF208"/>
      <c r="CG208"/>
      <c r="CH208"/>
      <c r="CI208"/>
      <c r="CJ208"/>
      <c r="CK208"/>
      <c r="CL208"/>
      <c r="CM208"/>
      <c r="CN208"/>
      <c r="CO208"/>
      <c r="CP208"/>
      <c r="CQ208"/>
      <c r="CR208"/>
      <c r="CS208"/>
      <c r="CT208"/>
      <c r="CU208"/>
      <c r="CV208"/>
      <c r="CW208"/>
      <c r="CX208"/>
      <c r="CY208"/>
      <c r="CZ208"/>
      <c r="DA208"/>
      <c r="DB208"/>
      <c r="DC208"/>
      <c r="DD208"/>
      <c r="DE208"/>
      <c r="DF208"/>
      <c r="DG208"/>
      <c r="DH208"/>
      <c r="DI208"/>
      <c r="DJ208"/>
      <c r="DK208"/>
      <c r="DL208"/>
      <c r="DM208"/>
      <c r="DN208"/>
      <c r="DO208"/>
      <c r="DP208"/>
      <c r="DQ208"/>
      <c r="DR208"/>
      <c r="DS208"/>
      <c r="DT208"/>
      <c r="DU208"/>
      <c r="DV208"/>
      <c r="DW208"/>
      <c r="DX208"/>
      <c r="DY208"/>
      <c r="DZ208"/>
      <c r="EA208"/>
      <c r="EB208"/>
      <c r="EC208"/>
      <c r="ED208"/>
      <c r="EE208"/>
      <c r="EF208"/>
      <c r="EG208"/>
      <c r="EH208"/>
      <c r="EI208"/>
      <c r="EJ208"/>
      <c r="EK208"/>
      <c r="EL208"/>
      <c r="EM208"/>
      <c r="EN208"/>
      <c r="EO208"/>
      <c r="EP208"/>
      <c r="EQ208"/>
      <c r="ER208"/>
      <c r="ES208"/>
      <c r="ET208"/>
      <c r="EU208"/>
      <c r="EV208"/>
      <c r="EW208"/>
      <c r="EX208"/>
      <c r="EY208"/>
      <c r="EZ208"/>
      <c r="FA208"/>
      <c r="FB208"/>
      <c r="FC208"/>
      <c r="FD208"/>
      <c r="FE208"/>
      <c r="FF208"/>
      <c r="FG208"/>
      <c r="FH208"/>
      <c r="FI208"/>
      <c r="FJ208"/>
      <c r="FK208"/>
      <c r="FL208"/>
      <c r="FM208"/>
      <c r="FN208"/>
      <c r="FO208"/>
      <c r="FP208"/>
      <c r="FQ208"/>
      <c r="FR208"/>
      <c r="FS208"/>
      <c r="FT208"/>
      <c r="FU208"/>
      <c r="FV208"/>
      <c r="FW208"/>
      <c r="FX208"/>
      <c r="FY208"/>
      <c r="FZ208"/>
      <c r="GA208"/>
      <c r="GB208"/>
      <c r="GC208"/>
      <c r="GD208"/>
      <c r="GE208"/>
      <c r="GF208"/>
      <c r="GG208"/>
      <c r="GH208"/>
      <c r="GI208"/>
      <c r="GJ208"/>
      <c r="GK208"/>
      <c r="GL208"/>
      <c r="GM208"/>
      <c r="GN208"/>
      <c r="GO208"/>
      <c r="GP208"/>
      <c r="GQ208"/>
      <c r="GR208"/>
      <c r="GS208"/>
      <c r="GT208"/>
      <c r="GU208"/>
      <c r="GV208"/>
      <c r="GW208"/>
      <c r="GX208"/>
      <c r="GY208"/>
      <c r="GZ208"/>
      <c r="HA208"/>
      <c r="HB208"/>
      <c r="HC208"/>
    </row>
    <row r="209" spans="1:211" s="8" customFormat="1" ht="12.75" customHeight="1" outlineLevel="1" x14ac:dyDescent="0.25">
      <c r="A209" s="456"/>
      <c r="B209" s="146"/>
      <c r="C209" s="15"/>
      <c r="D209" s="222"/>
      <c r="E209" s="15"/>
      <c r="F209" s="222"/>
      <c r="G209" s="15"/>
      <c r="H209" s="222"/>
      <c r="I209" s="15"/>
      <c r="J209" s="222"/>
      <c r="K209" s="15"/>
      <c r="L209" s="222"/>
      <c r="M209" s="15"/>
      <c r="N209" s="222"/>
      <c r="O209" s="15"/>
      <c r="P209" s="222"/>
      <c r="Q209" s="15"/>
      <c r="R209" s="222"/>
      <c r="S209" s="15"/>
      <c r="T209" s="222"/>
      <c r="U209" s="15"/>
      <c r="V209" s="222"/>
      <c r="W209" s="15"/>
      <c r="X209" s="222"/>
      <c r="Y209" s="15"/>
      <c r="Z209" s="222"/>
      <c r="AA209" s="15"/>
      <c r="AB209" s="222"/>
      <c r="AC209" s="15"/>
      <c r="AD209" s="222"/>
      <c r="AE209" s="15"/>
      <c r="AF209" s="222"/>
      <c r="AG209" s="15"/>
      <c r="AH209" s="222"/>
      <c r="AI209" s="15"/>
      <c r="AJ209" s="222"/>
      <c r="AK209" s="15"/>
      <c r="AL209" s="222"/>
      <c r="AM209" s="15"/>
      <c r="AN209" s="222"/>
      <c r="AO209" s="15"/>
      <c r="AP209" s="222"/>
      <c r="AQ209" s="15"/>
      <c r="AR209" s="222"/>
      <c r="AS209" s="15"/>
      <c r="AT209" s="222"/>
      <c r="AU209"/>
      <c r="AV209"/>
      <c r="AW209"/>
      <c r="AX209"/>
      <c r="AY209"/>
      <c r="AZ209"/>
      <c r="BA209"/>
      <c r="BB209"/>
      <c r="BC209"/>
      <c r="BD209"/>
      <c r="BE209"/>
      <c r="BF209"/>
      <c r="BG209"/>
      <c r="BH209"/>
      <c r="BI209"/>
      <c r="BJ209"/>
      <c r="BK209"/>
      <c r="BL209"/>
      <c r="BM209"/>
      <c r="BN209"/>
      <c r="BO209"/>
      <c r="BP209"/>
      <c r="BQ209"/>
      <c r="BR209"/>
      <c r="BS209"/>
      <c r="BT209"/>
      <c r="BU209"/>
      <c r="BV209"/>
      <c r="BW209"/>
      <c r="BX209"/>
      <c r="BY209"/>
      <c r="BZ209"/>
      <c r="CA209"/>
      <c r="CB209"/>
      <c r="CC209"/>
      <c r="CD209"/>
      <c r="CE209"/>
      <c r="CF209"/>
      <c r="CG209"/>
      <c r="CH209"/>
      <c r="CI209"/>
      <c r="CJ209"/>
      <c r="CK209"/>
      <c r="CL209"/>
      <c r="CM209"/>
      <c r="CN209"/>
      <c r="CO209"/>
      <c r="CP209"/>
      <c r="CQ209"/>
      <c r="CR209"/>
      <c r="CS209"/>
      <c r="CT209"/>
      <c r="CU209"/>
      <c r="CV209"/>
      <c r="CW209"/>
      <c r="CX209"/>
      <c r="CY209"/>
      <c r="CZ209"/>
      <c r="DA209"/>
      <c r="DB209"/>
      <c r="DC209"/>
      <c r="DD209"/>
      <c r="DE209"/>
      <c r="DF209"/>
      <c r="DG209"/>
      <c r="DH209"/>
      <c r="DI209"/>
      <c r="DJ209"/>
      <c r="DK209"/>
      <c r="DL209"/>
      <c r="DM209"/>
      <c r="DN209"/>
      <c r="DO209"/>
      <c r="DP209"/>
      <c r="DQ209"/>
      <c r="DR209"/>
      <c r="DS209"/>
      <c r="DT209"/>
      <c r="DU209"/>
      <c r="DV209"/>
      <c r="DW209"/>
      <c r="DX209"/>
      <c r="DY209"/>
      <c r="DZ209"/>
      <c r="EA209"/>
      <c r="EB209"/>
      <c r="EC209"/>
      <c r="ED209"/>
      <c r="EE209"/>
      <c r="EF209"/>
      <c r="EG209"/>
      <c r="EH209"/>
      <c r="EI209"/>
      <c r="EJ209"/>
      <c r="EK209"/>
      <c r="EL209"/>
      <c r="EM209"/>
      <c r="EN209"/>
      <c r="EO209"/>
      <c r="EP209"/>
      <c r="EQ209"/>
      <c r="ER209"/>
      <c r="ES209"/>
      <c r="ET209"/>
      <c r="EU209"/>
      <c r="EV209"/>
      <c r="EW209"/>
      <c r="EX209"/>
      <c r="EY209"/>
      <c r="EZ209"/>
      <c r="FA209"/>
      <c r="FB209"/>
      <c r="FC209"/>
      <c r="FD209"/>
      <c r="FE209"/>
      <c r="FF209"/>
      <c r="FG209"/>
      <c r="FH209"/>
      <c r="FI209"/>
      <c r="FJ209"/>
      <c r="FK209"/>
      <c r="FL209"/>
      <c r="FM209"/>
      <c r="FN209"/>
      <c r="FO209"/>
      <c r="FP209"/>
      <c r="FQ209"/>
      <c r="FR209"/>
      <c r="FS209"/>
      <c r="FT209"/>
      <c r="FU209"/>
      <c r="FV209"/>
      <c r="FW209"/>
      <c r="FX209"/>
      <c r="FY209"/>
      <c r="FZ209"/>
      <c r="GA209"/>
      <c r="GB209"/>
      <c r="GC209"/>
      <c r="GD209"/>
      <c r="GE209"/>
      <c r="GF209"/>
      <c r="GG209"/>
      <c r="GH209"/>
      <c r="GI209"/>
      <c r="GJ209"/>
      <c r="GK209"/>
      <c r="GL209"/>
      <c r="GM209"/>
      <c r="GN209"/>
      <c r="GO209"/>
      <c r="GP209"/>
      <c r="GQ209"/>
      <c r="GR209"/>
      <c r="GS209"/>
      <c r="GT209"/>
      <c r="GU209"/>
      <c r="GV209"/>
      <c r="GW209"/>
      <c r="GX209"/>
      <c r="GY209"/>
      <c r="GZ209"/>
      <c r="HA209"/>
      <c r="HB209"/>
      <c r="HC209"/>
    </row>
    <row r="210" spans="1:211" s="8" customFormat="1" ht="12.75" customHeight="1" outlineLevel="1" thickBot="1" x14ac:dyDescent="0.3">
      <c r="A210" s="456"/>
      <c r="B210" s="146" t="s">
        <v>257</v>
      </c>
      <c r="C210" s="388"/>
      <c r="D210" s="389"/>
      <c r="E210" s="388"/>
      <c r="F210" s="389"/>
      <c r="G210" s="388"/>
      <c r="H210" s="389"/>
      <c r="I210" s="388"/>
      <c r="J210" s="389"/>
      <c r="K210" s="388"/>
      <c r="L210" s="389"/>
      <c r="M210" s="388"/>
      <c r="N210" s="389"/>
      <c r="O210" s="388"/>
      <c r="P210" s="389"/>
      <c r="Q210" s="388"/>
      <c r="R210" s="389"/>
      <c r="S210" s="388"/>
      <c r="T210" s="389"/>
      <c r="U210" s="388"/>
      <c r="V210" s="389"/>
      <c r="W210" s="388"/>
      <c r="X210" s="389"/>
      <c r="Y210" s="388"/>
      <c r="Z210" s="389"/>
      <c r="AA210" s="388"/>
      <c r="AB210" s="389"/>
      <c r="AC210" s="388"/>
      <c r="AD210" s="389"/>
      <c r="AE210" s="388"/>
      <c r="AF210" s="389"/>
      <c r="AG210" s="388"/>
      <c r="AH210" s="389"/>
      <c r="AI210" s="388"/>
      <c r="AJ210" s="389"/>
      <c r="AK210" s="388"/>
      <c r="AL210" s="389"/>
      <c r="AM210" s="388"/>
      <c r="AN210" s="389"/>
      <c r="AO210" s="388"/>
      <c r="AP210" s="389"/>
      <c r="AQ210" s="388"/>
      <c r="AR210" s="389"/>
      <c r="AS210" s="388"/>
      <c r="AT210" s="389"/>
      <c r="AU210"/>
      <c r="AV210"/>
      <c r="AW210"/>
      <c r="AX210"/>
      <c r="AY210"/>
      <c r="AZ210"/>
      <c r="BA210"/>
      <c r="BB210"/>
      <c r="BC210"/>
      <c r="BD210"/>
      <c r="BE210"/>
      <c r="BF210"/>
      <c r="BG210"/>
      <c r="BH210"/>
      <c r="BI210"/>
      <c r="BJ210"/>
      <c r="BK210"/>
      <c r="BL210"/>
      <c r="BM210"/>
      <c r="BN210"/>
      <c r="BO210"/>
      <c r="BP210"/>
      <c r="BQ210"/>
      <c r="BR210"/>
      <c r="BS210"/>
      <c r="BT210"/>
      <c r="BU210"/>
      <c r="BV210"/>
      <c r="BW210"/>
      <c r="BX210"/>
      <c r="BY210"/>
      <c r="BZ210"/>
      <c r="CA210"/>
      <c r="CB210"/>
      <c r="CC210"/>
      <c r="CD210"/>
      <c r="CE210"/>
      <c r="CF210"/>
      <c r="CG210"/>
      <c r="CH210"/>
      <c r="CI210"/>
      <c r="CJ210"/>
      <c r="CK210"/>
      <c r="CL210"/>
      <c r="CM210"/>
      <c r="CN210"/>
      <c r="CO210"/>
      <c r="CP210"/>
      <c r="CQ210"/>
      <c r="CR210"/>
      <c r="CS210"/>
      <c r="CT210"/>
      <c r="CU210"/>
      <c r="CV210"/>
      <c r="CW210"/>
      <c r="CX210"/>
      <c r="CY210"/>
      <c r="CZ210"/>
      <c r="DA210"/>
      <c r="DB210"/>
      <c r="DC210"/>
      <c r="DD210"/>
      <c r="DE210"/>
      <c r="DF210"/>
      <c r="DG210"/>
      <c r="DH210"/>
      <c r="DI210"/>
      <c r="DJ210"/>
      <c r="DK210"/>
      <c r="DL210"/>
      <c r="DM210"/>
      <c r="DN210"/>
      <c r="DO210"/>
      <c r="DP210"/>
      <c r="DQ210"/>
      <c r="DR210"/>
      <c r="DS210"/>
      <c r="DT210"/>
      <c r="DU210"/>
      <c r="DV210"/>
      <c r="DW210"/>
      <c r="DX210"/>
      <c r="DY210"/>
      <c r="DZ210"/>
      <c r="EA210"/>
      <c r="EB210"/>
      <c r="EC210"/>
      <c r="ED210"/>
      <c r="EE210"/>
      <c r="EF210"/>
      <c r="EG210"/>
      <c r="EH210"/>
      <c r="EI210"/>
      <c r="EJ210"/>
      <c r="EK210"/>
      <c r="EL210"/>
      <c r="EM210"/>
      <c r="EN210"/>
      <c r="EO210"/>
      <c r="EP210"/>
      <c r="EQ210"/>
      <c r="ER210"/>
      <c r="ES210"/>
      <c r="ET210"/>
      <c r="EU210"/>
      <c r="EV210"/>
      <c r="EW210"/>
      <c r="EX210"/>
      <c r="EY210"/>
      <c r="EZ210"/>
      <c r="FA210"/>
      <c r="FB210"/>
      <c r="FC210"/>
      <c r="FD210"/>
      <c r="FE210"/>
      <c r="FF210"/>
      <c r="FG210"/>
      <c r="FH210"/>
      <c r="FI210"/>
      <c r="FJ210"/>
      <c r="FK210"/>
      <c r="FL210"/>
      <c r="FM210"/>
      <c r="FN210"/>
      <c r="FO210"/>
      <c r="FP210"/>
      <c r="FQ210"/>
      <c r="FR210"/>
      <c r="FS210"/>
      <c r="FT210"/>
      <c r="FU210"/>
      <c r="FV210"/>
      <c r="FW210"/>
      <c r="FX210"/>
      <c r="FY210"/>
      <c r="FZ210"/>
      <c r="GA210"/>
      <c r="GB210"/>
      <c r="GC210"/>
      <c r="GD210"/>
      <c r="GE210"/>
      <c r="GF210"/>
      <c r="GG210"/>
      <c r="GH210"/>
      <c r="GI210"/>
      <c r="GJ210"/>
      <c r="GK210"/>
      <c r="GL210"/>
      <c r="GM210"/>
      <c r="GN210"/>
      <c r="GO210"/>
      <c r="GP210"/>
      <c r="GQ210"/>
      <c r="GR210"/>
      <c r="GS210"/>
      <c r="GT210"/>
      <c r="GU210"/>
      <c r="GV210"/>
      <c r="GW210"/>
      <c r="GX210"/>
      <c r="GY210"/>
      <c r="GZ210"/>
      <c r="HA210"/>
      <c r="HB210"/>
      <c r="HC210"/>
    </row>
  </sheetData>
  <dataConsolidate/>
  <mergeCells count="2205">
    <mergeCell ref="S149:T149"/>
    <mergeCell ref="S152:T152"/>
    <mergeCell ref="S153:T153"/>
    <mergeCell ref="AW7:AX7"/>
    <mergeCell ref="AW10:AX10"/>
    <mergeCell ref="AW2:AX2"/>
    <mergeCell ref="AU8:AV8"/>
    <mergeCell ref="A3:A42"/>
    <mergeCell ref="AQ77:AR77"/>
    <mergeCell ref="AS77:AT77"/>
    <mergeCell ref="AS84:AT84"/>
    <mergeCell ref="AS81:AT81"/>
    <mergeCell ref="K77:L77"/>
    <mergeCell ref="M77:N77"/>
    <mergeCell ref="O77:P77"/>
    <mergeCell ref="Q77:R77"/>
    <mergeCell ref="S77:T77"/>
    <mergeCell ref="U77:V77"/>
    <mergeCell ref="W77:X77"/>
    <mergeCell ref="Y77:Z77"/>
    <mergeCell ref="AA77:AB77"/>
    <mergeCell ref="AC77:AD77"/>
    <mergeCell ref="AE77:AF77"/>
    <mergeCell ref="AG77:AH77"/>
    <mergeCell ref="AI77:AJ77"/>
    <mergeCell ref="AM84:AN84"/>
    <mergeCell ref="AO84:AP84"/>
    <mergeCell ref="U81:V81"/>
    <mergeCell ref="W81:X81"/>
    <mergeCell ref="Y81:Z81"/>
    <mergeCell ref="AA81:AB81"/>
    <mergeCell ref="AC81:AD81"/>
    <mergeCell ref="AE81:AF81"/>
    <mergeCell ref="AG81:AH81"/>
    <mergeCell ref="AI81:AJ81"/>
    <mergeCell ref="AK81:AL81"/>
    <mergeCell ref="AQ84:AR84"/>
    <mergeCell ref="AM81:AN81"/>
    <mergeCell ref="AO81:AP81"/>
    <mergeCell ref="AK84:AL84"/>
    <mergeCell ref="C84:D84"/>
    <mergeCell ref="E84:F84"/>
    <mergeCell ref="G84:H84"/>
    <mergeCell ref="I84:J84"/>
    <mergeCell ref="K84:L84"/>
    <mergeCell ref="M84:N84"/>
    <mergeCell ref="O84:P84"/>
    <mergeCell ref="Q84:R84"/>
    <mergeCell ref="S84:T84"/>
    <mergeCell ref="U84:V84"/>
    <mergeCell ref="W84:X84"/>
    <mergeCell ref="Y84:Z84"/>
    <mergeCell ref="AA84:AB84"/>
    <mergeCell ref="AC84:AD84"/>
    <mergeCell ref="AE84:AF84"/>
    <mergeCell ref="AG84:AH84"/>
    <mergeCell ref="AI84:AJ84"/>
    <mergeCell ref="AM73:AN73"/>
    <mergeCell ref="AO73:AP73"/>
    <mergeCell ref="AQ73:AR73"/>
    <mergeCell ref="AS73:AT73"/>
    <mergeCell ref="C69:D69"/>
    <mergeCell ref="E69:F69"/>
    <mergeCell ref="G69:H69"/>
    <mergeCell ref="I69:J69"/>
    <mergeCell ref="K69:L69"/>
    <mergeCell ref="M69:N69"/>
    <mergeCell ref="O69:P69"/>
    <mergeCell ref="Q69:R69"/>
    <mergeCell ref="S69:T69"/>
    <mergeCell ref="AQ76:AR76"/>
    <mergeCell ref="C81:D81"/>
    <mergeCell ref="E81:F81"/>
    <mergeCell ref="G81:H81"/>
    <mergeCell ref="I81:J81"/>
    <mergeCell ref="K81:L81"/>
    <mergeCell ref="M81:N81"/>
    <mergeCell ref="O81:P81"/>
    <mergeCell ref="Q81:R81"/>
    <mergeCell ref="S81:T81"/>
    <mergeCell ref="C77:D77"/>
    <mergeCell ref="E77:F77"/>
    <mergeCell ref="G77:H77"/>
    <mergeCell ref="I77:J77"/>
    <mergeCell ref="C73:D73"/>
    <mergeCell ref="E73:F73"/>
    <mergeCell ref="G73:H73"/>
    <mergeCell ref="I73:J73"/>
    <mergeCell ref="AQ81:AR81"/>
    <mergeCell ref="K73:L73"/>
    <mergeCell ref="M73:N73"/>
    <mergeCell ref="O73:P73"/>
    <mergeCell ref="Q73:R73"/>
    <mergeCell ref="S73:T73"/>
    <mergeCell ref="U73:V73"/>
    <mergeCell ref="W73:X73"/>
    <mergeCell ref="Y73:Z73"/>
    <mergeCell ref="AA73:AB73"/>
    <mergeCell ref="AC73:AD73"/>
    <mergeCell ref="AE73:AF73"/>
    <mergeCell ref="AG73:AH73"/>
    <mergeCell ref="AI73:AJ73"/>
    <mergeCell ref="U69:V69"/>
    <mergeCell ref="W69:X69"/>
    <mergeCell ref="Y69:Z69"/>
    <mergeCell ref="AA69:AB69"/>
    <mergeCell ref="AC69:AD69"/>
    <mergeCell ref="AE69:AF69"/>
    <mergeCell ref="AG69:AH69"/>
    <mergeCell ref="AI69:AJ69"/>
    <mergeCell ref="AG72:AH72"/>
    <mergeCell ref="AI72:AJ72"/>
    <mergeCell ref="AA65:AB65"/>
    <mergeCell ref="AC65:AD65"/>
    <mergeCell ref="AE65:AF65"/>
    <mergeCell ref="AG65:AH65"/>
    <mergeCell ref="AI65:AJ65"/>
    <mergeCell ref="AK65:AL65"/>
    <mergeCell ref="AM65:AN65"/>
    <mergeCell ref="AO65:AP65"/>
    <mergeCell ref="AQ65:AR65"/>
    <mergeCell ref="AS65:AT65"/>
    <mergeCell ref="AO64:AP64"/>
    <mergeCell ref="G60:H60"/>
    <mergeCell ref="AK60:AL60"/>
    <mergeCell ref="AM60:AN60"/>
    <mergeCell ref="AG60:AH60"/>
    <mergeCell ref="AI60:AJ60"/>
    <mergeCell ref="I60:J60"/>
    <mergeCell ref="K60:L60"/>
    <mergeCell ref="M60:N60"/>
    <mergeCell ref="O60:P60"/>
    <mergeCell ref="Q60:R60"/>
    <mergeCell ref="S60:T60"/>
    <mergeCell ref="U60:V60"/>
    <mergeCell ref="W60:X60"/>
    <mergeCell ref="AS69:AT69"/>
    <mergeCell ref="C61:D61"/>
    <mergeCell ref="E61:F61"/>
    <mergeCell ref="G61:H61"/>
    <mergeCell ref="I61:J61"/>
    <mergeCell ref="K61:L61"/>
    <mergeCell ref="M61:N61"/>
    <mergeCell ref="O61:P61"/>
    <mergeCell ref="Q61:R61"/>
    <mergeCell ref="S61:T61"/>
    <mergeCell ref="U61:V61"/>
    <mergeCell ref="W61:X61"/>
    <mergeCell ref="Y61:Z61"/>
    <mergeCell ref="AA61:AB61"/>
    <mergeCell ref="AC61:AD61"/>
    <mergeCell ref="AE61:AF61"/>
    <mergeCell ref="AG61:AH61"/>
    <mergeCell ref="AI61:AJ61"/>
    <mergeCell ref="AO61:AP61"/>
    <mergeCell ref="AQ61:AR61"/>
    <mergeCell ref="AS61:AT61"/>
    <mergeCell ref="Y64:Z64"/>
    <mergeCell ref="AA64:AB64"/>
    <mergeCell ref="AC64:AD64"/>
    <mergeCell ref="AE64:AF64"/>
    <mergeCell ref="AG64:AH64"/>
    <mergeCell ref="AI64:AJ64"/>
    <mergeCell ref="AK64:AL64"/>
    <mergeCell ref="S65:T65"/>
    <mergeCell ref="U65:V65"/>
    <mergeCell ref="W65:X65"/>
    <mergeCell ref="Y65:Z65"/>
    <mergeCell ref="Y45:Z45"/>
    <mergeCell ref="AA45:AB45"/>
    <mergeCell ref="AC45:AD45"/>
    <mergeCell ref="AE45:AF45"/>
    <mergeCell ref="AG45:AH45"/>
    <mergeCell ref="AI45:AJ45"/>
    <mergeCell ref="AK45:AL45"/>
    <mergeCell ref="AM45:AN45"/>
    <mergeCell ref="AO45:AP45"/>
    <mergeCell ref="AQ45:AR45"/>
    <mergeCell ref="AS45:AT45"/>
    <mergeCell ref="AQ48:AR48"/>
    <mergeCell ref="C49:D49"/>
    <mergeCell ref="E49:F49"/>
    <mergeCell ref="G49:H49"/>
    <mergeCell ref="I49:J49"/>
    <mergeCell ref="K49:L49"/>
    <mergeCell ref="M49:N49"/>
    <mergeCell ref="O49:P49"/>
    <mergeCell ref="Q49:R49"/>
    <mergeCell ref="S49:T49"/>
    <mergeCell ref="U49:V49"/>
    <mergeCell ref="W49:X49"/>
    <mergeCell ref="Y49:Z49"/>
    <mergeCell ref="AA49:AB49"/>
    <mergeCell ref="AC49:AD49"/>
    <mergeCell ref="AE49:AF49"/>
    <mergeCell ref="AG49:AH49"/>
    <mergeCell ref="AI49:AJ49"/>
    <mergeCell ref="AK49:AL49"/>
    <mergeCell ref="AM49:AN49"/>
    <mergeCell ref="AO49:AP49"/>
    <mergeCell ref="A1:D1"/>
    <mergeCell ref="A45:A84"/>
    <mergeCell ref="C45:D45"/>
    <mergeCell ref="E45:F45"/>
    <mergeCell ref="G45:H45"/>
    <mergeCell ref="I45:J45"/>
    <mergeCell ref="K45:L45"/>
    <mergeCell ref="M45:N45"/>
    <mergeCell ref="O45:P45"/>
    <mergeCell ref="C80:D80"/>
    <mergeCell ref="E80:F80"/>
    <mergeCell ref="G80:H80"/>
    <mergeCell ref="I80:J80"/>
    <mergeCell ref="K80:L80"/>
    <mergeCell ref="M80:N80"/>
    <mergeCell ref="O80:P80"/>
    <mergeCell ref="C72:D72"/>
    <mergeCell ref="E72:F72"/>
    <mergeCell ref="G72:H72"/>
    <mergeCell ref="I72:J72"/>
    <mergeCell ref="K72:L72"/>
    <mergeCell ref="M72:N72"/>
    <mergeCell ref="O72:P72"/>
    <mergeCell ref="C60:D60"/>
    <mergeCell ref="C53:D53"/>
    <mergeCell ref="E53:F53"/>
    <mergeCell ref="G53:H53"/>
    <mergeCell ref="I53:J53"/>
    <mergeCell ref="K53:L53"/>
    <mergeCell ref="M53:N53"/>
    <mergeCell ref="O53:P53"/>
    <mergeCell ref="C57:D57"/>
    <mergeCell ref="U45:V45"/>
    <mergeCell ref="W45:X45"/>
    <mergeCell ref="C65:D65"/>
    <mergeCell ref="E65:F65"/>
    <mergeCell ref="G65:H65"/>
    <mergeCell ref="I65:J65"/>
    <mergeCell ref="K65:L65"/>
    <mergeCell ref="M65:N65"/>
    <mergeCell ref="O65:P65"/>
    <mergeCell ref="Q65:R65"/>
    <mergeCell ref="C64:D64"/>
    <mergeCell ref="E64:F64"/>
    <mergeCell ref="G64:H64"/>
    <mergeCell ref="I64:J64"/>
    <mergeCell ref="K64:L64"/>
    <mergeCell ref="M64:N64"/>
    <mergeCell ref="O64:P64"/>
    <mergeCell ref="Q64:R64"/>
    <mergeCell ref="S64:T64"/>
    <mergeCell ref="U64:V64"/>
    <mergeCell ref="W64:X64"/>
    <mergeCell ref="O56:P56"/>
    <mergeCell ref="Q53:R53"/>
    <mergeCell ref="S53:T53"/>
    <mergeCell ref="U53:V53"/>
    <mergeCell ref="W53:X53"/>
    <mergeCell ref="E57:F57"/>
    <mergeCell ref="G57:H57"/>
    <mergeCell ref="I57:J57"/>
    <mergeCell ref="K57:L57"/>
    <mergeCell ref="E60:F60"/>
    <mergeCell ref="Q56:R56"/>
    <mergeCell ref="AS6:AT6"/>
    <mergeCell ref="AS22:AT22"/>
    <mergeCell ref="AS10:AT10"/>
    <mergeCell ref="AS14:AT14"/>
    <mergeCell ref="AS26:AT26"/>
    <mergeCell ref="AS30:AT30"/>
    <mergeCell ref="AS18:AT18"/>
    <mergeCell ref="AS34:AT34"/>
    <mergeCell ref="AS38:AT38"/>
    <mergeCell ref="AS39:AT39"/>
    <mergeCell ref="AS42:AT42"/>
    <mergeCell ref="AQ60:AR60"/>
    <mergeCell ref="AQ64:AR64"/>
    <mergeCell ref="AQ68:AR68"/>
    <mergeCell ref="AS80:AT80"/>
    <mergeCell ref="AS64:AT64"/>
    <mergeCell ref="AS68:AT68"/>
    <mergeCell ref="AS72:AT72"/>
    <mergeCell ref="AS76:AT76"/>
    <mergeCell ref="AS48:AT48"/>
    <mergeCell ref="AS52:AT52"/>
    <mergeCell ref="AS56:AT56"/>
    <mergeCell ref="AS60:AT60"/>
    <mergeCell ref="AS49:AT49"/>
    <mergeCell ref="AS53:AT53"/>
    <mergeCell ref="AQ49:AR49"/>
    <mergeCell ref="AQ52:AR52"/>
    <mergeCell ref="AQ53:AR53"/>
    <mergeCell ref="AQ56:AR56"/>
    <mergeCell ref="AS57:AT57"/>
    <mergeCell ref="AQ57:AR57"/>
    <mergeCell ref="AQ69:AR69"/>
    <mergeCell ref="AG80:AH80"/>
    <mergeCell ref="AQ6:AR6"/>
    <mergeCell ref="AQ22:AR22"/>
    <mergeCell ref="AQ10:AR10"/>
    <mergeCell ref="AQ14:AR14"/>
    <mergeCell ref="AQ26:AR26"/>
    <mergeCell ref="AQ72:AR72"/>
    <mergeCell ref="AQ39:AR39"/>
    <mergeCell ref="AQ42:AR42"/>
    <mergeCell ref="AQ30:AR30"/>
    <mergeCell ref="AQ18:AR18"/>
    <mergeCell ref="AQ34:AR34"/>
    <mergeCell ref="AQ38:AR38"/>
    <mergeCell ref="AQ80:AR80"/>
    <mergeCell ref="AE53:AF53"/>
    <mergeCell ref="AG53:AH53"/>
    <mergeCell ref="AI53:AJ53"/>
    <mergeCell ref="AK53:AL53"/>
    <mergeCell ref="AM53:AN53"/>
    <mergeCell ref="AO53:AP53"/>
    <mergeCell ref="AE57:AF57"/>
    <mergeCell ref="AG57:AH57"/>
    <mergeCell ref="AO57:AP57"/>
    <mergeCell ref="AO60:AP60"/>
    <mergeCell ref="AM57:AN57"/>
    <mergeCell ref="AK69:AL69"/>
    <mergeCell ref="AM69:AN69"/>
    <mergeCell ref="AO69:AP69"/>
    <mergeCell ref="AK77:AL77"/>
    <mergeCell ref="AM77:AN77"/>
    <mergeCell ref="AO77:AP77"/>
    <mergeCell ref="AK73:AL73"/>
    <mergeCell ref="AI80:AJ80"/>
    <mergeCell ref="AK80:AL80"/>
    <mergeCell ref="AM80:AN80"/>
    <mergeCell ref="AO80:AP80"/>
    <mergeCell ref="C76:D76"/>
    <mergeCell ref="E76:F76"/>
    <mergeCell ref="G76:H76"/>
    <mergeCell ref="I76:J76"/>
    <mergeCell ref="K76:L76"/>
    <mergeCell ref="M76:N76"/>
    <mergeCell ref="O76:P76"/>
    <mergeCell ref="Q76:R76"/>
    <mergeCell ref="S76:T76"/>
    <mergeCell ref="U76:V76"/>
    <mergeCell ref="W76:X76"/>
    <mergeCell ref="Y76:Z76"/>
    <mergeCell ref="AA76:AB76"/>
    <mergeCell ref="AC76:AD76"/>
    <mergeCell ref="AE76:AF76"/>
    <mergeCell ref="AG76:AH76"/>
    <mergeCell ref="AI76:AJ76"/>
    <mergeCell ref="AK76:AL76"/>
    <mergeCell ref="AM76:AN76"/>
    <mergeCell ref="AO76:AP76"/>
    <mergeCell ref="Q80:R80"/>
    <mergeCell ref="S80:T80"/>
    <mergeCell ref="U80:V80"/>
    <mergeCell ref="W80:X80"/>
    <mergeCell ref="Y80:Z80"/>
    <mergeCell ref="AA80:AB80"/>
    <mergeCell ref="AC80:AD80"/>
    <mergeCell ref="AE80:AF80"/>
    <mergeCell ref="AK72:AL72"/>
    <mergeCell ref="AM72:AN72"/>
    <mergeCell ref="AO72:AP72"/>
    <mergeCell ref="C68:D68"/>
    <mergeCell ref="E68:F68"/>
    <mergeCell ref="G68:H68"/>
    <mergeCell ref="I68:J68"/>
    <mergeCell ref="K68:L68"/>
    <mergeCell ref="M68:N68"/>
    <mergeCell ref="O68:P68"/>
    <mergeCell ref="Q68:R68"/>
    <mergeCell ref="S68:T68"/>
    <mergeCell ref="U68:V68"/>
    <mergeCell ref="W68:X68"/>
    <mergeCell ref="Y68:Z68"/>
    <mergeCell ref="AA68:AB68"/>
    <mergeCell ref="AC68:AD68"/>
    <mergeCell ref="AE68:AF68"/>
    <mergeCell ref="AG68:AH68"/>
    <mergeCell ref="AI68:AJ68"/>
    <mergeCell ref="AK68:AL68"/>
    <mergeCell ref="AM68:AN68"/>
    <mergeCell ref="AO68:AP68"/>
    <mergeCell ref="Q72:R72"/>
    <mergeCell ref="S72:T72"/>
    <mergeCell ref="U72:V72"/>
    <mergeCell ref="W72:X72"/>
    <mergeCell ref="Y72:Z72"/>
    <mergeCell ref="AA72:AB72"/>
    <mergeCell ref="AC72:AD72"/>
    <mergeCell ref="AE72:AF72"/>
    <mergeCell ref="S56:T56"/>
    <mergeCell ref="AO52:AP52"/>
    <mergeCell ref="AM52:AN52"/>
    <mergeCell ref="AM64:AN64"/>
    <mergeCell ref="AK61:AL61"/>
    <mergeCell ref="AM61:AN61"/>
    <mergeCell ref="AC53:AD53"/>
    <mergeCell ref="M57:N57"/>
    <mergeCell ref="O57:P57"/>
    <mergeCell ref="Q57:R57"/>
    <mergeCell ref="S57:T57"/>
    <mergeCell ref="U57:V57"/>
    <mergeCell ref="W57:X57"/>
    <mergeCell ref="Y57:Z57"/>
    <mergeCell ref="AA57:AB57"/>
    <mergeCell ref="AC57:AD57"/>
    <mergeCell ref="AI57:AJ57"/>
    <mergeCell ref="U56:V56"/>
    <mergeCell ref="W56:X56"/>
    <mergeCell ref="Y56:Z56"/>
    <mergeCell ref="AA56:AB56"/>
    <mergeCell ref="AC56:AD56"/>
    <mergeCell ref="AE56:AF56"/>
    <mergeCell ref="AG56:AH56"/>
    <mergeCell ref="AI56:AJ56"/>
    <mergeCell ref="AK56:AL56"/>
    <mergeCell ref="Y60:Z60"/>
    <mergeCell ref="AA60:AB60"/>
    <mergeCell ref="AC60:AD60"/>
    <mergeCell ref="AE60:AF60"/>
    <mergeCell ref="AK57:AL57"/>
    <mergeCell ref="Y53:Z53"/>
    <mergeCell ref="AA53:AB53"/>
    <mergeCell ref="AG48:AH48"/>
    <mergeCell ref="AI48:AJ48"/>
    <mergeCell ref="AK48:AL48"/>
    <mergeCell ref="C48:D48"/>
    <mergeCell ref="E48:F48"/>
    <mergeCell ref="G48:H48"/>
    <mergeCell ref="I48:J48"/>
    <mergeCell ref="K48:L48"/>
    <mergeCell ref="M48:N48"/>
    <mergeCell ref="O48:P48"/>
    <mergeCell ref="Q48:R48"/>
    <mergeCell ref="S48:T48"/>
    <mergeCell ref="AM56:AN56"/>
    <mergeCell ref="AO56:AP56"/>
    <mergeCell ref="C52:D52"/>
    <mergeCell ref="E52:F52"/>
    <mergeCell ref="G52:H52"/>
    <mergeCell ref="I52:J52"/>
    <mergeCell ref="K52:L52"/>
    <mergeCell ref="M52:N52"/>
    <mergeCell ref="O52:P52"/>
    <mergeCell ref="Q52:R52"/>
    <mergeCell ref="S52:T52"/>
    <mergeCell ref="U52:V52"/>
    <mergeCell ref="W52:X52"/>
    <mergeCell ref="Y52:Z52"/>
    <mergeCell ref="AA52:AB52"/>
    <mergeCell ref="AC52:AD52"/>
    <mergeCell ref="AE52:AF52"/>
    <mergeCell ref="AG52:AH52"/>
    <mergeCell ref="AI52:AJ52"/>
    <mergeCell ref="AK52:AL52"/>
    <mergeCell ref="AO42:AP42"/>
    <mergeCell ref="AM39:AN39"/>
    <mergeCell ref="AM38:AN38"/>
    <mergeCell ref="AK39:AL39"/>
    <mergeCell ref="AM42:AN42"/>
    <mergeCell ref="AM18:AN18"/>
    <mergeCell ref="AK38:AL38"/>
    <mergeCell ref="AO34:AP34"/>
    <mergeCell ref="AO38:AP38"/>
    <mergeCell ref="AM48:AN48"/>
    <mergeCell ref="AO48:AP48"/>
    <mergeCell ref="C56:D56"/>
    <mergeCell ref="E56:F56"/>
    <mergeCell ref="G56:H56"/>
    <mergeCell ref="I56:J56"/>
    <mergeCell ref="K56:L56"/>
    <mergeCell ref="M56:N56"/>
    <mergeCell ref="AK42:AL42"/>
    <mergeCell ref="AG35:AH35"/>
    <mergeCell ref="AE35:AF35"/>
    <mergeCell ref="AC35:AD35"/>
    <mergeCell ref="AA35:AB35"/>
    <mergeCell ref="Y35:Z35"/>
    <mergeCell ref="W35:X35"/>
    <mergeCell ref="U35:V35"/>
    <mergeCell ref="AC42:AD42"/>
    <mergeCell ref="Y42:Z42"/>
    <mergeCell ref="AG42:AH42"/>
    <mergeCell ref="AA42:AB42"/>
    <mergeCell ref="Y38:Z38"/>
    <mergeCell ref="AE42:AF42"/>
    <mergeCell ref="AO6:AP6"/>
    <mergeCell ref="AO22:AP22"/>
    <mergeCell ref="AO10:AP10"/>
    <mergeCell ref="AO14:AP14"/>
    <mergeCell ref="AO26:AP26"/>
    <mergeCell ref="AO30:AP30"/>
    <mergeCell ref="AO18:AP18"/>
    <mergeCell ref="U48:V48"/>
    <mergeCell ref="W48:X48"/>
    <mergeCell ref="Y48:Z48"/>
    <mergeCell ref="AA48:AB48"/>
    <mergeCell ref="AC48:AD48"/>
    <mergeCell ref="AE48:AF48"/>
    <mergeCell ref="Q35:R35"/>
    <mergeCell ref="AC38:AD38"/>
    <mergeCell ref="AC39:AD39"/>
    <mergeCell ref="AG14:AH14"/>
    <mergeCell ref="AG26:AH26"/>
    <mergeCell ref="AG30:AH30"/>
    <mergeCell ref="AG18:AH18"/>
    <mergeCell ref="AG38:AH38"/>
    <mergeCell ref="AG39:AH39"/>
    <mergeCell ref="AE26:AF26"/>
    <mergeCell ref="AO39:AP39"/>
    <mergeCell ref="AM34:AN34"/>
    <mergeCell ref="Y34:Z34"/>
    <mergeCell ref="AG34:AH34"/>
    <mergeCell ref="AC34:AD34"/>
    <mergeCell ref="AK34:AL34"/>
    <mergeCell ref="AA34:AB34"/>
    <mergeCell ref="Q45:R45"/>
    <mergeCell ref="S45:T45"/>
    <mergeCell ref="AI42:AJ42"/>
    <mergeCell ref="E38:F38"/>
    <mergeCell ref="AA39:AB39"/>
    <mergeCell ref="AE39:AF39"/>
    <mergeCell ref="AI39:AJ39"/>
    <mergeCell ref="I42:J42"/>
    <mergeCell ref="M42:N42"/>
    <mergeCell ref="AE34:AF34"/>
    <mergeCell ref="G38:H38"/>
    <mergeCell ref="O38:P38"/>
    <mergeCell ref="S38:T38"/>
    <mergeCell ref="W38:X38"/>
    <mergeCell ref="AA38:AB38"/>
    <mergeCell ref="AE38:AF38"/>
    <mergeCell ref="AI38:AJ38"/>
    <mergeCell ref="I38:J38"/>
    <mergeCell ref="Q38:R38"/>
    <mergeCell ref="I35:J35"/>
    <mergeCell ref="S42:T42"/>
    <mergeCell ref="W42:X42"/>
    <mergeCell ref="E34:F34"/>
    <mergeCell ref="G34:H34"/>
    <mergeCell ref="O34:P34"/>
    <mergeCell ref="S34:T34"/>
    <mergeCell ref="W34:X34"/>
    <mergeCell ref="U34:V34"/>
    <mergeCell ref="M38:N38"/>
    <mergeCell ref="U38:V38"/>
    <mergeCell ref="U39:V39"/>
    <mergeCell ref="Y39:Z39"/>
    <mergeCell ref="O42:P42"/>
    <mergeCell ref="U42:V42"/>
    <mergeCell ref="Q42:R42"/>
    <mergeCell ref="E39:F39"/>
    <mergeCell ref="G39:H39"/>
    <mergeCell ref="O39:P39"/>
    <mergeCell ref="S39:T39"/>
    <mergeCell ref="W39:X39"/>
    <mergeCell ref="M39:N39"/>
    <mergeCell ref="Q39:R39"/>
    <mergeCell ref="I39:J39"/>
    <mergeCell ref="E42:F42"/>
    <mergeCell ref="I34:J34"/>
    <mergeCell ref="M34:N34"/>
    <mergeCell ref="Q34:R34"/>
    <mergeCell ref="Q18:R18"/>
    <mergeCell ref="S35:T35"/>
    <mergeCell ref="I26:J26"/>
    <mergeCell ref="I30:J30"/>
    <mergeCell ref="M26:N26"/>
    <mergeCell ref="M30:N30"/>
    <mergeCell ref="U26:V26"/>
    <mergeCell ref="U30:V30"/>
    <mergeCell ref="Q26:R26"/>
    <mergeCell ref="O23:P23"/>
    <mergeCell ref="M23:N23"/>
    <mergeCell ref="K23:L23"/>
    <mergeCell ref="U27:V27"/>
    <mergeCell ref="S27:T27"/>
    <mergeCell ref="K22:L22"/>
    <mergeCell ref="K26:L26"/>
    <mergeCell ref="K30:L30"/>
    <mergeCell ref="K18:L18"/>
    <mergeCell ref="K34:L34"/>
    <mergeCell ref="AI30:AJ30"/>
    <mergeCell ref="AM30:AN30"/>
    <mergeCell ref="O26:P26"/>
    <mergeCell ref="S26:T26"/>
    <mergeCell ref="S30:T30"/>
    <mergeCell ref="W30:X30"/>
    <mergeCell ref="O30:P30"/>
    <mergeCell ref="W26:X26"/>
    <mergeCell ref="AC26:AD26"/>
    <mergeCell ref="AC30:AD30"/>
    <mergeCell ref="AG23:AH23"/>
    <mergeCell ref="AE23:AF23"/>
    <mergeCell ref="AC23:AD23"/>
    <mergeCell ref="AM26:AN26"/>
    <mergeCell ref="AC18:AD18"/>
    <mergeCell ref="AK26:AL26"/>
    <mergeCell ref="AK30:AL30"/>
    <mergeCell ref="AK18:AL18"/>
    <mergeCell ref="Y26:Z26"/>
    <mergeCell ref="Y30:Z30"/>
    <mergeCell ref="AA26:AB26"/>
    <mergeCell ref="Q30:R30"/>
    <mergeCell ref="Y27:Z27"/>
    <mergeCell ref="W27:X27"/>
    <mergeCell ref="Q27:R27"/>
    <mergeCell ref="AA23:AB23"/>
    <mergeCell ref="S23:T23"/>
    <mergeCell ref="Q23:R23"/>
    <mergeCell ref="AI18:AJ18"/>
    <mergeCell ref="AG27:AH27"/>
    <mergeCell ref="AA18:AB18"/>
    <mergeCell ref="AE18:AF18"/>
    <mergeCell ref="AI14:AJ14"/>
    <mergeCell ref="AM14:AN14"/>
    <mergeCell ref="W14:X14"/>
    <mergeCell ref="Q14:R14"/>
    <mergeCell ref="I14:J14"/>
    <mergeCell ref="Y14:Z14"/>
    <mergeCell ref="I11:J11"/>
    <mergeCell ref="M14:N14"/>
    <mergeCell ref="U14:V14"/>
    <mergeCell ref="K11:L11"/>
    <mergeCell ref="AC14:AD14"/>
    <mergeCell ref="AK14:AL14"/>
    <mergeCell ref="M11:N11"/>
    <mergeCell ref="K10:L10"/>
    <mergeCell ref="K14:L14"/>
    <mergeCell ref="S11:T11"/>
    <mergeCell ref="AG11:AH11"/>
    <mergeCell ref="AE11:AF11"/>
    <mergeCell ref="AC11:AD11"/>
    <mergeCell ref="AA11:AB11"/>
    <mergeCell ref="E22:F22"/>
    <mergeCell ref="G22:H22"/>
    <mergeCell ref="O22:P22"/>
    <mergeCell ref="S22:T22"/>
    <mergeCell ref="W22:X22"/>
    <mergeCell ref="I22:J22"/>
    <mergeCell ref="M22:N22"/>
    <mergeCell ref="Q22:R22"/>
    <mergeCell ref="Y22:Z22"/>
    <mergeCell ref="AG22:AH22"/>
    <mergeCell ref="U22:V22"/>
    <mergeCell ref="AC22:AD22"/>
    <mergeCell ref="AK22:AL22"/>
    <mergeCell ref="O6:P6"/>
    <mergeCell ref="E6:F6"/>
    <mergeCell ref="G6:H6"/>
    <mergeCell ref="AI6:AJ6"/>
    <mergeCell ref="I6:J6"/>
    <mergeCell ref="M6:N6"/>
    <mergeCell ref="Q6:R6"/>
    <mergeCell ref="AA22:AB22"/>
    <mergeCell ref="E10:F10"/>
    <mergeCell ref="G10:H10"/>
    <mergeCell ref="O10:P10"/>
    <mergeCell ref="S10:T10"/>
    <mergeCell ref="W10:X10"/>
    <mergeCell ref="I10:J10"/>
    <mergeCell ref="M10:N10"/>
    <mergeCell ref="Q10:R10"/>
    <mergeCell ref="Y10:Z10"/>
    <mergeCell ref="AG10:AH10"/>
    <mergeCell ref="U10:V10"/>
    <mergeCell ref="K38:L38"/>
    <mergeCell ref="K39:L39"/>
    <mergeCell ref="K42:L42"/>
    <mergeCell ref="C30:D30"/>
    <mergeCell ref="C18:D18"/>
    <mergeCell ref="C34:D34"/>
    <mergeCell ref="C38:D38"/>
    <mergeCell ref="C6:D6"/>
    <mergeCell ref="C22:D22"/>
    <mergeCell ref="C10:D10"/>
    <mergeCell ref="C14:D14"/>
    <mergeCell ref="C26:D26"/>
    <mergeCell ref="I31:J31"/>
    <mergeCell ref="I15:J15"/>
    <mergeCell ref="K31:L31"/>
    <mergeCell ref="E30:F30"/>
    <mergeCell ref="G30:H30"/>
    <mergeCell ref="I27:J27"/>
    <mergeCell ref="I23:J23"/>
    <mergeCell ref="G42:H42"/>
    <mergeCell ref="C35:D35"/>
    <mergeCell ref="C31:D31"/>
    <mergeCell ref="C15:D15"/>
    <mergeCell ref="C27:D27"/>
    <mergeCell ref="C23:D23"/>
    <mergeCell ref="E35:F35"/>
    <mergeCell ref="E31:F31"/>
    <mergeCell ref="E27:F27"/>
    <mergeCell ref="E23:F23"/>
    <mergeCell ref="G35:H35"/>
    <mergeCell ref="G31:H31"/>
    <mergeCell ref="G27:H27"/>
    <mergeCell ref="C94:D94"/>
    <mergeCell ref="E94:F94"/>
    <mergeCell ref="G94:H94"/>
    <mergeCell ref="I94:J94"/>
    <mergeCell ref="K94:L94"/>
    <mergeCell ref="M94:N94"/>
    <mergeCell ref="C106:D106"/>
    <mergeCell ref="E106:F106"/>
    <mergeCell ref="AE22:AF22"/>
    <mergeCell ref="AI22:AJ22"/>
    <mergeCell ref="AA10:AB10"/>
    <mergeCell ref="AE10:AF10"/>
    <mergeCell ref="AI10:AJ10"/>
    <mergeCell ref="E14:F14"/>
    <mergeCell ref="G14:H14"/>
    <mergeCell ref="O14:P14"/>
    <mergeCell ref="S14:T14"/>
    <mergeCell ref="C39:D39"/>
    <mergeCell ref="C42:D42"/>
    <mergeCell ref="Y31:Z31"/>
    <mergeCell ref="W31:X31"/>
    <mergeCell ref="U31:V31"/>
    <mergeCell ref="S31:T31"/>
    <mergeCell ref="Q31:R31"/>
    <mergeCell ref="O31:P31"/>
    <mergeCell ref="M31:N31"/>
    <mergeCell ref="M18:N18"/>
    <mergeCell ref="Y18:Z18"/>
    <mergeCell ref="AI26:AJ26"/>
    <mergeCell ref="Y23:Z23"/>
    <mergeCell ref="W23:X23"/>
    <mergeCell ref="U23:V23"/>
    <mergeCell ref="S87:T87"/>
    <mergeCell ref="U87:V87"/>
    <mergeCell ref="W87:X87"/>
    <mergeCell ref="Y87:Z87"/>
    <mergeCell ref="AA87:AB87"/>
    <mergeCell ref="AC87:AD87"/>
    <mergeCell ref="AE87:AF87"/>
    <mergeCell ref="AG87:AH87"/>
    <mergeCell ref="A87:A126"/>
    <mergeCell ref="C87:D87"/>
    <mergeCell ref="E87:F87"/>
    <mergeCell ref="G87:H87"/>
    <mergeCell ref="I87:J87"/>
    <mergeCell ref="K87:L87"/>
    <mergeCell ref="M87:N87"/>
    <mergeCell ref="O87:P87"/>
    <mergeCell ref="Q87:R87"/>
    <mergeCell ref="C95:D95"/>
    <mergeCell ref="E95:F95"/>
    <mergeCell ref="G95:H95"/>
    <mergeCell ref="I95:J95"/>
    <mergeCell ref="K95:L95"/>
    <mergeCell ref="M95:N95"/>
    <mergeCell ref="O95:P95"/>
    <mergeCell ref="Q95:R95"/>
    <mergeCell ref="C103:D103"/>
    <mergeCell ref="E103:F103"/>
    <mergeCell ref="G103:H103"/>
    <mergeCell ref="I103:J103"/>
    <mergeCell ref="K103:L103"/>
    <mergeCell ref="M103:N103"/>
    <mergeCell ref="O103:P103"/>
    <mergeCell ref="C90:D90"/>
    <mergeCell ref="E90:F90"/>
    <mergeCell ref="G90:H90"/>
    <mergeCell ref="I90:J90"/>
    <mergeCell ref="K90:L90"/>
    <mergeCell ref="M90:N90"/>
    <mergeCell ref="O90:P90"/>
    <mergeCell ref="Q90:R90"/>
    <mergeCell ref="S90:T90"/>
    <mergeCell ref="U90:V90"/>
    <mergeCell ref="W90:X90"/>
    <mergeCell ref="Y90:Z90"/>
    <mergeCell ref="AA90:AB90"/>
    <mergeCell ref="AC90:AD90"/>
    <mergeCell ref="AE90:AF90"/>
    <mergeCell ref="AG90:AH90"/>
    <mergeCell ref="AI90:AJ90"/>
    <mergeCell ref="C91:D91"/>
    <mergeCell ref="E91:F91"/>
    <mergeCell ref="G91:H91"/>
    <mergeCell ref="I91:J91"/>
    <mergeCell ref="K91:L91"/>
    <mergeCell ref="M91:N91"/>
    <mergeCell ref="O91:P91"/>
    <mergeCell ref="Q91:R91"/>
    <mergeCell ref="S91:T91"/>
    <mergeCell ref="U91:V91"/>
    <mergeCell ref="W91:X91"/>
    <mergeCell ref="Y91:Z91"/>
    <mergeCell ref="AA91:AB91"/>
    <mergeCell ref="AC91:AD91"/>
    <mergeCell ref="AE91:AF91"/>
    <mergeCell ref="AG91:AH91"/>
    <mergeCell ref="AI91:AJ91"/>
    <mergeCell ref="AI87:AJ87"/>
    <mergeCell ref="O94:P94"/>
    <mergeCell ref="Q94:R94"/>
    <mergeCell ref="S94:T94"/>
    <mergeCell ref="U94:V94"/>
    <mergeCell ref="W94:X94"/>
    <mergeCell ref="Y94:Z94"/>
    <mergeCell ref="AA94:AB94"/>
    <mergeCell ref="AC94:AD94"/>
    <mergeCell ref="AE94:AF94"/>
    <mergeCell ref="AG94:AH94"/>
    <mergeCell ref="AI94:AJ94"/>
    <mergeCell ref="AK94:AL94"/>
    <mergeCell ref="AM94:AN94"/>
    <mergeCell ref="AO94:AP94"/>
    <mergeCell ref="AQ94:AR94"/>
    <mergeCell ref="AS94:AT94"/>
    <mergeCell ref="AO90:AP90"/>
    <mergeCell ref="AQ90:AR90"/>
    <mergeCell ref="AS90:AT90"/>
    <mergeCell ref="AK91:AL91"/>
    <mergeCell ref="AM91:AN91"/>
    <mergeCell ref="AO91:AP91"/>
    <mergeCell ref="AQ91:AR91"/>
    <mergeCell ref="AS91:AT91"/>
    <mergeCell ref="AK87:AL87"/>
    <mergeCell ref="AM87:AN87"/>
    <mergeCell ref="AO87:AP87"/>
    <mergeCell ref="AQ87:AR87"/>
    <mergeCell ref="AS87:AT87"/>
    <mergeCell ref="AK90:AL90"/>
    <mergeCell ref="AM90:AN90"/>
    <mergeCell ref="AQ95:AR95"/>
    <mergeCell ref="AS95:AT95"/>
    <mergeCell ref="AI95:AJ95"/>
    <mergeCell ref="C98:D98"/>
    <mergeCell ref="E98:F98"/>
    <mergeCell ref="G98:H98"/>
    <mergeCell ref="I98:J98"/>
    <mergeCell ref="K98:L98"/>
    <mergeCell ref="M98:N98"/>
    <mergeCell ref="O98:P98"/>
    <mergeCell ref="Q98:R98"/>
    <mergeCell ref="S98:T98"/>
    <mergeCell ref="U98:V98"/>
    <mergeCell ref="W98:X98"/>
    <mergeCell ref="Y98:Z98"/>
    <mergeCell ref="AA98:AB98"/>
    <mergeCell ref="AC98:AD98"/>
    <mergeCell ref="AE98:AF98"/>
    <mergeCell ref="AG98:AH98"/>
    <mergeCell ref="AI98:AJ98"/>
    <mergeCell ref="AK98:AL98"/>
    <mergeCell ref="AM98:AN98"/>
    <mergeCell ref="S95:T95"/>
    <mergeCell ref="U95:V95"/>
    <mergeCell ref="W95:X95"/>
    <mergeCell ref="Y95:Z95"/>
    <mergeCell ref="AA95:AB95"/>
    <mergeCell ref="AC95:AD95"/>
    <mergeCell ref="AE95:AF95"/>
    <mergeCell ref="AM103:AN103"/>
    <mergeCell ref="AO103:AP103"/>
    <mergeCell ref="AQ103:AR103"/>
    <mergeCell ref="AS103:AT103"/>
    <mergeCell ref="AG95:AH95"/>
    <mergeCell ref="AO98:AP98"/>
    <mergeCell ref="AQ98:AR98"/>
    <mergeCell ref="AS98:AT98"/>
    <mergeCell ref="C99:D99"/>
    <mergeCell ref="E99:F99"/>
    <mergeCell ref="G99:H99"/>
    <mergeCell ref="I99:J99"/>
    <mergeCell ref="K99:L99"/>
    <mergeCell ref="M99:N99"/>
    <mergeCell ref="O99:P99"/>
    <mergeCell ref="Q99:R99"/>
    <mergeCell ref="S99:T99"/>
    <mergeCell ref="U99:V99"/>
    <mergeCell ref="W99:X99"/>
    <mergeCell ref="Y99:Z99"/>
    <mergeCell ref="AA99:AB99"/>
    <mergeCell ref="AC99:AD99"/>
    <mergeCell ref="AE99:AF99"/>
    <mergeCell ref="AG99:AH99"/>
    <mergeCell ref="AI99:AJ99"/>
    <mergeCell ref="AK99:AL99"/>
    <mergeCell ref="AM99:AN99"/>
    <mergeCell ref="AO99:AP99"/>
    <mergeCell ref="AQ99:AR99"/>
    <mergeCell ref="AK95:AL95"/>
    <mergeCell ref="AM95:AN95"/>
    <mergeCell ref="AO95:AP95"/>
    <mergeCell ref="AS99:AT99"/>
    <mergeCell ref="C102:D102"/>
    <mergeCell ref="E102:F102"/>
    <mergeCell ref="G102:H102"/>
    <mergeCell ref="I102:J102"/>
    <mergeCell ref="K102:L102"/>
    <mergeCell ref="M102:N102"/>
    <mergeCell ref="O102:P102"/>
    <mergeCell ref="Q102:R102"/>
    <mergeCell ref="S102:T102"/>
    <mergeCell ref="U102:V102"/>
    <mergeCell ref="W102:X102"/>
    <mergeCell ref="Y102:Z102"/>
    <mergeCell ref="AA102:AB102"/>
    <mergeCell ref="AC102:AD102"/>
    <mergeCell ref="AE102:AF102"/>
    <mergeCell ref="AG102:AH102"/>
    <mergeCell ref="AI102:AJ102"/>
    <mergeCell ref="AK102:AL102"/>
    <mergeCell ref="AM102:AN102"/>
    <mergeCell ref="AO102:AP102"/>
    <mergeCell ref="AQ102:AR102"/>
    <mergeCell ref="AS102:AT102"/>
    <mergeCell ref="W110:X110"/>
    <mergeCell ref="Y106:Z106"/>
    <mergeCell ref="AA106:AB106"/>
    <mergeCell ref="AC106:AD106"/>
    <mergeCell ref="AE106:AF106"/>
    <mergeCell ref="AG106:AH106"/>
    <mergeCell ref="AI106:AJ106"/>
    <mergeCell ref="AK106:AL106"/>
    <mergeCell ref="Q103:R103"/>
    <mergeCell ref="S103:T103"/>
    <mergeCell ref="U103:V103"/>
    <mergeCell ref="W107:X107"/>
    <mergeCell ref="Y103:Z103"/>
    <mergeCell ref="AA103:AB103"/>
    <mergeCell ref="AC103:AD103"/>
    <mergeCell ref="AE103:AF103"/>
    <mergeCell ref="AG103:AH103"/>
    <mergeCell ref="AI103:AJ103"/>
    <mergeCell ref="AK103:AL103"/>
    <mergeCell ref="W103:X103"/>
    <mergeCell ref="W106:X106"/>
    <mergeCell ref="AS110:AT110"/>
    <mergeCell ref="AM106:AN106"/>
    <mergeCell ref="AO106:AP106"/>
    <mergeCell ref="AQ106:AR106"/>
    <mergeCell ref="AS106:AT106"/>
    <mergeCell ref="AK107:AL107"/>
    <mergeCell ref="AM107:AN107"/>
    <mergeCell ref="AO107:AP107"/>
    <mergeCell ref="C107:D107"/>
    <mergeCell ref="E107:F107"/>
    <mergeCell ref="G107:H107"/>
    <mergeCell ref="I107:J107"/>
    <mergeCell ref="K107:L107"/>
    <mergeCell ref="M107:N107"/>
    <mergeCell ref="O107:P107"/>
    <mergeCell ref="Q107:R107"/>
    <mergeCell ref="S107:T107"/>
    <mergeCell ref="U107:V107"/>
    <mergeCell ref="Y107:Z107"/>
    <mergeCell ref="AA107:AB107"/>
    <mergeCell ref="AC107:AD107"/>
    <mergeCell ref="AE107:AF107"/>
    <mergeCell ref="AG107:AH107"/>
    <mergeCell ref="AI107:AJ107"/>
    <mergeCell ref="G106:H106"/>
    <mergeCell ref="I106:J106"/>
    <mergeCell ref="K106:L106"/>
    <mergeCell ref="M106:N106"/>
    <mergeCell ref="O106:P106"/>
    <mergeCell ref="Q106:R106"/>
    <mergeCell ref="S106:T106"/>
    <mergeCell ref="U106:V106"/>
    <mergeCell ref="AE111:AF111"/>
    <mergeCell ref="AG111:AH111"/>
    <mergeCell ref="AK111:AL111"/>
    <mergeCell ref="C111:D111"/>
    <mergeCell ref="E111:F111"/>
    <mergeCell ref="G111:H111"/>
    <mergeCell ref="I111:J111"/>
    <mergeCell ref="M111:N111"/>
    <mergeCell ref="Q111:R111"/>
    <mergeCell ref="S111:T111"/>
    <mergeCell ref="AQ107:AR107"/>
    <mergeCell ref="AS107:AT107"/>
    <mergeCell ref="C110:D110"/>
    <mergeCell ref="E110:F110"/>
    <mergeCell ref="G110:H110"/>
    <mergeCell ref="I110:J110"/>
    <mergeCell ref="K110:L110"/>
    <mergeCell ref="M110:N110"/>
    <mergeCell ref="O110:P110"/>
    <mergeCell ref="Q110:R110"/>
    <mergeCell ref="S110:T110"/>
    <mergeCell ref="U110:V110"/>
    <mergeCell ref="Y110:Z110"/>
    <mergeCell ref="AA110:AB110"/>
    <mergeCell ref="AC110:AD110"/>
    <mergeCell ref="AE110:AF110"/>
    <mergeCell ref="AG110:AH110"/>
    <mergeCell ref="AI110:AJ110"/>
    <mergeCell ref="AK110:AL110"/>
    <mergeCell ref="AM110:AN110"/>
    <mergeCell ref="AO110:AP110"/>
    <mergeCell ref="AQ110:AR110"/>
    <mergeCell ref="AM115:AN115"/>
    <mergeCell ref="AO115:AP115"/>
    <mergeCell ref="AQ115:AR115"/>
    <mergeCell ref="AS115:AT115"/>
    <mergeCell ref="AO111:AP111"/>
    <mergeCell ref="AQ111:AR111"/>
    <mergeCell ref="AS111:AT111"/>
    <mergeCell ref="C114:D114"/>
    <mergeCell ref="E114:F114"/>
    <mergeCell ref="G114:H114"/>
    <mergeCell ref="I114:J114"/>
    <mergeCell ref="K114:L114"/>
    <mergeCell ref="M114:N114"/>
    <mergeCell ref="O114:P114"/>
    <mergeCell ref="Q114:R114"/>
    <mergeCell ref="S114:T114"/>
    <mergeCell ref="U114:V114"/>
    <mergeCell ref="W114:X114"/>
    <mergeCell ref="Y114:Z114"/>
    <mergeCell ref="AA114:AB114"/>
    <mergeCell ref="AC114:AD114"/>
    <mergeCell ref="AE114:AF114"/>
    <mergeCell ref="AG114:AH114"/>
    <mergeCell ref="AI114:AJ114"/>
    <mergeCell ref="AK114:AL114"/>
    <mergeCell ref="AM114:AN114"/>
    <mergeCell ref="AO114:AP114"/>
    <mergeCell ref="U111:V111"/>
    <mergeCell ref="W111:X111"/>
    <mergeCell ref="Y111:Z111"/>
    <mergeCell ref="AA111:AB111"/>
    <mergeCell ref="AC111:AD111"/>
    <mergeCell ref="AG118:AH118"/>
    <mergeCell ref="AI118:AJ118"/>
    <mergeCell ref="AK118:AL118"/>
    <mergeCell ref="C118:D118"/>
    <mergeCell ref="E118:F118"/>
    <mergeCell ref="G118:H118"/>
    <mergeCell ref="I118:J118"/>
    <mergeCell ref="K118:L118"/>
    <mergeCell ref="M118:N118"/>
    <mergeCell ref="O118:P118"/>
    <mergeCell ref="Q118:R118"/>
    <mergeCell ref="S118:T118"/>
    <mergeCell ref="AQ114:AR114"/>
    <mergeCell ref="AS114:AT114"/>
    <mergeCell ref="C115:D115"/>
    <mergeCell ref="E115:F115"/>
    <mergeCell ref="G115:H115"/>
    <mergeCell ref="I115:J115"/>
    <mergeCell ref="K115:L115"/>
    <mergeCell ref="M115:N115"/>
    <mergeCell ref="O115:P115"/>
    <mergeCell ref="Q115:R115"/>
    <mergeCell ref="S115:T115"/>
    <mergeCell ref="U115:V115"/>
    <mergeCell ref="W115:X115"/>
    <mergeCell ref="Y115:Z115"/>
    <mergeCell ref="AA115:AB115"/>
    <mergeCell ref="AC115:AD115"/>
    <mergeCell ref="AE115:AF115"/>
    <mergeCell ref="AG115:AH115"/>
    <mergeCell ref="AI115:AJ115"/>
    <mergeCell ref="AK115:AL115"/>
    <mergeCell ref="AQ122:AR122"/>
    <mergeCell ref="AS122:AT122"/>
    <mergeCell ref="AM118:AN118"/>
    <mergeCell ref="AO118:AP118"/>
    <mergeCell ref="AQ118:AR118"/>
    <mergeCell ref="AS118:AT118"/>
    <mergeCell ref="C119:D119"/>
    <mergeCell ref="E119:F119"/>
    <mergeCell ref="G119:H119"/>
    <mergeCell ref="I119:J119"/>
    <mergeCell ref="K119:L119"/>
    <mergeCell ref="M119:N119"/>
    <mergeCell ref="O119:P119"/>
    <mergeCell ref="Q119:R119"/>
    <mergeCell ref="S119:T119"/>
    <mergeCell ref="U119:V119"/>
    <mergeCell ref="W119:X119"/>
    <mergeCell ref="Y119:Z119"/>
    <mergeCell ref="AA119:AB119"/>
    <mergeCell ref="AC119:AD119"/>
    <mergeCell ref="AE119:AF119"/>
    <mergeCell ref="AG119:AH119"/>
    <mergeCell ref="AI119:AJ119"/>
    <mergeCell ref="AK119:AL119"/>
    <mergeCell ref="AM119:AN119"/>
    <mergeCell ref="AO119:AP119"/>
    <mergeCell ref="U118:V118"/>
    <mergeCell ref="W118:X118"/>
    <mergeCell ref="Y118:Z118"/>
    <mergeCell ref="AA118:AB118"/>
    <mergeCell ref="AC118:AD118"/>
    <mergeCell ref="AE118:AF118"/>
    <mergeCell ref="AK123:AL123"/>
    <mergeCell ref="C123:D123"/>
    <mergeCell ref="E123:F123"/>
    <mergeCell ref="G123:H123"/>
    <mergeCell ref="I123:J123"/>
    <mergeCell ref="K123:L123"/>
    <mergeCell ref="M123:N123"/>
    <mergeCell ref="O123:P123"/>
    <mergeCell ref="Q123:R123"/>
    <mergeCell ref="S123:T123"/>
    <mergeCell ref="AQ119:AR119"/>
    <mergeCell ref="AS119:AT119"/>
    <mergeCell ref="C122:D122"/>
    <mergeCell ref="E122:F122"/>
    <mergeCell ref="G122:H122"/>
    <mergeCell ref="I122:J122"/>
    <mergeCell ref="K122:L122"/>
    <mergeCell ref="M122:N122"/>
    <mergeCell ref="O122:P122"/>
    <mergeCell ref="Q122:R122"/>
    <mergeCell ref="S122:T122"/>
    <mergeCell ref="U122:V122"/>
    <mergeCell ref="W122:X122"/>
    <mergeCell ref="Y122:Z122"/>
    <mergeCell ref="AA122:AB122"/>
    <mergeCell ref="AC122:AD122"/>
    <mergeCell ref="AE122:AF122"/>
    <mergeCell ref="AG122:AH122"/>
    <mergeCell ref="AI122:AJ122"/>
    <mergeCell ref="AK122:AL122"/>
    <mergeCell ref="AM122:AN122"/>
    <mergeCell ref="AO122:AP122"/>
    <mergeCell ref="AM123:AN123"/>
    <mergeCell ref="AO123:AP123"/>
    <mergeCell ref="AQ123:AR123"/>
    <mergeCell ref="AS123:AT123"/>
    <mergeCell ref="C126:D126"/>
    <mergeCell ref="E126:F126"/>
    <mergeCell ref="G126:H126"/>
    <mergeCell ref="I126:J126"/>
    <mergeCell ref="K126:L126"/>
    <mergeCell ref="M126:N126"/>
    <mergeCell ref="O126:P126"/>
    <mergeCell ref="Q126:R126"/>
    <mergeCell ref="S126:T126"/>
    <mergeCell ref="U126:V126"/>
    <mergeCell ref="W126:X126"/>
    <mergeCell ref="Y126:Z126"/>
    <mergeCell ref="AA126:AB126"/>
    <mergeCell ref="AC126:AD126"/>
    <mergeCell ref="AE126:AF126"/>
    <mergeCell ref="AG126:AH126"/>
    <mergeCell ref="AI126:AJ126"/>
    <mergeCell ref="AK126:AL126"/>
    <mergeCell ref="AM126:AN126"/>
    <mergeCell ref="AO126:AP126"/>
    <mergeCell ref="U123:V123"/>
    <mergeCell ref="W123:X123"/>
    <mergeCell ref="Y123:Z123"/>
    <mergeCell ref="AA123:AB123"/>
    <mergeCell ref="AC123:AD123"/>
    <mergeCell ref="AE123:AF123"/>
    <mergeCell ref="AG123:AH123"/>
    <mergeCell ref="AI123:AJ123"/>
    <mergeCell ref="AQ126:AR126"/>
    <mergeCell ref="AS126:AT126"/>
    <mergeCell ref="A129:A168"/>
    <mergeCell ref="C129:D129"/>
    <mergeCell ref="E129:F129"/>
    <mergeCell ref="G129:H129"/>
    <mergeCell ref="I129:J129"/>
    <mergeCell ref="K129:L129"/>
    <mergeCell ref="M129:N129"/>
    <mergeCell ref="O129:P129"/>
    <mergeCell ref="Q129:R129"/>
    <mergeCell ref="S129:T129"/>
    <mergeCell ref="U129:V129"/>
    <mergeCell ref="W129:X129"/>
    <mergeCell ref="Y129:Z129"/>
    <mergeCell ref="AA129:AB129"/>
    <mergeCell ref="AC129:AD129"/>
    <mergeCell ref="AE129:AF129"/>
    <mergeCell ref="AG129:AH129"/>
    <mergeCell ref="AI129:AJ129"/>
    <mergeCell ref="AK129:AL129"/>
    <mergeCell ref="AM129:AN129"/>
    <mergeCell ref="AO129:AP129"/>
    <mergeCell ref="AQ129:AR129"/>
    <mergeCell ref="AG133:AH133"/>
    <mergeCell ref="AI133:AJ133"/>
    <mergeCell ref="AK133:AL133"/>
    <mergeCell ref="C133:D133"/>
    <mergeCell ref="E133:F133"/>
    <mergeCell ref="G133:H133"/>
    <mergeCell ref="I133:J133"/>
    <mergeCell ref="K133:L133"/>
    <mergeCell ref="AS129:AT129"/>
    <mergeCell ref="C132:D132"/>
    <mergeCell ref="E132:F132"/>
    <mergeCell ref="G132:H132"/>
    <mergeCell ref="I132:J132"/>
    <mergeCell ref="K132:L132"/>
    <mergeCell ref="M132:N132"/>
    <mergeCell ref="O132:P132"/>
    <mergeCell ref="Q132:R132"/>
    <mergeCell ref="S132:T132"/>
    <mergeCell ref="U132:V132"/>
    <mergeCell ref="W132:X132"/>
    <mergeCell ref="Y132:Z132"/>
    <mergeCell ref="AA132:AB132"/>
    <mergeCell ref="AC132:AD132"/>
    <mergeCell ref="AE132:AF132"/>
    <mergeCell ref="AG132:AH132"/>
    <mergeCell ref="AI132:AJ132"/>
    <mergeCell ref="AK132:AL132"/>
    <mergeCell ref="AM132:AN132"/>
    <mergeCell ref="AO132:AP132"/>
    <mergeCell ref="AQ132:AR132"/>
    <mergeCell ref="AS132:AT132"/>
    <mergeCell ref="C136:D136"/>
    <mergeCell ref="E136:F136"/>
    <mergeCell ref="G136:H136"/>
    <mergeCell ref="I136:J136"/>
    <mergeCell ref="K136:L136"/>
    <mergeCell ref="M136:N136"/>
    <mergeCell ref="O136:P136"/>
    <mergeCell ref="Q136:R136"/>
    <mergeCell ref="S136:T136"/>
    <mergeCell ref="U136:V136"/>
    <mergeCell ref="W136:X136"/>
    <mergeCell ref="Y136:Z136"/>
    <mergeCell ref="AA136:AB136"/>
    <mergeCell ref="AC136:AD136"/>
    <mergeCell ref="AE136:AF136"/>
    <mergeCell ref="AG136:AH136"/>
    <mergeCell ref="AI136:AJ136"/>
    <mergeCell ref="AM137:AN137"/>
    <mergeCell ref="AO137:AP137"/>
    <mergeCell ref="AQ137:AR137"/>
    <mergeCell ref="AS137:AT137"/>
    <mergeCell ref="S137:T137"/>
    <mergeCell ref="AK136:AL136"/>
    <mergeCell ref="AM136:AN136"/>
    <mergeCell ref="AO136:AP136"/>
    <mergeCell ref="U133:V133"/>
    <mergeCell ref="W133:X133"/>
    <mergeCell ref="Y133:Z133"/>
    <mergeCell ref="AA133:AB133"/>
    <mergeCell ref="AC133:AD133"/>
    <mergeCell ref="AE133:AF133"/>
    <mergeCell ref="M133:N133"/>
    <mergeCell ref="O133:P133"/>
    <mergeCell ref="E140:F140"/>
    <mergeCell ref="G140:H140"/>
    <mergeCell ref="I140:J140"/>
    <mergeCell ref="K140:L140"/>
    <mergeCell ref="M140:N140"/>
    <mergeCell ref="O140:P140"/>
    <mergeCell ref="Q140:R140"/>
    <mergeCell ref="U140:V140"/>
    <mergeCell ref="S140:T140"/>
    <mergeCell ref="Q133:R133"/>
    <mergeCell ref="S133:T133"/>
    <mergeCell ref="AM133:AN133"/>
    <mergeCell ref="AO133:AP133"/>
    <mergeCell ref="AQ133:AR133"/>
    <mergeCell ref="AS133:AT133"/>
    <mergeCell ref="AS136:AT136"/>
    <mergeCell ref="C137:D137"/>
    <mergeCell ref="E137:F137"/>
    <mergeCell ref="G137:H137"/>
    <mergeCell ref="I137:J137"/>
    <mergeCell ref="K137:L137"/>
    <mergeCell ref="M137:N137"/>
    <mergeCell ref="O137:P137"/>
    <mergeCell ref="Q137:R137"/>
    <mergeCell ref="U137:V137"/>
    <mergeCell ref="W137:X137"/>
    <mergeCell ref="Y137:Z137"/>
    <mergeCell ref="AA137:AB137"/>
    <mergeCell ref="AC137:AD137"/>
    <mergeCell ref="AE137:AF137"/>
    <mergeCell ref="AG137:AH137"/>
    <mergeCell ref="AI137:AJ137"/>
    <mergeCell ref="AK137:AL137"/>
    <mergeCell ref="AO144:AP144"/>
    <mergeCell ref="AQ144:AR144"/>
    <mergeCell ref="AS144:AT144"/>
    <mergeCell ref="AM140:AN140"/>
    <mergeCell ref="AO140:AP140"/>
    <mergeCell ref="AQ140:AR140"/>
    <mergeCell ref="AS140:AT140"/>
    <mergeCell ref="C141:D141"/>
    <mergeCell ref="E141:F141"/>
    <mergeCell ref="G141:H141"/>
    <mergeCell ref="I141:J141"/>
    <mergeCell ref="K141:L141"/>
    <mergeCell ref="M141:N141"/>
    <mergeCell ref="O141:P141"/>
    <mergeCell ref="Q141:R141"/>
    <mergeCell ref="S141:T141"/>
    <mergeCell ref="W141:X141"/>
    <mergeCell ref="Y141:Z141"/>
    <mergeCell ref="AA141:AB141"/>
    <mergeCell ref="AC141:AD141"/>
    <mergeCell ref="AE141:AF141"/>
    <mergeCell ref="AG141:AH141"/>
    <mergeCell ref="AI141:AJ141"/>
    <mergeCell ref="AK141:AL141"/>
    <mergeCell ref="AM141:AN141"/>
    <mergeCell ref="AO141:AP141"/>
    <mergeCell ref="W140:X140"/>
    <mergeCell ref="Y140:Z140"/>
    <mergeCell ref="AI140:AJ140"/>
    <mergeCell ref="AK140:AL140"/>
    <mergeCell ref="C140:D140"/>
    <mergeCell ref="U141:V141"/>
    <mergeCell ref="AE145:AF145"/>
    <mergeCell ref="AG145:AH145"/>
    <mergeCell ref="AI145:AJ145"/>
    <mergeCell ref="AK145:AL145"/>
    <mergeCell ref="C145:D145"/>
    <mergeCell ref="E145:F145"/>
    <mergeCell ref="G145:H145"/>
    <mergeCell ref="I145:J145"/>
    <mergeCell ref="K145:L145"/>
    <mergeCell ref="M145:N145"/>
    <mergeCell ref="O145:P145"/>
    <mergeCell ref="Q145:R145"/>
    <mergeCell ref="S145:T145"/>
    <mergeCell ref="AQ141:AR141"/>
    <mergeCell ref="C144:D144"/>
    <mergeCell ref="E144:F144"/>
    <mergeCell ref="G144:H144"/>
    <mergeCell ref="I144:J144"/>
    <mergeCell ref="K144:L144"/>
    <mergeCell ref="M144:N144"/>
    <mergeCell ref="O144:P144"/>
    <mergeCell ref="Q144:R144"/>
    <mergeCell ref="S144:T144"/>
    <mergeCell ref="W144:X144"/>
    <mergeCell ref="Y144:Z144"/>
    <mergeCell ref="AA144:AB144"/>
    <mergeCell ref="AC144:AD144"/>
    <mergeCell ref="AE144:AF144"/>
    <mergeCell ref="AG144:AH144"/>
    <mergeCell ref="AI144:AJ144"/>
    <mergeCell ref="AK144:AL144"/>
    <mergeCell ref="AM144:AN144"/>
    <mergeCell ref="AO149:AP149"/>
    <mergeCell ref="AQ149:AR149"/>
    <mergeCell ref="AS149:AT149"/>
    <mergeCell ref="AM145:AN145"/>
    <mergeCell ref="AO145:AP145"/>
    <mergeCell ref="AQ145:AR145"/>
    <mergeCell ref="AS145:AT145"/>
    <mergeCell ref="C148:D148"/>
    <mergeCell ref="E148:F148"/>
    <mergeCell ref="G148:H148"/>
    <mergeCell ref="I148:J148"/>
    <mergeCell ref="K148:L148"/>
    <mergeCell ref="M148:N148"/>
    <mergeCell ref="O148:P148"/>
    <mergeCell ref="Q148:R148"/>
    <mergeCell ref="S148:T148"/>
    <mergeCell ref="U148:V148"/>
    <mergeCell ref="W148:X148"/>
    <mergeCell ref="Y148:Z148"/>
    <mergeCell ref="AA148:AB148"/>
    <mergeCell ref="AC148:AD148"/>
    <mergeCell ref="AE148:AF148"/>
    <mergeCell ref="AG148:AH148"/>
    <mergeCell ref="AI148:AJ148"/>
    <mergeCell ref="AK148:AL148"/>
    <mergeCell ref="AM148:AN148"/>
    <mergeCell ref="AO148:AP148"/>
    <mergeCell ref="U145:V145"/>
    <mergeCell ref="W145:X145"/>
    <mergeCell ref="Y145:Z145"/>
    <mergeCell ref="AA145:AB145"/>
    <mergeCell ref="AC145:AD145"/>
    <mergeCell ref="AG152:AH152"/>
    <mergeCell ref="AI152:AJ152"/>
    <mergeCell ref="AK152:AL152"/>
    <mergeCell ref="C152:D152"/>
    <mergeCell ref="E152:F152"/>
    <mergeCell ref="G152:H152"/>
    <mergeCell ref="I152:J152"/>
    <mergeCell ref="K152:L152"/>
    <mergeCell ref="M152:N152"/>
    <mergeCell ref="O152:P152"/>
    <mergeCell ref="Q152:R152"/>
    <mergeCell ref="AA152:AB152"/>
    <mergeCell ref="AQ148:AR148"/>
    <mergeCell ref="AS148:AT148"/>
    <mergeCell ref="C149:D149"/>
    <mergeCell ref="E149:F149"/>
    <mergeCell ref="G149:H149"/>
    <mergeCell ref="I149:J149"/>
    <mergeCell ref="K149:L149"/>
    <mergeCell ref="M149:N149"/>
    <mergeCell ref="O149:P149"/>
    <mergeCell ref="Q149:R149"/>
    <mergeCell ref="AA149:AB149"/>
    <mergeCell ref="U149:V149"/>
    <mergeCell ref="W149:X149"/>
    <mergeCell ref="Y149:Z149"/>
    <mergeCell ref="AC149:AD149"/>
    <mergeCell ref="AE149:AF149"/>
    <mergeCell ref="AG149:AH149"/>
    <mergeCell ref="AI149:AJ149"/>
    <mergeCell ref="AK149:AL149"/>
    <mergeCell ref="AM149:AN149"/>
    <mergeCell ref="AM156:AN156"/>
    <mergeCell ref="AO156:AP156"/>
    <mergeCell ref="AQ156:AR156"/>
    <mergeCell ref="AS156:AT156"/>
    <mergeCell ref="AM152:AN152"/>
    <mergeCell ref="AO152:AP152"/>
    <mergeCell ref="AQ152:AR152"/>
    <mergeCell ref="AS152:AT152"/>
    <mergeCell ref="C153:D153"/>
    <mergeCell ref="E153:F153"/>
    <mergeCell ref="G153:H153"/>
    <mergeCell ref="I153:J153"/>
    <mergeCell ref="K153:L153"/>
    <mergeCell ref="M153:N153"/>
    <mergeCell ref="O153:P153"/>
    <mergeCell ref="Q153:R153"/>
    <mergeCell ref="AA153:AB153"/>
    <mergeCell ref="U153:V153"/>
    <mergeCell ref="W153:X153"/>
    <mergeCell ref="Y153:Z153"/>
    <mergeCell ref="AC153:AD153"/>
    <mergeCell ref="AE153:AF153"/>
    <mergeCell ref="AG153:AH153"/>
    <mergeCell ref="AI153:AJ153"/>
    <mergeCell ref="AK153:AL153"/>
    <mergeCell ref="AM153:AN153"/>
    <mergeCell ref="AO153:AP153"/>
    <mergeCell ref="U152:V152"/>
    <mergeCell ref="W152:X152"/>
    <mergeCell ref="Y152:Z152"/>
    <mergeCell ref="AC152:AD152"/>
    <mergeCell ref="AE152:AF152"/>
    <mergeCell ref="AG157:AH157"/>
    <mergeCell ref="AI157:AJ157"/>
    <mergeCell ref="AK157:AL157"/>
    <mergeCell ref="C157:D157"/>
    <mergeCell ref="E157:F157"/>
    <mergeCell ref="G157:H157"/>
    <mergeCell ref="I157:J157"/>
    <mergeCell ref="K157:L157"/>
    <mergeCell ref="M157:N157"/>
    <mergeCell ref="O157:P157"/>
    <mergeCell ref="Q157:R157"/>
    <mergeCell ref="S157:T157"/>
    <mergeCell ref="AQ153:AR153"/>
    <mergeCell ref="AS153:AT153"/>
    <mergeCell ref="C156:D156"/>
    <mergeCell ref="E156:F156"/>
    <mergeCell ref="G156:H156"/>
    <mergeCell ref="I156:J156"/>
    <mergeCell ref="K156:L156"/>
    <mergeCell ref="M156:N156"/>
    <mergeCell ref="O156:P156"/>
    <mergeCell ref="Q156:R156"/>
    <mergeCell ref="S156:T156"/>
    <mergeCell ref="U156:V156"/>
    <mergeCell ref="W156:X156"/>
    <mergeCell ref="Y156:Z156"/>
    <mergeCell ref="AA156:AB156"/>
    <mergeCell ref="AC156:AD156"/>
    <mergeCell ref="AE156:AF156"/>
    <mergeCell ref="AG156:AH156"/>
    <mergeCell ref="AI156:AJ156"/>
    <mergeCell ref="AK156:AL156"/>
    <mergeCell ref="AQ161:AR161"/>
    <mergeCell ref="AS161:AT161"/>
    <mergeCell ref="AM157:AN157"/>
    <mergeCell ref="AO157:AP157"/>
    <mergeCell ref="AQ157:AR157"/>
    <mergeCell ref="AS157:AT157"/>
    <mergeCell ref="C160:D160"/>
    <mergeCell ref="E160:F160"/>
    <mergeCell ref="G160:H160"/>
    <mergeCell ref="I160:J160"/>
    <mergeCell ref="K160:L160"/>
    <mergeCell ref="M160:N160"/>
    <mergeCell ref="O160:P160"/>
    <mergeCell ref="Q160:R160"/>
    <mergeCell ref="S160:T160"/>
    <mergeCell ref="U160:V160"/>
    <mergeCell ref="W160:X160"/>
    <mergeCell ref="Y160:Z160"/>
    <mergeCell ref="AA160:AB160"/>
    <mergeCell ref="AC160:AD160"/>
    <mergeCell ref="AE160:AF160"/>
    <mergeCell ref="AG160:AH160"/>
    <mergeCell ref="AI160:AJ160"/>
    <mergeCell ref="AK160:AL160"/>
    <mergeCell ref="AM160:AN160"/>
    <mergeCell ref="AO160:AP160"/>
    <mergeCell ref="U157:V157"/>
    <mergeCell ref="W157:X157"/>
    <mergeCell ref="Y157:Z157"/>
    <mergeCell ref="AA157:AB157"/>
    <mergeCell ref="AC157:AD157"/>
    <mergeCell ref="AE157:AF157"/>
    <mergeCell ref="AK164:AL164"/>
    <mergeCell ref="C164:D164"/>
    <mergeCell ref="E164:F164"/>
    <mergeCell ref="G164:H164"/>
    <mergeCell ref="I164:J164"/>
    <mergeCell ref="K164:L164"/>
    <mergeCell ref="M164:N164"/>
    <mergeCell ref="O164:P164"/>
    <mergeCell ref="Q164:R164"/>
    <mergeCell ref="S164:T164"/>
    <mergeCell ref="AQ160:AR160"/>
    <mergeCell ref="AS160:AT160"/>
    <mergeCell ref="C161:D161"/>
    <mergeCell ref="E161:F161"/>
    <mergeCell ref="G161:H161"/>
    <mergeCell ref="I161:J161"/>
    <mergeCell ref="K161:L161"/>
    <mergeCell ref="M161:N161"/>
    <mergeCell ref="O161:P161"/>
    <mergeCell ref="Q161:R161"/>
    <mergeCell ref="S161:T161"/>
    <mergeCell ref="U161:V161"/>
    <mergeCell ref="W161:X161"/>
    <mergeCell ref="Y161:Z161"/>
    <mergeCell ref="AA161:AB161"/>
    <mergeCell ref="AC161:AD161"/>
    <mergeCell ref="AE161:AF161"/>
    <mergeCell ref="AG161:AH161"/>
    <mergeCell ref="AI161:AJ161"/>
    <mergeCell ref="AK161:AL161"/>
    <mergeCell ref="AM161:AN161"/>
    <mergeCell ref="AO161:AP161"/>
    <mergeCell ref="AM164:AN164"/>
    <mergeCell ref="AO164:AP164"/>
    <mergeCell ref="AQ164:AR164"/>
    <mergeCell ref="AS164:AT164"/>
    <mergeCell ref="C165:D165"/>
    <mergeCell ref="E165:F165"/>
    <mergeCell ref="G165:H165"/>
    <mergeCell ref="I165:J165"/>
    <mergeCell ref="K165:L165"/>
    <mergeCell ref="M165:N165"/>
    <mergeCell ref="O165:P165"/>
    <mergeCell ref="Q165:R165"/>
    <mergeCell ref="S165:T165"/>
    <mergeCell ref="U165:V165"/>
    <mergeCell ref="W165:X165"/>
    <mergeCell ref="Y165:Z165"/>
    <mergeCell ref="AA165:AB165"/>
    <mergeCell ref="AC165:AD165"/>
    <mergeCell ref="AE165:AF165"/>
    <mergeCell ref="AG165:AH165"/>
    <mergeCell ref="AI165:AJ165"/>
    <mergeCell ref="AK165:AL165"/>
    <mergeCell ref="AM165:AN165"/>
    <mergeCell ref="AO165:AP165"/>
    <mergeCell ref="U164:V164"/>
    <mergeCell ref="W164:X164"/>
    <mergeCell ref="Y164:Z164"/>
    <mergeCell ref="AA164:AB164"/>
    <mergeCell ref="AC164:AD164"/>
    <mergeCell ref="AE164:AF164"/>
    <mergeCell ref="AG164:AH164"/>
    <mergeCell ref="AI164:AJ164"/>
    <mergeCell ref="AQ165:AR165"/>
    <mergeCell ref="AS165:AT165"/>
    <mergeCell ref="C168:D168"/>
    <mergeCell ref="E168:F168"/>
    <mergeCell ref="G168:H168"/>
    <mergeCell ref="I168:J168"/>
    <mergeCell ref="K168:L168"/>
    <mergeCell ref="M168:N168"/>
    <mergeCell ref="O168:P168"/>
    <mergeCell ref="Q168:R168"/>
    <mergeCell ref="S168:T168"/>
    <mergeCell ref="U168:V168"/>
    <mergeCell ref="W168:X168"/>
    <mergeCell ref="Y168:Z168"/>
    <mergeCell ref="AA168:AB168"/>
    <mergeCell ref="AC168:AD168"/>
    <mergeCell ref="AE168:AF168"/>
    <mergeCell ref="AG168:AH168"/>
    <mergeCell ref="AI168:AJ168"/>
    <mergeCell ref="AK168:AL168"/>
    <mergeCell ref="AM168:AN168"/>
    <mergeCell ref="AO168:AP168"/>
    <mergeCell ref="AQ168:AR168"/>
    <mergeCell ref="AS168:AT168"/>
    <mergeCell ref="AI171:AJ171"/>
    <mergeCell ref="A171:A210"/>
    <mergeCell ref="C171:D171"/>
    <mergeCell ref="E171:F171"/>
    <mergeCell ref="G171:H171"/>
    <mergeCell ref="I171:J171"/>
    <mergeCell ref="K171:L171"/>
    <mergeCell ref="M171:N171"/>
    <mergeCell ref="O171:P171"/>
    <mergeCell ref="Q171:R171"/>
    <mergeCell ref="C179:D179"/>
    <mergeCell ref="E179:F179"/>
    <mergeCell ref="G179:H179"/>
    <mergeCell ref="I179:J179"/>
    <mergeCell ref="K179:L179"/>
    <mergeCell ref="M179:N179"/>
    <mergeCell ref="O179:P179"/>
    <mergeCell ref="Q179:R179"/>
    <mergeCell ref="C187:D187"/>
    <mergeCell ref="E187:F187"/>
    <mergeCell ref="G187:H187"/>
    <mergeCell ref="I187:J187"/>
    <mergeCell ref="K187:L187"/>
    <mergeCell ref="M187:N187"/>
    <mergeCell ref="O187:P187"/>
    <mergeCell ref="AI179:AJ179"/>
    <mergeCell ref="E178:F178"/>
    <mergeCell ref="G178:H178"/>
    <mergeCell ref="I178:J178"/>
    <mergeCell ref="K178:L178"/>
    <mergeCell ref="M178:N178"/>
    <mergeCell ref="AI195:AJ195"/>
    <mergeCell ref="AK171:AL171"/>
    <mergeCell ref="AM171:AN171"/>
    <mergeCell ref="AO171:AP171"/>
    <mergeCell ref="AQ171:AR171"/>
    <mergeCell ref="AS171:AT171"/>
    <mergeCell ref="C174:D174"/>
    <mergeCell ref="E174:F174"/>
    <mergeCell ref="G174:H174"/>
    <mergeCell ref="I174:J174"/>
    <mergeCell ref="K174:L174"/>
    <mergeCell ref="M174:N174"/>
    <mergeCell ref="O174:P174"/>
    <mergeCell ref="Q174:R174"/>
    <mergeCell ref="S174:T174"/>
    <mergeCell ref="U174:V174"/>
    <mergeCell ref="W174:X174"/>
    <mergeCell ref="Y174:Z174"/>
    <mergeCell ref="AA174:AB174"/>
    <mergeCell ref="AC174:AD174"/>
    <mergeCell ref="AE174:AF174"/>
    <mergeCell ref="AG174:AH174"/>
    <mergeCell ref="AI174:AJ174"/>
    <mergeCell ref="AK174:AL174"/>
    <mergeCell ref="AM174:AN174"/>
    <mergeCell ref="S171:T171"/>
    <mergeCell ref="U171:V171"/>
    <mergeCell ref="W171:X171"/>
    <mergeCell ref="Y171:Z171"/>
    <mergeCell ref="AA171:AB171"/>
    <mergeCell ref="AC171:AD171"/>
    <mergeCell ref="AE171:AF171"/>
    <mergeCell ref="AG171:AH171"/>
    <mergeCell ref="AO174:AP174"/>
    <mergeCell ref="AQ174:AR174"/>
    <mergeCell ref="AS174:AT174"/>
    <mergeCell ref="C175:D175"/>
    <mergeCell ref="E175:F175"/>
    <mergeCell ref="G175:H175"/>
    <mergeCell ref="I175:J175"/>
    <mergeCell ref="K175:L175"/>
    <mergeCell ref="M175:N175"/>
    <mergeCell ref="O175:P175"/>
    <mergeCell ref="Q175:R175"/>
    <mergeCell ref="S175:T175"/>
    <mergeCell ref="U175:V175"/>
    <mergeCell ref="W175:X175"/>
    <mergeCell ref="Y175:Z175"/>
    <mergeCell ref="AA175:AB175"/>
    <mergeCell ref="AC175:AD175"/>
    <mergeCell ref="AE175:AF175"/>
    <mergeCell ref="AG175:AH175"/>
    <mergeCell ref="AI175:AJ175"/>
    <mergeCell ref="AK175:AL175"/>
    <mergeCell ref="AM175:AN175"/>
    <mergeCell ref="AO175:AP175"/>
    <mergeCell ref="AQ175:AR175"/>
    <mergeCell ref="AS175:AT175"/>
    <mergeCell ref="O178:P178"/>
    <mergeCell ref="Q178:R178"/>
    <mergeCell ref="S178:T178"/>
    <mergeCell ref="U178:V178"/>
    <mergeCell ref="W178:X178"/>
    <mergeCell ref="Y178:Z178"/>
    <mergeCell ref="AA178:AB178"/>
    <mergeCell ref="AC178:AD178"/>
    <mergeCell ref="AE178:AF178"/>
    <mergeCell ref="AG178:AH178"/>
    <mergeCell ref="AI178:AJ178"/>
    <mergeCell ref="AK178:AL178"/>
    <mergeCell ref="AM178:AN178"/>
    <mergeCell ref="AO178:AP178"/>
    <mergeCell ref="AQ178:AR178"/>
    <mergeCell ref="AS178:AT178"/>
    <mergeCell ref="AK179:AL179"/>
    <mergeCell ref="AM179:AN179"/>
    <mergeCell ref="AO179:AP179"/>
    <mergeCell ref="AQ179:AR179"/>
    <mergeCell ref="AS179:AT179"/>
    <mergeCell ref="C182:D182"/>
    <mergeCell ref="E182:F182"/>
    <mergeCell ref="G182:H182"/>
    <mergeCell ref="I182:J182"/>
    <mergeCell ref="K182:L182"/>
    <mergeCell ref="M182:N182"/>
    <mergeCell ref="O182:P182"/>
    <mergeCell ref="Q182:R182"/>
    <mergeCell ref="S182:T182"/>
    <mergeCell ref="U182:V182"/>
    <mergeCell ref="W182:X182"/>
    <mergeCell ref="Y182:Z182"/>
    <mergeCell ref="AA182:AB182"/>
    <mergeCell ref="AC182:AD182"/>
    <mergeCell ref="AE182:AF182"/>
    <mergeCell ref="AG182:AH182"/>
    <mergeCell ref="AI182:AJ182"/>
    <mergeCell ref="AK182:AL182"/>
    <mergeCell ref="AM182:AN182"/>
    <mergeCell ref="S179:T179"/>
    <mergeCell ref="U179:V179"/>
    <mergeCell ref="W179:X179"/>
    <mergeCell ref="Y179:Z179"/>
    <mergeCell ref="AA179:AB179"/>
    <mergeCell ref="AC179:AD179"/>
    <mergeCell ref="AE179:AF179"/>
    <mergeCell ref="AG179:AH179"/>
    <mergeCell ref="AO182:AP182"/>
    <mergeCell ref="AQ182:AR182"/>
    <mergeCell ref="AS182:AT182"/>
    <mergeCell ref="C183:D183"/>
    <mergeCell ref="E183:F183"/>
    <mergeCell ref="G183:H183"/>
    <mergeCell ref="I183:J183"/>
    <mergeCell ref="K183:L183"/>
    <mergeCell ref="M183:N183"/>
    <mergeCell ref="O183:P183"/>
    <mergeCell ref="Q183:R183"/>
    <mergeCell ref="S183:T183"/>
    <mergeCell ref="U183:V183"/>
    <mergeCell ref="W183:X183"/>
    <mergeCell ref="Y183:Z183"/>
    <mergeCell ref="AA183:AB183"/>
    <mergeCell ref="AC183:AD183"/>
    <mergeCell ref="AE183:AF183"/>
    <mergeCell ref="AG183:AH183"/>
    <mergeCell ref="AI183:AJ183"/>
    <mergeCell ref="AK183:AL183"/>
    <mergeCell ref="AM183:AN183"/>
    <mergeCell ref="AO183:AP183"/>
    <mergeCell ref="AQ183:AR183"/>
    <mergeCell ref="AG187:AH187"/>
    <mergeCell ref="AS183:AT183"/>
    <mergeCell ref="C186:D186"/>
    <mergeCell ref="E186:F186"/>
    <mergeCell ref="G186:H186"/>
    <mergeCell ref="I186:J186"/>
    <mergeCell ref="K186:L186"/>
    <mergeCell ref="M186:N186"/>
    <mergeCell ref="O186:P186"/>
    <mergeCell ref="Q186:R186"/>
    <mergeCell ref="S186:T186"/>
    <mergeCell ref="U186:V186"/>
    <mergeCell ref="W186:X186"/>
    <mergeCell ref="Y186:Z186"/>
    <mergeCell ref="AA186:AB186"/>
    <mergeCell ref="AC186:AD186"/>
    <mergeCell ref="AE186:AF186"/>
    <mergeCell ref="AG186:AH186"/>
    <mergeCell ref="AI186:AJ186"/>
    <mergeCell ref="AK186:AL186"/>
    <mergeCell ref="AM186:AN186"/>
    <mergeCell ref="AO186:AP186"/>
    <mergeCell ref="AQ186:AR186"/>
    <mergeCell ref="AS186:AT186"/>
    <mergeCell ref="AI187:AJ187"/>
    <mergeCell ref="AK187:AL187"/>
    <mergeCell ref="AM187:AN187"/>
    <mergeCell ref="AO187:AP187"/>
    <mergeCell ref="AQ187:AR187"/>
    <mergeCell ref="AS187:AT187"/>
    <mergeCell ref="C190:D190"/>
    <mergeCell ref="E190:F190"/>
    <mergeCell ref="G190:H190"/>
    <mergeCell ref="I190:J190"/>
    <mergeCell ref="K190:L190"/>
    <mergeCell ref="M190:N190"/>
    <mergeCell ref="O190:P190"/>
    <mergeCell ref="Q190:R190"/>
    <mergeCell ref="S190:T190"/>
    <mergeCell ref="U190:V190"/>
    <mergeCell ref="W190:X190"/>
    <mergeCell ref="Y190:Z190"/>
    <mergeCell ref="AA190:AB190"/>
    <mergeCell ref="AC190:AD190"/>
    <mergeCell ref="AE190:AF190"/>
    <mergeCell ref="AG190:AH190"/>
    <mergeCell ref="AI190:AJ190"/>
    <mergeCell ref="AK190:AL190"/>
    <mergeCell ref="Q187:R187"/>
    <mergeCell ref="S187:T187"/>
    <mergeCell ref="U187:V187"/>
    <mergeCell ref="W187:X187"/>
    <mergeCell ref="Y187:Z187"/>
    <mergeCell ref="AA187:AB187"/>
    <mergeCell ref="AC187:AD187"/>
    <mergeCell ref="AE187:AF187"/>
    <mergeCell ref="AM190:AN190"/>
    <mergeCell ref="AO190:AP190"/>
    <mergeCell ref="AQ190:AR190"/>
    <mergeCell ref="AS190:AT190"/>
    <mergeCell ref="AK191:AL191"/>
    <mergeCell ref="AM191:AN191"/>
    <mergeCell ref="C191:D191"/>
    <mergeCell ref="E191:F191"/>
    <mergeCell ref="G191:H191"/>
    <mergeCell ref="I191:J191"/>
    <mergeCell ref="K191:L191"/>
    <mergeCell ref="M191:N191"/>
    <mergeCell ref="O191:P191"/>
    <mergeCell ref="Q191:R191"/>
    <mergeCell ref="S191:T191"/>
    <mergeCell ref="U191:V191"/>
    <mergeCell ref="W191:X191"/>
    <mergeCell ref="Y191:Z191"/>
    <mergeCell ref="AA191:AB191"/>
    <mergeCell ref="AC191:AD191"/>
    <mergeCell ref="AE191:AF191"/>
    <mergeCell ref="AG191:AH191"/>
    <mergeCell ref="AI191:AJ191"/>
    <mergeCell ref="E195:F195"/>
    <mergeCell ref="G195:H195"/>
    <mergeCell ref="I195:J195"/>
    <mergeCell ref="M195:N195"/>
    <mergeCell ref="O195:P195"/>
    <mergeCell ref="Q195:R195"/>
    <mergeCell ref="S195:T195"/>
    <mergeCell ref="AQ191:AR191"/>
    <mergeCell ref="AO191:AP191"/>
    <mergeCell ref="AS191:AT191"/>
    <mergeCell ref="C194:D194"/>
    <mergeCell ref="E194:F194"/>
    <mergeCell ref="G194:H194"/>
    <mergeCell ref="I194:J194"/>
    <mergeCell ref="K194:L194"/>
    <mergeCell ref="M194:N194"/>
    <mergeCell ref="O194:P194"/>
    <mergeCell ref="Q194:R194"/>
    <mergeCell ref="S194:T194"/>
    <mergeCell ref="U194:V194"/>
    <mergeCell ref="W194:X194"/>
    <mergeCell ref="Y194:Z194"/>
    <mergeCell ref="AA194:AB194"/>
    <mergeCell ref="AC194:AD194"/>
    <mergeCell ref="AE194:AF194"/>
    <mergeCell ref="AG194:AH194"/>
    <mergeCell ref="AI194:AJ194"/>
    <mergeCell ref="AK194:AL194"/>
    <mergeCell ref="AM194:AN194"/>
    <mergeCell ref="AO194:AP194"/>
    <mergeCell ref="AQ194:AR194"/>
    <mergeCell ref="AS194:AT194"/>
    <mergeCell ref="AM195:AN195"/>
    <mergeCell ref="AO195:AP195"/>
    <mergeCell ref="AQ195:AR195"/>
    <mergeCell ref="AS195:AT195"/>
    <mergeCell ref="C198:D198"/>
    <mergeCell ref="E198:F198"/>
    <mergeCell ref="G198:H198"/>
    <mergeCell ref="I198:J198"/>
    <mergeCell ref="K198:L198"/>
    <mergeCell ref="M198:N198"/>
    <mergeCell ref="O198:P198"/>
    <mergeCell ref="Q198:R198"/>
    <mergeCell ref="S198:T198"/>
    <mergeCell ref="U198:V198"/>
    <mergeCell ref="W198:X198"/>
    <mergeCell ref="Y198:Z198"/>
    <mergeCell ref="AA198:AB198"/>
    <mergeCell ref="AC198:AD198"/>
    <mergeCell ref="AE198:AF198"/>
    <mergeCell ref="AG198:AH198"/>
    <mergeCell ref="AI198:AJ198"/>
    <mergeCell ref="AK198:AL198"/>
    <mergeCell ref="AM198:AN198"/>
    <mergeCell ref="AO198:AP198"/>
    <mergeCell ref="U195:V195"/>
    <mergeCell ref="W195:X195"/>
    <mergeCell ref="Y195:Z195"/>
    <mergeCell ref="AC195:AD195"/>
    <mergeCell ref="AE195:AF195"/>
    <mergeCell ref="AG195:AH195"/>
    <mergeCell ref="AK195:AL195"/>
    <mergeCell ref="C195:D195"/>
    <mergeCell ref="AQ198:AR198"/>
    <mergeCell ref="AS198:AT198"/>
    <mergeCell ref="C199:D199"/>
    <mergeCell ref="E199:F199"/>
    <mergeCell ref="G199:H199"/>
    <mergeCell ref="I199:J199"/>
    <mergeCell ref="K199:L199"/>
    <mergeCell ref="M199:N199"/>
    <mergeCell ref="O199:P199"/>
    <mergeCell ref="Q199:R199"/>
    <mergeCell ref="S199:T199"/>
    <mergeCell ref="U199:V199"/>
    <mergeCell ref="W199:X199"/>
    <mergeCell ref="Y199:Z199"/>
    <mergeCell ref="AA199:AB199"/>
    <mergeCell ref="AC199:AD199"/>
    <mergeCell ref="AE199:AF199"/>
    <mergeCell ref="AG199:AH199"/>
    <mergeCell ref="AI199:AJ199"/>
    <mergeCell ref="AK199:AL199"/>
    <mergeCell ref="AM199:AN199"/>
    <mergeCell ref="AO199:AP199"/>
    <mergeCell ref="AQ199:AR199"/>
    <mergeCell ref="AS199:AT199"/>
    <mergeCell ref="W203:X203"/>
    <mergeCell ref="Y203:Z203"/>
    <mergeCell ref="AA203:AB203"/>
    <mergeCell ref="AC203:AD203"/>
    <mergeCell ref="AE203:AF203"/>
    <mergeCell ref="AG203:AH203"/>
    <mergeCell ref="AI203:AJ203"/>
    <mergeCell ref="AA202:AB202"/>
    <mergeCell ref="AC202:AD202"/>
    <mergeCell ref="AE202:AF202"/>
    <mergeCell ref="AG202:AH202"/>
    <mergeCell ref="AI202:AJ202"/>
    <mergeCell ref="AK202:AL202"/>
    <mergeCell ref="C202:D202"/>
    <mergeCell ref="E202:F202"/>
    <mergeCell ref="G202:H202"/>
    <mergeCell ref="I202:J202"/>
    <mergeCell ref="K202:L202"/>
    <mergeCell ref="M202:N202"/>
    <mergeCell ref="O202:P202"/>
    <mergeCell ref="Q202:R202"/>
    <mergeCell ref="S202:T202"/>
    <mergeCell ref="AK203:AL203"/>
    <mergeCell ref="AQ203:AR203"/>
    <mergeCell ref="AS203:AT203"/>
    <mergeCell ref="C206:D206"/>
    <mergeCell ref="E206:F206"/>
    <mergeCell ref="G206:H206"/>
    <mergeCell ref="I206:J206"/>
    <mergeCell ref="K206:L206"/>
    <mergeCell ref="M206:N206"/>
    <mergeCell ref="O206:P206"/>
    <mergeCell ref="Q206:R206"/>
    <mergeCell ref="S206:T206"/>
    <mergeCell ref="U206:V206"/>
    <mergeCell ref="W206:X206"/>
    <mergeCell ref="Y206:Z206"/>
    <mergeCell ref="AA206:AB206"/>
    <mergeCell ref="AC206:AD206"/>
    <mergeCell ref="AE206:AF206"/>
    <mergeCell ref="AG206:AH206"/>
    <mergeCell ref="AI206:AJ206"/>
    <mergeCell ref="AK206:AL206"/>
    <mergeCell ref="AM206:AN206"/>
    <mergeCell ref="AO206:AP206"/>
    <mergeCell ref="AQ206:AR206"/>
    <mergeCell ref="C203:D203"/>
    <mergeCell ref="E203:F203"/>
    <mergeCell ref="G203:H203"/>
    <mergeCell ref="I203:J203"/>
    <mergeCell ref="K203:L203"/>
    <mergeCell ref="M203:N203"/>
    <mergeCell ref="O203:P203"/>
    <mergeCell ref="Q203:R203"/>
    <mergeCell ref="S203:T203"/>
    <mergeCell ref="AM203:AN203"/>
    <mergeCell ref="AO203:AP203"/>
    <mergeCell ref="U202:V202"/>
    <mergeCell ref="W202:X202"/>
    <mergeCell ref="Y202:Z202"/>
    <mergeCell ref="C210:D210"/>
    <mergeCell ref="E210:F210"/>
    <mergeCell ref="G210:H210"/>
    <mergeCell ref="I210:J210"/>
    <mergeCell ref="K210:L210"/>
    <mergeCell ref="M210:N210"/>
    <mergeCell ref="O210:P210"/>
    <mergeCell ref="Q210:R210"/>
    <mergeCell ref="S210:T210"/>
    <mergeCell ref="U210:V210"/>
    <mergeCell ref="W210:X210"/>
    <mergeCell ref="Y210:Z210"/>
    <mergeCell ref="AA210:AB210"/>
    <mergeCell ref="AC210:AD210"/>
    <mergeCell ref="AE210:AF210"/>
    <mergeCell ref="AG210:AH210"/>
    <mergeCell ref="AI210:AJ210"/>
    <mergeCell ref="C207:D207"/>
    <mergeCell ref="E207:F207"/>
    <mergeCell ref="G207:H207"/>
    <mergeCell ref="I207:J207"/>
    <mergeCell ref="K207:L207"/>
    <mergeCell ref="M207:N207"/>
    <mergeCell ref="O207:P207"/>
    <mergeCell ref="Q207:R207"/>
    <mergeCell ref="S207:T207"/>
    <mergeCell ref="U203:V203"/>
    <mergeCell ref="C11:D11"/>
    <mergeCell ref="C7:D7"/>
    <mergeCell ref="E15:F15"/>
    <mergeCell ref="E11:F11"/>
    <mergeCell ref="E7:F7"/>
    <mergeCell ref="G15:H15"/>
    <mergeCell ref="Y11:Z11"/>
    <mergeCell ref="W11:X11"/>
    <mergeCell ref="U11:V11"/>
    <mergeCell ref="AQ210:AR210"/>
    <mergeCell ref="AS210:AT210"/>
    <mergeCell ref="AM207:AN207"/>
    <mergeCell ref="AO207:AP207"/>
    <mergeCell ref="AQ207:AR207"/>
    <mergeCell ref="AS207:AT207"/>
    <mergeCell ref="AK210:AL210"/>
    <mergeCell ref="AM210:AN210"/>
    <mergeCell ref="AO210:AP210"/>
    <mergeCell ref="U207:V207"/>
    <mergeCell ref="W207:X207"/>
    <mergeCell ref="Y207:Z207"/>
    <mergeCell ref="AA207:AB207"/>
    <mergeCell ref="AC207:AD207"/>
    <mergeCell ref="AE207:AF207"/>
    <mergeCell ref="AG207:AH207"/>
    <mergeCell ref="AI207:AJ207"/>
    <mergeCell ref="AK207:AL207"/>
    <mergeCell ref="AS206:AT206"/>
    <mergeCell ref="AM202:AN202"/>
    <mergeCell ref="AO202:AP202"/>
    <mergeCell ref="AQ202:AR202"/>
    <mergeCell ref="AS202:AT202"/>
    <mergeCell ref="C3:D3"/>
    <mergeCell ref="E3:F3"/>
    <mergeCell ref="G3:H3"/>
    <mergeCell ref="I3:J3"/>
    <mergeCell ref="K3:L3"/>
    <mergeCell ref="M3:N3"/>
    <mergeCell ref="O3:P3"/>
    <mergeCell ref="Q3:R3"/>
    <mergeCell ref="S3:T3"/>
    <mergeCell ref="U3:V3"/>
    <mergeCell ref="W3:X3"/>
    <mergeCell ref="Y3:Z3"/>
    <mergeCell ref="AA3:AB3"/>
    <mergeCell ref="AC3:AD3"/>
    <mergeCell ref="AE3:AF3"/>
    <mergeCell ref="AG3:AH3"/>
    <mergeCell ref="AI3:AJ3"/>
    <mergeCell ref="C19:D19"/>
    <mergeCell ref="E19:F19"/>
    <mergeCell ref="G19:H19"/>
    <mergeCell ref="I19:J19"/>
    <mergeCell ref="K19:L19"/>
    <mergeCell ref="M19:N19"/>
    <mergeCell ref="O19:P19"/>
    <mergeCell ref="S19:T19"/>
    <mergeCell ref="Q19:R19"/>
    <mergeCell ref="AE19:AF19"/>
    <mergeCell ref="AC19:AD19"/>
    <mergeCell ref="AA19:AB19"/>
    <mergeCell ref="Y19:Z19"/>
    <mergeCell ref="W19:X19"/>
    <mergeCell ref="U19:V19"/>
    <mergeCell ref="AS19:AT19"/>
    <mergeCell ref="AQ19:AR19"/>
    <mergeCell ref="AO19:AP19"/>
    <mergeCell ref="AM19:AN19"/>
    <mergeCell ref="AK19:AL19"/>
    <mergeCell ref="AI19:AJ19"/>
    <mergeCell ref="AG19:AH19"/>
    <mergeCell ref="AA27:AB27"/>
    <mergeCell ref="AE30:AF30"/>
    <mergeCell ref="AA30:AB30"/>
    <mergeCell ref="S18:T18"/>
    <mergeCell ref="W18:X18"/>
    <mergeCell ref="U18:V18"/>
    <mergeCell ref="I18:J18"/>
    <mergeCell ref="AK3:AL3"/>
    <mergeCell ref="AM3:AN3"/>
    <mergeCell ref="AO3:AP3"/>
    <mergeCell ref="AQ3:AR3"/>
    <mergeCell ref="AS3:AT3"/>
    <mergeCell ref="K6:L6"/>
    <mergeCell ref="AK15:AL15"/>
    <mergeCell ref="AI15:AJ15"/>
    <mergeCell ref="AM6:AN6"/>
    <mergeCell ref="AA6:AB6"/>
    <mergeCell ref="AE6:AF6"/>
    <mergeCell ref="S6:T6"/>
    <mergeCell ref="W6:X6"/>
    <mergeCell ref="Y6:Z6"/>
    <mergeCell ref="AG6:AH6"/>
    <mergeCell ref="U6:V6"/>
    <mergeCell ref="AC6:AD6"/>
    <mergeCell ref="AK6:AL6"/>
    <mergeCell ref="AM22:AN22"/>
    <mergeCell ref="AM10:AN10"/>
    <mergeCell ref="M15:N15"/>
    <mergeCell ref="AC10:AD10"/>
    <mergeCell ref="AK10:AL10"/>
    <mergeCell ref="AA14:AB14"/>
    <mergeCell ref="AE14:AF14"/>
    <mergeCell ref="AM35:AN35"/>
    <mergeCell ref="AK35:AL35"/>
    <mergeCell ref="O27:P27"/>
    <mergeCell ref="G23:H23"/>
    <mergeCell ref="G11:H11"/>
    <mergeCell ref="G7:H7"/>
    <mergeCell ref="E26:F26"/>
    <mergeCell ref="G26:H26"/>
    <mergeCell ref="E18:F18"/>
    <mergeCell ref="G18:H18"/>
    <mergeCell ref="K15:L15"/>
    <mergeCell ref="AG31:AH31"/>
    <mergeCell ref="AE31:AF31"/>
    <mergeCell ref="AC31:AD31"/>
    <mergeCell ref="AA31:AB31"/>
    <mergeCell ref="AI35:AJ35"/>
    <mergeCell ref="O18:P18"/>
    <mergeCell ref="AI34:AJ34"/>
    <mergeCell ref="I7:J7"/>
    <mergeCell ref="AG7:AH7"/>
    <mergeCell ref="AE7:AF7"/>
    <mergeCell ref="AC7:AD7"/>
    <mergeCell ref="AA7:AB7"/>
    <mergeCell ref="Y7:Z7"/>
    <mergeCell ref="W7:X7"/>
    <mergeCell ref="U7:V7"/>
    <mergeCell ref="S7:T7"/>
    <mergeCell ref="Q7:R7"/>
    <mergeCell ref="O7:P7"/>
    <mergeCell ref="M7:N7"/>
    <mergeCell ref="K7:L7"/>
    <mergeCell ref="AC27:AD27"/>
    <mergeCell ref="AS141:AT141"/>
    <mergeCell ref="AA140:AB140"/>
    <mergeCell ref="AC140:AD140"/>
    <mergeCell ref="Q11:R11"/>
    <mergeCell ref="O11:P11"/>
    <mergeCell ref="AE27:AF27"/>
    <mergeCell ref="K35:L35"/>
    <mergeCell ref="AS23:AT23"/>
    <mergeCell ref="AQ23:AR23"/>
    <mergeCell ref="AO23:AP23"/>
    <mergeCell ref="AM23:AN23"/>
    <mergeCell ref="AK23:AL23"/>
    <mergeCell ref="AI23:AJ23"/>
    <mergeCell ref="AS27:AT27"/>
    <mergeCell ref="AQ27:AR27"/>
    <mergeCell ref="AO27:AP27"/>
    <mergeCell ref="AM27:AN27"/>
    <mergeCell ref="AK27:AL27"/>
    <mergeCell ref="AI27:AJ27"/>
    <mergeCell ref="AS15:AT15"/>
    <mergeCell ref="AQ15:AR15"/>
    <mergeCell ref="AO15:AP15"/>
    <mergeCell ref="AM15:AN15"/>
    <mergeCell ref="AS31:AT31"/>
    <mergeCell ref="AQ31:AR31"/>
    <mergeCell ref="AO31:AP31"/>
    <mergeCell ref="AM31:AN31"/>
    <mergeCell ref="AK31:AL31"/>
    <mergeCell ref="AI31:AJ31"/>
    <mergeCell ref="AS35:AT35"/>
    <mergeCell ref="AQ35:AR35"/>
    <mergeCell ref="AO35:AP35"/>
    <mergeCell ref="K169:N169"/>
    <mergeCell ref="AE140:AF140"/>
    <mergeCell ref="AG140:AH140"/>
    <mergeCell ref="AQ136:AR136"/>
    <mergeCell ref="M27:N27"/>
    <mergeCell ref="K27:L27"/>
    <mergeCell ref="AG15:AH15"/>
    <mergeCell ref="U144:V144"/>
    <mergeCell ref="C178:D178"/>
    <mergeCell ref="AS11:AT11"/>
    <mergeCell ref="AQ11:AR11"/>
    <mergeCell ref="AO11:AP11"/>
    <mergeCell ref="AM11:AN11"/>
    <mergeCell ref="AK11:AL11"/>
    <mergeCell ref="AI11:AJ11"/>
    <mergeCell ref="AS7:AT7"/>
    <mergeCell ref="AQ7:AR7"/>
    <mergeCell ref="AO7:AP7"/>
    <mergeCell ref="AM7:AN7"/>
    <mergeCell ref="AK7:AL7"/>
    <mergeCell ref="AI7:AJ7"/>
    <mergeCell ref="O35:P35"/>
    <mergeCell ref="M35:N35"/>
    <mergeCell ref="AE15:AF15"/>
    <mergeCell ref="AC15:AD15"/>
    <mergeCell ref="AA15:AB15"/>
    <mergeCell ref="Y15:Z15"/>
    <mergeCell ref="W15:X15"/>
    <mergeCell ref="U15:V15"/>
    <mergeCell ref="S15:T15"/>
    <mergeCell ref="Q15:R15"/>
    <mergeCell ref="O15:P15"/>
  </mergeCells>
  <phoneticPr fontId="7" type="noConversion"/>
  <conditionalFormatting sqref="C6:D6">
    <cfRule type="expression" dxfId="3506" priority="5627">
      <formula>E6&lt;&gt;""</formula>
    </cfRule>
  </conditionalFormatting>
  <conditionalFormatting sqref="C22:D22">
    <cfRule type="expression" dxfId="3505" priority="5615">
      <formula>E22&lt;&gt;""</formula>
    </cfRule>
  </conditionalFormatting>
  <conditionalFormatting sqref="C10:D10">
    <cfRule type="expression" dxfId="3504" priority="5605">
      <formula>E10&lt;&gt;""</formula>
    </cfRule>
  </conditionalFormatting>
  <conditionalFormatting sqref="C14:D14">
    <cfRule type="expression" dxfId="3503" priority="5595">
      <formula>E14&lt;&gt;""</formula>
    </cfRule>
  </conditionalFormatting>
  <conditionalFormatting sqref="C26:D26">
    <cfRule type="expression" dxfId="3502" priority="5585">
      <formula>E26&lt;&gt;""</formula>
    </cfRule>
  </conditionalFormatting>
  <conditionalFormatting sqref="C30:D30">
    <cfRule type="expression" dxfId="3501" priority="5575">
      <formula>E30&lt;&gt;""</formula>
    </cfRule>
  </conditionalFormatting>
  <conditionalFormatting sqref="C18:D18">
    <cfRule type="expression" dxfId="3500" priority="5565">
      <formula>E18&lt;&gt;""</formula>
    </cfRule>
  </conditionalFormatting>
  <conditionalFormatting sqref="C34:D34">
    <cfRule type="expression" dxfId="3499" priority="5555">
      <formula>E34&lt;&gt;""</formula>
    </cfRule>
  </conditionalFormatting>
  <conditionalFormatting sqref="C38:D38">
    <cfRule type="expression" dxfId="3498" priority="5545">
      <formula>E38&lt;&gt;""</formula>
    </cfRule>
  </conditionalFormatting>
  <conditionalFormatting sqref="C39">
    <cfRule type="expression" dxfId="3497" priority="5535">
      <formula>E39&lt;&gt;""</formula>
    </cfRule>
  </conditionalFormatting>
  <conditionalFormatting sqref="E6:F6">
    <cfRule type="expression" dxfId="3496" priority="4195">
      <formula>G6&lt;&gt;""</formula>
    </cfRule>
  </conditionalFormatting>
  <conditionalFormatting sqref="E22:F22">
    <cfRule type="expression" dxfId="3495" priority="4188">
      <formula>G22&lt;&gt;""</formula>
    </cfRule>
  </conditionalFormatting>
  <conditionalFormatting sqref="E14:F14">
    <cfRule type="expression" dxfId="3494" priority="4186">
      <formula>G14&lt;&gt;""</formula>
    </cfRule>
  </conditionalFormatting>
  <conditionalFormatting sqref="E26:F26">
    <cfRule type="expression" dxfId="3493" priority="4185">
      <formula>G26&lt;&gt;""</formula>
    </cfRule>
  </conditionalFormatting>
  <conditionalFormatting sqref="E30:F30">
    <cfRule type="expression" dxfId="3492" priority="4184">
      <formula>G30&lt;&gt;""</formula>
    </cfRule>
  </conditionalFormatting>
  <conditionalFormatting sqref="E18:F18">
    <cfRule type="expression" dxfId="3491" priority="4183">
      <formula>G18&lt;&gt;""</formula>
    </cfRule>
  </conditionalFormatting>
  <conditionalFormatting sqref="E34:F34">
    <cfRule type="expression" dxfId="3490" priority="4182">
      <formula>G34&lt;&gt;""</formula>
    </cfRule>
  </conditionalFormatting>
  <conditionalFormatting sqref="E38:F38">
    <cfRule type="expression" dxfId="3489" priority="4181">
      <formula>G38&lt;&gt;""</formula>
    </cfRule>
  </conditionalFormatting>
  <conditionalFormatting sqref="D5 F5">
    <cfRule type="duplicateValues" dxfId="3488" priority="4161"/>
  </conditionalFormatting>
  <conditionalFormatting sqref="D21 F21">
    <cfRule type="duplicateValues" dxfId="3487" priority="4094"/>
  </conditionalFormatting>
  <conditionalFormatting sqref="D9">
    <cfRule type="duplicateValues" dxfId="3486" priority="4093"/>
  </conditionalFormatting>
  <conditionalFormatting sqref="D13 F13">
    <cfRule type="duplicateValues" dxfId="3485" priority="4092"/>
  </conditionalFormatting>
  <conditionalFormatting sqref="D25 F25">
    <cfRule type="duplicateValues" dxfId="3484" priority="4091"/>
  </conditionalFormatting>
  <conditionalFormatting sqref="D29 F29">
    <cfRule type="duplicateValues" dxfId="3483" priority="4090"/>
  </conditionalFormatting>
  <conditionalFormatting sqref="D17 F17">
    <cfRule type="duplicateValues" dxfId="3482" priority="4089"/>
  </conditionalFormatting>
  <conditionalFormatting sqref="D33 F33">
    <cfRule type="duplicateValues" dxfId="3481" priority="4088"/>
  </conditionalFormatting>
  <conditionalFormatting sqref="D37 F37">
    <cfRule type="duplicateValues" dxfId="3480" priority="4087"/>
  </conditionalFormatting>
  <conditionalFormatting sqref="D41 F41">
    <cfRule type="duplicateValues" dxfId="3479" priority="4086"/>
  </conditionalFormatting>
  <conditionalFormatting sqref="G6:H6">
    <cfRule type="expression" dxfId="3478" priority="4084">
      <formula>I6&lt;&gt;""</formula>
    </cfRule>
  </conditionalFormatting>
  <conditionalFormatting sqref="G22:H22">
    <cfRule type="expression" dxfId="3477" priority="4083">
      <formula>I22&lt;&gt;""</formula>
    </cfRule>
  </conditionalFormatting>
  <conditionalFormatting sqref="G14:H14">
    <cfRule type="expression" dxfId="3476" priority="4081">
      <formula>I14&lt;&gt;""</formula>
    </cfRule>
  </conditionalFormatting>
  <conditionalFormatting sqref="G26:H26">
    <cfRule type="expression" dxfId="3475" priority="4080">
      <formula>I26&lt;&gt;""</formula>
    </cfRule>
  </conditionalFormatting>
  <conditionalFormatting sqref="G30:H30">
    <cfRule type="expression" dxfId="3474" priority="4079">
      <formula>I30&lt;&gt;""</formula>
    </cfRule>
  </conditionalFormatting>
  <conditionalFormatting sqref="G18:H18">
    <cfRule type="expression" dxfId="3473" priority="4078">
      <formula>I18&lt;&gt;""</formula>
    </cfRule>
  </conditionalFormatting>
  <conditionalFormatting sqref="G34:H34">
    <cfRule type="expression" dxfId="3472" priority="4077">
      <formula>I34&lt;&gt;""</formula>
    </cfRule>
  </conditionalFormatting>
  <conditionalFormatting sqref="G38:H38">
    <cfRule type="expression" dxfId="3471" priority="4076">
      <formula>I38&lt;&gt;""</formula>
    </cfRule>
  </conditionalFormatting>
  <conditionalFormatting sqref="G39">
    <cfRule type="expression" dxfId="3470" priority="4075">
      <formula>I39&lt;&gt;""</formula>
    </cfRule>
  </conditionalFormatting>
  <conditionalFormatting sqref="I6:J6">
    <cfRule type="expression" dxfId="3469" priority="4074">
      <formula>K6&lt;&gt;""</formula>
    </cfRule>
  </conditionalFormatting>
  <conditionalFormatting sqref="I22:J22">
    <cfRule type="expression" dxfId="3468" priority="4073">
      <formula>K22&lt;&gt;""</formula>
    </cfRule>
  </conditionalFormatting>
  <conditionalFormatting sqref="I14:J14">
    <cfRule type="expression" dxfId="3467" priority="4071">
      <formula>K14&lt;&gt;""</formula>
    </cfRule>
  </conditionalFormatting>
  <conditionalFormatting sqref="I26:J26">
    <cfRule type="expression" dxfId="3466" priority="4070">
      <formula>K26&lt;&gt;""</formula>
    </cfRule>
  </conditionalFormatting>
  <conditionalFormatting sqref="I30:J30">
    <cfRule type="expression" dxfId="3465" priority="4069">
      <formula>K30&lt;&gt;""</formula>
    </cfRule>
  </conditionalFormatting>
  <conditionalFormatting sqref="I18:J18">
    <cfRule type="expression" dxfId="3464" priority="4068">
      <formula>K18&lt;&gt;""</formula>
    </cfRule>
  </conditionalFormatting>
  <conditionalFormatting sqref="I34:J34">
    <cfRule type="expression" dxfId="3463" priority="4067">
      <formula>K34&lt;&gt;""</formula>
    </cfRule>
  </conditionalFormatting>
  <conditionalFormatting sqref="I38:J38">
    <cfRule type="expression" dxfId="3462" priority="4066">
      <formula>K38&lt;&gt;""</formula>
    </cfRule>
  </conditionalFormatting>
  <conditionalFormatting sqref="H5 J5">
    <cfRule type="duplicateValues" dxfId="3461" priority="4065"/>
  </conditionalFormatting>
  <conditionalFormatting sqref="H21 J21">
    <cfRule type="duplicateValues" dxfId="3460" priority="4064"/>
  </conditionalFormatting>
  <conditionalFormatting sqref="H13 J13">
    <cfRule type="duplicateValues" dxfId="3459" priority="4062"/>
  </conditionalFormatting>
  <conditionalFormatting sqref="H25 J25">
    <cfRule type="duplicateValues" dxfId="3458" priority="4061"/>
  </conditionalFormatting>
  <conditionalFormatting sqref="H29 J29">
    <cfRule type="duplicateValues" dxfId="3457" priority="4060"/>
  </conditionalFormatting>
  <conditionalFormatting sqref="H17 J17">
    <cfRule type="duplicateValues" dxfId="3456" priority="4059"/>
  </conditionalFormatting>
  <conditionalFormatting sqref="H33 J33">
    <cfRule type="duplicateValues" dxfId="3455" priority="4058"/>
  </conditionalFormatting>
  <conditionalFormatting sqref="H37 J37">
    <cfRule type="duplicateValues" dxfId="3454" priority="4057"/>
  </conditionalFormatting>
  <conditionalFormatting sqref="H41 J41">
    <cfRule type="duplicateValues" dxfId="3453" priority="4056"/>
  </conditionalFormatting>
  <conditionalFormatting sqref="K6:L6">
    <cfRule type="expression" dxfId="3452" priority="4054">
      <formula>M6&lt;&gt;""</formula>
    </cfRule>
  </conditionalFormatting>
  <conditionalFormatting sqref="K22:L22">
    <cfRule type="expression" dxfId="3451" priority="4053">
      <formula>M22&lt;&gt;""</formula>
    </cfRule>
  </conditionalFormatting>
  <conditionalFormatting sqref="K14:L14">
    <cfRule type="expression" dxfId="3450" priority="4051">
      <formula>M14&lt;&gt;""</formula>
    </cfRule>
  </conditionalFormatting>
  <conditionalFormatting sqref="K26:L26">
    <cfRule type="expression" dxfId="3449" priority="4050">
      <formula>M26&lt;&gt;""</formula>
    </cfRule>
  </conditionalFormatting>
  <conditionalFormatting sqref="K30:L30">
    <cfRule type="expression" dxfId="3448" priority="4049">
      <formula>M30&lt;&gt;""</formula>
    </cfRule>
  </conditionalFormatting>
  <conditionalFormatting sqref="K18:L18">
    <cfRule type="expression" dxfId="3447" priority="4048">
      <formula>M18&lt;&gt;""</formula>
    </cfRule>
  </conditionalFormatting>
  <conditionalFormatting sqref="K34:L34">
    <cfRule type="expression" dxfId="3446" priority="4047">
      <formula>M34&lt;&gt;""</formula>
    </cfRule>
  </conditionalFormatting>
  <conditionalFormatting sqref="K38:L38">
    <cfRule type="expression" dxfId="3445" priority="4046">
      <formula>M38&lt;&gt;""</formula>
    </cfRule>
  </conditionalFormatting>
  <conditionalFormatting sqref="K39">
    <cfRule type="expression" dxfId="3444" priority="4045">
      <formula>M39&lt;&gt;""</formula>
    </cfRule>
  </conditionalFormatting>
  <conditionalFormatting sqref="M6:N6">
    <cfRule type="expression" dxfId="3443" priority="4044">
      <formula>O6&lt;&gt;""</formula>
    </cfRule>
  </conditionalFormatting>
  <conditionalFormatting sqref="M22:N22">
    <cfRule type="expression" dxfId="3442" priority="4043">
      <formula>O22&lt;&gt;""</formula>
    </cfRule>
  </conditionalFormatting>
  <conditionalFormatting sqref="M14:N14">
    <cfRule type="expression" dxfId="3441" priority="4041">
      <formula>O14&lt;&gt;""</formula>
    </cfRule>
  </conditionalFormatting>
  <conditionalFormatting sqref="M26:N26">
    <cfRule type="expression" dxfId="3440" priority="4040">
      <formula>O26&lt;&gt;""</formula>
    </cfRule>
  </conditionalFormatting>
  <conditionalFormatting sqref="M30:N30">
    <cfRule type="expression" dxfId="3439" priority="4039">
      <formula>O30&lt;&gt;""</formula>
    </cfRule>
  </conditionalFormatting>
  <conditionalFormatting sqref="M18:N18">
    <cfRule type="expression" dxfId="3438" priority="4038">
      <formula>O18&lt;&gt;""</formula>
    </cfRule>
  </conditionalFormatting>
  <conditionalFormatting sqref="M34:N34">
    <cfRule type="expression" dxfId="3437" priority="4037">
      <formula>O34&lt;&gt;""</formula>
    </cfRule>
  </conditionalFormatting>
  <conditionalFormatting sqref="M38:N38">
    <cfRule type="expression" dxfId="3436" priority="4036">
      <formula>O38&lt;&gt;""</formula>
    </cfRule>
  </conditionalFormatting>
  <conditionalFormatting sqref="L5 N5">
    <cfRule type="duplicateValues" dxfId="3435" priority="4035"/>
  </conditionalFormatting>
  <conditionalFormatting sqref="L21 N21">
    <cfRule type="duplicateValues" dxfId="3434" priority="4034"/>
  </conditionalFormatting>
  <conditionalFormatting sqref="L13 N13">
    <cfRule type="duplicateValues" dxfId="3433" priority="4032"/>
  </conditionalFormatting>
  <conditionalFormatting sqref="L25 N25">
    <cfRule type="duplicateValues" dxfId="3432" priority="4031"/>
  </conditionalFormatting>
  <conditionalFormatting sqref="L29 N29">
    <cfRule type="duplicateValues" dxfId="3431" priority="4030"/>
  </conditionalFormatting>
  <conditionalFormatting sqref="L17 N17">
    <cfRule type="duplicateValues" dxfId="3430" priority="4029"/>
  </conditionalFormatting>
  <conditionalFormatting sqref="L33 N33">
    <cfRule type="duplicateValues" dxfId="3429" priority="4028"/>
  </conditionalFormatting>
  <conditionalFormatting sqref="L37 N37">
    <cfRule type="duplicateValues" dxfId="3428" priority="4027"/>
  </conditionalFormatting>
  <conditionalFormatting sqref="L41 N41">
    <cfRule type="duplicateValues" dxfId="3427" priority="4026"/>
  </conditionalFormatting>
  <conditionalFormatting sqref="O6:P6">
    <cfRule type="expression" dxfId="3426" priority="4024">
      <formula>Q6&lt;&gt;""</formula>
    </cfRule>
  </conditionalFormatting>
  <conditionalFormatting sqref="O22:P22">
    <cfRule type="expression" dxfId="3425" priority="4023">
      <formula>Q22&lt;&gt;""</formula>
    </cfRule>
  </conditionalFormatting>
  <conditionalFormatting sqref="O14:P14">
    <cfRule type="expression" dxfId="3424" priority="4021">
      <formula>Q14&lt;&gt;""</formula>
    </cfRule>
  </conditionalFormatting>
  <conditionalFormatting sqref="O26:P26">
    <cfRule type="expression" dxfId="3423" priority="4020">
      <formula>Q26&lt;&gt;""</formula>
    </cfRule>
  </conditionalFormatting>
  <conditionalFormatting sqref="O30:P30">
    <cfRule type="expression" dxfId="3422" priority="4019">
      <formula>Q30&lt;&gt;""</formula>
    </cfRule>
  </conditionalFormatting>
  <conditionalFormatting sqref="O18:P18">
    <cfRule type="expression" dxfId="3421" priority="4018">
      <formula>Q18&lt;&gt;""</formula>
    </cfRule>
  </conditionalFormatting>
  <conditionalFormatting sqref="O34:P34">
    <cfRule type="expression" dxfId="3420" priority="4017">
      <formula>Q34&lt;&gt;""</formula>
    </cfRule>
  </conditionalFormatting>
  <conditionalFormatting sqref="O38:P38">
    <cfRule type="expression" dxfId="3419" priority="4016">
      <formula>Q38&lt;&gt;""</formula>
    </cfRule>
  </conditionalFormatting>
  <conditionalFormatting sqref="O39">
    <cfRule type="expression" dxfId="3418" priority="4015">
      <formula>Q39&lt;&gt;""</formula>
    </cfRule>
  </conditionalFormatting>
  <conditionalFormatting sqref="Q6:R6">
    <cfRule type="expression" dxfId="3417" priority="4014">
      <formula>S6&lt;&gt;""</formula>
    </cfRule>
  </conditionalFormatting>
  <conditionalFormatting sqref="Q22:R22">
    <cfRule type="expression" dxfId="3416" priority="4013">
      <formula>S22&lt;&gt;""</formula>
    </cfRule>
  </conditionalFormatting>
  <conditionalFormatting sqref="Q14:R14">
    <cfRule type="expression" dxfId="3415" priority="4011">
      <formula>S14&lt;&gt;""</formula>
    </cfRule>
  </conditionalFormatting>
  <conditionalFormatting sqref="Q26:R26">
    <cfRule type="expression" dxfId="3414" priority="4010">
      <formula>S26&lt;&gt;""</formula>
    </cfRule>
  </conditionalFormatting>
  <conditionalFormatting sqref="Q30:R30">
    <cfRule type="expression" dxfId="3413" priority="4009">
      <formula>S30&lt;&gt;""</formula>
    </cfRule>
  </conditionalFormatting>
  <conditionalFormatting sqref="Q18:R18">
    <cfRule type="expression" dxfId="3412" priority="4008">
      <formula>S18&lt;&gt;""</formula>
    </cfRule>
  </conditionalFormatting>
  <conditionalFormatting sqref="Q34:R34">
    <cfRule type="expression" dxfId="3411" priority="4007">
      <formula>S34&lt;&gt;""</formula>
    </cfRule>
  </conditionalFormatting>
  <conditionalFormatting sqref="Q38:R38">
    <cfRule type="expression" dxfId="3410" priority="4006">
      <formula>S38&lt;&gt;""</formula>
    </cfRule>
  </conditionalFormatting>
  <conditionalFormatting sqref="P5 R5">
    <cfRule type="duplicateValues" dxfId="3409" priority="4005"/>
  </conditionalFormatting>
  <conditionalFormatting sqref="P21 R21">
    <cfRule type="duplicateValues" dxfId="3408" priority="4004"/>
  </conditionalFormatting>
  <conditionalFormatting sqref="P13 R13">
    <cfRule type="duplicateValues" dxfId="3407" priority="4002"/>
  </conditionalFormatting>
  <conditionalFormatting sqref="P25 R25">
    <cfRule type="duplicateValues" dxfId="3406" priority="4001"/>
  </conditionalFormatting>
  <conditionalFormatting sqref="P29 R29">
    <cfRule type="duplicateValues" dxfId="3405" priority="4000"/>
  </conditionalFormatting>
  <conditionalFormatting sqref="P17 R17">
    <cfRule type="duplicateValues" dxfId="3404" priority="3999"/>
  </conditionalFormatting>
  <conditionalFormatting sqref="P33 R33">
    <cfRule type="duplicateValues" dxfId="3403" priority="3998"/>
  </conditionalFormatting>
  <conditionalFormatting sqref="P37 R37">
    <cfRule type="duplicateValues" dxfId="3402" priority="3997"/>
  </conditionalFormatting>
  <conditionalFormatting sqref="P41 R41">
    <cfRule type="duplicateValues" dxfId="3401" priority="3996"/>
  </conditionalFormatting>
  <conditionalFormatting sqref="S6:T6">
    <cfRule type="expression" dxfId="3400" priority="3994">
      <formula>U6&lt;&gt;""</formula>
    </cfRule>
  </conditionalFormatting>
  <conditionalFormatting sqref="S22:T22">
    <cfRule type="expression" dxfId="3399" priority="3993">
      <formula>U22&lt;&gt;""</formula>
    </cfRule>
  </conditionalFormatting>
  <conditionalFormatting sqref="S14:T14">
    <cfRule type="expression" dxfId="3398" priority="3991">
      <formula>U14&lt;&gt;""</formula>
    </cfRule>
  </conditionalFormatting>
  <conditionalFormatting sqref="S26:T26">
    <cfRule type="expression" dxfId="3397" priority="3990">
      <formula>U26&lt;&gt;""</formula>
    </cfRule>
  </conditionalFormatting>
  <conditionalFormatting sqref="S30:T30">
    <cfRule type="expression" dxfId="3396" priority="3989">
      <formula>U30&lt;&gt;""</formula>
    </cfRule>
  </conditionalFormatting>
  <conditionalFormatting sqref="S18:T18">
    <cfRule type="expression" dxfId="3395" priority="3988">
      <formula>U18&lt;&gt;""</formula>
    </cfRule>
  </conditionalFormatting>
  <conditionalFormatting sqref="S34:T34">
    <cfRule type="expression" dxfId="3394" priority="3987">
      <formula>U34&lt;&gt;""</formula>
    </cfRule>
  </conditionalFormatting>
  <conditionalFormatting sqref="S38:T38">
    <cfRule type="expression" dxfId="3393" priority="3986">
      <formula>U38&lt;&gt;""</formula>
    </cfRule>
  </conditionalFormatting>
  <conditionalFormatting sqref="S39">
    <cfRule type="expression" dxfId="3392" priority="3985">
      <formula>U39&lt;&gt;""</formula>
    </cfRule>
  </conditionalFormatting>
  <conditionalFormatting sqref="U6:V6">
    <cfRule type="expression" dxfId="3391" priority="3984">
      <formula>W6&lt;&gt;""</formula>
    </cfRule>
  </conditionalFormatting>
  <conditionalFormatting sqref="U22:V22">
    <cfRule type="expression" dxfId="3390" priority="3983">
      <formula>W22&lt;&gt;""</formula>
    </cfRule>
  </conditionalFormatting>
  <conditionalFormatting sqref="U14:V14">
    <cfRule type="expression" dxfId="3389" priority="3981">
      <formula>W14&lt;&gt;""</formula>
    </cfRule>
  </conditionalFormatting>
  <conditionalFormatting sqref="U26:V26">
    <cfRule type="expression" dxfId="3388" priority="3980">
      <formula>W26&lt;&gt;""</formula>
    </cfRule>
  </conditionalFormatting>
  <conditionalFormatting sqref="U30:V30">
    <cfRule type="expression" dxfId="3387" priority="3979">
      <formula>W30&lt;&gt;""</formula>
    </cfRule>
  </conditionalFormatting>
  <conditionalFormatting sqref="U18:V18">
    <cfRule type="expression" dxfId="3386" priority="3978">
      <formula>W18&lt;&gt;""</formula>
    </cfRule>
  </conditionalFormatting>
  <conditionalFormatting sqref="U34:V34">
    <cfRule type="expression" dxfId="3385" priority="3977">
      <formula>W34&lt;&gt;""</formula>
    </cfRule>
  </conditionalFormatting>
  <conditionalFormatting sqref="U38:V38">
    <cfRule type="expression" dxfId="3384" priority="3976">
      <formula>W38&lt;&gt;""</formula>
    </cfRule>
  </conditionalFormatting>
  <conditionalFormatting sqref="T5 V5">
    <cfRule type="duplicateValues" dxfId="3383" priority="3975"/>
  </conditionalFormatting>
  <conditionalFormatting sqref="T21 V21">
    <cfRule type="duplicateValues" dxfId="3382" priority="3974"/>
  </conditionalFormatting>
  <conditionalFormatting sqref="T13 V13">
    <cfRule type="duplicateValues" dxfId="3381" priority="3972"/>
  </conditionalFormatting>
  <conditionalFormatting sqref="T25 V25">
    <cfRule type="duplicateValues" dxfId="3380" priority="3971"/>
  </conditionalFormatting>
  <conditionalFormatting sqref="T29 V29">
    <cfRule type="duplicateValues" dxfId="3379" priority="3970"/>
  </conditionalFormatting>
  <conditionalFormatting sqref="T17 V17">
    <cfRule type="duplicateValues" dxfId="3378" priority="3969"/>
  </conditionalFormatting>
  <conditionalFormatting sqref="T33 V33">
    <cfRule type="duplicateValues" dxfId="3377" priority="3968"/>
  </conditionalFormatting>
  <conditionalFormatting sqref="T37 V37">
    <cfRule type="duplicateValues" dxfId="3376" priority="3967"/>
  </conditionalFormatting>
  <conditionalFormatting sqref="T41 V41">
    <cfRule type="duplicateValues" dxfId="3375" priority="3966"/>
  </conditionalFormatting>
  <conditionalFormatting sqref="W6:X6">
    <cfRule type="expression" dxfId="3374" priority="3964">
      <formula>Y6&lt;&gt;""</formula>
    </cfRule>
  </conditionalFormatting>
  <conditionalFormatting sqref="W22:X22">
    <cfRule type="expression" dxfId="3373" priority="3963">
      <formula>Y22&lt;&gt;""</formula>
    </cfRule>
  </conditionalFormatting>
  <conditionalFormatting sqref="W14:X14">
    <cfRule type="expression" dxfId="3372" priority="3961">
      <formula>Y14&lt;&gt;""</formula>
    </cfRule>
  </conditionalFormatting>
  <conditionalFormatting sqref="W26:X26">
    <cfRule type="expression" dxfId="3371" priority="3960">
      <formula>Y26&lt;&gt;""</formula>
    </cfRule>
  </conditionalFormatting>
  <conditionalFormatting sqref="W30:X30">
    <cfRule type="expression" dxfId="3370" priority="3959">
      <formula>Y30&lt;&gt;""</formula>
    </cfRule>
  </conditionalFormatting>
  <conditionalFormatting sqref="W18:X18">
    <cfRule type="expression" dxfId="3369" priority="3958">
      <formula>Y18&lt;&gt;""</formula>
    </cfRule>
  </conditionalFormatting>
  <conditionalFormatting sqref="W34:X34">
    <cfRule type="expression" dxfId="3368" priority="3957">
      <formula>Y34&lt;&gt;""</formula>
    </cfRule>
  </conditionalFormatting>
  <conditionalFormatting sqref="W38:X38">
    <cfRule type="expression" dxfId="3367" priority="3956">
      <formula>Y38&lt;&gt;""</formula>
    </cfRule>
  </conditionalFormatting>
  <conditionalFormatting sqref="W39">
    <cfRule type="expression" dxfId="3366" priority="3955">
      <formula>Y39&lt;&gt;""</formula>
    </cfRule>
  </conditionalFormatting>
  <conditionalFormatting sqref="Y6:Z6">
    <cfRule type="expression" dxfId="3365" priority="3954">
      <formula>AA6&lt;&gt;""</formula>
    </cfRule>
  </conditionalFormatting>
  <conditionalFormatting sqref="Y22:Z22">
    <cfRule type="expression" dxfId="3364" priority="3953">
      <formula>AA22&lt;&gt;""</formula>
    </cfRule>
  </conditionalFormatting>
  <conditionalFormatting sqref="Y14:Z14">
    <cfRule type="expression" dxfId="3363" priority="3951">
      <formula>AA14&lt;&gt;""</formula>
    </cfRule>
  </conditionalFormatting>
  <conditionalFormatting sqref="Y26:Z26">
    <cfRule type="expression" dxfId="3362" priority="3950">
      <formula>AA26&lt;&gt;""</formula>
    </cfRule>
  </conditionalFormatting>
  <conditionalFormatting sqref="Y30:Z30">
    <cfRule type="expression" dxfId="3361" priority="3949">
      <formula>AA30&lt;&gt;""</formula>
    </cfRule>
  </conditionalFormatting>
  <conditionalFormatting sqref="Y18:Z18">
    <cfRule type="expression" dxfId="3360" priority="3948">
      <formula>AA18&lt;&gt;""</formula>
    </cfRule>
  </conditionalFormatting>
  <conditionalFormatting sqref="Y34:Z34">
    <cfRule type="expression" dxfId="3359" priority="3947">
      <formula>AA34&lt;&gt;""</formula>
    </cfRule>
  </conditionalFormatting>
  <conditionalFormatting sqref="Y38:Z38">
    <cfRule type="expression" dxfId="3358" priority="3946">
      <formula>AA38&lt;&gt;""</formula>
    </cfRule>
  </conditionalFormatting>
  <conditionalFormatting sqref="X5 Z5">
    <cfRule type="duplicateValues" dxfId="3357" priority="3945"/>
  </conditionalFormatting>
  <conditionalFormatting sqref="X21 Z21">
    <cfRule type="duplicateValues" dxfId="3356" priority="3944"/>
  </conditionalFormatting>
  <conditionalFormatting sqref="X13 Z13">
    <cfRule type="duplicateValues" dxfId="3355" priority="3942"/>
  </conditionalFormatting>
  <conditionalFormatting sqref="X25 Z25">
    <cfRule type="duplicateValues" dxfId="3354" priority="3941"/>
  </conditionalFormatting>
  <conditionalFormatting sqref="X29 Z29">
    <cfRule type="duplicateValues" dxfId="3353" priority="3940"/>
  </conditionalFormatting>
  <conditionalFormatting sqref="X17 Z17">
    <cfRule type="duplicateValues" dxfId="3352" priority="3939"/>
  </conditionalFormatting>
  <conditionalFormatting sqref="X33 Z33">
    <cfRule type="duplicateValues" dxfId="3351" priority="3938"/>
  </conditionalFormatting>
  <conditionalFormatting sqref="X37 Z37">
    <cfRule type="duplicateValues" dxfId="3350" priority="3937"/>
  </conditionalFormatting>
  <conditionalFormatting sqref="X41 Z41">
    <cfRule type="duplicateValues" dxfId="3349" priority="3936"/>
  </conditionalFormatting>
  <conditionalFormatting sqref="AA6:AB6">
    <cfRule type="expression" dxfId="3348" priority="3934">
      <formula>AC6&lt;&gt;""</formula>
    </cfRule>
  </conditionalFormatting>
  <conditionalFormatting sqref="AA22:AB22">
    <cfRule type="expression" dxfId="3347" priority="3933">
      <formula>AC22&lt;&gt;""</formula>
    </cfRule>
  </conditionalFormatting>
  <conditionalFormatting sqref="AA14:AB14">
    <cfRule type="expression" dxfId="3346" priority="3931">
      <formula>AC14&lt;&gt;""</formula>
    </cfRule>
  </conditionalFormatting>
  <conditionalFormatting sqref="AA26:AB26">
    <cfRule type="expression" dxfId="3345" priority="3930">
      <formula>AC26&lt;&gt;""</formula>
    </cfRule>
  </conditionalFormatting>
  <conditionalFormatting sqref="AA30:AB30">
    <cfRule type="expression" dxfId="3344" priority="3929">
      <formula>AC30&lt;&gt;""</formula>
    </cfRule>
  </conditionalFormatting>
  <conditionalFormatting sqref="AA18:AB18">
    <cfRule type="expression" dxfId="3343" priority="3928">
      <formula>AC18&lt;&gt;""</formula>
    </cfRule>
  </conditionalFormatting>
  <conditionalFormatting sqref="AA34:AB34">
    <cfRule type="expression" dxfId="3342" priority="3927">
      <formula>AC34&lt;&gt;""</formula>
    </cfRule>
  </conditionalFormatting>
  <conditionalFormatting sqref="AA38:AB38">
    <cfRule type="expression" dxfId="3341" priority="3926">
      <formula>AC38&lt;&gt;""</formula>
    </cfRule>
  </conditionalFormatting>
  <conditionalFormatting sqref="AA39">
    <cfRule type="expression" dxfId="3340" priority="3925">
      <formula>AC39&lt;&gt;""</formula>
    </cfRule>
  </conditionalFormatting>
  <conditionalFormatting sqref="AC6:AD6">
    <cfRule type="expression" dxfId="3339" priority="3924">
      <formula>AE6&lt;&gt;""</formula>
    </cfRule>
  </conditionalFormatting>
  <conditionalFormatting sqref="AC22:AD22">
    <cfRule type="expression" dxfId="3338" priority="3923">
      <formula>AE22&lt;&gt;""</formula>
    </cfRule>
  </conditionalFormatting>
  <conditionalFormatting sqref="AC14:AD14">
    <cfRule type="expression" dxfId="3337" priority="3921">
      <formula>AE14&lt;&gt;""</formula>
    </cfRule>
  </conditionalFormatting>
  <conditionalFormatting sqref="AC26:AD26">
    <cfRule type="expression" dxfId="3336" priority="3920">
      <formula>AE26&lt;&gt;""</formula>
    </cfRule>
  </conditionalFormatting>
  <conditionalFormatting sqref="AC30:AD30">
    <cfRule type="expression" dxfId="3335" priority="3919">
      <formula>AE30&lt;&gt;""</formula>
    </cfRule>
  </conditionalFormatting>
  <conditionalFormatting sqref="AC18:AD18">
    <cfRule type="expression" dxfId="3334" priority="3918">
      <formula>AE18&lt;&gt;""</formula>
    </cfRule>
  </conditionalFormatting>
  <conditionalFormatting sqref="AC34:AD34">
    <cfRule type="expression" dxfId="3333" priority="3917">
      <formula>AE34&lt;&gt;""</formula>
    </cfRule>
  </conditionalFormatting>
  <conditionalFormatting sqref="AC38:AD38">
    <cfRule type="expression" dxfId="3332" priority="3916">
      <formula>AE38&lt;&gt;""</formula>
    </cfRule>
  </conditionalFormatting>
  <conditionalFormatting sqref="AB5 AD5">
    <cfRule type="duplicateValues" dxfId="3331" priority="3915"/>
  </conditionalFormatting>
  <conditionalFormatting sqref="AB21 AD21">
    <cfRule type="duplicateValues" dxfId="3330" priority="3914"/>
  </conditionalFormatting>
  <conditionalFormatting sqref="AB13 AD13">
    <cfRule type="duplicateValues" dxfId="3329" priority="3912"/>
  </conditionalFormatting>
  <conditionalFormatting sqref="AB25 AD25">
    <cfRule type="duplicateValues" dxfId="3328" priority="3911"/>
  </conditionalFormatting>
  <conditionalFormatting sqref="AB29 AD29">
    <cfRule type="duplicateValues" dxfId="3327" priority="3910"/>
  </conditionalFormatting>
  <conditionalFormatting sqref="AB17 AD17">
    <cfRule type="duplicateValues" dxfId="3326" priority="3909"/>
  </conditionalFormatting>
  <conditionalFormatting sqref="AB33 AD33">
    <cfRule type="duplicateValues" dxfId="3325" priority="3908"/>
  </conditionalFormatting>
  <conditionalFormatting sqref="AB37 AD37">
    <cfRule type="duplicateValues" dxfId="3324" priority="3907"/>
  </conditionalFormatting>
  <conditionalFormatting sqref="AB41 AD41">
    <cfRule type="duplicateValues" dxfId="3323" priority="3906"/>
  </conditionalFormatting>
  <conditionalFormatting sqref="AE6:AF6">
    <cfRule type="expression" dxfId="3322" priority="3904">
      <formula>AG6&lt;&gt;""</formula>
    </cfRule>
  </conditionalFormatting>
  <conditionalFormatting sqref="AE22:AF22">
    <cfRule type="expression" dxfId="3321" priority="3903">
      <formula>AG22&lt;&gt;""</formula>
    </cfRule>
  </conditionalFormatting>
  <conditionalFormatting sqref="AE14:AF14">
    <cfRule type="expression" dxfId="3320" priority="3901">
      <formula>AG14&lt;&gt;""</formula>
    </cfRule>
  </conditionalFormatting>
  <conditionalFormatting sqref="AE26:AF26">
    <cfRule type="expression" dxfId="3319" priority="3900">
      <formula>AG26&lt;&gt;""</formula>
    </cfRule>
  </conditionalFormatting>
  <conditionalFormatting sqref="AE30:AF30">
    <cfRule type="expression" dxfId="3318" priority="3899">
      <formula>AG30&lt;&gt;""</formula>
    </cfRule>
  </conditionalFormatting>
  <conditionalFormatting sqref="AE18:AF18">
    <cfRule type="expression" dxfId="3317" priority="3898">
      <formula>AG18&lt;&gt;""</formula>
    </cfRule>
  </conditionalFormatting>
  <conditionalFormatting sqref="AE34:AF34">
    <cfRule type="expression" dxfId="3316" priority="3897">
      <formula>AG34&lt;&gt;""</formula>
    </cfRule>
  </conditionalFormatting>
  <conditionalFormatting sqref="AE38:AF38">
    <cfRule type="expression" dxfId="3315" priority="3896">
      <formula>AG38&lt;&gt;""</formula>
    </cfRule>
  </conditionalFormatting>
  <conditionalFormatting sqref="AE39">
    <cfRule type="expression" dxfId="3314" priority="3895">
      <formula>AG39&lt;&gt;""</formula>
    </cfRule>
  </conditionalFormatting>
  <conditionalFormatting sqref="AG6:AH6">
    <cfRule type="expression" dxfId="3313" priority="3894">
      <formula>AI6&lt;&gt;""</formula>
    </cfRule>
  </conditionalFormatting>
  <conditionalFormatting sqref="AG22:AH22">
    <cfRule type="expression" dxfId="3312" priority="3893">
      <formula>AI22&lt;&gt;""</formula>
    </cfRule>
  </conditionalFormatting>
  <conditionalFormatting sqref="AG14:AH14">
    <cfRule type="expression" dxfId="3311" priority="3891">
      <formula>AI14&lt;&gt;""</formula>
    </cfRule>
  </conditionalFormatting>
  <conditionalFormatting sqref="AG26:AH26">
    <cfRule type="expression" dxfId="3310" priority="3890">
      <formula>AI26&lt;&gt;""</formula>
    </cfRule>
  </conditionalFormatting>
  <conditionalFormatting sqref="AG30:AH30">
    <cfRule type="expression" dxfId="3309" priority="3889">
      <formula>AI30&lt;&gt;""</formula>
    </cfRule>
  </conditionalFormatting>
  <conditionalFormatting sqref="AG18:AH18">
    <cfRule type="expression" dxfId="3308" priority="3888">
      <formula>AI18&lt;&gt;""</formula>
    </cfRule>
  </conditionalFormatting>
  <conditionalFormatting sqref="AG34:AH34">
    <cfRule type="expression" dxfId="3307" priority="3887">
      <formula>AI34&lt;&gt;""</formula>
    </cfRule>
  </conditionalFormatting>
  <conditionalFormatting sqref="AG38:AH38">
    <cfRule type="expression" dxfId="3306" priority="3886">
      <formula>AI38&lt;&gt;""</formula>
    </cfRule>
  </conditionalFormatting>
  <conditionalFormatting sqref="AF5 AH5">
    <cfRule type="duplicateValues" dxfId="3305" priority="3885"/>
  </conditionalFormatting>
  <conditionalFormatting sqref="AF21 AH21">
    <cfRule type="duplicateValues" dxfId="3304" priority="3884"/>
  </conditionalFormatting>
  <conditionalFormatting sqref="AF13 AH13">
    <cfRule type="duplicateValues" dxfId="3303" priority="3882"/>
  </conditionalFormatting>
  <conditionalFormatting sqref="AF25 AH25">
    <cfRule type="duplicateValues" dxfId="3302" priority="3881"/>
  </conditionalFormatting>
  <conditionalFormatting sqref="AF29 AH29">
    <cfRule type="duplicateValues" dxfId="3301" priority="3880"/>
  </conditionalFormatting>
  <conditionalFormatting sqref="AF17 AH17">
    <cfRule type="duplicateValues" dxfId="3300" priority="3879"/>
  </conditionalFormatting>
  <conditionalFormatting sqref="AF33 AH33">
    <cfRule type="duplicateValues" dxfId="3299" priority="3878"/>
  </conditionalFormatting>
  <conditionalFormatting sqref="AF37 AH37">
    <cfRule type="duplicateValues" dxfId="3298" priority="3877"/>
  </conditionalFormatting>
  <conditionalFormatting sqref="AF41 AH41">
    <cfRule type="duplicateValues" dxfId="3297" priority="3876"/>
  </conditionalFormatting>
  <conditionalFormatting sqref="AI6:AJ6">
    <cfRule type="expression" dxfId="3296" priority="3874">
      <formula>AK6&lt;&gt;""</formula>
    </cfRule>
  </conditionalFormatting>
  <conditionalFormatting sqref="AI22:AJ22">
    <cfRule type="expression" dxfId="3295" priority="3873">
      <formula>AK22&lt;&gt;""</formula>
    </cfRule>
  </conditionalFormatting>
  <conditionalFormatting sqref="AI14:AJ14">
    <cfRule type="expression" dxfId="3294" priority="3871">
      <formula>AK14&lt;&gt;""</formula>
    </cfRule>
  </conditionalFormatting>
  <conditionalFormatting sqref="AI26:AJ26">
    <cfRule type="expression" dxfId="3293" priority="3870">
      <formula>AK26&lt;&gt;""</formula>
    </cfRule>
  </conditionalFormatting>
  <conditionalFormatting sqref="AI30:AJ30">
    <cfRule type="expression" dxfId="3292" priority="3869">
      <formula>AK30&lt;&gt;""</formula>
    </cfRule>
  </conditionalFormatting>
  <conditionalFormatting sqref="AI18:AJ18">
    <cfRule type="expression" dxfId="3291" priority="3868">
      <formula>AK18&lt;&gt;""</formula>
    </cfRule>
  </conditionalFormatting>
  <conditionalFormatting sqref="AI34:AJ34">
    <cfRule type="expression" dxfId="3290" priority="3867">
      <formula>AK34&lt;&gt;""</formula>
    </cfRule>
  </conditionalFormatting>
  <conditionalFormatting sqref="AI38:AJ38">
    <cfRule type="expression" dxfId="3289" priority="3866">
      <formula>AK38&lt;&gt;""</formula>
    </cfRule>
  </conditionalFormatting>
  <conditionalFormatting sqref="AI39">
    <cfRule type="expression" dxfId="3288" priority="3865">
      <formula>AK39&lt;&gt;""</formula>
    </cfRule>
  </conditionalFormatting>
  <conditionalFormatting sqref="AK6:AL6">
    <cfRule type="expression" dxfId="3287" priority="3864">
      <formula>AM6&lt;&gt;""</formula>
    </cfRule>
  </conditionalFormatting>
  <conditionalFormatting sqref="AK22:AL22">
    <cfRule type="expression" dxfId="3286" priority="3863">
      <formula>AM22&lt;&gt;""</formula>
    </cfRule>
  </conditionalFormatting>
  <conditionalFormatting sqref="AK14:AL14">
    <cfRule type="expression" dxfId="3285" priority="3861">
      <formula>AM14&lt;&gt;""</formula>
    </cfRule>
  </conditionalFormatting>
  <conditionalFormatting sqref="AK26:AL26">
    <cfRule type="expression" dxfId="3284" priority="3860">
      <formula>AM26&lt;&gt;""</formula>
    </cfRule>
  </conditionalFormatting>
  <conditionalFormatting sqref="AK30:AL30">
    <cfRule type="expression" dxfId="3283" priority="3859">
      <formula>AM30&lt;&gt;""</formula>
    </cfRule>
  </conditionalFormatting>
  <conditionalFormatting sqref="AK18:AL18">
    <cfRule type="expression" dxfId="3282" priority="3858">
      <formula>AM18&lt;&gt;""</formula>
    </cfRule>
  </conditionalFormatting>
  <conditionalFormatting sqref="AK34:AL34">
    <cfRule type="expression" dxfId="3281" priority="3857">
      <formula>AM34&lt;&gt;""</formula>
    </cfRule>
  </conditionalFormatting>
  <conditionalFormatting sqref="AK38:AL38">
    <cfRule type="expression" dxfId="3280" priority="3856">
      <formula>AM38&lt;&gt;""</formula>
    </cfRule>
  </conditionalFormatting>
  <conditionalFormatting sqref="AJ5 AL5">
    <cfRule type="duplicateValues" dxfId="3279" priority="3855"/>
  </conditionalFormatting>
  <conditionalFormatting sqref="AJ21 AL21">
    <cfRule type="duplicateValues" dxfId="3278" priority="3854"/>
  </conditionalFormatting>
  <conditionalFormatting sqref="AJ13 AL13">
    <cfRule type="duplicateValues" dxfId="3277" priority="3852"/>
  </conditionalFormatting>
  <conditionalFormatting sqref="AJ25 AL25">
    <cfRule type="duplicateValues" dxfId="3276" priority="3851"/>
  </conditionalFormatting>
  <conditionalFormatting sqref="AJ29 AL29">
    <cfRule type="duplicateValues" dxfId="3275" priority="3850"/>
  </conditionalFormatting>
  <conditionalFormatting sqref="AJ17 AL17">
    <cfRule type="duplicateValues" dxfId="3274" priority="3849"/>
  </conditionalFormatting>
  <conditionalFormatting sqref="AJ33 AL33">
    <cfRule type="duplicateValues" dxfId="3273" priority="3848"/>
  </conditionalFormatting>
  <conditionalFormatting sqref="AJ37 AL37">
    <cfRule type="duplicateValues" dxfId="3272" priority="3847"/>
  </conditionalFormatting>
  <conditionalFormatting sqref="AJ41 AL41">
    <cfRule type="duplicateValues" dxfId="3271" priority="3846"/>
  </conditionalFormatting>
  <conditionalFormatting sqref="AM6:AN6">
    <cfRule type="expression" dxfId="3270" priority="3844">
      <formula>AO6&lt;&gt;""</formula>
    </cfRule>
  </conditionalFormatting>
  <conditionalFormatting sqref="AM22:AN22">
    <cfRule type="expression" dxfId="3269" priority="3843">
      <formula>AO22&lt;&gt;""</formula>
    </cfRule>
  </conditionalFormatting>
  <conditionalFormatting sqref="AM14:AN14">
    <cfRule type="expression" dxfId="3268" priority="3841">
      <formula>AO14&lt;&gt;""</formula>
    </cfRule>
  </conditionalFormatting>
  <conditionalFormatting sqref="AM26:AN26">
    <cfRule type="expression" dxfId="3267" priority="3840">
      <formula>AO26&lt;&gt;""</formula>
    </cfRule>
  </conditionalFormatting>
  <conditionalFormatting sqref="AM30:AN30">
    <cfRule type="expression" dxfId="3266" priority="3839">
      <formula>AO30&lt;&gt;""</formula>
    </cfRule>
  </conditionalFormatting>
  <conditionalFormatting sqref="AM18:AN18">
    <cfRule type="expression" dxfId="3265" priority="3838">
      <formula>AO18&lt;&gt;""</formula>
    </cfRule>
  </conditionalFormatting>
  <conditionalFormatting sqref="AM34:AN34">
    <cfRule type="expression" dxfId="3264" priority="3837">
      <formula>AO34&lt;&gt;""</formula>
    </cfRule>
  </conditionalFormatting>
  <conditionalFormatting sqref="AM38:AN38">
    <cfRule type="expression" dxfId="3263" priority="3836">
      <formula>AO38&lt;&gt;""</formula>
    </cfRule>
  </conditionalFormatting>
  <conditionalFormatting sqref="AM39">
    <cfRule type="expression" dxfId="3262" priority="3835">
      <formula>AO39&lt;&gt;""</formula>
    </cfRule>
  </conditionalFormatting>
  <conditionalFormatting sqref="AO6:AP6">
    <cfRule type="expression" dxfId="3261" priority="3834">
      <formula>AQ6&lt;&gt;""</formula>
    </cfRule>
  </conditionalFormatting>
  <conditionalFormatting sqref="AO22:AP22">
    <cfRule type="expression" dxfId="3260" priority="3833">
      <formula>AQ22&lt;&gt;""</formula>
    </cfRule>
  </conditionalFormatting>
  <conditionalFormatting sqref="AO14:AP14">
    <cfRule type="expression" dxfId="3259" priority="3831">
      <formula>AQ14&lt;&gt;""</formula>
    </cfRule>
  </conditionalFormatting>
  <conditionalFormatting sqref="AO26:AP26">
    <cfRule type="expression" dxfId="3258" priority="3830">
      <formula>AQ26&lt;&gt;""</formula>
    </cfRule>
  </conditionalFormatting>
  <conditionalFormatting sqref="AO30:AP30">
    <cfRule type="expression" dxfId="3257" priority="3829">
      <formula>AQ30&lt;&gt;""</formula>
    </cfRule>
  </conditionalFormatting>
  <conditionalFormatting sqref="AO18:AP18">
    <cfRule type="expression" dxfId="3256" priority="3828">
      <formula>AQ18&lt;&gt;""</formula>
    </cfRule>
  </conditionalFormatting>
  <conditionalFormatting sqref="AO34:AP34">
    <cfRule type="expression" dxfId="3255" priority="3827">
      <formula>AQ34&lt;&gt;""</formula>
    </cfRule>
  </conditionalFormatting>
  <conditionalFormatting sqref="AO38:AP38">
    <cfRule type="expression" dxfId="3254" priority="3826">
      <formula>AQ38&lt;&gt;""</formula>
    </cfRule>
  </conditionalFormatting>
  <conditionalFormatting sqref="AN5 AP5">
    <cfRule type="duplicateValues" dxfId="3253" priority="3825"/>
  </conditionalFormatting>
  <conditionalFormatting sqref="AN21 AP21">
    <cfRule type="duplicateValues" dxfId="3252" priority="3824"/>
  </conditionalFormatting>
  <conditionalFormatting sqref="AN13 AP13">
    <cfRule type="duplicateValues" dxfId="3251" priority="3822"/>
  </conditionalFormatting>
  <conditionalFormatting sqref="AN25 AP25">
    <cfRule type="duplicateValues" dxfId="3250" priority="3821"/>
  </conditionalFormatting>
  <conditionalFormatting sqref="AN29 AP29">
    <cfRule type="duplicateValues" dxfId="3249" priority="3820"/>
  </conditionalFormatting>
  <conditionalFormatting sqref="AN17 AP17">
    <cfRule type="duplicateValues" dxfId="3248" priority="3819"/>
  </conditionalFormatting>
  <conditionalFormatting sqref="AN33 AP33">
    <cfRule type="duplicateValues" dxfId="3247" priority="3818"/>
  </conditionalFormatting>
  <conditionalFormatting sqref="AN37 AP37">
    <cfRule type="duplicateValues" dxfId="3246" priority="3817"/>
  </conditionalFormatting>
  <conditionalFormatting sqref="AN41 AP41">
    <cfRule type="duplicateValues" dxfId="3245" priority="3816"/>
  </conditionalFormatting>
  <conditionalFormatting sqref="AQ6:AR6">
    <cfRule type="expression" dxfId="3244" priority="3814">
      <formula>AS6&lt;&gt;""</formula>
    </cfRule>
  </conditionalFormatting>
  <conditionalFormatting sqref="AQ22:AR22">
    <cfRule type="expression" dxfId="3243" priority="3813">
      <formula>AS22&lt;&gt;""</formula>
    </cfRule>
  </conditionalFormatting>
  <conditionalFormatting sqref="AQ14:AR14">
    <cfRule type="expression" dxfId="3242" priority="3811">
      <formula>AS14&lt;&gt;""</formula>
    </cfRule>
  </conditionalFormatting>
  <conditionalFormatting sqref="AQ26:AR26">
    <cfRule type="expression" dxfId="3241" priority="3810">
      <formula>AS26&lt;&gt;""</formula>
    </cfRule>
  </conditionalFormatting>
  <conditionalFormatting sqref="AQ30:AR30">
    <cfRule type="expression" dxfId="3240" priority="3809">
      <formula>AS30&lt;&gt;""</formula>
    </cfRule>
  </conditionalFormatting>
  <conditionalFormatting sqref="AQ18:AR18">
    <cfRule type="expression" dxfId="3239" priority="3808">
      <formula>AS18&lt;&gt;""</formula>
    </cfRule>
  </conditionalFormatting>
  <conditionalFormatting sqref="AQ34:AR34">
    <cfRule type="expression" dxfId="3238" priority="3807">
      <formula>AS34&lt;&gt;""</formula>
    </cfRule>
  </conditionalFormatting>
  <conditionalFormatting sqref="AQ38:AR38">
    <cfRule type="expression" dxfId="3237" priority="3806">
      <formula>AS38&lt;&gt;""</formula>
    </cfRule>
  </conditionalFormatting>
  <conditionalFormatting sqref="AQ39">
    <cfRule type="expression" dxfId="3236" priority="3805">
      <formula>AS39&lt;&gt;""</formula>
    </cfRule>
  </conditionalFormatting>
  <conditionalFormatting sqref="AS6:AT6">
    <cfRule type="expression" dxfId="3235" priority="3804">
      <formula>AU6&lt;&gt;""</formula>
    </cfRule>
  </conditionalFormatting>
  <conditionalFormatting sqref="AS22:AT22">
    <cfRule type="expression" dxfId="3234" priority="3803">
      <formula>AU22&lt;&gt;""</formula>
    </cfRule>
  </conditionalFormatting>
  <conditionalFormatting sqref="AS14:AT14">
    <cfRule type="expression" dxfId="3233" priority="3801">
      <formula>AU14&lt;&gt;""</formula>
    </cfRule>
  </conditionalFormatting>
  <conditionalFormatting sqref="AS26:AT26">
    <cfRule type="expression" dxfId="3232" priority="3800">
      <formula>AU26&lt;&gt;""</formula>
    </cfRule>
  </conditionalFormatting>
  <conditionalFormatting sqref="AS30:AT30">
    <cfRule type="expression" dxfId="3231" priority="3799">
      <formula>AU30&lt;&gt;""</formula>
    </cfRule>
  </conditionalFormatting>
  <conditionalFormatting sqref="AS18:AT18">
    <cfRule type="expression" dxfId="3230" priority="3798">
      <formula>AU18&lt;&gt;""</formula>
    </cfRule>
  </conditionalFormatting>
  <conditionalFormatting sqref="AS34:AT34">
    <cfRule type="expression" dxfId="3229" priority="3797">
      <formula>AU34&lt;&gt;""</formula>
    </cfRule>
  </conditionalFormatting>
  <conditionalFormatting sqref="AS38:AT38">
    <cfRule type="expression" dxfId="3228" priority="3796">
      <formula>AU38&lt;&gt;""</formula>
    </cfRule>
  </conditionalFormatting>
  <conditionalFormatting sqref="AR5 AT5">
    <cfRule type="duplicateValues" dxfId="3227" priority="3795"/>
  </conditionalFormatting>
  <conditionalFormatting sqref="AR21 AT21">
    <cfRule type="duplicateValues" dxfId="3226" priority="3794"/>
  </conditionalFormatting>
  <conditionalFormatting sqref="AR13 AT13">
    <cfRule type="duplicateValues" dxfId="3225" priority="3792"/>
  </conditionalFormatting>
  <conditionalFormatting sqref="AR25 AT25">
    <cfRule type="duplicateValues" dxfId="3224" priority="3791"/>
  </conditionalFormatting>
  <conditionalFormatting sqref="AR29 AT29">
    <cfRule type="duplicateValues" dxfId="3223" priority="3790"/>
  </conditionalFormatting>
  <conditionalFormatting sqref="AR17 AT17">
    <cfRule type="duplicateValues" dxfId="3222" priority="3789"/>
  </conditionalFormatting>
  <conditionalFormatting sqref="AR33 AT33">
    <cfRule type="duplicateValues" dxfId="3221" priority="3788"/>
  </conditionalFormatting>
  <conditionalFormatting sqref="AR37 AT37">
    <cfRule type="duplicateValues" dxfId="3220" priority="3787"/>
  </conditionalFormatting>
  <conditionalFormatting sqref="AR41 AT41">
    <cfRule type="duplicateValues" dxfId="3219" priority="3786"/>
  </conditionalFormatting>
  <conditionalFormatting sqref="C48:D48">
    <cfRule type="expression" dxfId="3218" priority="2464">
      <formula>E48&lt;&gt;""</formula>
    </cfRule>
  </conditionalFormatting>
  <conditionalFormatting sqref="C52:D52">
    <cfRule type="expression" dxfId="3217" priority="2462">
      <formula>E52&lt;&gt;""</formula>
    </cfRule>
  </conditionalFormatting>
  <conditionalFormatting sqref="C56:D56">
    <cfRule type="expression" dxfId="3216" priority="2461">
      <formula>E56&lt;&gt;""</formula>
    </cfRule>
  </conditionalFormatting>
  <conditionalFormatting sqref="C68:D68">
    <cfRule type="expression" dxfId="3215" priority="2460">
      <formula>E68&lt;&gt;""</formula>
    </cfRule>
  </conditionalFormatting>
  <conditionalFormatting sqref="C72:D72">
    <cfRule type="expression" dxfId="3214" priority="2459">
      <formula>E72&lt;&gt;""</formula>
    </cfRule>
  </conditionalFormatting>
  <conditionalFormatting sqref="C60:D60">
    <cfRule type="expression" dxfId="3213" priority="2458">
      <formula>E60&lt;&gt;""</formula>
    </cfRule>
  </conditionalFormatting>
  <conditionalFormatting sqref="C76:D76">
    <cfRule type="expression" dxfId="3212" priority="2457">
      <formula>E76&lt;&gt;""</formula>
    </cfRule>
  </conditionalFormatting>
  <conditionalFormatting sqref="C80:D80">
    <cfRule type="expression" dxfId="3211" priority="2456">
      <formula>E80&lt;&gt;""</formula>
    </cfRule>
  </conditionalFormatting>
  <conditionalFormatting sqref="C81">
    <cfRule type="expression" dxfId="3210" priority="2455">
      <formula>E81&lt;&gt;""</formula>
    </cfRule>
  </conditionalFormatting>
  <conditionalFormatting sqref="E48:F48">
    <cfRule type="expression" dxfId="3209" priority="2454">
      <formula>G48&lt;&gt;""</formula>
    </cfRule>
  </conditionalFormatting>
  <conditionalFormatting sqref="E52:F52">
    <cfRule type="expression" dxfId="3208" priority="2452">
      <formula>G52&lt;&gt;""</formula>
    </cfRule>
  </conditionalFormatting>
  <conditionalFormatting sqref="E56:F56">
    <cfRule type="expression" dxfId="3207" priority="2451">
      <formula>G56&lt;&gt;""</formula>
    </cfRule>
  </conditionalFormatting>
  <conditionalFormatting sqref="E68:F68">
    <cfRule type="expression" dxfId="3206" priority="2450">
      <formula>G68&lt;&gt;""</formula>
    </cfRule>
  </conditionalFormatting>
  <conditionalFormatting sqref="E72:F72">
    <cfRule type="expression" dxfId="3205" priority="2449">
      <formula>G72&lt;&gt;""</formula>
    </cfRule>
  </conditionalFormatting>
  <conditionalFormatting sqref="E60:F60">
    <cfRule type="expression" dxfId="3204" priority="2448">
      <formula>G60&lt;&gt;""</formula>
    </cfRule>
  </conditionalFormatting>
  <conditionalFormatting sqref="E76:F76">
    <cfRule type="expression" dxfId="3203" priority="2447">
      <formula>G76&lt;&gt;""</formula>
    </cfRule>
  </conditionalFormatting>
  <conditionalFormatting sqref="E80:F80">
    <cfRule type="expression" dxfId="3202" priority="2446">
      <formula>G80&lt;&gt;""</formula>
    </cfRule>
  </conditionalFormatting>
  <conditionalFormatting sqref="D47 F47">
    <cfRule type="duplicateValues" dxfId="3201" priority="2445"/>
  </conditionalFormatting>
  <conditionalFormatting sqref="D51 F51">
    <cfRule type="duplicateValues" dxfId="3200" priority="2443"/>
  </conditionalFormatting>
  <conditionalFormatting sqref="D55 F55">
    <cfRule type="duplicateValues" dxfId="3199" priority="2442"/>
  </conditionalFormatting>
  <conditionalFormatting sqref="D67 F67">
    <cfRule type="duplicateValues" dxfId="3198" priority="2441"/>
  </conditionalFormatting>
  <conditionalFormatting sqref="D71 F71">
    <cfRule type="duplicateValues" dxfId="3197" priority="2440"/>
  </conditionalFormatting>
  <conditionalFormatting sqref="D59 F59">
    <cfRule type="duplicateValues" dxfId="3196" priority="2439"/>
  </conditionalFormatting>
  <conditionalFormatting sqref="D75 F75">
    <cfRule type="duplicateValues" dxfId="3195" priority="2438"/>
  </conditionalFormatting>
  <conditionalFormatting sqref="D79 F79">
    <cfRule type="duplicateValues" dxfId="3194" priority="2437"/>
  </conditionalFormatting>
  <conditionalFormatting sqref="D83 F83">
    <cfRule type="duplicateValues" dxfId="3193" priority="2436"/>
  </conditionalFormatting>
  <conditionalFormatting sqref="G48:H48">
    <cfRule type="expression" dxfId="3192" priority="2434">
      <formula>I48&lt;&gt;""</formula>
    </cfRule>
  </conditionalFormatting>
  <conditionalFormatting sqref="G52:H52">
    <cfRule type="expression" dxfId="3191" priority="2432">
      <formula>I52&lt;&gt;""</formula>
    </cfRule>
  </conditionalFormatting>
  <conditionalFormatting sqref="G56:H56">
    <cfRule type="expression" dxfId="3190" priority="2431">
      <formula>I56&lt;&gt;""</formula>
    </cfRule>
  </conditionalFormatting>
  <conditionalFormatting sqref="G68:H68">
    <cfRule type="expression" dxfId="3189" priority="2430">
      <formula>I68&lt;&gt;""</formula>
    </cfRule>
  </conditionalFormatting>
  <conditionalFormatting sqref="G72:H72">
    <cfRule type="expression" dxfId="3188" priority="2429">
      <formula>I72&lt;&gt;""</formula>
    </cfRule>
  </conditionalFormatting>
  <conditionalFormatting sqref="G60:H60">
    <cfRule type="expression" dxfId="3187" priority="2428">
      <formula>I60&lt;&gt;""</formula>
    </cfRule>
  </conditionalFormatting>
  <conditionalFormatting sqref="G76:H76">
    <cfRule type="expression" dxfId="3186" priority="2427">
      <formula>I76&lt;&gt;""</formula>
    </cfRule>
  </conditionalFormatting>
  <conditionalFormatting sqref="G80:H80">
    <cfRule type="expression" dxfId="3185" priority="2426">
      <formula>I80&lt;&gt;""</formula>
    </cfRule>
  </conditionalFormatting>
  <conditionalFormatting sqref="G81">
    <cfRule type="expression" dxfId="3184" priority="2425">
      <formula>I81&lt;&gt;""</formula>
    </cfRule>
  </conditionalFormatting>
  <conditionalFormatting sqref="I48:J48">
    <cfRule type="expression" dxfId="3183" priority="2424">
      <formula>K48&lt;&gt;""</formula>
    </cfRule>
  </conditionalFormatting>
  <conditionalFormatting sqref="I52:J52">
    <cfRule type="expression" dxfId="3182" priority="2422">
      <formula>K52&lt;&gt;""</formula>
    </cfRule>
  </conditionalFormatting>
  <conditionalFormatting sqref="I56:J56">
    <cfRule type="expression" dxfId="3181" priority="2421">
      <formula>K56&lt;&gt;""</formula>
    </cfRule>
  </conditionalFormatting>
  <conditionalFormatting sqref="I68:J68">
    <cfRule type="expression" dxfId="3180" priority="2420">
      <formula>K68&lt;&gt;""</formula>
    </cfRule>
  </conditionalFormatting>
  <conditionalFormatting sqref="I72:J72">
    <cfRule type="expression" dxfId="3179" priority="2419">
      <formula>K72&lt;&gt;""</formula>
    </cfRule>
  </conditionalFormatting>
  <conditionalFormatting sqref="I60:J60">
    <cfRule type="expression" dxfId="3178" priority="2418">
      <formula>K60&lt;&gt;""</formula>
    </cfRule>
  </conditionalFormatting>
  <conditionalFormatting sqref="I76:J76">
    <cfRule type="expression" dxfId="3177" priority="2417">
      <formula>K76&lt;&gt;""</formula>
    </cfRule>
  </conditionalFormatting>
  <conditionalFormatting sqref="I80:J80">
    <cfRule type="expression" dxfId="3176" priority="2416">
      <formula>K80&lt;&gt;""</formula>
    </cfRule>
  </conditionalFormatting>
  <conditionalFormatting sqref="H47 J47">
    <cfRule type="duplicateValues" dxfId="3175" priority="2415"/>
  </conditionalFormatting>
  <conditionalFormatting sqref="H51 J51">
    <cfRule type="duplicateValues" dxfId="3174" priority="2413"/>
  </conditionalFormatting>
  <conditionalFormatting sqref="H55 J55">
    <cfRule type="duplicateValues" dxfId="3173" priority="2412"/>
  </conditionalFormatting>
  <conditionalFormatting sqref="H67 J67">
    <cfRule type="duplicateValues" dxfId="3172" priority="2411"/>
  </conditionalFormatting>
  <conditionalFormatting sqref="H71 J71">
    <cfRule type="duplicateValues" dxfId="3171" priority="2410"/>
  </conditionalFormatting>
  <conditionalFormatting sqref="H59 J59">
    <cfRule type="duplicateValues" dxfId="3170" priority="2409"/>
  </conditionalFormatting>
  <conditionalFormatting sqref="H75 J75">
    <cfRule type="duplicateValues" dxfId="3169" priority="2408"/>
  </conditionalFormatting>
  <conditionalFormatting sqref="H79 J79">
    <cfRule type="duplicateValues" dxfId="3168" priority="2407"/>
  </conditionalFormatting>
  <conditionalFormatting sqref="H83 J83">
    <cfRule type="duplicateValues" dxfId="3167" priority="2406"/>
  </conditionalFormatting>
  <conditionalFormatting sqref="K48:L48">
    <cfRule type="expression" dxfId="3166" priority="2404">
      <formula>M48&lt;&gt;""</formula>
    </cfRule>
  </conditionalFormatting>
  <conditionalFormatting sqref="K52:L52">
    <cfRule type="expression" dxfId="3165" priority="2402">
      <formula>M52&lt;&gt;""</formula>
    </cfRule>
  </conditionalFormatting>
  <conditionalFormatting sqref="K56:L56">
    <cfRule type="expression" dxfId="3164" priority="2401">
      <formula>M56&lt;&gt;""</formula>
    </cfRule>
  </conditionalFormatting>
  <conditionalFormatting sqref="K68:L68">
    <cfRule type="expression" dxfId="3163" priority="2400">
      <formula>M68&lt;&gt;""</formula>
    </cfRule>
  </conditionalFormatting>
  <conditionalFormatting sqref="K72:L72">
    <cfRule type="expression" dxfId="3162" priority="2399">
      <formula>M72&lt;&gt;""</formula>
    </cfRule>
  </conditionalFormatting>
  <conditionalFormatting sqref="K60:L60">
    <cfRule type="expression" dxfId="3161" priority="2398">
      <formula>M60&lt;&gt;""</formula>
    </cfRule>
  </conditionalFormatting>
  <conditionalFormatting sqref="K76:L76">
    <cfRule type="expression" dxfId="3160" priority="2397">
      <formula>M76&lt;&gt;""</formula>
    </cfRule>
  </conditionalFormatting>
  <conditionalFormatting sqref="K80:L80">
    <cfRule type="expression" dxfId="3159" priority="2396">
      <formula>M80&lt;&gt;""</formula>
    </cfRule>
  </conditionalFormatting>
  <conditionalFormatting sqref="K81">
    <cfRule type="expression" dxfId="3158" priority="2395">
      <formula>M81&lt;&gt;""</formula>
    </cfRule>
  </conditionalFormatting>
  <conditionalFormatting sqref="M48:N48">
    <cfRule type="expression" dxfId="3157" priority="2394">
      <formula>O48&lt;&gt;""</formula>
    </cfRule>
  </conditionalFormatting>
  <conditionalFormatting sqref="M52:N52">
    <cfRule type="expression" dxfId="3156" priority="2392">
      <formula>O52&lt;&gt;""</formula>
    </cfRule>
  </conditionalFormatting>
  <conditionalFormatting sqref="M56:N56">
    <cfRule type="expression" dxfId="3155" priority="2391">
      <formula>O56&lt;&gt;""</formula>
    </cfRule>
  </conditionalFormatting>
  <conditionalFormatting sqref="M68:N68">
    <cfRule type="expression" dxfId="3154" priority="2390">
      <formula>O68&lt;&gt;""</formula>
    </cfRule>
  </conditionalFormatting>
  <conditionalFormatting sqref="M72:N72">
    <cfRule type="expression" dxfId="3153" priority="2389">
      <formula>O72&lt;&gt;""</formula>
    </cfRule>
  </conditionalFormatting>
  <conditionalFormatting sqref="M60:N60">
    <cfRule type="expression" dxfId="3152" priority="2388">
      <formula>O60&lt;&gt;""</formula>
    </cfRule>
  </conditionalFormatting>
  <conditionalFormatting sqref="M76:N76">
    <cfRule type="expression" dxfId="3151" priority="2387">
      <formula>O76&lt;&gt;""</formula>
    </cfRule>
  </conditionalFormatting>
  <conditionalFormatting sqref="M80:N80">
    <cfRule type="expression" dxfId="3150" priority="2386">
      <formula>O80&lt;&gt;""</formula>
    </cfRule>
  </conditionalFormatting>
  <conditionalFormatting sqref="L47 N47">
    <cfRule type="duplicateValues" dxfId="3149" priority="2385"/>
  </conditionalFormatting>
  <conditionalFormatting sqref="L51 N51">
    <cfRule type="duplicateValues" dxfId="3148" priority="2383"/>
  </conditionalFormatting>
  <conditionalFormatting sqref="L55 N55">
    <cfRule type="duplicateValues" dxfId="3147" priority="2382"/>
  </conditionalFormatting>
  <conditionalFormatting sqref="L67 N67">
    <cfRule type="duplicateValues" dxfId="3146" priority="2381"/>
  </conditionalFormatting>
  <conditionalFormatting sqref="L71 N71">
    <cfRule type="duplicateValues" dxfId="3145" priority="2380"/>
  </conditionalFormatting>
  <conditionalFormatting sqref="L59 N59">
    <cfRule type="duplicateValues" dxfId="3144" priority="2379"/>
  </conditionalFormatting>
  <conditionalFormatting sqref="L75 N75">
    <cfRule type="duplicateValues" dxfId="3143" priority="2378"/>
  </conditionalFormatting>
  <conditionalFormatting sqref="L79 N79">
    <cfRule type="duplicateValues" dxfId="3142" priority="2377"/>
  </conditionalFormatting>
  <conditionalFormatting sqref="L83 N83">
    <cfRule type="duplicateValues" dxfId="3141" priority="2376"/>
  </conditionalFormatting>
  <conditionalFormatting sqref="O48:P48">
    <cfRule type="expression" dxfId="3140" priority="2374">
      <formula>Q48&lt;&gt;""</formula>
    </cfRule>
  </conditionalFormatting>
  <conditionalFormatting sqref="O52:P52">
    <cfRule type="expression" dxfId="3139" priority="2372">
      <formula>Q52&lt;&gt;""</formula>
    </cfRule>
  </conditionalFormatting>
  <conditionalFormatting sqref="O56:P56">
    <cfRule type="expression" dxfId="3138" priority="2371">
      <formula>Q56&lt;&gt;""</formula>
    </cfRule>
  </conditionalFormatting>
  <conditionalFormatting sqref="O68:P68">
    <cfRule type="expression" dxfId="3137" priority="2370">
      <formula>Q68&lt;&gt;""</formula>
    </cfRule>
  </conditionalFormatting>
  <conditionalFormatting sqref="O72:P72">
    <cfRule type="expression" dxfId="3136" priority="2369">
      <formula>Q72&lt;&gt;""</formula>
    </cfRule>
  </conditionalFormatting>
  <conditionalFormatting sqref="O60:P60">
    <cfRule type="expression" dxfId="3135" priority="2368">
      <formula>Q60&lt;&gt;""</formula>
    </cfRule>
  </conditionalFormatting>
  <conditionalFormatting sqref="O76:P76">
    <cfRule type="expression" dxfId="3134" priority="2367">
      <formula>Q76&lt;&gt;""</formula>
    </cfRule>
  </conditionalFormatting>
  <conditionalFormatting sqref="O80:P80">
    <cfRule type="expression" dxfId="3133" priority="2366">
      <formula>Q80&lt;&gt;""</formula>
    </cfRule>
  </conditionalFormatting>
  <conditionalFormatting sqref="O81">
    <cfRule type="expression" dxfId="3132" priority="2365">
      <formula>Q81&lt;&gt;""</formula>
    </cfRule>
  </conditionalFormatting>
  <conditionalFormatting sqref="Q48:R48">
    <cfRule type="expression" dxfId="3131" priority="2364">
      <formula>S48&lt;&gt;""</formula>
    </cfRule>
  </conditionalFormatting>
  <conditionalFormatting sqref="Q52:R52">
    <cfRule type="expression" dxfId="3130" priority="2362">
      <formula>S52&lt;&gt;""</formula>
    </cfRule>
  </conditionalFormatting>
  <conditionalFormatting sqref="Q56:R56">
    <cfRule type="expression" dxfId="3129" priority="2361">
      <formula>S56&lt;&gt;""</formula>
    </cfRule>
  </conditionalFormatting>
  <conditionalFormatting sqref="Q68:R68">
    <cfRule type="expression" dxfId="3128" priority="2360">
      <formula>S68&lt;&gt;""</formula>
    </cfRule>
  </conditionalFormatting>
  <conditionalFormatting sqref="Q72:R72">
    <cfRule type="expression" dxfId="3127" priority="2359">
      <formula>S72&lt;&gt;""</formula>
    </cfRule>
  </conditionalFormatting>
  <conditionalFormatting sqref="Q60:R60">
    <cfRule type="expression" dxfId="3126" priority="2358">
      <formula>S60&lt;&gt;""</formula>
    </cfRule>
  </conditionalFormatting>
  <conditionalFormatting sqref="Q76:R76">
    <cfRule type="expression" dxfId="3125" priority="2357">
      <formula>S76&lt;&gt;""</formula>
    </cfRule>
  </conditionalFormatting>
  <conditionalFormatting sqref="Q80:R80">
    <cfRule type="expression" dxfId="3124" priority="2356">
      <formula>S80&lt;&gt;""</formula>
    </cfRule>
  </conditionalFormatting>
  <conditionalFormatting sqref="P47 R47">
    <cfRule type="duplicateValues" dxfId="3123" priority="2355"/>
  </conditionalFormatting>
  <conditionalFormatting sqref="P51 R51">
    <cfRule type="duplicateValues" dxfId="3122" priority="2353"/>
  </conditionalFormatting>
  <conditionalFormatting sqref="P55 R55">
    <cfRule type="duplicateValues" dxfId="3121" priority="2352"/>
  </conditionalFormatting>
  <conditionalFormatting sqref="P67 R67">
    <cfRule type="duplicateValues" dxfId="3120" priority="2351"/>
  </conditionalFormatting>
  <conditionalFormatting sqref="P71 R71">
    <cfRule type="duplicateValues" dxfId="3119" priority="2350"/>
  </conditionalFormatting>
  <conditionalFormatting sqref="P59 R59">
    <cfRule type="duplicateValues" dxfId="3118" priority="2349"/>
  </conditionalFormatting>
  <conditionalFormatting sqref="P75 R75">
    <cfRule type="duplicateValues" dxfId="3117" priority="2348"/>
  </conditionalFormatting>
  <conditionalFormatting sqref="P79 R79">
    <cfRule type="duplicateValues" dxfId="3116" priority="2347"/>
  </conditionalFormatting>
  <conditionalFormatting sqref="P83 R83">
    <cfRule type="duplicateValues" dxfId="3115" priority="2346"/>
  </conditionalFormatting>
  <conditionalFormatting sqref="S48:T48">
    <cfRule type="expression" dxfId="3114" priority="2344">
      <formula>U48&lt;&gt;""</formula>
    </cfRule>
  </conditionalFormatting>
  <conditionalFormatting sqref="S52:T52">
    <cfRule type="expression" dxfId="3113" priority="2342">
      <formula>U52&lt;&gt;""</formula>
    </cfRule>
  </conditionalFormatting>
  <conditionalFormatting sqref="S56:T56">
    <cfRule type="expression" dxfId="3112" priority="2341">
      <formula>U56&lt;&gt;""</formula>
    </cfRule>
  </conditionalFormatting>
  <conditionalFormatting sqref="S68:T68">
    <cfRule type="expression" dxfId="3111" priority="2340">
      <formula>U68&lt;&gt;""</formula>
    </cfRule>
  </conditionalFormatting>
  <conditionalFormatting sqref="S72:T72">
    <cfRule type="expression" dxfId="3110" priority="2339">
      <formula>U72&lt;&gt;""</formula>
    </cfRule>
  </conditionalFormatting>
  <conditionalFormatting sqref="S60:T60">
    <cfRule type="expression" dxfId="3109" priority="2338">
      <formula>U60&lt;&gt;""</formula>
    </cfRule>
  </conditionalFormatting>
  <conditionalFormatting sqref="S76:T76">
    <cfRule type="expression" dxfId="3108" priority="2337">
      <formula>U76&lt;&gt;""</formula>
    </cfRule>
  </conditionalFormatting>
  <conditionalFormatting sqref="S80:T80">
    <cfRule type="expression" dxfId="3107" priority="2336">
      <formula>U80&lt;&gt;""</formula>
    </cfRule>
  </conditionalFormatting>
  <conditionalFormatting sqref="S81">
    <cfRule type="expression" dxfId="3106" priority="2335">
      <formula>U81&lt;&gt;""</formula>
    </cfRule>
  </conditionalFormatting>
  <conditionalFormatting sqref="U48:V48">
    <cfRule type="expression" dxfId="3105" priority="2334">
      <formula>W48&lt;&gt;""</formula>
    </cfRule>
  </conditionalFormatting>
  <conditionalFormatting sqref="U52:V52">
    <cfRule type="expression" dxfId="3104" priority="2332">
      <formula>W52&lt;&gt;""</formula>
    </cfRule>
  </conditionalFormatting>
  <conditionalFormatting sqref="U56:V56">
    <cfRule type="expression" dxfId="3103" priority="2331">
      <formula>W56&lt;&gt;""</formula>
    </cfRule>
  </conditionalFormatting>
  <conditionalFormatting sqref="U68:V68">
    <cfRule type="expression" dxfId="3102" priority="2330">
      <formula>W68&lt;&gt;""</formula>
    </cfRule>
  </conditionalFormatting>
  <conditionalFormatting sqref="U72:V72">
    <cfRule type="expression" dxfId="3101" priority="2329">
      <formula>W72&lt;&gt;""</formula>
    </cfRule>
  </conditionalFormatting>
  <conditionalFormatting sqref="U60:V60">
    <cfRule type="expression" dxfId="3100" priority="2328">
      <formula>W60&lt;&gt;""</formula>
    </cfRule>
  </conditionalFormatting>
  <conditionalFormatting sqref="U76:V76">
    <cfRule type="expression" dxfId="3099" priority="2327">
      <formula>W76&lt;&gt;""</formula>
    </cfRule>
  </conditionalFormatting>
  <conditionalFormatting sqref="U80:V80">
    <cfRule type="expression" dxfId="3098" priority="2326">
      <formula>W80&lt;&gt;""</formula>
    </cfRule>
  </conditionalFormatting>
  <conditionalFormatting sqref="T47 V47">
    <cfRule type="duplicateValues" dxfId="3097" priority="2325"/>
  </conditionalFormatting>
  <conditionalFormatting sqref="T51 V51">
    <cfRule type="duplicateValues" dxfId="3096" priority="2323"/>
  </conditionalFormatting>
  <conditionalFormatting sqref="T55 V55">
    <cfRule type="duplicateValues" dxfId="3095" priority="2322"/>
  </conditionalFormatting>
  <conditionalFormatting sqref="T67 V67">
    <cfRule type="duplicateValues" dxfId="3094" priority="2321"/>
  </conditionalFormatting>
  <conditionalFormatting sqref="T71 V71">
    <cfRule type="duplicateValues" dxfId="3093" priority="2320"/>
  </conditionalFormatting>
  <conditionalFormatting sqref="T59 V59">
    <cfRule type="duplicateValues" dxfId="3092" priority="2319"/>
  </conditionalFormatting>
  <conditionalFormatting sqref="T75 V75">
    <cfRule type="duplicateValues" dxfId="3091" priority="2318"/>
  </conditionalFormatting>
  <conditionalFormatting sqref="T79 V79">
    <cfRule type="duplicateValues" dxfId="3090" priority="2317"/>
  </conditionalFormatting>
  <conditionalFormatting sqref="T83 V83">
    <cfRule type="duplicateValues" dxfId="3089" priority="2316"/>
  </conditionalFormatting>
  <conditionalFormatting sqref="W48:X48">
    <cfRule type="expression" dxfId="3088" priority="2314">
      <formula>Y48&lt;&gt;""</formula>
    </cfRule>
  </conditionalFormatting>
  <conditionalFormatting sqref="W52:X52">
    <cfRule type="expression" dxfId="3087" priority="2312">
      <formula>Y52&lt;&gt;""</formula>
    </cfRule>
  </conditionalFormatting>
  <conditionalFormatting sqref="W56:X56">
    <cfRule type="expression" dxfId="3086" priority="2311">
      <formula>Y56&lt;&gt;""</formula>
    </cfRule>
  </conditionalFormatting>
  <conditionalFormatting sqref="W68:X68">
    <cfRule type="expression" dxfId="3085" priority="2310">
      <formula>Y68&lt;&gt;""</formula>
    </cfRule>
  </conditionalFormatting>
  <conditionalFormatting sqref="W72:X72">
    <cfRule type="expression" dxfId="3084" priority="2309">
      <formula>Y72&lt;&gt;""</formula>
    </cfRule>
  </conditionalFormatting>
  <conditionalFormatting sqref="W60:X60">
    <cfRule type="expression" dxfId="3083" priority="2308">
      <formula>Y60&lt;&gt;""</formula>
    </cfRule>
  </conditionalFormatting>
  <conditionalFormatting sqref="W76:X76">
    <cfRule type="expression" dxfId="3082" priority="2307">
      <formula>Y76&lt;&gt;""</formula>
    </cfRule>
  </conditionalFormatting>
  <conditionalFormatting sqref="W80:X80">
    <cfRule type="expression" dxfId="3081" priority="2306">
      <formula>Y80&lt;&gt;""</formula>
    </cfRule>
  </conditionalFormatting>
  <conditionalFormatting sqref="W81">
    <cfRule type="expression" dxfId="3080" priority="2305">
      <formula>Y81&lt;&gt;""</formula>
    </cfRule>
  </conditionalFormatting>
  <conditionalFormatting sqref="Y48:Z48">
    <cfRule type="expression" dxfId="3079" priority="2304">
      <formula>AA48&lt;&gt;""</formula>
    </cfRule>
  </conditionalFormatting>
  <conditionalFormatting sqref="Y52:Z52">
    <cfRule type="expression" dxfId="3078" priority="2302">
      <formula>AA52&lt;&gt;""</formula>
    </cfRule>
  </conditionalFormatting>
  <conditionalFormatting sqref="Y56:Z56">
    <cfRule type="expression" dxfId="3077" priority="2301">
      <formula>AA56&lt;&gt;""</formula>
    </cfRule>
  </conditionalFormatting>
  <conditionalFormatting sqref="Y68:Z68">
    <cfRule type="expression" dxfId="3076" priority="2300">
      <formula>AA68&lt;&gt;""</formula>
    </cfRule>
  </conditionalFormatting>
  <conditionalFormatting sqref="Y72:Z72">
    <cfRule type="expression" dxfId="3075" priority="2299">
      <formula>AA72&lt;&gt;""</formula>
    </cfRule>
  </conditionalFormatting>
  <conditionalFormatting sqref="Y60:Z60">
    <cfRule type="expression" dxfId="3074" priority="2298">
      <formula>AA60&lt;&gt;""</formula>
    </cfRule>
  </conditionalFormatting>
  <conditionalFormatting sqref="Y76:Z76">
    <cfRule type="expression" dxfId="3073" priority="2297">
      <formula>AA76&lt;&gt;""</formula>
    </cfRule>
  </conditionalFormatting>
  <conditionalFormatting sqref="Y80:Z80">
    <cfRule type="expression" dxfId="3072" priority="2296">
      <formula>AA80&lt;&gt;""</formula>
    </cfRule>
  </conditionalFormatting>
  <conditionalFormatting sqref="X47 Z47">
    <cfRule type="duplicateValues" dxfId="3071" priority="2295"/>
  </conditionalFormatting>
  <conditionalFormatting sqref="X51 Z51">
    <cfRule type="duplicateValues" dxfId="3070" priority="2293"/>
  </conditionalFormatting>
  <conditionalFormatting sqref="X55 Z55">
    <cfRule type="duplicateValues" dxfId="3069" priority="2292"/>
  </conditionalFormatting>
  <conditionalFormatting sqref="X67 Z67">
    <cfRule type="duplicateValues" dxfId="3068" priority="2291"/>
  </conditionalFormatting>
  <conditionalFormatting sqref="X71 Z71">
    <cfRule type="duplicateValues" dxfId="3067" priority="2290"/>
  </conditionalFormatting>
  <conditionalFormatting sqref="X59 Z59">
    <cfRule type="duplicateValues" dxfId="3066" priority="2289"/>
  </conditionalFormatting>
  <conditionalFormatting sqref="X75 Z75">
    <cfRule type="duplicateValues" dxfId="3065" priority="2288"/>
  </conditionalFormatting>
  <conditionalFormatting sqref="X79 Z79">
    <cfRule type="duplicateValues" dxfId="3064" priority="2287"/>
  </conditionalFormatting>
  <conditionalFormatting sqref="X83 Z83">
    <cfRule type="duplicateValues" dxfId="3063" priority="2286"/>
  </conditionalFormatting>
  <conditionalFormatting sqref="AA48:AB48">
    <cfRule type="expression" dxfId="3062" priority="2284">
      <formula>AC48&lt;&gt;""</formula>
    </cfRule>
  </conditionalFormatting>
  <conditionalFormatting sqref="AA52:AB52">
    <cfRule type="expression" dxfId="3061" priority="2282">
      <formula>AC52&lt;&gt;""</formula>
    </cfRule>
  </conditionalFormatting>
  <conditionalFormatting sqref="AA56:AB56">
    <cfRule type="expression" dxfId="3060" priority="2281">
      <formula>AC56&lt;&gt;""</formula>
    </cfRule>
  </conditionalFormatting>
  <conditionalFormatting sqref="AA68:AB68">
    <cfRule type="expression" dxfId="3059" priority="2280">
      <formula>AC68&lt;&gt;""</formula>
    </cfRule>
  </conditionalFormatting>
  <conditionalFormatting sqref="AA72:AB72">
    <cfRule type="expression" dxfId="3058" priority="2279">
      <formula>AC72&lt;&gt;""</formula>
    </cfRule>
  </conditionalFormatting>
  <conditionalFormatting sqref="AA60:AB60">
    <cfRule type="expression" dxfId="3057" priority="2278">
      <formula>AC60&lt;&gt;""</formula>
    </cfRule>
  </conditionalFormatting>
  <conditionalFormatting sqref="AA76:AB76">
    <cfRule type="expression" dxfId="3056" priority="2277">
      <formula>AC76&lt;&gt;""</formula>
    </cfRule>
  </conditionalFormatting>
  <conditionalFormatting sqref="AA80:AB80">
    <cfRule type="expression" dxfId="3055" priority="2276">
      <formula>AC80&lt;&gt;""</formula>
    </cfRule>
  </conditionalFormatting>
  <conditionalFormatting sqref="AA81">
    <cfRule type="expression" dxfId="3054" priority="2275">
      <formula>AC81&lt;&gt;""</formula>
    </cfRule>
  </conditionalFormatting>
  <conditionalFormatting sqref="AC48:AD48">
    <cfRule type="expression" dxfId="3053" priority="2274">
      <formula>AE48&lt;&gt;""</formula>
    </cfRule>
  </conditionalFormatting>
  <conditionalFormatting sqref="AC52:AD52">
    <cfRule type="expression" dxfId="3052" priority="2272">
      <formula>AE52&lt;&gt;""</formula>
    </cfRule>
  </conditionalFormatting>
  <conditionalFormatting sqref="AC56:AD56">
    <cfRule type="expression" dxfId="3051" priority="2271">
      <formula>AE56&lt;&gt;""</formula>
    </cfRule>
  </conditionalFormatting>
  <conditionalFormatting sqref="AC68:AD68">
    <cfRule type="expression" dxfId="3050" priority="2270">
      <formula>AE68&lt;&gt;""</formula>
    </cfRule>
  </conditionalFormatting>
  <conditionalFormatting sqref="AC72:AD72">
    <cfRule type="expression" dxfId="3049" priority="2269">
      <formula>AE72&lt;&gt;""</formula>
    </cfRule>
  </conditionalFormatting>
  <conditionalFormatting sqref="AC60:AD60">
    <cfRule type="expression" dxfId="3048" priority="2268">
      <formula>AE60&lt;&gt;""</formula>
    </cfRule>
  </conditionalFormatting>
  <conditionalFormatting sqref="AC76:AD76">
    <cfRule type="expression" dxfId="3047" priority="2267">
      <formula>AE76&lt;&gt;""</formula>
    </cfRule>
  </conditionalFormatting>
  <conditionalFormatting sqref="AC80:AD80">
    <cfRule type="expression" dxfId="3046" priority="2266">
      <formula>AE80&lt;&gt;""</formula>
    </cfRule>
  </conditionalFormatting>
  <conditionalFormatting sqref="AB47 AD47">
    <cfRule type="duplicateValues" dxfId="3045" priority="2265"/>
  </conditionalFormatting>
  <conditionalFormatting sqref="AB51 AD51">
    <cfRule type="duplicateValues" dxfId="3044" priority="2263"/>
  </conditionalFormatting>
  <conditionalFormatting sqref="AB55 AD55">
    <cfRule type="duplicateValues" dxfId="3043" priority="2262"/>
  </conditionalFormatting>
  <conditionalFormatting sqref="AB67 AD67">
    <cfRule type="duplicateValues" dxfId="3042" priority="2261"/>
  </conditionalFormatting>
  <conditionalFormatting sqref="AB71 AD71">
    <cfRule type="duplicateValues" dxfId="3041" priority="2260"/>
  </conditionalFormatting>
  <conditionalFormatting sqref="AB59 AD59">
    <cfRule type="duplicateValues" dxfId="3040" priority="2259"/>
  </conditionalFormatting>
  <conditionalFormatting sqref="AB75 AD75">
    <cfRule type="duplicateValues" dxfId="3039" priority="2258"/>
  </conditionalFormatting>
  <conditionalFormatting sqref="AB79 AD79">
    <cfRule type="duplicateValues" dxfId="3038" priority="2257"/>
  </conditionalFormatting>
  <conditionalFormatting sqref="AB83 AD83">
    <cfRule type="duplicateValues" dxfId="3037" priority="2256"/>
  </conditionalFormatting>
  <conditionalFormatting sqref="AE48:AF48">
    <cfRule type="expression" dxfId="3036" priority="2254">
      <formula>AG48&lt;&gt;""</formula>
    </cfRule>
  </conditionalFormatting>
  <conditionalFormatting sqref="AE52:AF52">
    <cfRule type="expression" dxfId="3035" priority="2252">
      <formula>AG52&lt;&gt;""</formula>
    </cfRule>
  </conditionalFormatting>
  <conditionalFormatting sqref="AE56:AF56">
    <cfRule type="expression" dxfId="3034" priority="2251">
      <formula>AG56&lt;&gt;""</formula>
    </cfRule>
  </conditionalFormatting>
  <conditionalFormatting sqref="AE68:AF68">
    <cfRule type="expression" dxfId="3033" priority="2250">
      <formula>AG68&lt;&gt;""</formula>
    </cfRule>
  </conditionalFormatting>
  <conditionalFormatting sqref="AE72:AF72">
    <cfRule type="expression" dxfId="3032" priority="2249">
      <formula>AG72&lt;&gt;""</formula>
    </cfRule>
  </conditionalFormatting>
  <conditionalFormatting sqref="AE60:AF60">
    <cfRule type="expression" dxfId="3031" priority="2248">
      <formula>AG60&lt;&gt;""</formula>
    </cfRule>
  </conditionalFormatting>
  <conditionalFormatting sqref="AE76:AF76">
    <cfRule type="expression" dxfId="3030" priority="2247">
      <formula>AG76&lt;&gt;""</formula>
    </cfRule>
  </conditionalFormatting>
  <conditionalFormatting sqref="AE80:AF80">
    <cfRule type="expression" dxfId="3029" priority="2246">
      <formula>AG80&lt;&gt;""</formula>
    </cfRule>
  </conditionalFormatting>
  <conditionalFormatting sqref="AE81">
    <cfRule type="expression" dxfId="3028" priority="2245">
      <formula>AG81&lt;&gt;""</formula>
    </cfRule>
  </conditionalFormatting>
  <conditionalFormatting sqref="AG48:AH48">
    <cfRule type="expression" dxfId="3027" priority="2244">
      <formula>AI48&lt;&gt;""</formula>
    </cfRule>
  </conditionalFormatting>
  <conditionalFormatting sqref="AG52:AH52">
    <cfRule type="expression" dxfId="3026" priority="2242">
      <formula>AI52&lt;&gt;""</formula>
    </cfRule>
  </conditionalFormatting>
  <conditionalFormatting sqref="AG56:AH56">
    <cfRule type="expression" dxfId="3025" priority="2241">
      <formula>AI56&lt;&gt;""</formula>
    </cfRule>
  </conditionalFormatting>
  <conditionalFormatting sqref="AG68:AH68">
    <cfRule type="expression" dxfId="3024" priority="2240">
      <formula>AI68&lt;&gt;""</formula>
    </cfRule>
  </conditionalFormatting>
  <conditionalFormatting sqref="AG72:AH72">
    <cfRule type="expression" dxfId="3023" priority="2239">
      <formula>AI72&lt;&gt;""</formula>
    </cfRule>
  </conditionalFormatting>
  <conditionalFormatting sqref="AG60:AH60">
    <cfRule type="expression" dxfId="3022" priority="2238">
      <formula>AI60&lt;&gt;""</formula>
    </cfRule>
  </conditionalFormatting>
  <conditionalFormatting sqref="AG76:AH76">
    <cfRule type="expression" dxfId="3021" priority="2237">
      <formula>AI76&lt;&gt;""</formula>
    </cfRule>
  </conditionalFormatting>
  <conditionalFormatting sqref="AG80:AH80">
    <cfRule type="expression" dxfId="3020" priority="2236">
      <formula>AI80&lt;&gt;""</formula>
    </cfRule>
  </conditionalFormatting>
  <conditionalFormatting sqref="AF47 AH47">
    <cfRule type="duplicateValues" dxfId="3019" priority="2235"/>
  </conditionalFormatting>
  <conditionalFormatting sqref="AF51 AH51">
    <cfRule type="duplicateValues" dxfId="3018" priority="2233"/>
  </conditionalFormatting>
  <conditionalFormatting sqref="AF55 AH55">
    <cfRule type="duplicateValues" dxfId="3017" priority="2232"/>
  </conditionalFormatting>
  <conditionalFormatting sqref="AF67 AH67">
    <cfRule type="duplicateValues" dxfId="3016" priority="2231"/>
  </conditionalFormatting>
  <conditionalFormatting sqref="AF71 AH71">
    <cfRule type="duplicateValues" dxfId="3015" priority="2230"/>
  </conditionalFormatting>
  <conditionalFormatting sqref="AF59 AH59">
    <cfRule type="duplicateValues" dxfId="3014" priority="2229"/>
  </conditionalFormatting>
  <conditionalFormatting sqref="AF75 AH75">
    <cfRule type="duplicateValues" dxfId="3013" priority="2228"/>
  </conditionalFormatting>
  <conditionalFormatting sqref="AF79 AH79">
    <cfRule type="duplicateValues" dxfId="3012" priority="2227"/>
  </conditionalFormatting>
  <conditionalFormatting sqref="AF83 AH83">
    <cfRule type="duplicateValues" dxfId="3011" priority="2226"/>
  </conditionalFormatting>
  <conditionalFormatting sqref="AI48:AJ48">
    <cfRule type="expression" dxfId="3010" priority="2224">
      <formula>AK48&lt;&gt;""</formula>
    </cfRule>
  </conditionalFormatting>
  <conditionalFormatting sqref="AI52:AJ52">
    <cfRule type="expression" dxfId="3009" priority="2222">
      <formula>AK52&lt;&gt;""</formula>
    </cfRule>
  </conditionalFormatting>
  <conditionalFormatting sqref="AI56:AJ56">
    <cfRule type="expression" dxfId="3008" priority="2221">
      <formula>AK56&lt;&gt;""</formula>
    </cfRule>
  </conditionalFormatting>
  <conditionalFormatting sqref="AI68:AJ68">
    <cfRule type="expression" dxfId="3007" priority="2220">
      <formula>AK68&lt;&gt;""</formula>
    </cfRule>
  </conditionalFormatting>
  <conditionalFormatting sqref="AI72:AJ72">
    <cfRule type="expression" dxfId="3006" priority="2219">
      <formula>AK72&lt;&gt;""</formula>
    </cfRule>
  </conditionalFormatting>
  <conditionalFormatting sqref="AI60:AJ60">
    <cfRule type="expression" dxfId="3005" priority="2218">
      <formula>AK60&lt;&gt;""</formula>
    </cfRule>
  </conditionalFormatting>
  <conditionalFormatting sqref="AI76:AJ76">
    <cfRule type="expression" dxfId="3004" priority="2217">
      <formula>AK76&lt;&gt;""</formula>
    </cfRule>
  </conditionalFormatting>
  <conditionalFormatting sqref="AI80:AJ80">
    <cfRule type="expression" dxfId="3003" priority="2216">
      <formula>AK80&lt;&gt;""</formula>
    </cfRule>
  </conditionalFormatting>
  <conditionalFormatting sqref="AI81">
    <cfRule type="expression" dxfId="3002" priority="2215">
      <formula>AK81&lt;&gt;""</formula>
    </cfRule>
  </conditionalFormatting>
  <conditionalFormatting sqref="AK48:AL48">
    <cfRule type="expression" dxfId="3001" priority="2214">
      <formula>AM48&lt;&gt;""</formula>
    </cfRule>
  </conditionalFormatting>
  <conditionalFormatting sqref="AK52:AL52">
    <cfRule type="expression" dxfId="3000" priority="2212">
      <formula>AM52&lt;&gt;""</formula>
    </cfRule>
  </conditionalFormatting>
  <conditionalFormatting sqref="AK56:AL56">
    <cfRule type="expression" dxfId="2999" priority="2211">
      <formula>AM56&lt;&gt;""</formula>
    </cfRule>
  </conditionalFormatting>
  <conditionalFormatting sqref="AK68:AL68">
    <cfRule type="expression" dxfId="2998" priority="2210">
      <formula>AM68&lt;&gt;""</formula>
    </cfRule>
  </conditionalFormatting>
  <conditionalFormatting sqref="AK72:AL72">
    <cfRule type="expression" dxfId="2997" priority="2209">
      <formula>AM72&lt;&gt;""</formula>
    </cfRule>
  </conditionalFormatting>
  <conditionalFormatting sqref="AK60:AL60">
    <cfRule type="expression" dxfId="2996" priority="2208">
      <formula>AM60&lt;&gt;""</formula>
    </cfRule>
  </conditionalFormatting>
  <conditionalFormatting sqref="AK76:AL76">
    <cfRule type="expression" dxfId="2995" priority="2207">
      <formula>AM76&lt;&gt;""</formula>
    </cfRule>
  </conditionalFormatting>
  <conditionalFormatting sqref="AK80:AL80">
    <cfRule type="expression" dxfId="2994" priority="2206">
      <formula>AM80&lt;&gt;""</formula>
    </cfRule>
  </conditionalFormatting>
  <conditionalFormatting sqref="AJ47 AL47">
    <cfRule type="duplicateValues" dxfId="2993" priority="2205"/>
  </conditionalFormatting>
  <conditionalFormatting sqref="AJ51 AL51">
    <cfRule type="duplicateValues" dxfId="2992" priority="2203"/>
  </conditionalFormatting>
  <conditionalFormatting sqref="AJ55 AL55">
    <cfRule type="duplicateValues" dxfId="2991" priority="2202"/>
  </conditionalFormatting>
  <conditionalFormatting sqref="AJ67 AL67">
    <cfRule type="duplicateValues" dxfId="2990" priority="2201"/>
  </conditionalFormatting>
  <conditionalFormatting sqref="AJ71 AL71">
    <cfRule type="duplicateValues" dxfId="2989" priority="2200"/>
  </conditionalFormatting>
  <conditionalFormatting sqref="AJ59 AL59">
    <cfRule type="duplicateValues" dxfId="2988" priority="2199"/>
  </conditionalFormatting>
  <conditionalFormatting sqref="AJ75 AL75">
    <cfRule type="duplicateValues" dxfId="2987" priority="2198"/>
  </conditionalFormatting>
  <conditionalFormatting sqref="AJ79 AL79">
    <cfRule type="duplicateValues" dxfId="2986" priority="2197"/>
  </conditionalFormatting>
  <conditionalFormatting sqref="AJ83 AL83">
    <cfRule type="duplicateValues" dxfId="2985" priority="2196"/>
  </conditionalFormatting>
  <conditionalFormatting sqref="AM48:AN48">
    <cfRule type="expression" dxfId="2984" priority="2194">
      <formula>AO48&lt;&gt;""</formula>
    </cfRule>
  </conditionalFormatting>
  <conditionalFormatting sqref="AM52:AN52">
    <cfRule type="expression" dxfId="2983" priority="2192">
      <formula>AO52&lt;&gt;""</formula>
    </cfRule>
  </conditionalFormatting>
  <conditionalFormatting sqref="AM56:AN56">
    <cfRule type="expression" dxfId="2982" priority="2191">
      <formula>AO56&lt;&gt;""</formula>
    </cfRule>
  </conditionalFormatting>
  <conditionalFormatting sqref="AM68:AN68">
    <cfRule type="expression" dxfId="2981" priority="2190">
      <formula>AO68&lt;&gt;""</formula>
    </cfRule>
  </conditionalFormatting>
  <conditionalFormatting sqref="AM72:AN72">
    <cfRule type="expression" dxfId="2980" priority="2189">
      <formula>AO72&lt;&gt;""</formula>
    </cfRule>
  </conditionalFormatting>
  <conditionalFormatting sqref="AM60:AN60">
    <cfRule type="expression" dxfId="2979" priority="2188">
      <formula>AO60&lt;&gt;""</formula>
    </cfRule>
  </conditionalFormatting>
  <conditionalFormatting sqref="AM76:AN76">
    <cfRule type="expression" dxfId="2978" priority="2187">
      <formula>AO76&lt;&gt;""</formula>
    </cfRule>
  </conditionalFormatting>
  <conditionalFormatting sqref="AM80:AN80">
    <cfRule type="expression" dxfId="2977" priority="2186">
      <formula>AO80&lt;&gt;""</formula>
    </cfRule>
  </conditionalFormatting>
  <conditionalFormatting sqref="AM81">
    <cfRule type="expression" dxfId="2976" priority="2185">
      <formula>AO81&lt;&gt;""</formula>
    </cfRule>
  </conditionalFormatting>
  <conditionalFormatting sqref="AO48:AP48">
    <cfRule type="expression" dxfId="2975" priority="2184">
      <formula>AQ48&lt;&gt;""</formula>
    </cfRule>
  </conditionalFormatting>
  <conditionalFormatting sqref="AO64:AP64">
    <cfRule type="expression" dxfId="2974" priority="2183">
      <formula>AQ64&lt;&gt;""</formula>
    </cfRule>
  </conditionalFormatting>
  <conditionalFormatting sqref="AO52:AP52">
    <cfRule type="expression" dxfId="2973" priority="2182">
      <formula>AQ52&lt;&gt;""</formula>
    </cfRule>
  </conditionalFormatting>
  <conditionalFormatting sqref="AO56:AP56">
    <cfRule type="expression" dxfId="2972" priority="2181">
      <formula>AQ56&lt;&gt;""</formula>
    </cfRule>
  </conditionalFormatting>
  <conditionalFormatting sqref="AO68:AP68">
    <cfRule type="expression" dxfId="2971" priority="2180">
      <formula>AQ68&lt;&gt;""</formula>
    </cfRule>
  </conditionalFormatting>
  <conditionalFormatting sqref="AO72:AP72">
    <cfRule type="expression" dxfId="2970" priority="2179">
      <formula>AQ72&lt;&gt;""</formula>
    </cfRule>
  </conditionalFormatting>
  <conditionalFormatting sqref="AO60:AP60">
    <cfRule type="expression" dxfId="2969" priority="2178">
      <formula>AQ60&lt;&gt;""</formula>
    </cfRule>
  </conditionalFormatting>
  <conditionalFormatting sqref="AO76:AP76">
    <cfRule type="expression" dxfId="2968" priority="2177">
      <formula>AQ76&lt;&gt;""</formula>
    </cfRule>
  </conditionalFormatting>
  <conditionalFormatting sqref="AO80:AP80">
    <cfRule type="expression" dxfId="2967" priority="2176">
      <formula>AQ80&lt;&gt;""</formula>
    </cfRule>
  </conditionalFormatting>
  <conditionalFormatting sqref="AN47 AP47">
    <cfRule type="duplicateValues" dxfId="2966" priority="2175"/>
  </conditionalFormatting>
  <conditionalFormatting sqref="AP63">
    <cfRule type="duplicateValues" dxfId="2965" priority="2174"/>
  </conditionalFormatting>
  <conditionalFormatting sqref="AN51 AP51">
    <cfRule type="duplicateValues" dxfId="2964" priority="2173"/>
  </conditionalFormatting>
  <conditionalFormatting sqref="AN55 AP55">
    <cfRule type="duplicateValues" dxfId="2963" priority="2172"/>
  </conditionalFormatting>
  <conditionalFormatting sqref="AN67 AP67">
    <cfRule type="duplicateValues" dxfId="2962" priority="2171"/>
  </conditionalFormatting>
  <conditionalFormatting sqref="AN71 AP71">
    <cfRule type="duplicateValues" dxfId="2961" priority="2170"/>
  </conditionalFormatting>
  <conditionalFormatting sqref="AN59 AP59">
    <cfRule type="duplicateValues" dxfId="2960" priority="2169"/>
  </conditionalFormatting>
  <conditionalFormatting sqref="AN75 AP75">
    <cfRule type="duplicateValues" dxfId="2959" priority="2168"/>
  </conditionalFormatting>
  <conditionalFormatting sqref="AN79 AP79">
    <cfRule type="duplicateValues" dxfId="2958" priority="2167"/>
  </conditionalFormatting>
  <conditionalFormatting sqref="AN83 AP83">
    <cfRule type="duplicateValues" dxfId="2957" priority="2166"/>
  </conditionalFormatting>
  <conditionalFormatting sqref="AQ48:AR48">
    <cfRule type="expression" dxfId="2956" priority="2164">
      <formula>AS48&lt;&gt;""</formula>
    </cfRule>
  </conditionalFormatting>
  <conditionalFormatting sqref="AQ64:AR64">
    <cfRule type="expression" dxfId="2955" priority="2163">
      <formula>AS64&lt;&gt;""</formula>
    </cfRule>
  </conditionalFormatting>
  <conditionalFormatting sqref="AQ52:AR52">
    <cfRule type="expression" dxfId="2954" priority="2162">
      <formula>AS52&lt;&gt;""</formula>
    </cfRule>
  </conditionalFormatting>
  <conditionalFormatting sqref="AQ56:AR56">
    <cfRule type="expression" dxfId="2953" priority="2161">
      <formula>AS56&lt;&gt;""</formula>
    </cfRule>
  </conditionalFormatting>
  <conditionalFormatting sqref="AQ68:AR68">
    <cfRule type="expression" dxfId="2952" priority="2160">
      <formula>AS68&lt;&gt;""</formula>
    </cfRule>
  </conditionalFormatting>
  <conditionalFormatting sqref="AQ72:AR72">
    <cfRule type="expression" dxfId="2951" priority="2159">
      <formula>AS72&lt;&gt;""</formula>
    </cfRule>
  </conditionalFormatting>
  <conditionalFormatting sqref="AQ60:AR60">
    <cfRule type="expression" dxfId="2950" priority="2158">
      <formula>AS60&lt;&gt;""</formula>
    </cfRule>
  </conditionalFormatting>
  <conditionalFormatting sqref="AQ76:AR76">
    <cfRule type="expression" dxfId="2949" priority="2157">
      <formula>AS76&lt;&gt;""</formula>
    </cfRule>
  </conditionalFormatting>
  <conditionalFormatting sqref="AQ80:AR80">
    <cfRule type="expression" dxfId="2948" priority="2156">
      <formula>AS80&lt;&gt;""</formula>
    </cfRule>
  </conditionalFormatting>
  <conditionalFormatting sqref="AQ81">
    <cfRule type="expression" dxfId="2947" priority="2155">
      <formula>AS81&lt;&gt;""</formula>
    </cfRule>
  </conditionalFormatting>
  <conditionalFormatting sqref="AS48:AT48">
    <cfRule type="expression" dxfId="2946" priority="2154">
      <formula>AU48&lt;&gt;""</formula>
    </cfRule>
  </conditionalFormatting>
  <conditionalFormatting sqref="AS64:AT64">
    <cfRule type="expression" dxfId="2945" priority="2153">
      <formula>AU64&lt;&gt;""</formula>
    </cfRule>
  </conditionalFormatting>
  <conditionalFormatting sqref="AS52:AT52">
    <cfRule type="expression" dxfId="2944" priority="2152">
      <formula>AU52&lt;&gt;""</formula>
    </cfRule>
  </conditionalFormatting>
  <conditionalFormatting sqref="AS56:AT56">
    <cfRule type="expression" dxfId="2943" priority="2151">
      <formula>AU56&lt;&gt;""</formula>
    </cfRule>
  </conditionalFormatting>
  <conditionalFormatting sqref="AS68:AT68">
    <cfRule type="expression" dxfId="2942" priority="2150">
      <formula>AU68&lt;&gt;""</formula>
    </cfRule>
  </conditionalFormatting>
  <conditionalFormatting sqref="AS72:AT72">
    <cfRule type="expression" dxfId="2941" priority="2149">
      <formula>AU72&lt;&gt;""</formula>
    </cfRule>
  </conditionalFormatting>
  <conditionalFormatting sqref="AS60:AT60">
    <cfRule type="expression" dxfId="2940" priority="2148">
      <formula>AU60&lt;&gt;""</formula>
    </cfRule>
  </conditionalFormatting>
  <conditionalFormatting sqref="AS76:AT76">
    <cfRule type="expression" dxfId="2939" priority="2147">
      <formula>AU76&lt;&gt;""</formula>
    </cfRule>
  </conditionalFormatting>
  <conditionalFormatting sqref="AS80:AT80">
    <cfRule type="expression" dxfId="2938" priority="2146">
      <formula>AU80&lt;&gt;""</formula>
    </cfRule>
  </conditionalFormatting>
  <conditionalFormatting sqref="AR47 AT47">
    <cfRule type="duplicateValues" dxfId="2937" priority="2145"/>
  </conditionalFormatting>
  <conditionalFormatting sqref="AR63 AT63">
    <cfRule type="duplicateValues" dxfId="2936" priority="2144"/>
  </conditionalFormatting>
  <conditionalFormatting sqref="AR51 AT51">
    <cfRule type="duplicateValues" dxfId="2935" priority="2143"/>
  </conditionalFormatting>
  <conditionalFormatting sqref="AR55 AT55">
    <cfRule type="duplicateValues" dxfId="2934" priority="2142"/>
  </conditionalFormatting>
  <conditionalFormatting sqref="AR67 AT67">
    <cfRule type="duplicateValues" dxfId="2933" priority="2141"/>
  </conditionalFormatting>
  <conditionalFormatting sqref="AR71 AT71">
    <cfRule type="duplicateValues" dxfId="2932" priority="2140"/>
  </conditionalFormatting>
  <conditionalFormatting sqref="AR59 AT59">
    <cfRule type="duplicateValues" dxfId="2931" priority="2139"/>
  </conditionalFormatting>
  <conditionalFormatting sqref="AR75 AT75">
    <cfRule type="duplicateValues" dxfId="2930" priority="2138"/>
  </conditionalFormatting>
  <conditionalFormatting sqref="AR79 AT79">
    <cfRule type="duplicateValues" dxfId="2929" priority="2137"/>
  </conditionalFormatting>
  <conditionalFormatting sqref="AR83 AT83">
    <cfRule type="duplicateValues" dxfId="2928" priority="2136"/>
  </conditionalFormatting>
  <conditionalFormatting sqref="C90:D90">
    <cfRule type="expression" dxfId="2927" priority="2134">
      <formula>E90&lt;&gt;""</formula>
    </cfRule>
  </conditionalFormatting>
  <conditionalFormatting sqref="C106:D106">
    <cfRule type="expression" dxfId="2926" priority="2133">
      <formula>E106&lt;&gt;""</formula>
    </cfRule>
  </conditionalFormatting>
  <conditionalFormatting sqref="C94:D94">
    <cfRule type="expression" dxfId="2925" priority="2132">
      <formula>E94&lt;&gt;""</formula>
    </cfRule>
  </conditionalFormatting>
  <conditionalFormatting sqref="C98:D98">
    <cfRule type="expression" dxfId="2924" priority="2131">
      <formula>E98&lt;&gt;""</formula>
    </cfRule>
  </conditionalFormatting>
  <conditionalFormatting sqref="C114:D114">
    <cfRule type="expression" dxfId="2923" priority="2129">
      <formula>E114&lt;&gt;""</formula>
    </cfRule>
  </conditionalFormatting>
  <conditionalFormatting sqref="C102:D102">
    <cfRule type="expression" dxfId="2922" priority="2128">
      <formula>E102&lt;&gt;""</formula>
    </cfRule>
  </conditionalFormatting>
  <conditionalFormatting sqref="C118:D118">
    <cfRule type="expression" dxfId="2921" priority="2127">
      <formula>E118&lt;&gt;""</formula>
    </cfRule>
  </conditionalFormatting>
  <conditionalFormatting sqref="C122:D122">
    <cfRule type="expression" dxfId="2920" priority="2126">
      <formula>E122&lt;&gt;""</formula>
    </cfRule>
  </conditionalFormatting>
  <conditionalFormatting sqref="C123">
    <cfRule type="expression" dxfId="2919" priority="2125">
      <formula>E123&lt;&gt;""</formula>
    </cfRule>
  </conditionalFormatting>
  <conditionalFormatting sqref="E90:F90">
    <cfRule type="expression" dxfId="2918" priority="2124">
      <formula>G90&lt;&gt;""</formula>
    </cfRule>
  </conditionalFormatting>
  <conditionalFormatting sqref="E106:F106">
    <cfRule type="expression" dxfId="2917" priority="2123">
      <formula>G106&lt;&gt;""</formula>
    </cfRule>
  </conditionalFormatting>
  <conditionalFormatting sqref="E94:F94">
    <cfRule type="expression" dxfId="2916" priority="2122">
      <formula>G94&lt;&gt;""</formula>
    </cfRule>
  </conditionalFormatting>
  <conditionalFormatting sqref="E98:F98">
    <cfRule type="expression" dxfId="2915" priority="2121">
      <formula>G98&lt;&gt;""</formula>
    </cfRule>
  </conditionalFormatting>
  <conditionalFormatting sqref="E102:F102">
    <cfRule type="expression" dxfId="2914" priority="2118">
      <formula>G102&lt;&gt;""</formula>
    </cfRule>
  </conditionalFormatting>
  <conditionalFormatting sqref="E118:F118">
    <cfRule type="expression" dxfId="2913" priority="2117">
      <formula>G118&lt;&gt;""</formula>
    </cfRule>
  </conditionalFormatting>
  <conditionalFormatting sqref="E122:F122">
    <cfRule type="expression" dxfId="2912" priority="2116">
      <formula>G122&lt;&gt;""</formula>
    </cfRule>
  </conditionalFormatting>
  <conditionalFormatting sqref="D89 F89">
    <cfRule type="duplicateValues" dxfId="2911" priority="2115"/>
  </conditionalFormatting>
  <conditionalFormatting sqref="D105 F105">
    <cfRule type="duplicateValues" dxfId="2910" priority="2114"/>
  </conditionalFormatting>
  <conditionalFormatting sqref="D93 F93">
    <cfRule type="duplicateValues" dxfId="2909" priority="2113"/>
  </conditionalFormatting>
  <conditionalFormatting sqref="D97 F97">
    <cfRule type="duplicateValues" dxfId="2908" priority="2112"/>
  </conditionalFormatting>
  <conditionalFormatting sqref="D101 F101">
    <cfRule type="duplicateValues" dxfId="2907" priority="2109"/>
  </conditionalFormatting>
  <conditionalFormatting sqref="D117 F117">
    <cfRule type="duplicateValues" dxfId="2906" priority="2108"/>
  </conditionalFormatting>
  <conditionalFormatting sqref="D121 F121">
    <cfRule type="duplicateValues" dxfId="2905" priority="2107"/>
  </conditionalFormatting>
  <conditionalFormatting sqref="D125 F125">
    <cfRule type="duplicateValues" dxfId="2904" priority="2106"/>
  </conditionalFormatting>
  <conditionalFormatting sqref="G90:H90">
    <cfRule type="expression" dxfId="2903" priority="2104">
      <formula>I90&lt;&gt;""</formula>
    </cfRule>
  </conditionalFormatting>
  <conditionalFormatting sqref="G106:H106">
    <cfRule type="expression" dxfId="2902" priority="2103">
      <formula>I106&lt;&gt;""</formula>
    </cfRule>
  </conditionalFormatting>
  <conditionalFormatting sqref="G94:H94">
    <cfRule type="expression" dxfId="2901" priority="2102">
      <formula>I94&lt;&gt;""</formula>
    </cfRule>
  </conditionalFormatting>
  <conditionalFormatting sqref="G98:H98">
    <cfRule type="expression" dxfId="2900" priority="2101">
      <formula>I98&lt;&gt;""</formula>
    </cfRule>
  </conditionalFormatting>
  <conditionalFormatting sqref="G102:H102">
    <cfRule type="expression" dxfId="2899" priority="2098">
      <formula>I102&lt;&gt;""</formula>
    </cfRule>
  </conditionalFormatting>
  <conditionalFormatting sqref="G118:H118">
    <cfRule type="expression" dxfId="2898" priority="2097">
      <formula>I118&lt;&gt;""</formula>
    </cfRule>
  </conditionalFormatting>
  <conditionalFormatting sqref="G122:H122">
    <cfRule type="expression" dxfId="2897" priority="2096">
      <formula>I122&lt;&gt;""</formula>
    </cfRule>
  </conditionalFormatting>
  <conditionalFormatting sqref="G123">
    <cfRule type="expression" dxfId="2896" priority="2095">
      <formula>I123&lt;&gt;""</formula>
    </cfRule>
  </conditionalFormatting>
  <conditionalFormatting sqref="I90:J90">
    <cfRule type="expression" dxfId="2895" priority="2094">
      <formula>K90&lt;&gt;""</formula>
    </cfRule>
  </conditionalFormatting>
  <conditionalFormatting sqref="I106:J106">
    <cfRule type="expression" dxfId="2894" priority="2093">
      <formula>K106&lt;&gt;""</formula>
    </cfRule>
  </conditionalFormatting>
  <conditionalFormatting sqref="I94:J94">
    <cfRule type="expression" dxfId="2893" priority="2092">
      <formula>K94&lt;&gt;""</formula>
    </cfRule>
  </conditionalFormatting>
  <conditionalFormatting sqref="I114:J114">
    <cfRule type="expression" dxfId="2892" priority="2089">
      <formula>K114&lt;&gt;""</formula>
    </cfRule>
  </conditionalFormatting>
  <conditionalFormatting sqref="I118:J118">
    <cfRule type="expression" dxfId="2891" priority="2087">
      <formula>K118&lt;&gt;""</formula>
    </cfRule>
  </conditionalFormatting>
  <conditionalFormatting sqref="I122:J122">
    <cfRule type="expression" dxfId="2890" priority="2086">
      <formula>K122&lt;&gt;""</formula>
    </cfRule>
  </conditionalFormatting>
  <conditionalFormatting sqref="H89 J89">
    <cfRule type="duplicateValues" dxfId="2889" priority="2085"/>
  </conditionalFormatting>
  <conditionalFormatting sqref="H105 J105">
    <cfRule type="duplicateValues" dxfId="2888" priority="2084"/>
  </conditionalFormatting>
  <conditionalFormatting sqref="H93 J93">
    <cfRule type="duplicateValues" dxfId="2887" priority="2083"/>
  </conditionalFormatting>
  <conditionalFormatting sqref="H97">
    <cfRule type="duplicateValues" dxfId="2886" priority="2082"/>
  </conditionalFormatting>
  <conditionalFormatting sqref="J113">
    <cfRule type="duplicateValues" dxfId="2885" priority="2080"/>
  </conditionalFormatting>
  <conditionalFormatting sqref="H101">
    <cfRule type="duplicateValues" dxfId="2884" priority="2079"/>
  </conditionalFormatting>
  <conditionalFormatting sqref="H117 J117">
    <cfRule type="duplicateValues" dxfId="2883" priority="2078"/>
  </conditionalFormatting>
  <conditionalFormatting sqref="H121 J121">
    <cfRule type="duplicateValues" dxfId="2882" priority="2077"/>
  </conditionalFormatting>
  <conditionalFormatting sqref="H125 J125">
    <cfRule type="duplicateValues" dxfId="2881" priority="2076"/>
  </conditionalFormatting>
  <conditionalFormatting sqref="K90:L90">
    <cfRule type="expression" dxfId="2880" priority="2074">
      <formula>M90&lt;&gt;""</formula>
    </cfRule>
  </conditionalFormatting>
  <conditionalFormatting sqref="K106:L106">
    <cfRule type="expression" dxfId="2879" priority="2073">
      <formula>M106&lt;&gt;""</formula>
    </cfRule>
  </conditionalFormatting>
  <conditionalFormatting sqref="K94:L94">
    <cfRule type="expression" dxfId="2878" priority="2072">
      <formula>M94&lt;&gt;""</formula>
    </cfRule>
  </conditionalFormatting>
  <conditionalFormatting sqref="K98:L98">
    <cfRule type="expression" dxfId="2877" priority="2071">
      <formula>M98&lt;&gt;""</formula>
    </cfRule>
  </conditionalFormatting>
  <conditionalFormatting sqref="K110:L110">
    <cfRule type="expression" dxfId="2876" priority="2070">
      <formula>M110&lt;&gt;""</formula>
    </cfRule>
  </conditionalFormatting>
  <conditionalFormatting sqref="K114:L114">
    <cfRule type="expression" dxfId="2875" priority="2069">
      <formula>M114&lt;&gt;""</formula>
    </cfRule>
  </conditionalFormatting>
  <conditionalFormatting sqref="K118:L118">
    <cfRule type="expression" dxfId="2874" priority="2067">
      <formula>M118&lt;&gt;""</formula>
    </cfRule>
  </conditionalFormatting>
  <conditionalFormatting sqref="K122:L122">
    <cfRule type="expression" dxfId="2873" priority="2066">
      <formula>M122&lt;&gt;""</formula>
    </cfRule>
  </conditionalFormatting>
  <conditionalFormatting sqref="K123">
    <cfRule type="expression" dxfId="2872" priority="2065">
      <formula>M123&lt;&gt;""</formula>
    </cfRule>
  </conditionalFormatting>
  <conditionalFormatting sqref="M90:N90">
    <cfRule type="expression" dxfId="2871" priority="2064">
      <formula>O90&lt;&gt;""</formula>
    </cfRule>
  </conditionalFormatting>
  <conditionalFormatting sqref="M106:N106">
    <cfRule type="expression" dxfId="2870" priority="2063">
      <formula>O106&lt;&gt;""</formula>
    </cfRule>
  </conditionalFormatting>
  <conditionalFormatting sqref="M94:N94">
    <cfRule type="expression" dxfId="2869" priority="2062">
      <formula>O94&lt;&gt;""</formula>
    </cfRule>
  </conditionalFormatting>
  <conditionalFormatting sqref="M98:N98">
    <cfRule type="expression" dxfId="2868" priority="2061">
      <formula>O98&lt;&gt;""</formula>
    </cfRule>
  </conditionalFormatting>
  <conditionalFormatting sqref="M110:N110">
    <cfRule type="expression" dxfId="2867" priority="2060">
      <formula>O110&lt;&gt;""</formula>
    </cfRule>
  </conditionalFormatting>
  <conditionalFormatting sqref="M114:N114">
    <cfRule type="expression" dxfId="2866" priority="2059">
      <formula>O114&lt;&gt;""</formula>
    </cfRule>
  </conditionalFormatting>
  <conditionalFormatting sqref="M102:N102">
    <cfRule type="expression" dxfId="2865" priority="2058">
      <formula>O102&lt;&gt;""</formula>
    </cfRule>
  </conditionalFormatting>
  <conditionalFormatting sqref="M118:N118">
    <cfRule type="expression" dxfId="2864" priority="2057">
      <formula>O118&lt;&gt;""</formula>
    </cfRule>
  </conditionalFormatting>
  <conditionalFormatting sqref="M122:N122">
    <cfRule type="expression" dxfId="2863" priority="2056">
      <formula>O122&lt;&gt;""</formula>
    </cfRule>
  </conditionalFormatting>
  <conditionalFormatting sqref="L89 N89">
    <cfRule type="duplicateValues" dxfId="2862" priority="2055"/>
  </conditionalFormatting>
  <conditionalFormatting sqref="L105 N105">
    <cfRule type="duplicateValues" dxfId="2861" priority="2054"/>
  </conditionalFormatting>
  <conditionalFormatting sqref="L93 N93">
    <cfRule type="duplicateValues" dxfId="2860" priority="2053"/>
  </conditionalFormatting>
  <conditionalFormatting sqref="L97 N97">
    <cfRule type="duplicateValues" dxfId="2859" priority="2052"/>
  </conditionalFormatting>
  <conditionalFormatting sqref="L109 N109">
    <cfRule type="duplicateValues" dxfId="2858" priority="2051"/>
  </conditionalFormatting>
  <conditionalFormatting sqref="N113">
    <cfRule type="duplicateValues" dxfId="2857" priority="2050"/>
  </conditionalFormatting>
  <conditionalFormatting sqref="N101">
    <cfRule type="duplicateValues" dxfId="2856" priority="2049"/>
  </conditionalFormatting>
  <conditionalFormatting sqref="L117 N117">
    <cfRule type="duplicateValues" dxfId="2855" priority="2048"/>
  </conditionalFormatting>
  <conditionalFormatting sqref="L121 N121">
    <cfRule type="duplicateValues" dxfId="2854" priority="2047"/>
  </conditionalFormatting>
  <conditionalFormatting sqref="L125 N125">
    <cfRule type="duplicateValues" dxfId="2853" priority="2046"/>
  </conditionalFormatting>
  <conditionalFormatting sqref="O90:P90">
    <cfRule type="expression" dxfId="2852" priority="2044">
      <formula>Q90&lt;&gt;""</formula>
    </cfRule>
  </conditionalFormatting>
  <conditionalFormatting sqref="O106:P106">
    <cfRule type="expression" dxfId="2851" priority="2043">
      <formula>Q106&lt;&gt;""</formula>
    </cfRule>
  </conditionalFormatting>
  <conditionalFormatting sqref="O94:P94">
    <cfRule type="expression" dxfId="2850" priority="2042">
      <formula>Q94&lt;&gt;""</formula>
    </cfRule>
  </conditionalFormatting>
  <conditionalFormatting sqref="O98:P98">
    <cfRule type="expression" dxfId="2849" priority="2041">
      <formula>Q98&lt;&gt;""</formula>
    </cfRule>
  </conditionalFormatting>
  <conditionalFormatting sqref="O110:P110">
    <cfRule type="expression" dxfId="2848" priority="2040">
      <formula>Q110&lt;&gt;""</formula>
    </cfRule>
  </conditionalFormatting>
  <conditionalFormatting sqref="O114:P114">
    <cfRule type="expression" dxfId="2847" priority="2039">
      <formula>Q114&lt;&gt;""</formula>
    </cfRule>
  </conditionalFormatting>
  <conditionalFormatting sqref="O102:P102">
    <cfRule type="expression" dxfId="2846" priority="2038">
      <formula>Q102&lt;&gt;""</formula>
    </cfRule>
  </conditionalFormatting>
  <conditionalFormatting sqref="O118:P118">
    <cfRule type="expression" dxfId="2845" priority="2037">
      <formula>Q118&lt;&gt;""</formula>
    </cfRule>
  </conditionalFormatting>
  <conditionalFormatting sqref="O122:P122">
    <cfRule type="expression" dxfId="2844" priority="2036">
      <formula>Q122&lt;&gt;""</formula>
    </cfRule>
  </conditionalFormatting>
  <conditionalFormatting sqref="O123">
    <cfRule type="expression" dxfId="2843" priority="2035">
      <formula>Q123&lt;&gt;""</formula>
    </cfRule>
  </conditionalFormatting>
  <conditionalFormatting sqref="Q90:R90">
    <cfRule type="expression" dxfId="2842" priority="2034">
      <formula>S90&lt;&gt;""</formula>
    </cfRule>
  </conditionalFormatting>
  <conditionalFormatting sqref="Q106:R106">
    <cfRule type="expression" dxfId="2841" priority="2033">
      <formula>S106&lt;&gt;""</formula>
    </cfRule>
  </conditionalFormatting>
  <conditionalFormatting sqref="Q94:R94">
    <cfRule type="expression" dxfId="2840" priority="2032">
      <formula>S94&lt;&gt;""</formula>
    </cfRule>
  </conditionalFormatting>
  <conditionalFormatting sqref="Q98:R98">
    <cfRule type="expression" dxfId="2839" priority="2031">
      <formula>S98&lt;&gt;""</formula>
    </cfRule>
  </conditionalFormatting>
  <conditionalFormatting sqref="Q110:R110">
    <cfRule type="expression" dxfId="2838" priority="2030">
      <formula>S110&lt;&gt;""</formula>
    </cfRule>
  </conditionalFormatting>
  <conditionalFormatting sqref="Q114:R114">
    <cfRule type="expression" dxfId="2837" priority="2029">
      <formula>S114&lt;&gt;""</formula>
    </cfRule>
  </conditionalFormatting>
  <conditionalFormatting sqref="Q102:R102">
    <cfRule type="expression" dxfId="2836" priority="2028">
      <formula>S102&lt;&gt;""</formula>
    </cfRule>
  </conditionalFormatting>
  <conditionalFormatting sqref="Q118:R118">
    <cfRule type="expression" dxfId="2835" priority="2027">
      <formula>S118&lt;&gt;""</formula>
    </cfRule>
  </conditionalFormatting>
  <conditionalFormatting sqref="Q122:R122">
    <cfRule type="expression" dxfId="2834" priority="2026">
      <formula>S122&lt;&gt;""</formula>
    </cfRule>
  </conditionalFormatting>
  <conditionalFormatting sqref="P89 R89">
    <cfRule type="duplicateValues" dxfId="2833" priority="2025"/>
  </conditionalFormatting>
  <conditionalFormatting sqref="R105">
    <cfRule type="duplicateValues" dxfId="2832" priority="2024"/>
  </conditionalFormatting>
  <conditionalFormatting sqref="P93 R93">
    <cfRule type="duplicateValues" dxfId="2831" priority="2023"/>
  </conditionalFormatting>
  <conditionalFormatting sqref="P97 R97">
    <cfRule type="duplicateValues" dxfId="2830" priority="2022"/>
  </conditionalFormatting>
  <conditionalFormatting sqref="P109 R109">
    <cfRule type="duplicateValues" dxfId="2829" priority="2021"/>
  </conditionalFormatting>
  <conditionalFormatting sqref="R113">
    <cfRule type="duplicateValues" dxfId="2828" priority="2020"/>
  </conditionalFormatting>
  <conditionalFormatting sqref="P101 R101">
    <cfRule type="duplicateValues" dxfId="2827" priority="2019"/>
  </conditionalFormatting>
  <conditionalFormatting sqref="P117 R117">
    <cfRule type="duplicateValues" dxfId="2826" priority="2018"/>
  </conditionalFormatting>
  <conditionalFormatting sqref="P121 R121">
    <cfRule type="duplicateValues" dxfId="2825" priority="2017"/>
  </conditionalFormatting>
  <conditionalFormatting sqref="P125 R125">
    <cfRule type="duplicateValues" dxfId="2824" priority="2016"/>
  </conditionalFormatting>
  <conditionalFormatting sqref="S90:T90">
    <cfRule type="expression" dxfId="2823" priority="2014">
      <formula>U90&lt;&gt;""</formula>
    </cfRule>
  </conditionalFormatting>
  <conditionalFormatting sqref="S106:T106">
    <cfRule type="expression" dxfId="2822" priority="2013">
      <formula>U106&lt;&gt;""</formula>
    </cfRule>
  </conditionalFormatting>
  <conditionalFormatting sqref="S94:T94">
    <cfRule type="expression" dxfId="2821" priority="2012">
      <formula>U94&lt;&gt;""</formula>
    </cfRule>
  </conditionalFormatting>
  <conditionalFormatting sqref="S98:T98">
    <cfRule type="expression" dxfId="2820" priority="2011">
      <formula>U98&lt;&gt;""</formula>
    </cfRule>
  </conditionalFormatting>
  <conditionalFormatting sqref="S110:T110">
    <cfRule type="expression" dxfId="2819" priority="2010">
      <formula>U110&lt;&gt;""</formula>
    </cfRule>
  </conditionalFormatting>
  <conditionalFormatting sqref="S114:T114">
    <cfRule type="expression" dxfId="2818" priority="2009">
      <formula>U114&lt;&gt;""</formula>
    </cfRule>
  </conditionalFormatting>
  <conditionalFormatting sqref="S102:T102">
    <cfRule type="expression" dxfId="2817" priority="2008">
      <formula>U102&lt;&gt;""</formula>
    </cfRule>
  </conditionalFormatting>
  <conditionalFormatting sqref="S122:T122">
    <cfRule type="expression" dxfId="2816" priority="2006">
      <formula>U122&lt;&gt;""</formula>
    </cfRule>
  </conditionalFormatting>
  <conditionalFormatting sqref="S123">
    <cfRule type="expression" dxfId="2815" priority="2005">
      <formula>U123&lt;&gt;""</formula>
    </cfRule>
  </conditionalFormatting>
  <conditionalFormatting sqref="U90:V90">
    <cfRule type="expression" dxfId="2814" priority="2004">
      <formula>W90&lt;&gt;""</formula>
    </cfRule>
  </conditionalFormatting>
  <conditionalFormatting sqref="U94:V94">
    <cfRule type="expression" dxfId="2813" priority="2002">
      <formula>W94&lt;&gt;""</formula>
    </cfRule>
  </conditionalFormatting>
  <conditionalFormatting sqref="U98:V98">
    <cfRule type="expression" dxfId="2812" priority="2001">
      <formula>W98&lt;&gt;""</formula>
    </cfRule>
  </conditionalFormatting>
  <conditionalFormatting sqref="U114:V114">
    <cfRule type="expression" dxfId="2811" priority="1999">
      <formula>W114&lt;&gt;""</formula>
    </cfRule>
  </conditionalFormatting>
  <conditionalFormatting sqref="U102:V102">
    <cfRule type="expression" dxfId="2810" priority="1998">
      <formula>W102&lt;&gt;""</formula>
    </cfRule>
  </conditionalFormatting>
  <conditionalFormatting sqref="U122:V122">
    <cfRule type="expression" dxfId="2809" priority="1996">
      <formula>W122&lt;&gt;""</formula>
    </cfRule>
  </conditionalFormatting>
  <conditionalFormatting sqref="T89 V89">
    <cfRule type="duplicateValues" dxfId="2808" priority="1995"/>
  </conditionalFormatting>
  <conditionalFormatting sqref="T105 V105">
    <cfRule type="duplicateValues" dxfId="2807" priority="1994"/>
  </conditionalFormatting>
  <conditionalFormatting sqref="T93 V93">
    <cfRule type="duplicateValues" dxfId="2806" priority="1993"/>
  </conditionalFormatting>
  <conditionalFormatting sqref="T97 V97">
    <cfRule type="duplicateValues" dxfId="2805" priority="1992"/>
  </conditionalFormatting>
  <conditionalFormatting sqref="T109 V109">
    <cfRule type="duplicateValues" dxfId="2804" priority="1991"/>
  </conditionalFormatting>
  <conditionalFormatting sqref="T113 V113">
    <cfRule type="duplicateValues" dxfId="2803" priority="1990"/>
  </conditionalFormatting>
  <conditionalFormatting sqref="T101 V101">
    <cfRule type="duplicateValues" dxfId="2802" priority="1989"/>
  </conditionalFormatting>
  <conditionalFormatting sqref="T121 V121">
    <cfRule type="duplicateValues" dxfId="2801" priority="1987"/>
  </conditionalFormatting>
  <conditionalFormatting sqref="T125 V125">
    <cfRule type="duplicateValues" dxfId="2800" priority="1986"/>
  </conditionalFormatting>
  <conditionalFormatting sqref="W90:X90">
    <cfRule type="expression" dxfId="2799" priority="1984">
      <formula>Y90&lt;&gt;""</formula>
    </cfRule>
  </conditionalFormatting>
  <conditionalFormatting sqref="W110:X110">
    <cfRule type="expression" dxfId="2798" priority="1983">
      <formula>Y106&lt;&gt;""</formula>
    </cfRule>
  </conditionalFormatting>
  <conditionalFormatting sqref="W94:X94">
    <cfRule type="expression" dxfId="2797" priority="1982">
      <formula>Y94&lt;&gt;""</formula>
    </cfRule>
  </conditionalFormatting>
  <conditionalFormatting sqref="W114:X114">
    <cfRule type="expression" dxfId="2796" priority="1979">
      <formula>Y114&lt;&gt;""</formula>
    </cfRule>
  </conditionalFormatting>
  <conditionalFormatting sqref="W102:X102">
    <cfRule type="expression" dxfId="2795" priority="1978">
      <formula>Y102&lt;&gt;""</formula>
    </cfRule>
  </conditionalFormatting>
  <conditionalFormatting sqref="W122:X122">
    <cfRule type="expression" dxfId="2794" priority="1976">
      <formula>Y122&lt;&gt;""</formula>
    </cfRule>
  </conditionalFormatting>
  <conditionalFormatting sqref="W123">
    <cfRule type="expression" dxfId="2793" priority="1975">
      <formula>Y123&lt;&gt;""</formula>
    </cfRule>
  </conditionalFormatting>
  <conditionalFormatting sqref="Y90:Z90">
    <cfRule type="expression" dxfId="2792" priority="1974">
      <formula>AA90&lt;&gt;""</formula>
    </cfRule>
  </conditionalFormatting>
  <conditionalFormatting sqref="Y106:Z106">
    <cfRule type="expression" dxfId="2791" priority="1973">
      <formula>AA106&lt;&gt;""</formula>
    </cfRule>
  </conditionalFormatting>
  <conditionalFormatting sqref="Y94:Z94">
    <cfRule type="expression" dxfId="2790" priority="1972">
      <formula>AA94&lt;&gt;""</formula>
    </cfRule>
  </conditionalFormatting>
  <conditionalFormatting sqref="Y98:Z98">
    <cfRule type="expression" dxfId="2789" priority="1971">
      <formula>AA98&lt;&gt;""</formula>
    </cfRule>
  </conditionalFormatting>
  <conditionalFormatting sqref="Y114:Z114">
    <cfRule type="expression" dxfId="2788" priority="1969">
      <formula>AA114&lt;&gt;""</formula>
    </cfRule>
  </conditionalFormatting>
  <conditionalFormatting sqref="Y102:Z102">
    <cfRule type="expression" dxfId="2787" priority="1968">
      <formula>AA102&lt;&gt;""</formula>
    </cfRule>
  </conditionalFormatting>
  <conditionalFormatting sqref="Y118:Z118">
    <cfRule type="expression" dxfId="2786" priority="1967">
      <formula>AA118&lt;&gt;""</formula>
    </cfRule>
  </conditionalFormatting>
  <conditionalFormatting sqref="Y122:Z122">
    <cfRule type="expression" dxfId="2785" priority="1966">
      <formula>AA122&lt;&gt;""</formula>
    </cfRule>
  </conditionalFormatting>
  <conditionalFormatting sqref="X89 Z89">
    <cfRule type="duplicateValues" dxfId="2784" priority="1965"/>
  </conditionalFormatting>
  <conditionalFormatting sqref="X109 Z105">
    <cfRule type="duplicateValues" dxfId="2783" priority="1964"/>
  </conditionalFormatting>
  <conditionalFormatting sqref="X93 Z93">
    <cfRule type="duplicateValues" dxfId="2782" priority="1963"/>
  </conditionalFormatting>
  <conditionalFormatting sqref="Z97">
    <cfRule type="duplicateValues" dxfId="2781" priority="1962"/>
  </conditionalFormatting>
  <conditionalFormatting sqref="X113 Z113">
    <cfRule type="duplicateValues" dxfId="2780" priority="1960"/>
  </conditionalFormatting>
  <conditionalFormatting sqref="X101 Z101">
    <cfRule type="duplicateValues" dxfId="2779" priority="1959"/>
  </conditionalFormatting>
  <conditionalFormatting sqref="Z117">
    <cfRule type="duplicateValues" dxfId="2778" priority="1958"/>
  </conditionalFormatting>
  <conditionalFormatting sqref="X121 Z121">
    <cfRule type="duplicateValues" dxfId="2777" priority="1957"/>
  </conditionalFormatting>
  <conditionalFormatting sqref="X125 Z125">
    <cfRule type="duplicateValues" dxfId="2776" priority="1956"/>
  </conditionalFormatting>
  <conditionalFormatting sqref="AA90:AB90">
    <cfRule type="expression" dxfId="2775" priority="1954">
      <formula>AC90&lt;&gt;""</formula>
    </cfRule>
  </conditionalFormatting>
  <conditionalFormatting sqref="AA98:AB98">
    <cfRule type="expression" dxfId="2774" priority="1951">
      <formula>AC98&lt;&gt;""</formula>
    </cfRule>
  </conditionalFormatting>
  <conditionalFormatting sqref="AA110:AB110">
    <cfRule type="expression" dxfId="2773" priority="1950">
      <formula>AC110&lt;&gt;""</formula>
    </cfRule>
  </conditionalFormatting>
  <conditionalFormatting sqref="AA114:AB114">
    <cfRule type="expression" dxfId="2772" priority="1949">
      <formula>AC114&lt;&gt;""</formula>
    </cfRule>
  </conditionalFormatting>
  <conditionalFormatting sqref="AA102:AB102">
    <cfRule type="expression" dxfId="2771" priority="1948">
      <formula>AC102&lt;&gt;""</formula>
    </cfRule>
  </conditionalFormatting>
  <conditionalFormatting sqref="AA118:AB118">
    <cfRule type="expression" dxfId="2770" priority="1947">
      <formula>AC118&lt;&gt;""</formula>
    </cfRule>
  </conditionalFormatting>
  <conditionalFormatting sqref="AA122:AB122">
    <cfRule type="expression" dxfId="2769" priority="1946">
      <formula>AC122&lt;&gt;""</formula>
    </cfRule>
  </conditionalFormatting>
  <conditionalFormatting sqref="AA123">
    <cfRule type="expression" dxfId="2768" priority="1945">
      <formula>AC123&lt;&gt;""</formula>
    </cfRule>
  </conditionalFormatting>
  <conditionalFormatting sqref="AC90:AD90">
    <cfRule type="expression" dxfId="2767" priority="1944">
      <formula>AE90&lt;&gt;""</formula>
    </cfRule>
  </conditionalFormatting>
  <conditionalFormatting sqref="AC98:AD98">
    <cfRule type="expression" dxfId="2766" priority="1941">
      <formula>AE98&lt;&gt;""</formula>
    </cfRule>
  </conditionalFormatting>
  <conditionalFormatting sqref="AC110:AD110">
    <cfRule type="expression" dxfId="2765" priority="1940">
      <formula>AE110&lt;&gt;""</formula>
    </cfRule>
  </conditionalFormatting>
  <conditionalFormatting sqref="AC114:AD114">
    <cfRule type="expression" dxfId="2764" priority="1939">
      <formula>AE114&lt;&gt;""</formula>
    </cfRule>
  </conditionalFormatting>
  <conditionalFormatting sqref="AC102:AD102">
    <cfRule type="expression" dxfId="2763" priority="1938">
      <formula>AE102&lt;&gt;""</formula>
    </cfRule>
  </conditionalFormatting>
  <conditionalFormatting sqref="AC118:AD118">
    <cfRule type="expression" dxfId="2762" priority="1937">
      <formula>AE118&lt;&gt;""</formula>
    </cfRule>
  </conditionalFormatting>
  <conditionalFormatting sqref="AC122:AD122">
    <cfRule type="expression" dxfId="2761" priority="1936">
      <formula>AE122&lt;&gt;""</formula>
    </cfRule>
  </conditionalFormatting>
  <conditionalFormatting sqref="AB89 AD89">
    <cfRule type="duplicateValues" dxfId="2760" priority="1935"/>
  </conditionalFormatting>
  <conditionalFormatting sqref="AB97 AD97">
    <cfRule type="duplicateValues" dxfId="2759" priority="1932"/>
  </conditionalFormatting>
  <conditionalFormatting sqref="AB109 AD109">
    <cfRule type="duplicateValues" dxfId="2758" priority="1931"/>
  </conditionalFormatting>
  <conditionalFormatting sqref="AD113">
    <cfRule type="duplicateValues" dxfId="2757" priority="1930"/>
  </conditionalFormatting>
  <conditionalFormatting sqref="AB101 AD101">
    <cfRule type="duplicateValues" dxfId="2756" priority="1929"/>
  </conditionalFormatting>
  <conditionalFormatting sqref="AB117 AD117">
    <cfRule type="duplicateValues" dxfId="2755" priority="1928"/>
  </conditionalFormatting>
  <conditionalFormatting sqref="AB121 AD121">
    <cfRule type="duplicateValues" dxfId="2754" priority="1927"/>
  </conditionalFormatting>
  <conditionalFormatting sqref="AB125 AD125">
    <cfRule type="duplicateValues" dxfId="2753" priority="1926"/>
  </conditionalFormatting>
  <conditionalFormatting sqref="AE90:AF90">
    <cfRule type="expression" dxfId="2752" priority="1924">
      <formula>AG90&lt;&gt;""</formula>
    </cfRule>
  </conditionalFormatting>
  <conditionalFormatting sqref="AE98:AF98">
    <cfRule type="expression" dxfId="2751" priority="1921">
      <formula>AG98&lt;&gt;""</formula>
    </cfRule>
  </conditionalFormatting>
  <conditionalFormatting sqref="AE110:AF110">
    <cfRule type="expression" dxfId="2750" priority="1920">
      <formula>AG110&lt;&gt;""</formula>
    </cfRule>
  </conditionalFormatting>
  <conditionalFormatting sqref="AE114:AF114">
    <cfRule type="expression" dxfId="2749" priority="1919">
      <formula>AG114&lt;&gt;""</formula>
    </cfRule>
  </conditionalFormatting>
  <conditionalFormatting sqref="AE102:AF102">
    <cfRule type="expression" dxfId="2748" priority="1918">
      <formula>AG102&lt;&gt;""</formula>
    </cfRule>
  </conditionalFormatting>
  <conditionalFormatting sqref="AE118:AF118">
    <cfRule type="expression" dxfId="2747" priority="1917">
      <formula>AG118&lt;&gt;""</formula>
    </cfRule>
  </conditionalFormatting>
  <conditionalFormatting sqref="AE122:AF122">
    <cfRule type="expression" dxfId="2746" priority="1916">
      <formula>AG122&lt;&gt;""</formula>
    </cfRule>
  </conditionalFormatting>
  <conditionalFormatting sqref="AE123">
    <cfRule type="expression" dxfId="2745" priority="1915">
      <formula>AG123&lt;&gt;""</formula>
    </cfRule>
  </conditionalFormatting>
  <conditionalFormatting sqref="AG90:AH90">
    <cfRule type="expression" dxfId="2744" priority="1914">
      <formula>AI90&lt;&gt;""</formula>
    </cfRule>
  </conditionalFormatting>
  <conditionalFormatting sqref="AG106:AH106">
    <cfRule type="expression" dxfId="2743" priority="1913">
      <formula>AI106&lt;&gt;""</formula>
    </cfRule>
  </conditionalFormatting>
  <conditionalFormatting sqref="AG98:AH98">
    <cfRule type="expression" dxfId="2742" priority="1911">
      <formula>AI98&lt;&gt;""</formula>
    </cfRule>
  </conditionalFormatting>
  <conditionalFormatting sqref="AG110:AH110">
    <cfRule type="expression" dxfId="2741" priority="1910">
      <formula>AI110&lt;&gt;""</formula>
    </cfRule>
  </conditionalFormatting>
  <conditionalFormatting sqref="AG114:AH114">
    <cfRule type="expression" dxfId="2740" priority="1909">
      <formula>AI114&lt;&gt;""</formula>
    </cfRule>
  </conditionalFormatting>
  <conditionalFormatting sqref="AG102:AH102">
    <cfRule type="expression" dxfId="2739" priority="1908">
      <formula>AI102&lt;&gt;""</formula>
    </cfRule>
  </conditionalFormatting>
  <conditionalFormatting sqref="AG118:AH118">
    <cfRule type="expression" dxfId="2738" priority="1907">
      <formula>AI118&lt;&gt;""</formula>
    </cfRule>
  </conditionalFormatting>
  <conditionalFormatting sqref="AG122:AH122">
    <cfRule type="expression" dxfId="2737" priority="1906">
      <formula>AI122&lt;&gt;""</formula>
    </cfRule>
  </conditionalFormatting>
  <conditionalFormatting sqref="AF89 AH89">
    <cfRule type="duplicateValues" dxfId="2736" priority="1905"/>
  </conditionalFormatting>
  <conditionalFormatting sqref="AH105">
    <cfRule type="duplicateValues" dxfId="2735" priority="1904"/>
  </conditionalFormatting>
  <conditionalFormatting sqref="AF97 AH97">
    <cfRule type="duplicateValues" dxfId="2734" priority="1902"/>
  </conditionalFormatting>
  <conditionalFormatting sqref="AF109 AH109">
    <cfRule type="duplicateValues" dxfId="2733" priority="1901"/>
  </conditionalFormatting>
  <conditionalFormatting sqref="AF113 AH113">
    <cfRule type="duplicateValues" dxfId="2732" priority="1900"/>
  </conditionalFormatting>
  <conditionalFormatting sqref="AF101 AH101">
    <cfRule type="duplicateValues" dxfId="2731" priority="1899"/>
  </conditionalFormatting>
  <conditionalFormatting sqref="AF117 AH117">
    <cfRule type="duplicateValues" dxfId="2730" priority="1898"/>
  </conditionalFormatting>
  <conditionalFormatting sqref="AF121 AH121">
    <cfRule type="duplicateValues" dxfId="2729" priority="1897"/>
  </conditionalFormatting>
  <conditionalFormatting sqref="AF125 AH125">
    <cfRule type="duplicateValues" dxfId="2728" priority="1896"/>
  </conditionalFormatting>
  <conditionalFormatting sqref="AI90:AJ90">
    <cfRule type="expression" dxfId="2727" priority="1894">
      <formula>AK90&lt;&gt;""</formula>
    </cfRule>
  </conditionalFormatting>
  <conditionalFormatting sqref="AI106:AJ106">
    <cfRule type="expression" dxfId="2726" priority="1893">
      <formula>AK106&lt;&gt;""</formula>
    </cfRule>
  </conditionalFormatting>
  <conditionalFormatting sqref="AI94:AJ94">
    <cfRule type="expression" dxfId="2725" priority="1892">
      <formula>AK94&lt;&gt;""</formula>
    </cfRule>
  </conditionalFormatting>
  <conditionalFormatting sqref="AI98:AJ98">
    <cfRule type="expression" dxfId="2724" priority="1891">
      <formula>AK98&lt;&gt;""</formula>
    </cfRule>
  </conditionalFormatting>
  <conditionalFormatting sqref="AI110:AJ110">
    <cfRule type="expression" dxfId="2723" priority="1890">
      <formula>AK110&lt;&gt;""</formula>
    </cfRule>
  </conditionalFormatting>
  <conditionalFormatting sqref="AI114:AJ114">
    <cfRule type="expression" dxfId="2722" priority="1889">
      <formula>AK114&lt;&gt;""</formula>
    </cfRule>
  </conditionalFormatting>
  <conditionalFormatting sqref="AI102:AJ102">
    <cfRule type="expression" dxfId="2721" priority="1888">
      <formula>AK102&lt;&gt;""</formula>
    </cfRule>
  </conditionalFormatting>
  <conditionalFormatting sqref="AI118:AJ118">
    <cfRule type="expression" dxfId="2720" priority="1887">
      <formula>AK118&lt;&gt;""</formula>
    </cfRule>
  </conditionalFormatting>
  <conditionalFormatting sqref="AI122:AJ122">
    <cfRule type="expression" dxfId="2719" priority="1886">
      <formula>AK122&lt;&gt;""</formula>
    </cfRule>
  </conditionalFormatting>
  <conditionalFormatting sqref="AI123">
    <cfRule type="expression" dxfId="2718" priority="1885">
      <formula>AK123&lt;&gt;""</formula>
    </cfRule>
  </conditionalFormatting>
  <conditionalFormatting sqref="AK90:AL90">
    <cfRule type="expression" dxfId="2717" priority="1884">
      <formula>AM90&lt;&gt;""</formula>
    </cfRule>
  </conditionalFormatting>
  <conditionalFormatting sqref="AK106:AL106">
    <cfRule type="expression" dxfId="2716" priority="1883">
      <formula>AM106&lt;&gt;""</formula>
    </cfRule>
  </conditionalFormatting>
  <conditionalFormatting sqref="AK94:AL94">
    <cfRule type="expression" dxfId="2715" priority="1882">
      <formula>AM94&lt;&gt;""</formula>
    </cfRule>
  </conditionalFormatting>
  <conditionalFormatting sqref="AK98:AL98">
    <cfRule type="expression" dxfId="2714" priority="1881">
      <formula>AM98&lt;&gt;""</formula>
    </cfRule>
  </conditionalFormatting>
  <conditionalFormatting sqref="AK110:AL110">
    <cfRule type="expression" dxfId="2713" priority="1880">
      <formula>AM110&lt;&gt;""</formula>
    </cfRule>
  </conditionalFormatting>
  <conditionalFormatting sqref="AK114:AL114">
    <cfRule type="expression" dxfId="2712" priority="1879">
      <formula>AM114&lt;&gt;""</formula>
    </cfRule>
  </conditionalFormatting>
  <conditionalFormatting sqref="AK102:AL102">
    <cfRule type="expression" dxfId="2711" priority="1878">
      <formula>AM102&lt;&gt;""</formula>
    </cfRule>
  </conditionalFormatting>
  <conditionalFormatting sqref="AK118:AL118">
    <cfRule type="expression" dxfId="2710" priority="1877">
      <formula>AM118&lt;&gt;""</formula>
    </cfRule>
  </conditionalFormatting>
  <conditionalFormatting sqref="AK122:AL122">
    <cfRule type="expression" dxfId="2709" priority="1876">
      <formula>AM122&lt;&gt;""</formula>
    </cfRule>
  </conditionalFormatting>
  <conditionalFormatting sqref="AJ89 AL89">
    <cfRule type="duplicateValues" dxfId="2708" priority="1875"/>
  </conditionalFormatting>
  <conditionalFormatting sqref="AL105">
    <cfRule type="duplicateValues" dxfId="2707" priority="1874"/>
  </conditionalFormatting>
  <conditionalFormatting sqref="AJ93 AL93">
    <cfRule type="duplicateValues" dxfId="2706" priority="1873"/>
  </conditionalFormatting>
  <conditionalFormatting sqref="AJ97 AL97">
    <cfRule type="duplicateValues" dxfId="2705" priority="1872"/>
  </conditionalFormatting>
  <conditionalFormatting sqref="AJ101 AL101">
    <cfRule type="duplicateValues" dxfId="2704" priority="1869"/>
  </conditionalFormatting>
  <conditionalFormatting sqref="AJ117 AL117">
    <cfRule type="duplicateValues" dxfId="2703" priority="1868"/>
  </conditionalFormatting>
  <conditionalFormatting sqref="AJ121 AL121">
    <cfRule type="duplicateValues" dxfId="2702" priority="1867"/>
  </conditionalFormatting>
  <conditionalFormatting sqref="AJ125 AL125">
    <cfRule type="duplicateValues" dxfId="2701" priority="1866"/>
  </conditionalFormatting>
  <conditionalFormatting sqref="AM90:AN90">
    <cfRule type="expression" dxfId="2700" priority="1864">
      <formula>AO90&lt;&gt;""</formula>
    </cfRule>
  </conditionalFormatting>
  <conditionalFormatting sqref="AM106:AN106">
    <cfRule type="expression" dxfId="2699" priority="1863">
      <formula>AO106&lt;&gt;""</formula>
    </cfRule>
  </conditionalFormatting>
  <conditionalFormatting sqref="AM94:AN94">
    <cfRule type="expression" dxfId="2698" priority="1862">
      <formula>AO94&lt;&gt;""</formula>
    </cfRule>
  </conditionalFormatting>
  <conditionalFormatting sqref="AM98:AN98">
    <cfRule type="expression" dxfId="2697" priority="1861">
      <formula>AO98&lt;&gt;""</formula>
    </cfRule>
  </conditionalFormatting>
  <conditionalFormatting sqref="AM110:AN110">
    <cfRule type="expression" dxfId="2696" priority="1860">
      <formula>AO110&lt;&gt;""</formula>
    </cfRule>
  </conditionalFormatting>
  <conditionalFormatting sqref="AM114:AN114">
    <cfRule type="expression" dxfId="2695" priority="1859">
      <formula>AO114&lt;&gt;""</formula>
    </cfRule>
  </conditionalFormatting>
  <conditionalFormatting sqref="AM102:AN102">
    <cfRule type="expression" dxfId="2694" priority="1858">
      <formula>AO102&lt;&gt;""</formula>
    </cfRule>
  </conditionalFormatting>
  <conditionalFormatting sqref="AM118:AN118">
    <cfRule type="expression" dxfId="2693" priority="1857">
      <formula>AO118&lt;&gt;""</formula>
    </cfRule>
  </conditionalFormatting>
  <conditionalFormatting sqref="AM122:AN122">
    <cfRule type="expression" dxfId="2692" priority="1856">
      <formula>AO122&lt;&gt;""</formula>
    </cfRule>
  </conditionalFormatting>
  <conditionalFormatting sqref="AM123">
    <cfRule type="expression" dxfId="2691" priority="1855">
      <formula>AO123&lt;&gt;""</formula>
    </cfRule>
  </conditionalFormatting>
  <conditionalFormatting sqref="AO90:AP90">
    <cfRule type="expression" dxfId="2690" priority="1854">
      <formula>AQ90&lt;&gt;""</formula>
    </cfRule>
  </conditionalFormatting>
  <conditionalFormatting sqref="AO106:AP106">
    <cfRule type="expression" dxfId="2689" priority="1853">
      <formula>AQ106&lt;&gt;""</formula>
    </cfRule>
  </conditionalFormatting>
  <conditionalFormatting sqref="AO94:AP94">
    <cfRule type="expression" dxfId="2688" priority="1852">
      <formula>AQ94&lt;&gt;""</formula>
    </cfRule>
  </conditionalFormatting>
  <conditionalFormatting sqref="AO98:AP98">
    <cfRule type="expression" dxfId="2687" priority="1851">
      <formula>AQ98&lt;&gt;""</formula>
    </cfRule>
  </conditionalFormatting>
  <conditionalFormatting sqref="AO110:AP110">
    <cfRule type="expression" dxfId="2686" priority="1850">
      <formula>AQ110&lt;&gt;""</formula>
    </cfRule>
  </conditionalFormatting>
  <conditionalFormatting sqref="AO114:AP114">
    <cfRule type="expression" dxfId="2685" priority="1849">
      <formula>AQ114&lt;&gt;""</formula>
    </cfRule>
  </conditionalFormatting>
  <conditionalFormatting sqref="AO102:AP102">
    <cfRule type="expression" dxfId="2684" priority="1848">
      <formula>AQ102&lt;&gt;""</formula>
    </cfRule>
  </conditionalFormatting>
  <conditionalFormatting sqref="AO118:AP118">
    <cfRule type="expression" dxfId="2683" priority="1847">
      <formula>AQ118&lt;&gt;""</formula>
    </cfRule>
  </conditionalFormatting>
  <conditionalFormatting sqref="AO122:AP122">
    <cfRule type="expression" dxfId="2682" priority="1846">
      <formula>AQ122&lt;&gt;""</formula>
    </cfRule>
  </conditionalFormatting>
  <conditionalFormatting sqref="AN89 AP89">
    <cfRule type="duplicateValues" dxfId="2681" priority="1845"/>
  </conditionalFormatting>
  <conditionalFormatting sqref="AP105">
    <cfRule type="duplicateValues" dxfId="2680" priority="1844"/>
  </conditionalFormatting>
  <conditionalFormatting sqref="AN93 AP93">
    <cfRule type="duplicateValues" dxfId="2679" priority="1843"/>
  </conditionalFormatting>
  <conditionalFormatting sqref="AN97 AP97">
    <cfRule type="duplicateValues" dxfId="2678" priority="1842"/>
  </conditionalFormatting>
  <conditionalFormatting sqref="AP109">
    <cfRule type="duplicateValues" dxfId="2677" priority="1841"/>
  </conditionalFormatting>
  <conditionalFormatting sqref="AP113">
    <cfRule type="duplicateValues" dxfId="2676" priority="1840"/>
  </conditionalFormatting>
  <conditionalFormatting sqref="AN101 AP101">
    <cfRule type="duplicateValues" dxfId="2675" priority="1839"/>
  </conditionalFormatting>
  <conditionalFormatting sqref="AN117 AP117">
    <cfRule type="duplicateValues" dxfId="2674" priority="1838"/>
  </conditionalFormatting>
  <conditionalFormatting sqref="AN121 AP121">
    <cfRule type="duplicateValues" dxfId="2673" priority="1837"/>
  </conditionalFormatting>
  <conditionalFormatting sqref="AN125 AP125">
    <cfRule type="duplicateValues" dxfId="2672" priority="1836"/>
  </conditionalFormatting>
  <conditionalFormatting sqref="AQ90:AR90">
    <cfRule type="expression" dxfId="2671" priority="1834">
      <formula>AS90&lt;&gt;""</formula>
    </cfRule>
  </conditionalFormatting>
  <conditionalFormatting sqref="AQ106:AR106">
    <cfRule type="expression" dxfId="2670" priority="1833">
      <formula>AS106&lt;&gt;""</formula>
    </cfRule>
  </conditionalFormatting>
  <conditionalFormatting sqref="AQ94:AR94">
    <cfRule type="expression" dxfId="2669" priority="1832">
      <formula>AS94&lt;&gt;""</formula>
    </cfRule>
  </conditionalFormatting>
  <conditionalFormatting sqref="AQ98:AR98">
    <cfRule type="expression" dxfId="2668" priority="1831">
      <formula>AS98&lt;&gt;""</formula>
    </cfRule>
  </conditionalFormatting>
  <conditionalFormatting sqref="AQ110:AR110">
    <cfRule type="expression" dxfId="2667" priority="1830">
      <formula>AS110&lt;&gt;""</formula>
    </cfRule>
  </conditionalFormatting>
  <conditionalFormatting sqref="AQ114:AR114">
    <cfRule type="expression" dxfId="2666" priority="1829">
      <formula>AS114&lt;&gt;""</formula>
    </cfRule>
  </conditionalFormatting>
  <conditionalFormatting sqref="AQ102:AR102">
    <cfRule type="expression" dxfId="2665" priority="1828">
      <formula>AS102&lt;&gt;""</formula>
    </cfRule>
  </conditionalFormatting>
  <conditionalFormatting sqref="AQ118:AR118">
    <cfRule type="expression" dxfId="2664" priority="1827">
      <formula>AS118&lt;&gt;""</formula>
    </cfRule>
  </conditionalFormatting>
  <conditionalFormatting sqref="AQ122:AR122">
    <cfRule type="expression" dxfId="2663" priority="1826">
      <formula>AS122&lt;&gt;""</formula>
    </cfRule>
  </conditionalFormatting>
  <conditionalFormatting sqref="AQ123">
    <cfRule type="expression" dxfId="2662" priority="1825">
      <formula>AS123&lt;&gt;""</formula>
    </cfRule>
  </conditionalFormatting>
  <conditionalFormatting sqref="AS90:AT90">
    <cfRule type="expression" dxfId="2661" priority="1824">
      <formula>AU90&lt;&gt;""</formula>
    </cfRule>
  </conditionalFormatting>
  <conditionalFormatting sqref="AS106:AT106">
    <cfRule type="expression" dxfId="2660" priority="1823">
      <formula>AU106&lt;&gt;""</formula>
    </cfRule>
  </conditionalFormatting>
  <conditionalFormatting sqref="AS94:AT94">
    <cfRule type="expression" dxfId="2659" priority="1822">
      <formula>AU94&lt;&gt;""</formula>
    </cfRule>
  </conditionalFormatting>
  <conditionalFormatting sqref="AS98:AT98">
    <cfRule type="expression" dxfId="2658" priority="1821">
      <formula>AU98&lt;&gt;""</formula>
    </cfRule>
  </conditionalFormatting>
  <conditionalFormatting sqref="AS110:AT110">
    <cfRule type="expression" dxfId="2657" priority="1820">
      <formula>AU110&lt;&gt;""</formula>
    </cfRule>
  </conditionalFormatting>
  <conditionalFormatting sqref="AS114:AT114">
    <cfRule type="expression" dxfId="2656" priority="1819">
      <formula>AU114&lt;&gt;""</formula>
    </cfRule>
  </conditionalFormatting>
  <conditionalFormatting sqref="AS102:AT102">
    <cfRule type="expression" dxfId="2655" priority="1818">
      <formula>AU102&lt;&gt;""</formula>
    </cfRule>
  </conditionalFormatting>
  <conditionalFormatting sqref="AS118:AT118">
    <cfRule type="expression" dxfId="2654" priority="1817">
      <formula>AU118&lt;&gt;""</formula>
    </cfRule>
  </conditionalFormatting>
  <conditionalFormatting sqref="AS122:AT122">
    <cfRule type="expression" dxfId="2653" priority="1816">
      <formula>AU122&lt;&gt;""</formula>
    </cfRule>
  </conditionalFormatting>
  <conditionalFormatting sqref="AR89 AT89">
    <cfRule type="duplicateValues" dxfId="2652" priority="1815"/>
  </conditionalFormatting>
  <conditionalFormatting sqref="AR105 AT105">
    <cfRule type="duplicateValues" dxfId="2651" priority="1814"/>
  </conditionalFormatting>
  <conditionalFormatting sqref="AR93 AT93">
    <cfRule type="duplicateValues" dxfId="2650" priority="1813"/>
  </conditionalFormatting>
  <conditionalFormatting sqref="AR97 AT97">
    <cfRule type="duplicateValues" dxfId="2649" priority="1812"/>
  </conditionalFormatting>
  <conditionalFormatting sqref="AR109 AT109">
    <cfRule type="duplicateValues" dxfId="2648" priority="1811"/>
  </conditionalFormatting>
  <conditionalFormatting sqref="AR113 AT113">
    <cfRule type="duplicateValues" dxfId="2647" priority="1810"/>
  </conditionalFormatting>
  <conditionalFormatting sqref="AR101 AT101">
    <cfRule type="duplicateValues" dxfId="2646" priority="1809"/>
  </conditionalFormatting>
  <conditionalFormatting sqref="AR117 AT117">
    <cfRule type="duplicateValues" dxfId="2645" priority="1808"/>
  </conditionalFormatting>
  <conditionalFormatting sqref="AR121 AT121">
    <cfRule type="duplicateValues" dxfId="2644" priority="1807"/>
  </conditionalFormatting>
  <conditionalFormatting sqref="AR125 AT125">
    <cfRule type="duplicateValues" dxfId="2643" priority="1806"/>
  </conditionalFormatting>
  <conditionalFormatting sqref="C132:D132">
    <cfRule type="expression" dxfId="2642" priority="1804">
      <formula>E132&lt;&gt;""</formula>
    </cfRule>
  </conditionalFormatting>
  <conditionalFormatting sqref="E132:F132">
    <cfRule type="expression" dxfId="2641" priority="1794">
      <formula>G132&lt;&gt;""</formula>
    </cfRule>
  </conditionalFormatting>
  <conditionalFormatting sqref="D131 F131">
    <cfRule type="duplicateValues" dxfId="2640" priority="1785"/>
  </conditionalFormatting>
  <conditionalFormatting sqref="G132:H132">
    <cfRule type="expression" dxfId="2639" priority="1774">
      <formula>I132&lt;&gt;""</formula>
    </cfRule>
  </conditionalFormatting>
  <conditionalFormatting sqref="I132:J132">
    <cfRule type="expression" dxfId="2638" priority="1764">
      <formula>K132&lt;&gt;""</formula>
    </cfRule>
  </conditionalFormatting>
  <conditionalFormatting sqref="H131 J131">
    <cfRule type="duplicateValues" dxfId="2637" priority="1755"/>
  </conditionalFormatting>
  <conditionalFormatting sqref="K132:L132">
    <cfRule type="expression" dxfId="2636" priority="1744">
      <formula>M132&lt;&gt;""</formula>
    </cfRule>
  </conditionalFormatting>
  <conditionalFormatting sqref="M132:N132">
    <cfRule type="expression" dxfId="2635" priority="1734">
      <formula>O132&lt;&gt;""</formula>
    </cfRule>
  </conditionalFormatting>
  <conditionalFormatting sqref="L131 N131">
    <cfRule type="duplicateValues" dxfId="2634" priority="1725"/>
  </conditionalFormatting>
  <conditionalFormatting sqref="O132:P132">
    <cfRule type="expression" dxfId="2633" priority="1714">
      <formula>Q132&lt;&gt;""</formula>
    </cfRule>
  </conditionalFormatting>
  <conditionalFormatting sqref="Q132:R132">
    <cfRule type="expression" dxfId="2632" priority="1704">
      <formula>S132&lt;&gt;""</formula>
    </cfRule>
  </conditionalFormatting>
  <conditionalFormatting sqref="P131 R131">
    <cfRule type="duplicateValues" dxfId="2631" priority="1695"/>
  </conditionalFormatting>
  <conditionalFormatting sqref="S132:T132">
    <cfRule type="expression" dxfId="2630" priority="1684">
      <formula>U132&lt;&gt;""</formula>
    </cfRule>
  </conditionalFormatting>
  <conditionalFormatting sqref="U132:V132">
    <cfRule type="expression" dxfId="2629" priority="1674">
      <formula>W132&lt;&gt;""</formula>
    </cfRule>
  </conditionalFormatting>
  <conditionalFormatting sqref="T131 V131">
    <cfRule type="duplicateValues" dxfId="2628" priority="1665"/>
  </conditionalFormatting>
  <conditionalFormatting sqref="W132:X132">
    <cfRule type="expression" dxfId="2627" priority="1654">
      <formula>Y132&lt;&gt;""</formula>
    </cfRule>
  </conditionalFormatting>
  <conditionalFormatting sqref="Y132:Z132">
    <cfRule type="expression" dxfId="2626" priority="1644">
      <formula>AA132&lt;&gt;""</formula>
    </cfRule>
  </conditionalFormatting>
  <conditionalFormatting sqref="X131 Z131">
    <cfRule type="duplicateValues" dxfId="2625" priority="1635"/>
  </conditionalFormatting>
  <conditionalFormatting sqref="AA132:AB132">
    <cfRule type="expression" dxfId="2624" priority="1624">
      <formula>AC132&lt;&gt;""</formula>
    </cfRule>
  </conditionalFormatting>
  <conditionalFormatting sqref="AC132:AD132">
    <cfRule type="expression" dxfId="2623" priority="1614">
      <formula>AE132&lt;&gt;""</formula>
    </cfRule>
  </conditionalFormatting>
  <conditionalFormatting sqref="AB131 AD131">
    <cfRule type="duplicateValues" dxfId="2622" priority="1605"/>
  </conditionalFormatting>
  <conditionalFormatting sqref="AE132:AF132">
    <cfRule type="expression" dxfId="2621" priority="1594">
      <formula>AG132&lt;&gt;""</formula>
    </cfRule>
  </conditionalFormatting>
  <conditionalFormatting sqref="AG132:AH132">
    <cfRule type="expression" dxfId="2620" priority="1584">
      <formula>AI132&lt;&gt;""</formula>
    </cfRule>
  </conditionalFormatting>
  <conditionalFormatting sqref="AF131 AH131">
    <cfRule type="duplicateValues" dxfId="2619" priority="1575"/>
  </conditionalFormatting>
  <conditionalFormatting sqref="AI132:AJ132">
    <cfRule type="expression" dxfId="2618" priority="1564">
      <formula>AK132&lt;&gt;""</formula>
    </cfRule>
  </conditionalFormatting>
  <conditionalFormatting sqref="AK132:AL132">
    <cfRule type="expression" dxfId="2617" priority="1554">
      <formula>AM132&lt;&gt;""</formula>
    </cfRule>
  </conditionalFormatting>
  <conditionalFormatting sqref="AJ131 AL131">
    <cfRule type="duplicateValues" dxfId="2616" priority="1545"/>
  </conditionalFormatting>
  <conditionalFormatting sqref="AM132:AN132">
    <cfRule type="expression" dxfId="2615" priority="1534">
      <formula>AO132&lt;&gt;""</formula>
    </cfRule>
  </conditionalFormatting>
  <conditionalFormatting sqref="AO132:AP132">
    <cfRule type="expression" dxfId="2614" priority="1524">
      <formula>AQ132&lt;&gt;""</formula>
    </cfRule>
  </conditionalFormatting>
  <conditionalFormatting sqref="AN131 AP131">
    <cfRule type="duplicateValues" dxfId="2613" priority="1515"/>
  </conditionalFormatting>
  <conditionalFormatting sqref="AQ132:AR132">
    <cfRule type="expression" dxfId="2612" priority="1504">
      <formula>AS132&lt;&gt;""</formula>
    </cfRule>
  </conditionalFormatting>
  <conditionalFormatting sqref="AS132:AT132">
    <cfRule type="expression" dxfId="2611" priority="1494">
      <formula>AU132&lt;&gt;""</formula>
    </cfRule>
  </conditionalFormatting>
  <conditionalFormatting sqref="AR131 AT131">
    <cfRule type="duplicateValues" dxfId="2610" priority="1485"/>
  </conditionalFormatting>
  <conditionalFormatting sqref="C174:D174">
    <cfRule type="expression" dxfId="2609" priority="1474">
      <formula>E174&lt;&gt;""</formula>
    </cfRule>
  </conditionalFormatting>
  <conditionalFormatting sqref="E174:F174">
    <cfRule type="expression" dxfId="2608" priority="1464">
      <formula>G174&lt;&gt;""</formula>
    </cfRule>
  </conditionalFormatting>
  <conditionalFormatting sqref="D173 F173">
    <cfRule type="duplicateValues" dxfId="2607" priority="1455"/>
  </conditionalFormatting>
  <conditionalFormatting sqref="G174:H174">
    <cfRule type="expression" dxfId="2606" priority="1444">
      <formula>I174&lt;&gt;""</formula>
    </cfRule>
  </conditionalFormatting>
  <conditionalFormatting sqref="I174:J174">
    <cfRule type="expression" dxfId="2605" priority="1434">
      <formula>K174&lt;&gt;""</formula>
    </cfRule>
  </conditionalFormatting>
  <conditionalFormatting sqref="H173 J173">
    <cfRule type="duplicateValues" dxfId="2604" priority="1425"/>
  </conditionalFormatting>
  <conditionalFormatting sqref="K174:L174">
    <cfRule type="expression" dxfId="2603" priority="1414">
      <formula>M174&lt;&gt;""</formula>
    </cfRule>
  </conditionalFormatting>
  <conditionalFormatting sqref="M174:N174">
    <cfRule type="expression" dxfId="2602" priority="1404">
      <formula>O174&lt;&gt;""</formula>
    </cfRule>
  </conditionalFormatting>
  <conditionalFormatting sqref="L173 N173">
    <cfRule type="duplicateValues" dxfId="2601" priority="1395"/>
  </conditionalFormatting>
  <conditionalFormatting sqref="O174:P174">
    <cfRule type="expression" dxfId="2600" priority="1384">
      <formula>Q174&lt;&gt;""</formula>
    </cfRule>
  </conditionalFormatting>
  <conditionalFormatting sqref="Q174:R174">
    <cfRule type="expression" dxfId="2599" priority="1374">
      <formula>S174&lt;&gt;""</formula>
    </cfRule>
  </conditionalFormatting>
  <conditionalFormatting sqref="P173 R173">
    <cfRule type="duplicateValues" dxfId="2598" priority="1365"/>
  </conditionalFormatting>
  <conditionalFormatting sqref="S174:T174">
    <cfRule type="expression" dxfId="2597" priority="1354">
      <formula>U174&lt;&gt;""</formula>
    </cfRule>
  </conditionalFormatting>
  <conditionalFormatting sqref="U174:V174">
    <cfRule type="expression" dxfId="2596" priority="1344">
      <formula>W174&lt;&gt;""</formula>
    </cfRule>
  </conditionalFormatting>
  <conditionalFormatting sqref="T173 V173">
    <cfRule type="duplicateValues" dxfId="2595" priority="1335"/>
  </conditionalFormatting>
  <conditionalFormatting sqref="W174:X174">
    <cfRule type="expression" dxfId="2594" priority="1324">
      <formula>Y174&lt;&gt;""</formula>
    </cfRule>
  </conditionalFormatting>
  <conditionalFormatting sqref="Y174:Z174">
    <cfRule type="expression" dxfId="2593" priority="1314">
      <formula>AA174&lt;&gt;""</formula>
    </cfRule>
  </conditionalFormatting>
  <conditionalFormatting sqref="X173 Z173">
    <cfRule type="duplicateValues" dxfId="2592" priority="1305"/>
  </conditionalFormatting>
  <conditionalFormatting sqref="AA174:AB174">
    <cfRule type="expression" dxfId="2591" priority="1294">
      <formula>AC174&lt;&gt;""</formula>
    </cfRule>
  </conditionalFormatting>
  <conditionalFormatting sqref="AC174:AD174">
    <cfRule type="expression" dxfId="2590" priority="1284">
      <formula>AE174&lt;&gt;""</formula>
    </cfRule>
  </conditionalFormatting>
  <conditionalFormatting sqref="AB173 AD173">
    <cfRule type="duplicateValues" dxfId="2589" priority="1275"/>
  </conditionalFormatting>
  <conditionalFormatting sqref="AE174:AF174">
    <cfRule type="expression" dxfId="2588" priority="1264">
      <formula>AG174&lt;&gt;""</formula>
    </cfRule>
  </conditionalFormatting>
  <conditionalFormatting sqref="AG174:AH174">
    <cfRule type="expression" dxfId="2587" priority="1254">
      <formula>AI174&lt;&gt;""</formula>
    </cfRule>
  </conditionalFormatting>
  <conditionalFormatting sqref="AF173 AH173">
    <cfRule type="duplicateValues" dxfId="2586" priority="1245"/>
  </conditionalFormatting>
  <conditionalFormatting sqref="AI174:AJ174">
    <cfRule type="expression" dxfId="2585" priority="1234">
      <formula>AK174&lt;&gt;""</formula>
    </cfRule>
  </conditionalFormatting>
  <conditionalFormatting sqref="AK174:AL174">
    <cfRule type="expression" dxfId="2584" priority="1224">
      <formula>AM174&lt;&gt;""</formula>
    </cfRule>
  </conditionalFormatting>
  <conditionalFormatting sqref="AJ173 AL173">
    <cfRule type="duplicateValues" dxfId="2583" priority="1215"/>
  </conditionalFormatting>
  <conditionalFormatting sqref="AM174:AN174">
    <cfRule type="expression" dxfId="2582" priority="1204">
      <formula>AO174&lt;&gt;""</formula>
    </cfRule>
  </conditionalFormatting>
  <conditionalFormatting sqref="AO174:AP174">
    <cfRule type="expression" dxfId="2581" priority="1194">
      <formula>AQ174&lt;&gt;""</formula>
    </cfRule>
  </conditionalFormatting>
  <conditionalFormatting sqref="AN173 AP173">
    <cfRule type="duplicateValues" dxfId="2580" priority="1185"/>
  </conditionalFormatting>
  <conditionalFormatting sqref="AQ174:AR174">
    <cfRule type="expression" dxfId="2579" priority="1174">
      <formula>AS174&lt;&gt;""</formula>
    </cfRule>
  </conditionalFormatting>
  <conditionalFormatting sqref="AS174:AT174">
    <cfRule type="expression" dxfId="2578" priority="1164">
      <formula>AU174&lt;&gt;""</formula>
    </cfRule>
  </conditionalFormatting>
  <conditionalFormatting sqref="AR173 AT173">
    <cfRule type="duplicateValues" dxfId="2577" priority="1155"/>
  </conditionalFormatting>
  <conditionalFormatting sqref="AW10:AX10">
    <cfRule type="expression" dxfId="2576" priority="1144">
      <formula>AY10&lt;&gt;""</formula>
    </cfRule>
  </conditionalFormatting>
  <conditionalFormatting sqref="AX9">
    <cfRule type="duplicateValues" dxfId="2575" priority="1143"/>
  </conditionalFormatting>
  <conditionalFormatting sqref="E10:F10">
    <cfRule type="expression" dxfId="2574" priority="1142">
      <formula>G10&lt;&gt;""</formula>
    </cfRule>
  </conditionalFormatting>
  <conditionalFormatting sqref="F9">
    <cfRule type="duplicateValues" dxfId="2573" priority="1141"/>
  </conditionalFormatting>
  <conditionalFormatting sqref="G10:H10">
    <cfRule type="expression" dxfId="2572" priority="1122">
      <formula>I10&lt;&gt;""</formula>
    </cfRule>
  </conditionalFormatting>
  <conditionalFormatting sqref="H9">
    <cfRule type="duplicateValues" dxfId="2571" priority="1121"/>
  </conditionalFormatting>
  <conditionalFormatting sqref="I10:J10">
    <cfRule type="expression" dxfId="2570" priority="1120">
      <formula>K10&lt;&gt;""</formula>
    </cfRule>
  </conditionalFormatting>
  <conditionalFormatting sqref="J9">
    <cfRule type="duplicateValues" dxfId="2569" priority="1119"/>
  </conditionalFormatting>
  <conditionalFormatting sqref="K10:L10">
    <cfRule type="expression" dxfId="2568" priority="1084">
      <formula>M10&lt;&gt;""</formula>
    </cfRule>
  </conditionalFormatting>
  <conditionalFormatting sqref="L9">
    <cfRule type="duplicateValues" dxfId="2567" priority="1083"/>
  </conditionalFormatting>
  <conditionalFormatting sqref="M10:N10">
    <cfRule type="expression" dxfId="2566" priority="1082">
      <formula>O10&lt;&gt;""</formula>
    </cfRule>
  </conditionalFormatting>
  <conditionalFormatting sqref="N9">
    <cfRule type="duplicateValues" dxfId="2565" priority="1081"/>
  </conditionalFormatting>
  <conditionalFormatting sqref="O10:P10">
    <cfRule type="expression" dxfId="2564" priority="1080">
      <formula>Q10&lt;&gt;""</formula>
    </cfRule>
  </conditionalFormatting>
  <conditionalFormatting sqref="P9">
    <cfRule type="duplicateValues" dxfId="2563" priority="1079"/>
  </conditionalFormatting>
  <conditionalFormatting sqref="Q10:R10">
    <cfRule type="expression" dxfId="2562" priority="1078">
      <formula>S10&lt;&gt;""</formula>
    </cfRule>
  </conditionalFormatting>
  <conditionalFormatting sqref="R9">
    <cfRule type="duplicateValues" dxfId="2561" priority="1077"/>
  </conditionalFormatting>
  <conditionalFormatting sqref="S10:T10">
    <cfRule type="expression" dxfId="2560" priority="1076">
      <formula>U10&lt;&gt;""</formula>
    </cfRule>
  </conditionalFormatting>
  <conditionalFormatting sqref="T9">
    <cfRule type="duplicateValues" dxfId="2559" priority="1075"/>
  </conditionalFormatting>
  <conditionalFormatting sqref="U10:V10">
    <cfRule type="expression" dxfId="2558" priority="1074">
      <formula>W10&lt;&gt;""</formula>
    </cfRule>
  </conditionalFormatting>
  <conditionalFormatting sqref="V9">
    <cfRule type="duplicateValues" dxfId="2557" priority="1073"/>
  </conditionalFormatting>
  <conditionalFormatting sqref="W10:X10">
    <cfRule type="expression" dxfId="2556" priority="1072">
      <formula>Y10&lt;&gt;""</formula>
    </cfRule>
  </conditionalFormatting>
  <conditionalFormatting sqref="X9">
    <cfRule type="duplicateValues" dxfId="2555" priority="1071"/>
  </conditionalFormatting>
  <conditionalFormatting sqref="Y10:Z10">
    <cfRule type="expression" dxfId="2554" priority="1070">
      <formula>AA10&lt;&gt;""</formula>
    </cfRule>
  </conditionalFormatting>
  <conditionalFormatting sqref="Z9">
    <cfRule type="duplicateValues" dxfId="2553" priority="1069"/>
  </conditionalFormatting>
  <conditionalFormatting sqref="AA10:AB10">
    <cfRule type="expression" dxfId="2552" priority="1068">
      <formula>AC10&lt;&gt;""</formula>
    </cfRule>
  </conditionalFormatting>
  <conditionalFormatting sqref="AB9">
    <cfRule type="duplicateValues" dxfId="2551" priority="1067"/>
  </conditionalFormatting>
  <conditionalFormatting sqref="AC10:AD10">
    <cfRule type="expression" dxfId="2550" priority="1066">
      <formula>AE10&lt;&gt;""</formula>
    </cfRule>
  </conditionalFormatting>
  <conditionalFormatting sqref="AD9">
    <cfRule type="duplicateValues" dxfId="2549" priority="1065"/>
  </conditionalFormatting>
  <conditionalFormatting sqref="AE10:AF10">
    <cfRule type="expression" dxfId="2548" priority="1064">
      <formula>AG10&lt;&gt;""</formula>
    </cfRule>
  </conditionalFormatting>
  <conditionalFormatting sqref="AF9">
    <cfRule type="duplicateValues" dxfId="2547" priority="1063"/>
  </conditionalFormatting>
  <conditionalFormatting sqref="AG10:AH10">
    <cfRule type="expression" dxfId="2546" priority="1062">
      <formula>AI10&lt;&gt;""</formula>
    </cfRule>
  </conditionalFormatting>
  <conditionalFormatting sqref="AH9">
    <cfRule type="duplicateValues" dxfId="2545" priority="1061"/>
  </conditionalFormatting>
  <conditionalFormatting sqref="AI10:AJ10">
    <cfRule type="expression" dxfId="2544" priority="1060">
      <formula>AK10&lt;&gt;""</formula>
    </cfRule>
  </conditionalFormatting>
  <conditionalFormatting sqref="AJ9">
    <cfRule type="duplicateValues" dxfId="2543" priority="1059"/>
  </conditionalFormatting>
  <conditionalFormatting sqref="AK10:AL10">
    <cfRule type="expression" dxfId="2542" priority="1058">
      <formula>AM10&lt;&gt;""</formula>
    </cfRule>
  </conditionalFormatting>
  <conditionalFormatting sqref="AL9">
    <cfRule type="duplicateValues" dxfId="2541" priority="1057"/>
  </conditionalFormatting>
  <conditionalFormatting sqref="AM10:AN10">
    <cfRule type="expression" dxfId="2540" priority="1056">
      <formula>AO10&lt;&gt;""</formula>
    </cfRule>
  </conditionalFormatting>
  <conditionalFormatting sqref="AN9">
    <cfRule type="duplicateValues" dxfId="2539" priority="1055"/>
  </conditionalFormatting>
  <conditionalFormatting sqref="AO10:AP10">
    <cfRule type="expression" dxfId="2538" priority="1054">
      <formula>AQ10&lt;&gt;""</formula>
    </cfRule>
  </conditionalFormatting>
  <conditionalFormatting sqref="AP9">
    <cfRule type="duplicateValues" dxfId="2537" priority="1053"/>
  </conditionalFormatting>
  <conditionalFormatting sqref="AQ10:AR10">
    <cfRule type="expression" dxfId="2536" priority="1052">
      <formula>AS10&lt;&gt;""</formula>
    </cfRule>
  </conditionalFormatting>
  <conditionalFormatting sqref="AR9">
    <cfRule type="duplicateValues" dxfId="2535" priority="1051"/>
  </conditionalFormatting>
  <conditionalFormatting sqref="AS10:AT10">
    <cfRule type="expression" dxfId="2534" priority="1050">
      <formula>AU10&lt;&gt;""</formula>
    </cfRule>
  </conditionalFormatting>
  <conditionalFormatting sqref="AT9">
    <cfRule type="duplicateValues" dxfId="2533" priority="1049"/>
  </conditionalFormatting>
  <conditionalFormatting sqref="AA106:AF106">
    <cfRule type="expression" dxfId="2532" priority="1044">
      <formula>AC106&lt;&gt;""</formula>
    </cfRule>
  </conditionalFormatting>
  <conditionalFormatting sqref="AB105 AD105 AF105">
    <cfRule type="duplicateValues" dxfId="2531" priority="1043"/>
  </conditionalFormatting>
  <conditionalFormatting sqref="Z109">
    <cfRule type="duplicateValues" dxfId="2530" priority="1036"/>
  </conditionalFormatting>
  <conditionalFormatting sqref="C148:D148">
    <cfRule type="expression" dxfId="2529" priority="747">
      <formula>E148&lt;&gt;""</formula>
    </cfRule>
  </conditionalFormatting>
  <conditionalFormatting sqref="C136:D136">
    <cfRule type="expression" dxfId="2528" priority="746">
      <formula>E136&lt;&gt;""</formula>
    </cfRule>
  </conditionalFormatting>
  <conditionalFormatting sqref="C140:D140">
    <cfRule type="expression" dxfId="2527" priority="745">
      <formula>E140&lt;&gt;""</formula>
    </cfRule>
  </conditionalFormatting>
  <conditionalFormatting sqref="C156:D156">
    <cfRule type="expression" dxfId="2526" priority="743">
      <formula>E156&lt;&gt;""</formula>
    </cfRule>
  </conditionalFormatting>
  <conditionalFormatting sqref="C160:D160">
    <cfRule type="expression" dxfId="2525" priority="741">
      <formula>E160&lt;&gt;""</formula>
    </cfRule>
  </conditionalFormatting>
  <conditionalFormatting sqref="C164:D164">
    <cfRule type="expression" dxfId="2524" priority="740">
      <formula>E164&lt;&gt;""</formula>
    </cfRule>
  </conditionalFormatting>
  <conditionalFormatting sqref="C165">
    <cfRule type="expression" dxfId="2523" priority="739">
      <formula>E165&lt;&gt;""</formula>
    </cfRule>
  </conditionalFormatting>
  <conditionalFormatting sqref="E148:F148">
    <cfRule type="expression" dxfId="2522" priority="738">
      <formula>G148&lt;&gt;""</formula>
    </cfRule>
  </conditionalFormatting>
  <conditionalFormatting sqref="E136:F136">
    <cfRule type="expression" dxfId="2521" priority="737">
      <formula>G136&lt;&gt;""</formula>
    </cfRule>
  </conditionalFormatting>
  <conditionalFormatting sqref="E140:F140">
    <cfRule type="expression" dxfId="2520" priority="736">
      <formula>G140&lt;&gt;""</formula>
    </cfRule>
  </conditionalFormatting>
  <conditionalFormatting sqref="E144:F144">
    <cfRule type="expression" dxfId="2519" priority="733">
      <formula>G144&lt;&gt;""</formula>
    </cfRule>
  </conditionalFormatting>
  <conditionalFormatting sqref="E160:F160">
    <cfRule type="expression" dxfId="2518" priority="732">
      <formula>G160&lt;&gt;""</formula>
    </cfRule>
  </conditionalFormatting>
  <conditionalFormatting sqref="E164:F164">
    <cfRule type="expression" dxfId="2517" priority="731">
      <formula>G164&lt;&gt;""</formula>
    </cfRule>
  </conditionalFormatting>
  <conditionalFormatting sqref="D147 F147">
    <cfRule type="duplicateValues" dxfId="2516" priority="730"/>
  </conditionalFormatting>
  <conditionalFormatting sqref="D135 F135">
    <cfRule type="duplicateValues" dxfId="2515" priority="729"/>
  </conditionalFormatting>
  <conditionalFormatting sqref="D139 F139">
    <cfRule type="duplicateValues" dxfId="2514" priority="728"/>
  </conditionalFormatting>
  <conditionalFormatting sqref="D155">
    <cfRule type="duplicateValues" dxfId="2513" priority="726"/>
  </conditionalFormatting>
  <conditionalFormatting sqref="F143">
    <cfRule type="duplicateValues" dxfId="2512" priority="725"/>
  </conditionalFormatting>
  <conditionalFormatting sqref="D159 F159">
    <cfRule type="duplicateValues" dxfId="2511" priority="724"/>
  </conditionalFormatting>
  <conditionalFormatting sqref="D163 F163">
    <cfRule type="duplicateValues" dxfId="2510" priority="723"/>
  </conditionalFormatting>
  <conditionalFormatting sqref="D167 F167">
    <cfRule type="duplicateValues" dxfId="2509" priority="722"/>
  </conditionalFormatting>
  <conditionalFormatting sqref="G148:H148">
    <cfRule type="expression" dxfId="2508" priority="721">
      <formula>I148&lt;&gt;""</formula>
    </cfRule>
  </conditionalFormatting>
  <conditionalFormatting sqref="G136:H136">
    <cfRule type="expression" dxfId="2507" priority="720">
      <formula>I136&lt;&gt;""</formula>
    </cfRule>
  </conditionalFormatting>
  <conditionalFormatting sqref="G140:H140">
    <cfRule type="expression" dxfId="2506" priority="719">
      <formula>I140&lt;&gt;""</formula>
    </cfRule>
  </conditionalFormatting>
  <conditionalFormatting sqref="G156:H156">
    <cfRule type="expression" dxfId="2505" priority="717">
      <formula>I156&lt;&gt;""</formula>
    </cfRule>
  </conditionalFormatting>
  <conditionalFormatting sqref="G144:H144">
    <cfRule type="expression" dxfId="2504" priority="716">
      <formula>I144&lt;&gt;""</formula>
    </cfRule>
  </conditionalFormatting>
  <conditionalFormatting sqref="G160:H160">
    <cfRule type="expression" dxfId="2503" priority="715">
      <formula>I160&lt;&gt;""</formula>
    </cfRule>
  </conditionalFormatting>
  <conditionalFormatting sqref="G164:H164">
    <cfRule type="expression" dxfId="2502" priority="714">
      <formula>I164&lt;&gt;""</formula>
    </cfRule>
  </conditionalFormatting>
  <conditionalFormatting sqref="G165">
    <cfRule type="expression" dxfId="2501" priority="713">
      <formula>I165&lt;&gt;""</formula>
    </cfRule>
  </conditionalFormatting>
  <conditionalFormatting sqref="I148:J148">
    <cfRule type="expression" dxfId="2500" priority="712">
      <formula>K148&lt;&gt;""</formula>
    </cfRule>
  </conditionalFormatting>
  <conditionalFormatting sqref="I136:J136">
    <cfRule type="expression" dxfId="2499" priority="711">
      <formula>K136&lt;&gt;""</formula>
    </cfRule>
  </conditionalFormatting>
  <conditionalFormatting sqref="I140:J140">
    <cfRule type="expression" dxfId="2498" priority="710">
      <formula>K140&lt;&gt;""</formula>
    </cfRule>
  </conditionalFormatting>
  <conditionalFormatting sqref="I152:J152">
    <cfRule type="expression" dxfId="2497" priority="709">
      <formula>K152&lt;&gt;""</formula>
    </cfRule>
  </conditionalFormatting>
  <conditionalFormatting sqref="I156:J156">
    <cfRule type="expression" dxfId="2496" priority="708">
      <formula>K156&lt;&gt;""</formula>
    </cfRule>
  </conditionalFormatting>
  <conditionalFormatting sqref="I144:J144">
    <cfRule type="expression" dxfId="2495" priority="707">
      <formula>K144&lt;&gt;""</formula>
    </cfRule>
  </conditionalFormatting>
  <conditionalFormatting sqref="I160:J160">
    <cfRule type="expression" dxfId="2494" priority="706">
      <formula>K160&lt;&gt;""</formula>
    </cfRule>
  </conditionalFormatting>
  <conditionalFormatting sqref="I164:J164">
    <cfRule type="expression" dxfId="2493" priority="705">
      <formula>K164&lt;&gt;""</formula>
    </cfRule>
  </conditionalFormatting>
  <conditionalFormatting sqref="H147 J147">
    <cfRule type="duplicateValues" dxfId="2492" priority="704"/>
  </conditionalFormatting>
  <conditionalFormatting sqref="H135 J135">
    <cfRule type="duplicateValues" dxfId="2491" priority="703"/>
  </conditionalFormatting>
  <conditionalFormatting sqref="H139 J139">
    <cfRule type="duplicateValues" dxfId="2490" priority="702"/>
  </conditionalFormatting>
  <conditionalFormatting sqref="J151">
    <cfRule type="duplicateValues" dxfId="2489" priority="701"/>
  </conditionalFormatting>
  <conditionalFormatting sqref="H155 J155">
    <cfRule type="duplicateValues" dxfId="2488" priority="700"/>
  </conditionalFormatting>
  <conditionalFormatting sqref="H143 J143">
    <cfRule type="duplicateValues" dxfId="2487" priority="699"/>
  </conditionalFormatting>
  <conditionalFormatting sqref="H159 J159">
    <cfRule type="duplicateValues" dxfId="2486" priority="698"/>
  </conditionalFormatting>
  <conditionalFormatting sqref="H163 J163">
    <cfRule type="duplicateValues" dxfId="2485" priority="697"/>
  </conditionalFormatting>
  <conditionalFormatting sqref="H167 J167">
    <cfRule type="duplicateValues" dxfId="2484" priority="696"/>
  </conditionalFormatting>
  <conditionalFormatting sqref="K148:L148">
    <cfRule type="expression" dxfId="2483" priority="695">
      <formula>M148&lt;&gt;""</formula>
    </cfRule>
  </conditionalFormatting>
  <conditionalFormatting sqref="K136:L136">
    <cfRule type="expression" dxfId="2482" priority="694">
      <formula>M136&lt;&gt;""</formula>
    </cfRule>
  </conditionalFormatting>
  <conditionalFormatting sqref="K140:L140">
    <cfRule type="expression" dxfId="2481" priority="693">
      <formula>M140&lt;&gt;""</formula>
    </cfRule>
  </conditionalFormatting>
  <conditionalFormatting sqref="K152:L152">
    <cfRule type="expression" dxfId="2480" priority="692">
      <formula>M152&lt;&gt;""</formula>
    </cfRule>
  </conditionalFormatting>
  <conditionalFormatting sqref="K156:L156">
    <cfRule type="expression" dxfId="2479" priority="691">
      <formula>M156&lt;&gt;""</formula>
    </cfRule>
  </conditionalFormatting>
  <conditionalFormatting sqref="K144:L144">
    <cfRule type="expression" dxfId="2478" priority="690">
      <formula>M144&lt;&gt;""</formula>
    </cfRule>
  </conditionalFormatting>
  <conditionalFormatting sqref="K160:L160">
    <cfRule type="expression" dxfId="2477" priority="689">
      <formula>M160&lt;&gt;""</formula>
    </cfRule>
  </conditionalFormatting>
  <conditionalFormatting sqref="K164:L164">
    <cfRule type="expression" dxfId="2476" priority="688">
      <formula>M164&lt;&gt;""</formula>
    </cfRule>
  </conditionalFormatting>
  <conditionalFormatting sqref="K165">
    <cfRule type="expression" dxfId="2475" priority="687">
      <formula>M165&lt;&gt;""</formula>
    </cfRule>
  </conditionalFormatting>
  <conditionalFormatting sqref="M148:N148">
    <cfRule type="expression" dxfId="2474" priority="686">
      <formula>O148&lt;&gt;""</formula>
    </cfRule>
  </conditionalFormatting>
  <conditionalFormatting sqref="M136:N136">
    <cfRule type="expression" dxfId="2473" priority="685">
      <formula>O136&lt;&gt;""</formula>
    </cfRule>
  </conditionalFormatting>
  <conditionalFormatting sqref="M140:N140">
    <cfRule type="expression" dxfId="2472" priority="684">
      <formula>O140&lt;&gt;""</formula>
    </cfRule>
  </conditionalFormatting>
  <conditionalFormatting sqref="M152:N152">
    <cfRule type="expression" dxfId="2471" priority="683">
      <formula>O152&lt;&gt;""</formula>
    </cfRule>
  </conditionalFormatting>
  <conditionalFormatting sqref="M156:N156">
    <cfRule type="expression" dxfId="2470" priority="682">
      <formula>O156&lt;&gt;""</formula>
    </cfRule>
  </conditionalFormatting>
  <conditionalFormatting sqref="M144:N144">
    <cfRule type="expression" dxfId="2469" priority="681">
      <formula>O144&lt;&gt;""</formula>
    </cfRule>
  </conditionalFormatting>
  <conditionalFormatting sqref="M160:N160">
    <cfRule type="expression" dxfId="2468" priority="680">
      <formula>O160&lt;&gt;""</formula>
    </cfRule>
  </conditionalFormatting>
  <conditionalFormatting sqref="M164:N164">
    <cfRule type="expression" dxfId="2467" priority="679">
      <formula>O164&lt;&gt;""</formula>
    </cfRule>
  </conditionalFormatting>
  <conditionalFormatting sqref="L147 N147">
    <cfRule type="duplicateValues" dxfId="2466" priority="678"/>
  </conditionalFormatting>
  <conditionalFormatting sqref="L135 N135">
    <cfRule type="duplicateValues" dxfId="2465" priority="677"/>
  </conditionalFormatting>
  <conditionalFormatting sqref="L139 N139">
    <cfRule type="duplicateValues" dxfId="2464" priority="676"/>
  </conditionalFormatting>
  <conditionalFormatting sqref="L151 N151">
    <cfRule type="duplicateValues" dxfId="2463" priority="675"/>
  </conditionalFormatting>
  <conditionalFormatting sqref="L155 N155">
    <cfRule type="duplicateValues" dxfId="2462" priority="674"/>
  </conditionalFormatting>
  <conditionalFormatting sqref="L143 N143">
    <cfRule type="duplicateValues" dxfId="2461" priority="673"/>
  </conditionalFormatting>
  <conditionalFormatting sqref="L159 N159">
    <cfRule type="duplicateValues" dxfId="2460" priority="672"/>
  </conditionalFormatting>
  <conditionalFormatting sqref="L163 N163">
    <cfRule type="duplicateValues" dxfId="2459" priority="671"/>
  </conditionalFormatting>
  <conditionalFormatting sqref="L167 N167">
    <cfRule type="duplicateValues" dxfId="2458" priority="670"/>
  </conditionalFormatting>
  <conditionalFormatting sqref="O148:P148">
    <cfRule type="expression" dxfId="2457" priority="669">
      <formula>Q148&lt;&gt;""</formula>
    </cfRule>
  </conditionalFormatting>
  <conditionalFormatting sqref="O136:P136">
    <cfRule type="expression" dxfId="2456" priority="668">
      <formula>Q136&lt;&gt;""</formula>
    </cfRule>
  </conditionalFormatting>
  <conditionalFormatting sqref="O140:P140">
    <cfRule type="expression" dxfId="2455" priority="667">
      <formula>Q140&lt;&gt;""</formula>
    </cfRule>
  </conditionalFormatting>
  <conditionalFormatting sqref="O152:P152">
    <cfRule type="expression" dxfId="2454" priority="666">
      <formula>Q152&lt;&gt;""</formula>
    </cfRule>
  </conditionalFormatting>
  <conditionalFormatting sqref="O156:P156">
    <cfRule type="expression" dxfId="2453" priority="665">
      <formula>Q156&lt;&gt;""</formula>
    </cfRule>
  </conditionalFormatting>
  <conditionalFormatting sqref="O144:P144">
    <cfRule type="expression" dxfId="2452" priority="664">
      <formula>Q144&lt;&gt;""</formula>
    </cfRule>
  </conditionalFormatting>
  <conditionalFormatting sqref="O160:P160">
    <cfRule type="expression" dxfId="2451" priority="663">
      <formula>Q160&lt;&gt;""</formula>
    </cfRule>
  </conditionalFormatting>
  <conditionalFormatting sqref="O164:P164">
    <cfRule type="expression" dxfId="2450" priority="662">
      <formula>Q164&lt;&gt;""</formula>
    </cfRule>
  </conditionalFormatting>
  <conditionalFormatting sqref="O165">
    <cfRule type="expression" dxfId="2449" priority="661">
      <formula>Q165&lt;&gt;""</formula>
    </cfRule>
  </conditionalFormatting>
  <conditionalFormatting sqref="Q148:R148">
    <cfRule type="expression" dxfId="2448" priority="660">
      <formula>S148&lt;&gt;""</formula>
    </cfRule>
  </conditionalFormatting>
  <conditionalFormatting sqref="Q136:R136">
    <cfRule type="expression" dxfId="2447" priority="659">
      <formula>S136&lt;&gt;""</formula>
    </cfRule>
  </conditionalFormatting>
  <conditionalFormatting sqref="Q156:R156">
    <cfRule type="expression" dxfId="2446" priority="656">
      <formula>S156&lt;&gt;""</formula>
    </cfRule>
  </conditionalFormatting>
  <conditionalFormatting sqref="Q160:R160">
    <cfRule type="expression" dxfId="2445" priority="654">
      <formula>S160&lt;&gt;""</formula>
    </cfRule>
  </conditionalFormatting>
  <conditionalFormatting sqref="Q164:R164">
    <cfRule type="expression" dxfId="2444" priority="653">
      <formula>S164&lt;&gt;""</formula>
    </cfRule>
  </conditionalFormatting>
  <conditionalFormatting sqref="P147 R147">
    <cfRule type="duplicateValues" dxfId="2443" priority="652"/>
  </conditionalFormatting>
  <conditionalFormatting sqref="P135 R135">
    <cfRule type="duplicateValues" dxfId="2442" priority="651"/>
  </conditionalFormatting>
  <conditionalFormatting sqref="P139 R139">
    <cfRule type="duplicateValues" dxfId="2441" priority="650"/>
  </conditionalFormatting>
  <conditionalFormatting sqref="P151 R151">
    <cfRule type="duplicateValues" dxfId="2440" priority="649"/>
  </conditionalFormatting>
  <conditionalFormatting sqref="P155 R155">
    <cfRule type="duplicateValues" dxfId="2439" priority="648"/>
  </conditionalFormatting>
  <conditionalFormatting sqref="P143 R143">
    <cfRule type="duplicateValues" dxfId="2438" priority="647"/>
  </conditionalFormatting>
  <conditionalFormatting sqref="P159 R159">
    <cfRule type="duplicateValues" dxfId="2437" priority="646"/>
  </conditionalFormatting>
  <conditionalFormatting sqref="P163 R163">
    <cfRule type="duplicateValues" dxfId="2436" priority="645"/>
  </conditionalFormatting>
  <conditionalFormatting sqref="P167 R167">
    <cfRule type="duplicateValues" dxfId="2435" priority="644"/>
  </conditionalFormatting>
  <conditionalFormatting sqref="S148:T148">
    <cfRule type="expression" dxfId="2434" priority="643">
      <formula>U148&lt;&gt;""</formula>
    </cfRule>
  </conditionalFormatting>
  <conditionalFormatting sqref="S136:T136">
    <cfRule type="expression" dxfId="2433" priority="642">
      <formula>U136&lt;&gt;""</formula>
    </cfRule>
  </conditionalFormatting>
  <conditionalFormatting sqref="U140:V140">
    <cfRule type="expression" dxfId="2432" priority="641">
      <formula>#REF!&lt;&gt;""</formula>
    </cfRule>
  </conditionalFormatting>
  <conditionalFormatting sqref="AA152:AB152">
    <cfRule type="expression" dxfId="2431" priority="640">
      <formula>U152&lt;&gt;""</formula>
    </cfRule>
  </conditionalFormatting>
  <conditionalFormatting sqref="S156:T156">
    <cfRule type="expression" dxfId="2430" priority="639">
      <formula>U156&lt;&gt;""</formula>
    </cfRule>
  </conditionalFormatting>
  <conditionalFormatting sqref="S164:T164">
    <cfRule type="expression" dxfId="2429" priority="636">
      <formula>U164&lt;&gt;""</formula>
    </cfRule>
  </conditionalFormatting>
  <conditionalFormatting sqref="S165">
    <cfRule type="expression" dxfId="2428" priority="635">
      <formula>U165&lt;&gt;""</formula>
    </cfRule>
  </conditionalFormatting>
  <conditionalFormatting sqref="U148:V148">
    <cfRule type="expression" dxfId="2427" priority="634">
      <formula>W148&lt;&gt;""</formula>
    </cfRule>
  </conditionalFormatting>
  <conditionalFormatting sqref="U156:V156">
    <cfRule type="expression" dxfId="2426" priority="630">
      <formula>W156&lt;&gt;""</formula>
    </cfRule>
  </conditionalFormatting>
  <conditionalFormatting sqref="S144:T144">
    <cfRule type="expression" dxfId="2425" priority="629">
      <formula>W144&lt;&gt;""</formula>
    </cfRule>
  </conditionalFormatting>
  <conditionalFormatting sqref="U164:V164">
    <cfRule type="expression" dxfId="2424" priority="627">
      <formula>W164&lt;&gt;""</formula>
    </cfRule>
  </conditionalFormatting>
  <conditionalFormatting sqref="T147 V147">
    <cfRule type="duplicateValues" dxfId="2423" priority="626"/>
  </conditionalFormatting>
  <conditionalFormatting sqref="T135 V135">
    <cfRule type="duplicateValues" dxfId="2422" priority="625"/>
  </conditionalFormatting>
  <conditionalFormatting sqref="V139">
    <cfRule type="duplicateValues" dxfId="2421" priority="624"/>
  </conditionalFormatting>
  <conditionalFormatting sqref="AB151">
    <cfRule type="duplicateValues" dxfId="2420" priority="623"/>
  </conditionalFormatting>
  <conditionalFormatting sqref="T155 V155">
    <cfRule type="duplicateValues" dxfId="2419" priority="622"/>
  </conditionalFormatting>
  <conditionalFormatting sqref="T143">
    <cfRule type="duplicateValues" dxfId="2418" priority="621"/>
  </conditionalFormatting>
  <conditionalFormatting sqref="T163 V163">
    <cfRule type="duplicateValues" dxfId="2417" priority="619"/>
  </conditionalFormatting>
  <conditionalFormatting sqref="T167 V167">
    <cfRule type="duplicateValues" dxfId="2416" priority="618"/>
  </conditionalFormatting>
  <conditionalFormatting sqref="W148:X148">
    <cfRule type="expression" dxfId="2415" priority="617">
      <formula>Y148&lt;&gt;""</formula>
    </cfRule>
  </conditionalFormatting>
  <conditionalFormatting sqref="W136:X136">
    <cfRule type="expression" dxfId="2414" priority="616">
      <formula>Y136&lt;&gt;""</formula>
    </cfRule>
  </conditionalFormatting>
  <conditionalFormatting sqref="W140:X140">
    <cfRule type="expression" dxfId="2413" priority="615">
      <formula>Y140&lt;&gt;""</formula>
    </cfRule>
  </conditionalFormatting>
  <conditionalFormatting sqref="W156:X156">
    <cfRule type="expression" dxfId="2412" priority="614">
      <formula>Y156&lt;&gt;""</formula>
    </cfRule>
  </conditionalFormatting>
  <conditionalFormatting sqref="W144:X144">
    <cfRule type="expression" dxfId="2411" priority="613">
      <formula>Y144&lt;&gt;""</formula>
    </cfRule>
  </conditionalFormatting>
  <conditionalFormatting sqref="W164:X164">
    <cfRule type="expression" dxfId="2410" priority="611">
      <formula>Y164&lt;&gt;""</formula>
    </cfRule>
  </conditionalFormatting>
  <conditionalFormatting sqref="W165">
    <cfRule type="expression" dxfId="2409" priority="610">
      <formula>Y165&lt;&gt;""</formula>
    </cfRule>
  </conditionalFormatting>
  <conditionalFormatting sqref="Y148:Z148">
    <cfRule type="expression" dxfId="2408" priority="609">
      <formula>AA148&lt;&gt;""</formula>
    </cfRule>
  </conditionalFormatting>
  <conditionalFormatting sqref="Y136:Z136">
    <cfRule type="expression" dxfId="2407" priority="608">
      <formula>AA136&lt;&gt;""</formula>
    </cfRule>
  </conditionalFormatting>
  <conditionalFormatting sqref="Y140:Z140">
    <cfRule type="expression" dxfId="2406" priority="607">
      <formula>AA140&lt;&gt;""</formula>
    </cfRule>
  </conditionalFormatting>
  <conditionalFormatting sqref="Y156:Z156">
    <cfRule type="expression" dxfId="2405" priority="606">
      <formula>AA156&lt;&gt;""</formula>
    </cfRule>
  </conditionalFormatting>
  <conditionalFormatting sqref="Y144:Z144">
    <cfRule type="expression" dxfId="2404" priority="605">
      <formula>AA144&lt;&gt;""</formula>
    </cfRule>
  </conditionalFormatting>
  <conditionalFormatting sqref="Y160:Z160">
    <cfRule type="expression" dxfId="2403" priority="604">
      <formula>AA160&lt;&gt;""</formula>
    </cfRule>
  </conditionalFormatting>
  <conditionalFormatting sqref="Y164:Z164">
    <cfRule type="expression" dxfId="2402" priority="603">
      <formula>AA164&lt;&gt;""</formula>
    </cfRule>
  </conditionalFormatting>
  <conditionalFormatting sqref="X147 Z147">
    <cfRule type="duplicateValues" dxfId="2401" priority="602"/>
  </conditionalFormatting>
  <conditionalFormatting sqref="X135 Z135">
    <cfRule type="duplicateValues" dxfId="2400" priority="601"/>
  </conditionalFormatting>
  <conditionalFormatting sqref="X139 Z139">
    <cfRule type="duplicateValues" dxfId="2399" priority="600"/>
  </conditionalFormatting>
  <conditionalFormatting sqref="X155 Z155">
    <cfRule type="duplicateValues" dxfId="2398" priority="599"/>
  </conditionalFormatting>
  <conditionalFormatting sqref="X143 Z143">
    <cfRule type="duplicateValues" dxfId="2397" priority="598"/>
  </conditionalFormatting>
  <conditionalFormatting sqref="Z159">
    <cfRule type="duplicateValues" dxfId="2396" priority="597"/>
  </conditionalFormatting>
  <conditionalFormatting sqref="X163 Z163">
    <cfRule type="duplicateValues" dxfId="2395" priority="596"/>
  </conditionalFormatting>
  <conditionalFormatting sqref="X167 Z167">
    <cfRule type="duplicateValues" dxfId="2394" priority="595"/>
  </conditionalFormatting>
  <conditionalFormatting sqref="AA140:AB140">
    <cfRule type="expression" dxfId="2393" priority="593">
      <formula>AC140&lt;&gt;""</formula>
    </cfRule>
  </conditionalFormatting>
  <conditionalFormatting sqref="AA156:AB156">
    <cfRule type="expression" dxfId="2392" priority="591">
      <formula>AC156&lt;&gt;""</formula>
    </cfRule>
  </conditionalFormatting>
  <conditionalFormatting sqref="AA144:AB144">
    <cfRule type="expression" dxfId="2391" priority="590">
      <formula>AC144&lt;&gt;""</formula>
    </cfRule>
  </conditionalFormatting>
  <conditionalFormatting sqref="AA160:AB160">
    <cfRule type="expression" dxfId="2390" priority="589">
      <formula>AC160&lt;&gt;""</formula>
    </cfRule>
  </conditionalFormatting>
  <conditionalFormatting sqref="AA164:AB164">
    <cfRule type="expression" dxfId="2389" priority="588">
      <formula>AC164&lt;&gt;""</formula>
    </cfRule>
  </conditionalFormatting>
  <conditionalFormatting sqref="AA165">
    <cfRule type="expression" dxfId="2388" priority="587">
      <formula>AC165&lt;&gt;""</formula>
    </cfRule>
  </conditionalFormatting>
  <conditionalFormatting sqref="AC136:AD136">
    <cfRule type="expression" dxfId="2387" priority="586">
      <formula>AE136&lt;&gt;""</formula>
    </cfRule>
  </conditionalFormatting>
  <conditionalFormatting sqref="AC140:AD140">
    <cfRule type="expression" dxfId="2386" priority="585">
      <formula>AE140&lt;&gt;""</formula>
    </cfRule>
  </conditionalFormatting>
  <conditionalFormatting sqref="AC152:AD152">
    <cfRule type="expression" dxfId="2385" priority="584">
      <formula>AE152&lt;&gt;""</formula>
    </cfRule>
  </conditionalFormatting>
  <conditionalFormatting sqref="AC156:AD156">
    <cfRule type="expression" dxfId="2384" priority="583">
      <formula>AE156&lt;&gt;""</formula>
    </cfRule>
  </conditionalFormatting>
  <conditionalFormatting sqref="AC144:AD144">
    <cfRule type="expression" dxfId="2383" priority="582">
      <formula>AE144&lt;&gt;""</formula>
    </cfRule>
  </conditionalFormatting>
  <conditionalFormatting sqref="AC160:AD160">
    <cfRule type="expression" dxfId="2382" priority="581">
      <formula>AE160&lt;&gt;""</formula>
    </cfRule>
  </conditionalFormatting>
  <conditionalFormatting sqref="AC164:AD164">
    <cfRule type="expression" dxfId="2381" priority="580">
      <formula>AE164&lt;&gt;""</formula>
    </cfRule>
  </conditionalFormatting>
  <conditionalFormatting sqref="AD135">
    <cfRule type="duplicateValues" dxfId="2380" priority="579"/>
  </conditionalFormatting>
  <conditionalFormatting sqref="AB139 AD139">
    <cfRule type="duplicateValues" dxfId="2379" priority="578"/>
  </conditionalFormatting>
  <conditionalFormatting sqref="AD151">
    <cfRule type="duplicateValues" dxfId="2378" priority="577"/>
  </conditionalFormatting>
  <conditionalFormatting sqref="AB155 AD155">
    <cfRule type="duplicateValues" dxfId="2377" priority="576"/>
  </conditionalFormatting>
  <conditionalFormatting sqref="AB143 AD143">
    <cfRule type="duplicateValues" dxfId="2376" priority="575"/>
  </conditionalFormatting>
  <conditionalFormatting sqref="AB159 AD159">
    <cfRule type="duplicateValues" dxfId="2375" priority="574"/>
  </conditionalFormatting>
  <conditionalFormatting sqref="AB163 AD163">
    <cfRule type="duplicateValues" dxfId="2374" priority="573"/>
  </conditionalFormatting>
  <conditionalFormatting sqref="AB167 AD167">
    <cfRule type="duplicateValues" dxfId="2373" priority="572"/>
  </conditionalFormatting>
  <conditionalFormatting sqref="AE140:AF140">
    <cfRule type="expression" dxfId="2372" priority="570">
      <formula>AG140&lt;&gt;""</formula>
    </cfRule>
  </conditionalFormatting>
  <conditionalFormatting sqref="AE152:AF152">
    <cfRule type="expression" dxfId="2371" priority="569">
      <formula>AG152&lt;&gt;""</formula>
    </cfRule>
  </conditionalFormatting>
  <conditionalFormatting sqref="AE156:AF156">
    <cfRule type="expression" dxfId="2370" priority="568">
      <formula>AG156&lt;&gt;""</formula>
    </cfRule>
  </conditionalFormatting>
  <conditionalFormatting sqref="AE160:AF160">
    <cfRule type="expression" dxfId="2369" priority="566">
      <formula>AG160&lt;&gt;""</formula>
    </cfRule>
  </conditionalFormatting>
  <conditionalFormatting sqref="AE164:AF164">
    <cfRule type="expression" dxfId="2368" priority="565">
      <formula>AG164&lt;&gt;""</formula>
    </cfRule>
  </conditionalFormatting>
  <conditionalFormatting sqref="AE165">
    <cfRule type="expression" dxfId="2367" priority="564">
      <formula>AG165&lt;&gt;""</formula>
    </cfRule>
  </conditionalFormatting>
  <conditionalFormatting sqref="AG148:AH148">
    <cfRule type="expression" dxfId="2366" priority="563">
      <formula>AI148&lt;&gt;""</formula>
    </cfRule>
  </conditionalFormatting>
  <conditionalFormatting sqref="AG136:AH136">
    <cfRule type="expression" dxfId="2365" priority="562">
      <formula>AI136&lt;&gt;""</formula>
    </cfRule>
  </conditionalFormatting>
  <conditionalFormatting sqref="AG140:AH140">
    <cfRule type="expression" dxfId="2364" priority="561">
      <formula>AI140&lt;&gt;""</formula>
    </cfRule>
  </conditionalFormatting>
  <conditionalFormatting sqref="AG152:AH152">
    <cfRule type="expression" dxfId="2363" priority="560">
      <formula>AI152&lt;&gt;""</formula>
    </cfRule>
  </conditionalFormatting>
  <conditionalFormatting sqref="AG156:AH156">
    <cfRule type="expression" dxfId="2362" priority="559">
      <formula>AI156&lt;&gt;""</formula>
    </cfRule>
  </conditionalFormatting>
  <conditionalFormatting sqref="AG144:AH144">
    <cfRule type="expression" dxfId="2361" priority="558">
      <formula>AI144&lt;&gt;""</formula>
    </cfRule>
  </conditionalFormatting>
  <conditionalFormatting sqref="AG160:AH160">
    <cfRule type="expression" dxfId="2360" priority="557">
      <formula>AI160&lt;&gt;""</formula>
    </cfRule>
  </conditionalFormatting>
  <conditionalFormatting sqref="AG164:AH164">
    <cfRule type="expression" dxfId="2359" priority="556">
      <formula>AI164&lt;&gt;""</formula>
    </cfRule>
  </conditionalFormatting>
  <conditionalFormatting sqref="AH147">
    <cfRule type="duplicateValues" dxfId="2358" priority="555"/>
  </conditionalFormatting>
  <conditionalFormatting sqref="AH135">
    <cfRule type="duplicateValues" dxfId="2357" priority="554"/>
  </conditionalFormatting>
  <conditionalFormatting sqref="AF139 AH139">
    <cfRule type="duplicateValues" dxfId="2356" priority="553"/>
  </conditionalFormatting>
  <conditionalFormatting sqref="AF151 AH151">
    <cfRule type="duplicateValues" dxfId="2355" priority="552"/>
  </conditionalFormatting>
  <conditionalFormatting sqref="AF155 AH155">
    <cfRule type="duplicateValues" dxfId="2354" priority="551"/>
  </conditionalFormatting>
  <conditionalFormatting sqref="AH143">
    <cfRule type="duplicateValues" dxfId="2353" priority="550"/>
  </conditionalFormatting>
  <conditionalFormatting sqref="AF159 AH159">
    <cfRule type="duplicateValues" dxfId="2352" priority="549"/>
  </conditionalFormatting>
  <conditionalFormatting sqref="AF163 AH163">
    <cfRule type="duplicateValues" dxfId="2351" priority="548"/>
  </conditionalFormatting>
  <conditionalFormatting sqref="AF167 AH167">
    <cfRule type="duplicateValues" dxfId="2350" priority="547"/>
  </conditionalFormatting>
  <conditionalFormatting sqref="AI148:AJ148">
    <cfRule type="expression" dxfId="2349" priority="546">
      <formula>AK148&lt;&gt;""</formula>
    </cfRule>
  </conditionalFormatting>
  <conditionalFormatting sqref="AI136:AJ136">
    <cfRule type="expression" dxfId="2348" priority="545">
      <formula>AK136&lt;&gt;""</formula>
    </cfRule>
  </conditionalFormatting>
  <conditionalFormatting sqref="AI140:AJ140">
    <cfRule type="expression" dxfId="2347" priority="544">
      <formula>AK140&lt;&gt;""</formula>
    </cfRule>
  </conditionalFormatting>
  <conditionalFormatting sqref="AI152:AJ152">
    <cfRule type="expression" dxfId="2346" priority="543">
      <formula>AK152&lt;&gt;""</formula>
    </cfRule>
  </conditionalFormatting>
  <conditionalFormatting sqref="AI156:AJ156">
    <cfRule type="expression" dxfId="2345" priority="542">
      <formula>AK156&lt;&gt;""</formula>
    </cfRule>
  </conditionalFormatting>
  <conditionalFormatting sqref="AI144:AJ144">
    <cfRule type="expression" dxfId="2344" priority="541">
      <formula>AK144&lt;&gt;""</formula>
    </cfRule>
  </conditionalFormatting>
  <conditionalFormatting sqref="AI160:AJ160">
    <cfRule type="expression" dxfId="2343" priority="540">
      <formula>AK160&lt;&gt;""</formula>
    </cfRule>
  </conditionalFormatting>
  <conditionalFormatting sqref="AI164:AJ164">
    <cfRule type="expression" dxfId="2342" priority="539">
      <formula>AK164&lt;&gt;""</formula>
    </cfRule>
  </conditionalFormatting>
  <conditionalFormatting sqref="AI165">
    <cfRule type="expression" dxfId="2341" priority="538">
      <formula>AK165&lt;&gt;""</formula>
    </cfRule>
  </conditionalFormatting>
  <conditionalFormatting sqref="AK148:AL148">
    <cfRule type="expression" dxfId="2340" priority="537">
      <formula>AM148&lt;&gt;""</formula>
    </cfRule>
  </conditionalFormatting>
  <conditionalFormatting sqref="AK136:AL136">
    <cfRule type="expression" dxfId="2339" priority="536">
      <formula>AM136&lt;&gt;""</formula>
    </cfRule>
  </conditionalFormatting>
  <conditionalFormatting sqref="AK140:AL140">
    <cfRule type="expression" dxfId="2338" priority="535">
      <formula>AM140&lt;&gt;""</formula>
    </cfRule>
  </conditionalFormatting>
  <conditionalFormatting sqref="AK152:AL152">
    <cfRule type="expression" dxfId="2337" priority="534">
      <formula>AM152&lt;&gt;""</formula>
    </cfRule>
  </conditionalFormatting>
  <conditionalFormatting sqref="AK156:AL156">
    <cfRule type="expression" dxfId="2336" priority="533">
      <formula>AM156&lt;&gt;""</formula>
    </cfRule>
  </conditionalFormatting>
  <conditionalFormatting sqref="AK144:AL144">
    <cfRule type="expression" dxfId="2335" priority="532">
      <formula>AM144&lt;&gt;""</formula>
    </cfRule>
  </conditionalFormatting>
  <conditionalFormatting sqref="AK160:AL160">
    <cfRule type="expression" dxfId="2334" priority="531">
      <formula>AM160&lt;&gt;""</formula>
    </cfRule>
  </conditionalFormatting>
  <conditionalFormatting sqref="AK164:AL164">
    <cfRule type="expression" dxfId="2333" priority="530">
      <formula>AM164&lt;&gt;""</formula>
    </cfRule>
  </conditionalFormatting>
  <conditionalFormatting sqref="AJ147 AL147">
    <cfRule type="duplicateValues" dxfId="2332" priority="529"/>
  </conditionalFormatting>
  <conditionalFormatting sqref="AJ135 AL135">
    <cfRule type="duplicateValues" dxfId="2331" priority="528"/>
  </conditionalFormatting>
  <conditionalFormatting sqref="AJ139 AL139">
    <cfRule type="duplicateValues" dxfId="2330" priority="527"/>
  </conditionalFormatting>
  <conditionalFormatting sqref="AL151">
    <cfRule type="duplicateValues" dxfId="2329" priority="526"/>
  </conditionalFormatting>
  <conditionalFormatting sqref="AJ155 AL155">
    <cfRule type="duplicateValues" dxfId="2328" priority="525"/>
  </conditionalFormatting>
  <conditionalFormatting sqref="AJ143 AL143">
    <cfRule type="duplicateValues" dxfId="2327" priority="524"/>
  </conditionalFormatting>
  <conditionalFormatting sqref="AJ159 AL159">
    <cfRule type="duplicateValues" dxfId="2326" priority="523"/>
  </conditionalFormatting>
  <conditionalFormatting sqref="AJ163 AL163">
    <cfRule type="duplicateValues" dxfId="2325" priority="522"/>
  </conditionalFormatting>
  <conditionalFormatting sqref="AJ167 AL167">
    <cfRule type="duplicateValues" dxfId="2324" priority="521"/>
  </conditionalFormatting>
  <conditionalFormatting sqref="AM148:AN148">
    <cfRule type="expression" dxfId="2323" priority="520">
      <formula>AO148&lt;&gt;""</formula>
    </cfRule>
  </conditionalFormatting>
  <conditionalFormatting sqref="AM136:AN136">
    <cfRule type="expression" dxfId="2322" priority="519">
      <formula>AO136&lt;&gt;""</formula>
    </cfRule>
  </conditionalFormatting>
  <conditionalFormatting sqref="AM140:AN140">
    <cfRule type="expression" dxfId="2321" priority="518">
      <formula>AO140&lt;&gt;""</formula>
    </cfRule>
  </conditionalFormatting>
  <conditionalFormatting sqref="AM152:AN152">
    <cfRule type="expression" dxfId="2320" priority="517">
      <formula>AO152&lt;&gt;""</formula>
    </cfRule>
  </conditionalFormatting>
  <conditionalFormatting sqref="AM156:AN156">
    <cfRule type="expression" dxfId="2319" priority="516">
      <formula>AO156&lt;&gt;""</formula>
    </cfRule>
  </conditionalFormatting>
  <conditionalFormatting sqref="AM144:AN144">
    <cfRule type="expression" dxfId="2318" priority="515">
      <formula>AO144&lt;&gt;""</formula>
    </cfRule>
  </conditionalFormatting>
  <conditionalFormatting sqref="AM160:AN160">
    <cfRule type="expression" dxfId="2317" priority="514">
      <formula>AO160&lt;&gt;""</formula>
    </cfRule>
  </conditionalFormatting>
  <conditionalFormatting sqref="AM164:AN164">
    <cfRule type="expression" dxfId="2316" priority="513">
      <formula>AO164&lt;&gt;""</formula>
    </cfRule>
  </conditionalFormatting>
  <conditionalFormatting sqref="AM165">
    <cfRule type="expression" dxfId="2315" priority="512">
      <formula>AO165&lt;&gt;""</formula>
    </cfRule>
  </conditionalFormatting>
  <conditionalFormatting sqref="AO148:AP148">
    <cfRule type="expression" dxfId="2314" priority="511">
      <formula>AQ148&lt;&gt;""</formula>
    </cfRule>
  </conditionalFormatting>
  <conditionalFormatting sqref="AO136:AP136">
    <cfRule type="expression" dxfId="2313" priority="510">
      <formula>AQ136&lt;&gt;""</formula>
    </cfRule>
  </conditionalFormatting>
  <conditionalFormatting sqref="AO140:AP140">
    <cfRule type="expression" dxfId="2312" priority="509">
      <formula>AQ140&lt;&gt;""</formula>
    </cfRule>
  </conditionalFormatting>
  <conditionalFormatting sqref="AO152:AP152">
    <cfRule type="expression" dxfId="2311" priority="508">
      <formula>AQ152&lt;&gt;""</formula>
    </cfRule>
  </conditionalFormatting>
  <conditionalFormatting sqref="AO156:AP156">
    <cfRule type="expression" dxfId="2310" priority="507">
      <formula>AQ156&lt;&gt;""</formula>
    </cfRule>
  </conditionalFormatting>
  <conditionalFormatting sqref="AO144:AP144">
    <cfRule type="expression" dxfId="2309" priority="506">
      <formula>AQ144&lt;&gt;""</formula>
    </cfRule>
  </conditionalFormatting>
  <conditionalFormatting sqref="AO160:AP160">
    <cfRule type="expression" dxfId="2308" priority="505">
      <formula>AQ160&lt;&gt;""</formula>
    </cfRule>
  </conditionalFormatting>
  <conditionalFormatting sqref="AO164:AP164">
    <cfRule type="expression" dxfId="2307" priority="504">
      <formula>AQ164&lt;&gt;""</formula>
    </cfRule>
  </conditionalFormatting>
  <conditionalFormatting sqref="AN147 AP147">
    <cfRule type="duplicateValues" dxfId="2306" priority="503"/>
  </conditionalFormatting>
  <conditionalFormatting sqref="AN135 AP135">
    <cfRule type="duplicateValues" dxfId="2305" priority="502"/>
  </conditionalFormatting>
  <conditionalFormatting sqref="AN139 AP139">
    <cfRule type="duplicateValues" dxfId="2304" priority="501"/>
  </conditionalFormatting>
  <conditionalFormatting sqref="AP151">
    <cfRule type="duplicateValues" dxfId="2303" priority="500"/>
  </conditionalFormatting>
  <conditionalFormatting sqref="AN155 AP155">
    <cfRule type="duplicateValues" dxfId="2302" priority="499"/>
  </conditionalFormatting>
  <conditionalFormatting sqref="AN143 AP143">
    <cfRule type="duplicateValues" dxfId="2301" priority="498"/>
  </conditionalFormatting>
  <conditionalFormatting sqref="AN159 AP159">
    <cfRule type="duplicateValues" dxfId="2300" priority="497"/>
  </conditionalFormatting>
  <conditionalFormatting sqref="AN163 AP163">
    <cfRule type="duplicateValues" dxfId="2299" priority="496"/>
  </conditionalFormatting>
  <conditionalFormatting sqref="AN167 AP167">
    <cfRule type="duplicateValues" dxfId="2298" priority="495"/>
  </conditionalFormatting>
  <conditionalFormatting sqref="AQ148:AR148">
    <cfRule type="expression" dxfId="2297" priority="494">
      <formula>AS148&lt;&gt;""</formula>
    </cfRule>
  </conditionalFormatting>
  <conditionalFormatting sqref="AQ136:AR136">
    <cfRule type="expression" dxfId="2296" priority="493">
      <formula>AS136&lt;&gt;""</formula>
    </cfRule>
  </conditionalFormatting>
  <conditionalFormatting sqref="AQ140:AR140">
    <cfRule type="expression" dxfId="2295" priority="492">
      <formula>AS140&lt;&gt;""</formula>
    </cfRule>
  </conditionalFormatting>
  <conditionalFormatting sqref="AQ152:AR152">
    <cfRule type="expression" dxfId="2294" priority="491">
      <formula>AS152&lt;&gt;""</formula>
    </cfRule>
  </conditionalFormatting>
  <conditionalFormatting sqref="AQ156:AR156">
    <cfRule type="expression" dxfId="2293" priority="490">
      <formula>AS156&lt;&gt;""</formula>
    </cfRule>
  </conditionalFormatting>
  <conditionalFormatting sqref="AQ144:AR144">
    <cfRule type="expression" dxfId="2292" priority="489">
      <formula>AS144&lt;&gt;""</formula>
    </cfRule>
  </conditionalFormatting>
  <conditionalFormatting sqref="AQ160:AR160">
    <cfRule type="expression" dxfId="2291" priority="488">
      <formula>AS160&lt;&gt;""</formula>
    </cfRule>
  </conditionalFormatting>
  <conditionalFormatting sqref="AQ164:AR164">
    <cfRule type="expression" dxfId="2290" priority="487">
      <formula>AS164&lt;&gt;""</formula>
    </cfRule>
  </conditionalFormatting>
  <conditionalFormatting sqref="AQ165">
    <cfRule type="expression" dxfId="2289" priority="486">
      <formula>AS165&lt;&gt;""</formula>
    </cfRule>
  </conditionalFormatting>
  <conditionalFormatting sqref="AS148:AT148">
    <cfRule type="expression" dxfId="2288" priority="485">
      <formula>AU148&lt;&gt;""</formula>
    </cfRule>
  </conditionalFormatting>
  <conditionalFormatting sqref="AS136:AT136">
    <cfRule type="expression" dxfId="2287" priority="484">
      <formula>AU136&lt;&gt;""</formula>
    </cfRule>
  </conditionalFormatting>
  <conditionalFormatting sqref="AS140:AT140">
    <cfRule type="expression" dxfId="2286" priority="483">
      <formula>AU140&lt;&gt;""</formula>
    </cfRule>
  </conditionalFormatting>
  <conditionalFormatting sqref="AS152:AT152">
    <cfRule type="expression" dxfId="2285" priority="482">
      <formula>AU152&lt;&gt;""</formula>
    </cfRule>
  </conditionalFormatting>
  <conditionalFormatting sqref="AS156:AT156">
    <cfRule type="expression" dxfId="2284" priority="481">
      <formula>AU156&lt;&gt;""</formula>
    </cfRule>
  </conditionalFormatting>
  <conditionalFormatting sqref="AS144:AT144">
    <cfRule type="expression" dxfId="2283" priority="480">
      <formula>AU144&lt;&gt;""</formula>
    </cfRule>
  </conditionalFormatting>
  <conditionalFormatting sqref="AS160:AT160">
    <cfRule type="expression" dxfId="2282" priority="479">
      <formula>AU160&lt;&gt;""</formula>
    </cfRule>
  </conditionalFormatting>
  <conditionalFormatting sqref="AS164:AT164">
    <cfRule type="expression" dxfId="2281" priority="478">
      <formula>AU164&lt;&gt;""</formula>
    </cfRule>
  </conditionalFormatting>
  <conditionalFormatting sqref="AR147 AT147">
    <cfRule type="duplicateValues" dxfId="2280" priority="477"/>
  </conditionalFormatting>
  <conditionalFormatting sqref="AR135 AT135">
    <cfRule type="duplicateValues" dxfId="2279" priority="476"/>
  </conditionalFormatting>
  <conditionalFormatting sqref="AR139 AT139">
    <cfRule type="duplicateValues" dxfId="2278" priority="475"/>
  </conditionalFormatting>
  <conditionalFormatting sqref="AR151 AT151">
    <cfRule type="duplicateValues" dxfId="2277" priority="474"/>
  </conditionalFormatting>
  <conditionalFormatting sqref="AR155 AT155">
    <cfRule type="duplicateValues" dxfId="2276" priority="473"/>
  </conditionalFormatting>
  <conditionalFormatting sqref="AR143 AT143">
    <cfRule type="duplicateValues" dxfId="2275" priority="472"/>
  </conditionalFormatting>
  <conditionalFormatting sqref="AR159 AT159">
    <cfRule type="duplicateValues" dxfId="2274" priority="471"/>
  </conditionalFormatting>
  <conditionalFormatting sqref="AR163 AT163">
    <cfRule type="duplicateValues" dxfId="2273" priority="470"/>
  </conditionalFormatting>
  <conditionalFormatting sqref="AR167 AT167">
    <cfRule type="duplicateValues" dxfId="2272" priority="469"/>
  </conditionalFormatting>
  <conditionalFormatting sqref="AA148:AF148">
    <cfRule type="expression" dxfId="2271" priority="468">
      <formula>AC148&lt;&gt;""</formula>
    </cfRule>
  </conditionalFormatting>
  <conditionalFormatting sqref="AB147 AD147 AF147">
    <cfRule type="duplicateValues" dxfId="2270" priority="467"/>
  </conditionalFormatting>
  <conditionalFormatting sqref="AJ151">
    <cfRule type="duplicateValues" dxfId="2269" priority="466"/>
  </conditionalFormatting>
  <conditionalFormatting sqref="AN151">
    <cfRule type="duplicateValues" dxfId="2268" priority="465"/>
  </conditionalFormatting>
  <conditionalFormatting sqref="Z151">
    <cfRule type="duplicateValues" dxfId="2267" priority="464"/>
  </conditionalFormatting>
  <conditionalFormatting sqref="W152:X152">
    <cfRule type="expression" dxfId="2266" priority="463">
      <formula>Y152&lt;&gt;""</formula>
    </cfRule>
  </conditionalFormatting>
  <conditionalFormatting sqref="X151">
    <cfRule type="duplicateValues" dxfId="2265" priority="462"/>
  </conditionalFormatting>
  <conditionalFormatting sqref="C190:D190">
    <cfRule type="expression" dxfId="2264" priority="461">
      <formula>E190&lt;&gt;""</formula>
    </cfRule>
  </conditionalFormatting>
  <conditionalFormatting sqref="E178:F178">
    <cfRule type="expression" dxfId="2263" priority="460">
      <formula>#REF!&lt;&gt;""</formula>
    </cfRule>
  </conditionalFormatting>
  <conditionalFormatting sqref="C182:D182">
    <cfRule type="expression" dxfId="2262" priority="459">
      <formula>E182&lt;&gt;""</formula>
    </cfRule>
  </conditionalFormatting>
  <conditionalFormatting sqref="C198:D198">
    <cfRule type="expression" dxfId="2261" priority="457">
      <formula>E198&lt;&gt;""</formula>
    </cfRule>
  </conditionalFormatting>
  <conditionalFormatting sqref="C202:D202">
    <cfRule type="expression" dxfId="2260" priority="455">
      <formula>E202&lt;&gt;""</formula>
    </cfRule>
  </conditionalFormatting>
  <conditionalFormatting sqref="C206:D206">
    <cfRule type="expression" dxfId="2259" priority="454">
      <formula>E206&lt;&gt;""</formula>
    </cfRule>
  </conditionalFormatting>
  <conditionalFormatting sqref="C207">
    <cfRule type="expression" dxfId="2258" priority="453">
      <formula>E207&lt;&gt;""</formula>
    </cfRule>
  </conditionalFormatting>
  <conditionalFormatting sqref="E190:F190">
    <cfRule type="expression" dxfId="2257" priority="452">
      <formula>G190&lt;&gt;""</formula>
    </cfRule>
  </conditionalFormatting>
  <conditionalFormatting sqref="E182:F182">
    <cfRule type="expression" dxfId="2256" priority="450">
      <formula>G182&lt;&gt;""</formula>
    </cfRule>
  </conditionalFormatting>
  <conditionalFormatting sqref="E198:F198">
    <cfRule type="expression" dxfId="2255" priority="448">
      <formula>G198&lt;&gt;""</formula>
    </cfRule>
  </conditionalFormatting>
  <conditionalFormatting sqref="E186:F186">
    <cfRule type="expression" dxfId="2254" priority="447">
      <formula>G186&lt;&gt;""</formula>
    </cfRule>
  </conditionalFormatting>
  <conditionalFormatting sqref="E202:F202">
    <cfRule type="expression" dxfId="2253" priority="446">
      <formula>G202&lt;&gt;""</formula>
    </cfRule>
  </conditionalFormatting>
  <conditionalFormatting sqref="E206:F206">
    <cfRule type="expression" dxfId="2252" priority="445">
      <formula>G206&lt;&gt;""</formula>
    </cfRule>
  </conditionalFormatting>
  <conditionalFormatting sqref="D189 F189">
    <cfRule type="duplicateValues" dxfId="2251" priority="444"/>
  </conditionalFormatting>
  <conditionalFormatting sqref="D177 F177">
    <cfRule type="duplicateValues" dxfId="2250" priority="443"/>
  </conditionalFormatting>
  <conditionalFormatting sqref="D181 F181">
    <cfRule type="duplicateValues" dxfId="2249" priority="442"/>
  </conditionalFormatting>
  <conditionalFormatting sqref="D197 F197">
    <cfRule type="duplicateValues" dxfId="2248" priority="440"/>
  </conditionalFormatting>
  <conditionalFormatting sqref="F185">
    <cfRule type="duplicateValues" dxfId="2247" priority="439"/>
  </conditionalFormatting>
  <conditionalFormatting sqref="D201 F201">
    <cfRule type="duplicateValues" dxfId="2246" priority="438"/>
  </conditionalFormatting>
  <conditionalFormatting sqref="D205 F205">
    <cfRule type="duplicateValues" dxfId="2245" priority="437"/>
  </conditionalFormatting>
  <conditionalFormatting sqref="D209 F209">
    <cfRule type="duplicateValues" dxfId="2244" priority="436"/>
  </conditionalFormatting>
  <conditionalFormatting sqref="G190:H190">
    <cfRule type="expression" dxfId="2243" priority="435">
      <formula>I190&lt;&gt;""</formula>
    </cfRule>
  </conditionalFormatting>
  <conditionalFormatting sqref="G178:H178">
    <cfRule type="expression" dxfId="2242" priority="434">
      <formula>I178&lt;&gt;""</formula>
    </cfRule>
  </conditionalFormatting>
  <conditionalFormatting sqref="G182:H182">
    <cfRule type="expression" dxfId="2241" priority="433">
      <formula>I182&lt;&gt;""</formula>
    </cfRule>
  </conditionalFormatting>
  <conditionalFormatting sqref="G198:H198">
    <cfRule type="expression" dxfId="2240" priority="431">
      <formula>I198&lt;&gt;""</formula>
    </cfRule>
  </conditionalFormatting>
  <conditionalFormatting sqref="G186:H186">
    <cfRule type="expression" dxfId="2239" priority="430">
      <formula>I186&lt;&gt;""</formula>
    </cfRule>
  </conditionalFormatting>
  <conditionalFormatting sqref="G202:H202">
    <cfRule type="expression" dxfId="2238" priority="429">
      <formula>I202&lt;&gt;""</formula>
    </cfRule>
  </conditionalFormatting>
  <conditionalFormatting sqref="G206:H206">
    <cfRule type="expression" dxfId="2237" priority="428">
      <formula>I206&lt;&gt;""</formula>
    </cfRule>
  </conditionalFormatting>
  <conditionalFormatting sqref="G207">
    <cfRule type="expression" dxfId="2236" priority="427">
      <formula>I207&lt;&gt;""</formula>
    </cfRule>
  </conditionalFormatting>
  <conditionalFormatting sqref="I190:J190">
    <cfRule type="expression" dxfId="2235" priority="426">
      <formula>K190&lt;&gt;""</formula>
    </cfRule>
  </conditionalFormatting>
  <conditionalFormatting sqref="I178:J178">
    <cfRule type="expression" dxfId="2234" priority="425">
      <formula>K178&lt;&gt;""</formula>
    </cfRule>
  </conditionalFormatting>
  <conditionalFormatting sqref="I182:J182">
    <cfRule type="expression" dxfId="2233" priority="424">
      <formula>K182&lt;&gt;""</formula>
    </cfRule>
  </conditionalFormatting>
  <conditionalFormatting sqref="I194:J194">
    <cfRule type="expression" dxfId="2232" priority="423">
      <formula>K194&lt;&gt;""</formula>
    </cfRule>
  </conditionalFormatting>
  <conditionalFormatting sqref="I198:J198">
    <cfRule type="expression" dxfId="2231" priority="422">
      <formula>K198&lt;&gt;""</formula>
    </cfRule>
  </conditionalFormatting>
  <conditionalFormatting sqref="I186:J186">
    <cfRule type="expression" dxfId="2230" priority="421">
      <formula>K186&lt;&gt;""</formula>
    </cfRule>
  </conditionalFormatting>
  <conditionalFormatting sqref="I202:J202">
    <cfRule type="expression" dxfId="2229" priority="420">
      <formula>K202&lt;&gt;""</formula>
    </cfRule>
  </conditionalFormatting>
  <conditionalFormatting sqref="I206:J206">
    <cfRule type="expression" dxfId="2228" priority="419">
      <formula>K206&lt;&gt;""</formula>
    </cfRule>
  </conditionalFormatting>
  <conditionalFormatting sqref="H189 J189">
    <cfRule type="duplicateValues" dxfId="2227" priority="418"/>
  </conditionalFormatting>
  <conditionalFormatting sqref="H177 J177">
    <cfRule type="duplicateValues" dxfId="2226" priority="417"/>
  </conditionalFormatting>
  <conditionalFormatting sqref="H181 J181">
    <cfRule type="duplicateValues" dxfId="2225" priority="416"/>
  </conditionalFormatting>
  <conditionalFormatting sqref="J193">
    <cfRule type="duplicateValues" dxfId="2224" priority="415"/>
  </conditionalFormatting>
  <conditionalFormatting sqref="H197 J197">
    <cfRule type="duplicateValues" dxfId="2223" priority="414"/>
  </conditionalFormatting>
  <conditionalFormatting sqref="H185 J185">
    <cfRule type="duplicateValues" dxfId="2222" priority="413"/>
  </conditionalFormatting>
  <conditionalFormatting sqref="H201 J201">
    <cfRule type="duplicateValues" dxfId="2221" priority="412"/>
  </conditionalFormatting>
  <conditionalFormatting sqref="H205 J205">
    <cfRule type="duplicateValues" dxfId="2220" priority="411"/>
  </conditionalFormatting>
  <conditionalFormatting sqref="H209 J209">
    <cfRule type="duplicateValues" dxfId="2219" priority="410"/>
  </conditionalFormatting>
  <conditionalFormatting sqref="K190:L190">
    <cfRule type="expression" dxfId="2218" priority="409">
      <formula>M190&lt;&gt;""</formula>
    </cfRule>
  </conditionalFormatting>
  <conditionalFormatting sqref="K178:L178">
    <cfRule type="expression" dxfId="2217" priority="408">
      <formula>M178&lt;&gt;""</formula>
    </cfRule>
  </conditionalFormatting>
  <conditionalFormatting sqref="K182:L182">
    <cfRule type="expression" dxfId="2216" priority="407">
      <formula>M182&lt;&gt;""</formula>
    </cfRule>
  </conditionalFormatting>
  <conditionalFormatting sqref="K198:L198">
    <cfRule type="expression" dxfId="2215" priority="405">
      <formula>M198&lt;&gt;""</formula>
    </cfRule>
  </conditionalFormatting>
  <conditionalFormatting sqref="K186:L186">
    <cfRule type="expression" dxfId="2214" priority="404">
      <formula>M186&lt;&gt;""</formula>
    </cfRule>
  </conditionalFormatting>
  <conditionalFormatting sqref="K202:L202">
    <cfRule type="expression" dxfId="2213" priority="403">
      <formula>M202&lt;&gt;""</formula>
    </cfRule>
  </conditionalFormatting>
  <conditionalFormatting sqref="K206:L206">
    <cfRule type="expression" dxfId="2212" priority="402">
      <formula>M206&lt;&gt;""</formula>
    </cfRule>
  </conditionalFormatting>
  <conditionalFormatting sqref="K207">
    <cfRule type="expression" dxfId="2211" priority="401">
      <formula>M207&lt;&gt;""</formula>
    </cfRule>
  </conditionalFormatting>
  <conditionalFormatting sqref="M190:N190">
    <cfRule type="expression" dxfId="2210" priority="400">
      <formula>O190&lt;&gt;""</formula>
    </cfRule>
  </conditionalFormatting>
  <conditionalFormatting sqref="M178:N178">
    <cfRule type="expression" dxfId="2209" priority="399">
      <formula>O178&lt;&gt;""</formula>
    </cfRule>
  </conditionalFormatting>
  <conditionalFormatting sqref="M182:N182">
    <cfRule type="expression" dxfId="2208" priority="398">
      <formula>O182&lt;&gt;""</formula>
    </cfRule>
  </conditionalFormatting>
  <conditionalFormatting sqref="M198:N198">
    <cfRule type="expression" dxfId="2207" priority="396">
      <formula>O198&lt;&gt;""</formula>
    </cfRule>
  </conditionalFormatting>
  <conditionalFormatting sqref="M186:N186">
    <cfRule type="expression" dxfId="2206" priority="395">
      <formula>O186&lt;&gt;""</formula>
    </cfRule>
  </conditionalFormatting>
  <conditionalFormatting sqref="M202:N202">
    <cfRule type="expression" dxfId="2205" priority="394">
      <formula>O202&lt;&gt;""</formula>
    </cfRule>
  </conditionalFormatting>
  <conditionalFormatting sqref="M206:N206">
    <cfRule type="expression" dxfId="2204" priority="393">
      <formula>O206&lt;&gt;""</formula>
    </cfRule>
  </conditionalFormatting>
  <conditionalFormatting sqref="L189 N189">
    <cfRule type="duplicateValues" dxfId="2203" priority="392"/>
  </conditionalFormatting>
  <conditionalFormatting sqref="L177 N177">
    <cfRule type="duplicateValues" dxfId="2202" priority="391"/>
  </conditionalFormatting>
  <conditionalFormatting sqref="L181 N181">
    <cfRule type="duplicateValues" dxfId="2201" priority="390"/>
  </conditionalFormatting>
  <conditionalFormatting sqref="L197 N197">
    <cfRule type="duplicateValues" dxfId="2200" priority="388"/>
  </conditionalFormatting>
  <conditionalFormatting sqref="L185 N185">
    <cfRule type="duplicateValues" dxfId="2199" priority="387"/>
  </conditionalFormatting>
  <conditionalFormatting sqref="L201 N201">
    <cfRule type="duplicateValues" dxfId="2198" priority="386"/>
  </conditionalFormatting>
  <conditionalFormatting sqref="L205 N205">
    <cfRule type="duplicateValues" dxfId="2197" priority="385"/>
  </conditionalFormatting>
  <conditionalFormatting sqref="L209 N209">
    <cfRule type="duplicateValues" dxfId="2196" priority="384"/>
  </conditionalFormatting>
  <conditionalFormatting sqref="O190:P190">
    <cfRule type="expression" dxfId="2195" priority="383">
      <formula>Q190&lt;&gt;""</formula>
    </cfRule>
  </conditionalFormatting>
  <conditionalFormatting sqref="O178:P178">
    <cfRule type="expression" dxfId="2194" priority="382">
      <formula>Q178&lt;&gt;""</formula>
    </cfRule>
  </conditionalFormatting>
  <conditionalFormatting sqref="O182:P182">
    <cfRule type="expression" dxfId="2193" priority="381">
      <formula>Q182&lt;&gt;""</formula>
    </cfRule>
  </conditionalFormatting>
  <conditionalFormatting sqref="O198:P198">
    <cfRule type="expression" dxfId="2192" priority="379">
      <formula>Q198&lt;&gt;""</formula>
    </cfRule>
  </conditionalFormatting>
  <conditionalFormatting sqref="O186:P186">
    <cfRule type="expression" dxfId="2191" priority="378">
      <formula>Q186&lt;&gt;""</formula>
    </cfRule>
  </conditionalFormatting>
  <conditionalFormatting sqref="O202:P202">
    <cfRule type="expression" dxfId="2190" priority="377">
      <formula>Q202&lt;&gt;""</formula>
    </cfRule>
  </conditionalFormatting>
  <conditionalFormatting sqref="O206:P206">
    <cfRule type="expression" dxfId="2189" priority="376">
      <formula>Q206&lt;&gt;""</formula>
    </cfRule>
  </conditionalFormatting>
  <conditionalFormatting sqref="O207">
    <cfRule type="expression" dxfId="2188" priority="375">
      <formula>Q207&lt;&gt;""</formula>
    </cfRule>
  </conditionalFormatting>
  <conditionalFormatting sqref="Q190:R190">
    <cfRule type="expression" dxfId="2187" priority="374">
      <formula>S190&lt;&gt;""</formula>
    </cfRule>
  </conditionalFormatting>
  <conditionalFormatting sqref="Q178:R178">
    <cfRule type="expression" dxfId="2186" priority="373">
      <formula>S178&lt;&gt;""</formula>
    </cfRule>
  </conditionalFormatting>
  <conditionalFormatting sqref="Q182:R182">
    <cfRule type="expression" dxfId="2185" priority="372">
      <formula>S182&lt;&gt;""</formula>
    </cfRule>
  </conditionalFormatting>
  <conditionalFormatting sqref="Q194:R194">
    <cfRule type="expression" dxfId="2184" priority="371">
      <formula>S194&lt;&gt;""</formula>
    </cfRule>
  </conditionalFormatting>
  <conditionalFormatting sqref="Q198:R198">
    <cfRule type="expression" dxfId="2183" priority="370">
      <formula>S198&lt;&gt;""</formula>
    </cfRule>
  </conditionalFormatting>
  <conditionalFormatting sqref="Q186:R186">
    <cfRule type="expression" dxfId="2182" priority="369">
      <formula>S186&lt;&gt;""</formula>
    </cfRule>
  </conditionalFormatting>
  <conditionalFormatting sqref="Q202:R202">
    <cfRule type="expression" dxfId="2181" priority="368">
      <formula>S202&lt;&gt;""</formula>
    </cfRule>
  </conditionalFormatting>
  <conditionalFormatting sqref="Q206:R206">
    <cfRule type="expression" dxfId="2180" priority="367">
      <formula>S206&lt;&gt;""</formula>
    </cfRule>
  </conditionalFormatting>
  <conditionalFormatting sqref="P189 R189">
    <cfRule type="duplicateValues" dxfId="2179" priority="366"/>
  </conditionalFormatting>
  <conditionalFormatting sqref="P177 R177">
    <cfRule type="duplicateValues" dxfId="2178" priority="365"/>
  </conditionalFormatting>
  <conditionalFormatting sqref="P181 R181">
    <cfRule type="duplicateValues" dxfId="2177" priority="364"/>
  </conditionalFormatting>
  <conditionalFormatting sqref="R193">
    <cfRule type="duplicateValues" dxfId="2176" priority="363"/>
  </conditionalFormatting>
  <conditionalFormatting sqref="P197 R197">
    <cfRule type="duplicateValues" dxfId="2175" priority="362"/>
  </conditionalFormatting>
  <conditionalFormatting sqref="P185 R185">
    <cfRule type="duplicateValues" dxfId="2174" priority="361"/>
  </conditionalFormatting>
  <conditionalFormatting sqref="P201 R201">
    <cfRule type="duplicateValues" dxfId="2173" priority="360"/>
  </conditionalFormatting>
  <conditionalFormatting sqref="P205 R205">
    <cfRule type="duplicateValues" dxfId="2172" priority="359"/>
  </conditionalFormatting>
  <conditionalFormatting sqref="P209 R209">
    <cfRule type="duplicateValues" dxfId="2171" priority="358"/>
  </conditionalFormatting>
  <conditionalFormatting sqref="S182:T182">
    <cfRule type="expression" dxfId="2170" priority="355">
      <formula>U182&lt;&gt;""</formula>
    </cfRule>
  </conditionalFormatting>
  <conditionalFormatting sqref="S194:T194">
    <cfRule type="expression" dxfId="2169" priority="354">
      <formula>U194&lt;&gt;""</formula>
    </cfRule>
  </conditionalFormatting>
  <conditionalFormatting sqref="S198:T198">
    <cfRule type="expression" dxfId="2168" priority="353">
      <formula>U198&lt;&gt;""</formula>
    </cfRule>
  </conditionalFormatting>
  <conditionalFormatting sqref="S186:T186">
    <cfRule type="expression" dxfId="2167" priority="352">
      <formula>U186&lt;&gt;""</formula>
    </cfRule>
  </conditionalFormatting>
  <conditionalFormatting sqref="S206:T206">
    <cfRule type="expression" dxfId="2166" priority="350">
      <formula>U206&lt;&gt;""</formula>
    </cfRule>
  </conditionalFormatting>
  <conditionalFormatting sqref="S207">
    <cfRule type="expression" dxfId="2165" priority="349">
      <formula>U207&lt;&gt;""</formula>
    </cfRule>
  </conditionalFormatting>
  <conditionalFormatting sqref="U182:V182">
    <cfRule type="expression" dxfId="2164" priority="346">
      <formula>W182&lt;&gt;""</formula>
    </cfRule>
  </conditionalFormatting>
  <conditionalFormatting sqref="U194:V194">
    <cfRule type="expression" dxfId="2163" priority="345">
      <formula>W194&lt;&gt;""</formula>
    </cfRule>
  </conditionalFormatting>
  <conditionalFormatting sqref="U198:V198">
    <cfRule type="expression" dxfId="2162" priority="344">
      <formula>W198&lt;&gt;""</formula>
    </cfRule>
  </conditionalFormatting>
  <conditionalFormatting sqref="U186:V186">
    <cfRule type="expression" dxfId="2161" priority="343">
      <formula>W186&lt;&gt;""</formula>
    </cfRule>
  </conditionalFormatting>
  <conditionalFormatting sqref="U206:V206">
    <cfRule type="expression" dxfId="2160" priority="341">
      <formula>W206&lt;&gt;""</formula>
    </cfRule>
  </conditionalFormatting>
  <conditionalFormatting sqref="T193 V193">
    <cfRule type="duplicateValues" dxfId="2159" priority="337"/>
  </conditionalFormatting>
  <conditionalFormatting sqref="T197 V197">
    <cfRule type="duplicateValues" dxfId="2158" priority="336"/>
  </conditionalFormatting>
  <conditionalFormatting sqref="T185 V185">
    <cfRule type="duplicateValues" dxfId="2157" priority="335"/>
  </conditionalFormatting>
  <conditionalFormatting sqref="T205 V205">
    <cfRule type="duplicateValues" dxfId="2156" priority="333"/>
  </conditionalFormatting>
  <conditionalFormatting sqref="T209 V209">
    <cfRule type="duplicateValues" dxfId="2155" priority="332"/>
  </conditionalFormatting>
  <conditionalFormatting sqref="W190:X190">
    <cfRule type="expression" dxfId="2154" priority="331">
      <formula>Y190&lt;&gt;""</formula>
    </cfRule>
  </conditionalFormatting>
  <conditionalFormatting sqref="W182:X182">
    <cfRule type="expression" dxfId="2153" priority="329">
      <formula>Y182&lt;&gt;""</formula>
    </cfRule>
  </conditionalFormatting>
  <conditionalFormatting sqref="W198:X198">
    <cfRule type="expression" dxfId="2152" priority="328">
      <formula>Y198&lt;&gt;""</formula>
    </cfRule>
  </conditionalFormatting>
  <conditionalFormatting sqref="W186:X186">
    <cfRule type="expression" dxfId="2151" priority="327">
      <formula>Y186&lt;&gt;""</formula>
    </cfRule>
  </conditionalFormatting>
  <conditionalFormatting sqref="W206:X206">
    <cfRule type="expression" dxfId="2150" priority="325">
      <formula>Y206&lt;&gt;""</formula>
    </cfRule>
  </conditionalFormatting>
  <conditionalFormatting sqref="W207">
    <cfRule type="expression" dxfId="2149" priority="324">
      <formula>Y207&lt;&gt;""</formula>
    </cfRule>
  </conditionalFormatting>
  <conditionalFormatting sqref="Y190:Z190">
    <cfRule type="expression" dxfId="2148" priority="323">
      <formula>AA190&lt;&gt;""</formula>
    </cfRule>
  </conditionalFormatting>
  <conditionalFormatting sqref="Y182:Z182">
    <cfRule type="expression" dxfId="2147" priority="321">
      <formula>AA182&lt;&gt;""</formula>
    </cfRule>
  </conditionalFormatting>
  <conditionalFormatting sqref="Y198:Z198">
    <cfRule type="expression" dxfId="2146" priority="320">
      <formula>AA198&lt;&gt;""</formula>
    </cfRule>
  </conditionalFormatting>
  <conditionalFormatting sqref="Y186:Z186">
    <cfRule type="expression" dxfId="2145" priority="319">
      <formula>AA186&lt;&gt;""</formula>
    </cfRule>
  </conditionalFormatting>
  <conditionalFormatting sqref="Y202:Z202">
    <cfRule type="expression" dxfId="2144" priority="318">
      <formula>AA202&lt;&gt;""</formula>
    </cfRule>
  </conditionalFormatting>
  <conditionalFormatting sqref="Y206:Z206">
    <cfRule type="expression" dxfId="2143" priority="317">
      <formula>AA206&lt;&gt;""</formula>
    </cfRule>
  </conditionalFormatting>
  <conditionalFormatting sqref="X189 Z189">
    <cfRule type="duplicateValues" dxfId="2142" priority="316"/>
  </conditionalFormatting>
  <conditionalFormatting sqref="X197 Z197">
    <cfRule type="duplicateValues" dxfId="2141" priority="313"/>
  </conditionalFormatting>
  <conditionalFormatting sqref="X185 Z185">
    <cfRule type="duplicateValues" dxfId="2140" priority="312"/>
  </conditionalFormatting>
  <conditionalFormatting sqref="Z201">
    <cfRule type="duplicateValues" dxfId="2139" priority="311"/>
  </conditionalFormatting>
  <conditionalFormatting sqref="X205 Z205">
    <cfRule type="duplicateValues" dxfId="2138" priority="310"/>
  </conditionalFormatting>
  <conditionalFormatting sqref="X209 Z209">
    <cfRule type="duplicateValues" dxfId="2137" priority="309"/>
  </conditionalFormatting>
  <conditionalFormatting sqref="AA182:AB182">
    <cfRule type="expression" dxfId="2136" priority="307">
      <formula>AC182&lt;&gt;""</formula>
    </cfRule>
  </conditionalFormatting>
  <conditionalFormatting sqref="AA198:AB198">
    <cfRule type="expression" dxfId="2135" priority="305">
      <formula>AC198&lt;&gt;""</formula>
    </cfRule>
  </conditionalFormatting>
  <conditionalFormatting sqref="AA186:AB186">
    <cfRule type="expression" dxfId="2134" priority="304">
      <formula>AC186&lt;&gt;""</formula>
    </cfRule>
  </conditionalFormatting>
  <conditionalFormatting sqref="AA202:AB202">
    <cfRule type="expression" dxfId="2133" priority="303">
      <formula>AC202&lt;&gt;""</formula>
    </cfRule>
  </conditionalFormatting>
  <conditionalFormatting sqref="AA206:AB206">
    <cfRule type="expression" dxfId="2132" priority="302">
      <formula>AC206&lt;&gt;""</formula>
    </cfRule>
  </conditionalFormatting>
  <conditionalFormatting sqref="AA207">
    <cfRule type="expression" dxfId="2131" priority="301">
      <formula>AC207&lt;&gt;""</formula>
    </cfRule>
  </conditionalFormatting>
  <conditionalFormatting sqref="AC182:AD182">
    <cfRule type="expression" dxfId="2130" priority="299">
      <formula>AE182&lt;&gt;""</formula>
    </cfRule>
  </conditionalFormatting>
  <conditionalFormatting sqref="AC198:AD198">
    <cfRule type="expression" dxfId="2129" priority="297">
      <formula>AE198&lt;&gt;""</formula>
    </cfRule>
  </conditionalFormatting>
  <conditionalFormatting sqref="AC186:AD186">
    <cfRule type="expression" dxfId="2128" priority="296">
      <formula>AE186&lt;&gt;""</formula>
    </cfRule>
  </conditionalFormatting>
  <conditionalFormatting sqref="AC202:AD202">
    <cfRule type="expression" dxfId="2127" priority="295">
      <formula>AE202&lt;&gt;""</formula>
    </cfRule>
  </conditionalFormatting>
  <conditionalFormatting sqref="AC206:AD206">
    <cfRule type="expression" dxfId="2126" priority="294">
      <formula>AE206&lt;&gt;""</formula>
    </cfRule>
  </conditionalFormatting>
  <conditionalFormatting sqref="AB197 AD197">
    <cfRule type="duplicateValues" dxfId="2125" priority="290"/>
  </conditionalFormatting>
  <conditionalFormatting sqref="AB185 AD185">
    <cfRule type="duplicateValues" dxfId="2124" priority="289"/>
  </conditionalFormatting>
  <conditionalFormatting sqref="AB201 AD201">
    <cfRule type="duplicateValues" dxfId="2123" priority="288"/>
  </conditionalFormatting>
  <conditionalFormatting sqref="AB205 AD205">
    <cfRule type="duplicateValues" dxfId="2122" priority="287"/>
  </conditionalFormatting>
  <conditionalFormatting sqref="AB209 AD209">
    <cfRule type="duplicateValues" dxfId="2121" priority="286"/>
  </conditionalFormatting>
  <conditionalFormatting sqref="AE182:AF182">
    <cfRule type="expression" dxfId="2120" priority="284">
      <formula>AG182&lt;&gt;""</formula>
    </cfRule>
  </conditionalFormatting>
  <conditionalFormatting sqref="AE198:AF198">
    <cfRule type="expression" dxfId="2119" priority="282">
      <formula>AG198&lt;&gt;""</formula>
    </cfRule>
  </conditionalFormatting>
  <conditionalFormatting sqref="AE186:AF186">
    <cfRule type="expression" dxfId="2118" priority="281">
      <formula>AG186&lt;&gt;""</formula>
    </cfRule>
  </conditionalFormatting>
  <conditionalFormatting sqref="AE202:AF202">
    <cfRule type="expression" dxfId="2117" priority="280">
      <formula>AG202&lt;&gt;""</formula>
    </cfRule>
  </conditionalFormatting>
  <conditionalFormatting sqref="AE206:AF206">
    <cfRule type="expression" dxfId="2116" priority="279">
      <formula>AG206&lt;&gt;""</formula>
    </cfRule>
  </conditionalFormatting>
  <conditionalFormatting sqref="AE207">
    <cfRule type="expression" dxfId="2115" priority="278">
      <formula>AG207&lt;&gt;""</formula>
    </cfRule>
  </conditionalFormatting>
  <conditionalFormatting sqref="AG190:AH190">
    <cfRule type="expression" dxfId="2114" priority="277">
      <formula>AI190&lt;&gt;""</formula>
    </cfRule>
  </conditionalFormatting>
  <conditionalFormatting sqref="AG182:AH182">
    <cfRule type="expression" dxfId="2113" priority="275">
      <formula>AI182&lt;&gt;""</formula>
    </cfRule>
  </conditionalFormatting>
  <conditionalFormatting sqref="AG194:AH194">
    <cfRule type="expression" dxfId="2112" priority="274">
      <formula>AI194&lt;&gt;""</formula>
    </cfRule>
  </conditionalFormatting>
  <conditionalFormatting sqref="AG198:AH198">
    <cfRule type="expression" dxfId="2111" priority="273">
      <formula>AI198&lt;&gt;""</formula>
    </cfRule>
  </conditionalFormatting>
  <conditionalFormatting sqref="AG186:AH186">
    <cfRule type="expression" dxfId="2110" priority="272">
      <formula>AI186&lt;&gt;""</formula>
    </cfRule>
  </conditionalFormatting>
  <conditionalFormatting sqref="AG202:AH202">
    <cfRule type="expression" dxfId="2109" priority="271">
      <formula>AI202&lt;&gt;""</formula>
    </cfRule>
  </conditionalFormatting>
  <conditionalFormatting sqref="AG206:AH206">
    <cfRule type="expression" dxfId="2108" priority="270">
      <formula>AI206&lt;&gt;""</formula>
    </cfRule>
  </conditionalFormatting>
  <conditionalFormatting sqref="AH189">
    <cfRule type="duplicateValues" dxfId="2107" priority="269"/>
  </conditionalFormatting>
  <conditionalFormatting sqref="AH193">
    <cfRule type="duplicateValues" dxfId="2106" priority="266"/>
  </conditionalFormatting>
  <conditionalFormatting sqref="AF197 AH197">
    <cfRule type="duplicateValues" dxfId="2105" priority="265"/>
  </conditionalFormatting>
  <conditionalFormatting sqref="AF185 AH185">
    <cfRule type="duplicateValues" dxfId="2104" priority="264"/>
  </conditionalFormatting>
  <conditionalFormatting sqref="AF201 AH201">
    <cfRule type="duplicateValues" dxfId="2103" priority="263"/>
  </conditionalFormatting>
  <conditionalFormatting sqref="AF205 AH205">
    <cfRule type="duplicateValues" dxfId="2102" priority="262"/>
  </conditionalFormatting>
  <conditionalFormatting sqref="AF209 AH209">
    <cfRule type="duplicateValues" dxfId="2101" priority="261"/>
  </conditionalFormatting>
  <conditionalFormatting sqref="AI190:AJ190">
    <cfRule type="expression" dxfId="2100" priority="260">
      <formula>AK190&lt;&gt;""</formula>
    </cfRule>
  </conditionalFormatting>
  <conditionalFormatting sqref="AI182:AJ182">
    <cfRule type="expression" dxfId="2099" priority="258">
      <formula>AK182&lt;&gt;""</formula>
    </cfRule>
  </conditionalFormatting>
  <conditionalFormatting sqref="AI194:AJ194">
    <cfRule type="expression" dxfId="2098" priority="257">
      <formula>AK194&lt;&gt;""</formula>
    </cfRule>
  </conditionalFormatting>
  <conditionalFormatting sqref="AI198:AJ198">
    <cfRule type="expression" dxfId="2097" priority="256">
      <formula>AK198&lt;&gt;""</formula>
    </cfRule>
  </conditionalFormatting>
  <conditionalFormatting sqref="AI186:AJ186">
    <cfRule type="expression" dxfId="2096" priority="255">
      <formula>AK186&lt;&gt;""</formula>
    </cfRule>
  </conditionalFormatting>
  <conditionalFormatting sqref="AI202:AJ202">
    <cfRule type="expression" dxfId="2095" priority="254">
      <formula>AK202&lt;&gt;""</formula>
    </cfRule>
  </conditionalFormatting>
  <conditionalFormatting sqref="AI206:AJ206">
    <cfRule type="expression" dxfId="2094" priority="253">
      <formula>AK206&lt;&gt;""</formula>
    </cfRule>
  </conditionalFormatting>
  <conditionalFormatting sqref="AI207">
    <cfRule type="expression" dxfId="2093" priority="252">
      <formula>AK207&lt;&gt;""</formula>
    </cfRule>
  </conditionalFormatting>
  <conditionalFormatting sqref="AK190:AL190">
    <cfRule type="expression" dxfId="2092" priority="251">
      <formula>AM190&lt;&gt;""</formula>
    </cfRule>
  </conditionalFormatting>
  <conditionalFormatting sqref="AK182:AL182">
    <cfRule type="expression" dxfId="2091" priority="249">
      <formula>AM182&lt;&gt;""</formula>
    </cfRule>
  </conditionalFormatting>
  <conditionalFormatting sqref="AK194:AL194">
    <cfRule type="expression" dxfId="2090" priority="248">
      <formula>AM194&lt;&gt;""</formula>
    </cfRule>
  </conditionalFormatting>
  <conditionalFormatting sqref="AK198:AL198">
    <cfRule type="expression" dxfId="2089" priority="247">
      <formula>AM198&lt;&gt;""</formula>
    </cfRule>
  </conditionalFormatting>
  <conditionalFormatting sqref="AK186:AL186">
    <cfRule type="expression" dxfId="2088" priority="246">
      <formula>AM186&lt;&gt;""</formula>
    </cfRule>
  </conditionalFormatting>
  <conditionalFormatting sqref="AK202:AL202">
    <cfRule type="expression" dxfId="2087" priority="245">
      <formula>AM202&lt;&gt;""</formula>
    </cfRule>
  </conditionalFormatting>
  <conditionalFormatting sqref="AK206:AL206">
    <cfRule type="expression" dxfId="2086" priority="244">
      <formula>AM206&lt;&gt;""</formula>
    </cfRule>
  </conditionalFormatting>
  <conditionalFormatting sqref="AJ189 AL189">
    <cfRule type="duplicateValues" dxfId="2085" priority="243"/>
  </conditionalFormatting>
  <conditionalFormatting sqref="AL193">
    <cfRule type="duplicateValues" dxfId="2084" priority="240"/>
  </conditionalFormatting>
  <conditionalFormatting sqref="AJ197 AL197">
    <cfRule type="duplicateValues" dxfId="2083" priority="239"/>
  </conditionalFormatting>
  <conditionalFormatting sqref="AJ185 AL185">
    <cfRule type="duplicateValues" dxfId="2082" priority="238"/>
  </conditionalFormatting>
  <conditionalFormatting sqref="AJ201 AL201">
    <cfRule type="duplicateValues" dxfId="2081" priority="237"/>
  </conditionalFormatting>
  <conditionalFormatting sqref="AJ205 AL205">
    <cfRule type="duplicateValues" dxfId="2080" priority="236"/>
  </conditionalFormatting>
  <conditionalFormatting sqref="AJ209 AL209">
    <cfRule type="duplicateValues" dxfId="2079" priority="235"/>
  </conditionalFormatting>
  <conditionalFormatting sqref="AM190:AN190">
    <cfRule type="expression" dxfId="2078" priority="234">
      <formula>AO190&lt;&gt;""</formula>
    </cfRule>
  </conditionalFormatting>
  <conditionalFormatting sqref="AM182:AN182">
    <cfRule type="expression" dxfId="2077" priority="232">
      <formula>AO182&lt;&gt;""</formula>
    </cfRule>
  </conditionalFormatting>
  <conditionalFormatting sqref="AM194:AN194">
    <cfRule type="expression" dxfId="2076" priority="231">
      <formula>AO194&lt;&gt;""</formula>
    </cfRule>
  </conditionalFormatting>
  <conditionalFormatting sqref="AM198:AN198">
    <cfRule type="expression" dxfId="2075" priority="230">
      <formula>AO198&lt;&gt;""</formula>
    </cfRule>
  </conditionalFormatting>
  <conditionalFormatting sqref="AM186:AN186">
    <cfRule type="expression" dxfId="2074" priority="229">
      <formula>AO186&lt;&gt;""</formula>
    </cfRule>
  </conditionalFormatting>
  <conditionalFormatting sqref="AM202:AN202">
    <cfRule type="expression" dxfId="2073" priority="228">
      <formula>AO202&lt;&gt;""</formula>
    </cfRule>
  </conditionalFormatting>
  <conditionalFormatting sqref="AM206:AN206">
    <cfRule type="expression" dxfId="2072" priority="227">
      <formula>AO206&lt;&gt;""</formula>
    </cfRule>
  </conditionalFormatting>
  <conditionalFormatting sqref="AM207">
    <cfRule type="expression" dxfId="2071" priority="226">
      <formula>AO207&lt;&gt;""</formula>
    </cfRule>
  </conditionalFormatting>
  <conditionalFormatting sqref="AO190:AP190">
    <cfRule type="expression" dxfId="2070" priority="225">
      <formula>AQ190&lt;&gt;""</formula>
    </cfRule>
  </conditionalFormatting>
  <conditionalFormatting sqref="AO178:AP178">
    <cfRule type="expression" dxfId="2069" priority="224">
      <formula>AQ178&lt;&gt;""</formula>
    </cfRule>
  </conditionalFormatting>
  <conditionalFormatting sqref="AO182:AP182">
    <cfRule type="expression" dxfId="2068" priority="223">
      <formula>AQ182&lt;&gt;""</formula>
    </cfRule>
  </conditionalFormatting>
  <conditionalFormatting sqref="AO194:AP194">
    <cfRule type="expression" dxfId="2067" priority="222">
      <formula>AQ194&lt;&gt;""</formula>
    </cfRule>
  </conditionalFormatting>
  <conditionalFormatting sqref="AO198:AP198">
    <cfRule type="expression" dxfId="2066" priority="221">
      <formula>AQ198&lt;&gt;""</formula>
    </cfRule>
  </conditionalFormatting>
  <conditionalFormatting sqref="AO186:AP186">
    <cfRule type="expression" dxfId="2065" priority="220">
      <formula>AQ186&lt;&gt;""</formula>
    </cfRule>
  </conditionalFormatting>
  <conditionalFormatting sqref="AO202:AP202">
    <cfRule type="expression" dxfId="2064" priority="219">
      <formula>AQ202&lt;&gt;""</formula>
    </cfRule>
  </conditionalFormatting>
  <conditionalFormatting sqref="AO206:AP206">
    <cfRule type="expression" dxfId="2063" priority="218">
      <formula>AQ206&lt;&gt;""</formula>
    </cfRule>
  </conditionalFormatting>
  <conditionalFormatting sqref="AN189 AP189">
    <cfRule type="duplicateValues" dxfId="2062" priority="217"/>
  </conditionalFormatting>
  <conditionalFormatting sqref="AP177">
    <cfRule type="duplicateValues" dxfId="2061" priority="216"/>
  </conditionalFormatting>
  <conditionalFormatting sqref="AP181">
    <cfRule type="duplicateValues" dxfId="2060" priority="215"/>
  </conditionalFormatting>
  <conditionalFormatting sqref="AP193">
    <cfRule type="duplicateValues" dxfId="2059" priority="214"/>
  </conditionalFormatting>
  <conditionalFormatting sqref="AN197 AP197">
    <cfRule type="duplicateValues" dxfId="2058" priority="213"/>
  </conditionalFormatting>
  <conditionalFormatting sqref="AN185 AP185">
    <cfRule type="duplicateValues" dxfId="2057" priority="212"/>
  </conditionalFormatting>
  <conditionalFormatting sqref="AN201 AP201">
    <cfRule type="duplicateValues" dxfId="2056" priority="211"/>
  </conditionalFormatting>
  <conditionalFormatting sqref="AN205 AP205">
    <cfRule type="duplicateValues" dxfId="2055" priority="210"/>
  </conditionalFormatting>
  <conditionalFormatting sqref="AN209 AP209">
    <cfRule type="duplicateValues" dxfId="2054" priority="209"/>
  </conditionalFormatting>
  <conditionalFormatting sqref="AQ190:AR190">
    <cfRule type="expression" dxfId="2053" priority="208">
      <formula>AS190&lt;&gt;""</formula>
    </cfRule>
  </conditionalFormatting>
  <conditionalFormatting sqref="AQ178:AR178">
    <cfRule type="expression" dxfId="2052" priority="207">
      <formula>AS178&lt;&gt;""</formula>
    </cfRule>
  </conditionalFormatting>
  <conditionalFormatting sqref="AQ182:AR182">
    <cfRule type="expression" dxfId="2051" priority="206">
      <formula>AS182&lt;&gt;""</formula>
    </cfRule>
  </conditionalFormatting>
  <conditionalFormatting sqref="AQ194:AR194">
    <cfRule type="expression" dxfId="2050" priority="205">
      <formula>AS194&lt;&gt;""</formula>
    </cfRule>
  </conditionalFormatting>
  <conditionalFormatting sqref="AQ198:AR198">
    <cfRule type="expression" dxfId="2049" priority="204">
      <formula>AS198&lt;&gt;""</formula>
    </cfRule>
  </conditionalFormatting>
  <conditionalFormatting sqref="AQ186:AR186">
    <cfRule type="expression" dxfId="2048" priority="203">
      <formula>AS186&lt;&gt;""</formula>
    </cfRule>
  </conditionalFormatting>
  <conditionalFormatting sqref="AQ202:AR202">
    <cfRule type="expression" dxfId="2047" priority="202">
      <formula>AS202&lt;&gt;""</formula>
    </cfRule>
  </conditionalFormatting>
  <conditionalFormatting sqref="AQ206:AR206">
    <cfRule type="expression" dxfId="2046" priority="201">
      <formula>AS206&lt;&gt;""</formula>
    </cfRule>
  </conditionalFormatting>
  <conditionalFormatting sqref="AQ207">
    <cfRule type="expression" dxfId="2045" priority="200">
      <formula>AS207&lt;&gt;""</formula>
    </cfRule>
  </conditionalFormatting>
  <conditionalFormatting sqref="AS190:AT190">
    <cfRule type="expression" dxfId="2044" priority="199">
      <formula>AU190&lt;&gt;""</formula>
    </cfRule>
  </conditionalFormatting>
  <conditionalFormatting sqref="AS178:AT178">
    <cfRule type="expression" dxfId="2043" priority="198">
      <formula>AU178&lt;&gt;""</formula>
    </cfRule>
  </conditionalFormatting>
  <conditionalFormatting sqref="AS182:AT182">
    <cfRule type="expression" dxfId="2042" priority="197">
      <formula>AU182&lt;&gt;""</formula>
    </cfRule>
  </conditionalFormatting>
  <conditionalFormatting sqref="AS194:AT194">
    <cfRule type="expression" dxfId="2041" priority="196">
      <formula>AU194&lt;&gt;""</formula>
    </cfRule>
  </conditionalFormatting>
  <conditionalFormatting sqref="AS198:AT198">
    <cfRule type="expression" dxfId="2040" priority="195">
      <formula>AU198&lt;&gt;""</formula>
    </cfRule>
  </conditionalFormatting>
  <conditionalFormatting sqref="AS186:AT186">
    <cfRule type="expression" dxfId="2039" priority="194">
      <formula>AU186&lt;&gt;""</formula>
    </cfRule>
  </conditionalFormatting>
  <conditionalFormatting sqref="AS202:AT202">
    <cfRule type="expression" dxfId="2038" priority="193">
      <formula>AU202&lt;&gt;""</formula>
    </cfRule>
  </conditionalFormatting>
  <conditionalFormatting sqref="AS206:AT206">
    <cfRule type="expression" dxfId="2037" priority="192">
      <formula>AU206&lt;&gt;""</formula>
    </cfRule>
  </conditionalFormatting>
  <conditionalFormatting sqref="AR189 AT189">
    <cfRule type="duplicateValues" dxfId="2036" priority="191"/>
  </conditionalFormatting>
  <conditionalFormatting sqref="AR177 AT177">
    <cfRule type="duplicateValues" dxfId="2035" priority="190"/>
  </conditionalFormatting>
  <conditionalFormatting sqref="AR181 AT181">
    <cfRule type="duplicateValues" dxfId="2034" priority="189"/>
  </conditionalFormatting>
  <conditionalFormatting sqref="AR193 AT193">
    <cfRule type="duplicateValues" dxfId="2033" priority="188"/>
  </conditionalFormatting>
  <conditionalFormatting sqref="AR197 AT197">
    <cfRule type="duplicateValues" dxfId="2032" priority="187"/>
  </conditionalFormatting>
  <conditionalFormatting sqref="AR185 AT185">
    <cfRule type="duplicateValues" dxfId="2031" priority="186"/>
  </conditionalFormatting>
  <conditionalFormatting sqref="AR201 AT201">
    <cfRule type="duplicateValues" dxfId="2030" priority="185"/>
  </conditionalFormatting>
  <conditionalFormatting sqref="AR205 AT205">
    <cfRule type="duplicateValues" dxfId="2029" priority="184"/>
  </conditionalFormatting>
  <conditionalFormatting sqref="AR209 AT209">
    <cfRule type="duplicateValues" dxfId="2028" priority="183"/>
  </conditionalFormatting>
  <conditionalFormatting sqref="AA190:AF190">
    <cfRule type="expression" dxfId="2027" priority="182">
      <formula>AC190&lt;&gt;""</formula>
    </cfRule>
  </conditionalFormatting>
  <conditionalFormatting sqref="AB189 AD189 AF189">
    <cfRule type="duplicateValues" dxfId="2026" priority="181"/>
  </conditionalFormatting>
  <conditionalFormatting sqref="AJ193">
    <cfRule type="duplicateValues" dxfId="2025" priority="180"/>
  </conditionalFormatting>
  <conditionalFormatting sqref="AN193">
    <cfRule type="duplicateValues" dxfId="2024" priority="179"/>
  </conditionalFormatting>
  <conditionalFormatting sqref="Z193">
    <cfRule type="duplicateValues" dxfId="2023" priority="178"/>
  </conditionalFormatting>
  <conditionalFormatting sqref="W194:X194">
    <cfRule type="expression" dxfId="2022" priority="177">
      <formula>Y194&lt;&gt;""</formula>
    </cfRule>
  </conditionalFormatting>
  <conditionalFormatting sqref="X193">
    <cfRule type="duplicateValues" dxfId="2021" priority="176"/>
  </conditionalFormatting>
  <conditionalFormatting sqref="C152:D152">
    <cfRule type="expression" dxfId="2020" priority="170">
      <formula>E152&lt;&gt;""</formula>
    </cfRule>
  </conditionalFormatting>
  <conditionalFormatting sqref="E152:F152">
    <cfRule type="expression" dxfId="2019" priority="169">
      <formula>G152&lt;&gt;""</formula>
    </cfRule>
  </conditionalFormatting>
  <conditionalFormatting sqref="D151 F151">
    <cfRule type="duplicateValues" dxfId="2018" priority="168"/>
  </conditionalFormatting>
  <conditionalFormatting sqref="G152:H152">
    <cfRule type="expression" dxfId="2017" priority="167">
      <formula>I152&lt;&gt;""</formula>
    </cfRule>
  </conditionalFormatting>
  <conditionalFormatting sqref="H151">
    <cfRule type="duplicateValues" dxfId="2016" priority="166"/>
  </conditionalFormatting>
  <conditionalFormatting sqref="S118:T118">
    <cfRule type="expression" dxfId="2015" priority="165">
      <formula>U118&lt;&gt;""</formula>
    </cfRule>
  </conditionalFormatting>
  <conditionalFormatting sqref="T117">
    <cfRule type="duplicateValues" dxfId="2014" priority="164"/>
  </conditionalFormatting>
  <conditionalFormatting sqref="W118:X118">
    <cfRule type="expression" dxfId="2013" priority="163">
      <formula>Y118&lt;&gt;""</formula>
    </cfRule>
  </conditionalFormatting>
  <conditionalFormatting sqref="X117">
    <cfRule type="duplicateValues" dxfId="2012" priority="162"/>
  </conditionalFormatting>
  <conditionalFormatting sqref="U160:V160">
    <cfRule type="expression" dxfId="2011" priority="161">
      <formula>W160&lt;&gt;""</formula>
    </cfRule>
  </conditionalFormatting>
  <conditionalFormatting sqref="V159">
    <cfRule type="duplicateValues" dxfId="2010" priority="160"/>
  </conditionalFormatting>
  <conditionalFormatting sqref="S160:T160">
    <cfRule type="expression" dxfId="2009" priority="159">
      <formula>U160&lt;&gt;""</formula>
    </cfRule>
  </conditionalFormatting>
  <conditionalFormatting sqref="T159">
    <cfRule type="duplicateValues" dxfId="2008" priority="158"/>
  </conditionalFormatting>
  <conditionalFormatting sqref="W160:X160">
    <cfRule type="expression" dxfId="2007" priority="157">
      <formula>Y160&lt;&gt;""</formula>
    </cfRule>
  </conditionalFormatting>
  <conditionalFormatting sqref="X159">
    <cfRule type="duplicateValues" dxfId="2006" priority="156"/>
  </conditionalFormatting>
  <conditionalFormatting sqref="U202:V202">
    <cfRule type="expression" dxfId="2005" priority="155">
      <formula>W202&lt;&gt;""</formula>
    </cfRule>
  </conditionalFormatting>
  <conditionalFormatting sqref="V201">
    <cfRule type="duplicateValues" dxfId="2004" priority="154"/>
  </conditionalFormatting>
  <conditionalFormatting sqref="S202:T202">
    <cfRule type="expression" dxfId="2003" priority="153">
      <formula>U202&lt;&gt;""</formula>
    </cfRule>
  </conditionalFormatting>
  <conditionalFormatting sqref="T201">
    <cfRule type="duplicateValues" dxfId="2002" priority="152"/>
  </conditionalFormatting>
  <conditionalFormatting sqref="W202:X202">
    <cfRule type="expression" dxfId="2001" priority="151">
      <formula>Y202&lt;&gt;""</formula>
    </cfRule>
  </conditionalFormatting>
  <conditionalFormatting sqref="X201">
    <cfRule type="duplicateValues" dxfId="2000" priority="150"/>
  </conditionalFormatting>
  <conditionalFormatting sqref="AJ109 AL109">
    <cfRule type="duplicateValues" dxfId="1999" priority="148"/>
  </conditionalFormatting>
  <conditionalFormatting sqref="AN109">
    <cfRule type="duplicateValues" dxfId="1998" priority="147"/>
  </conditionalFormatting>
  <conditionalFormatting sqref="AL113">
    <cfRule type="duplicateValues" dxfId="1997" priority="145"/>
  </conditionalFormatting>
  <conditionalFormatting sqref="C194:D194">
    <cfRule type="expression" dxfId="1996" priority="143">
      <formula>E194&lt;&gt;""</formula>
    </cfRule>
  </conditionalFormatting>
  <conditionalFormatting sqref="E194:F194">
    <cfRule type="expression" dxfId="1995" priority="142">
      <formula>G194&lt;&gt;""</formula>
    </cfRule>
  </conditionalFormatting>
  <conditionalFormatting sqref="F193">
    <cfRule type="duplicateValues" dxfId="1994" priority="141"/>
  </conditionalFormatting>
  <conditionalFormatting sqref="G194:H194">
    <cfRule type="expression" dxfId="1993" priority="140">
      <formula>I194&lt;&gt;""</formula>
    </cfRule>
  </conditionalFormatting>
  <conditionalFormatting sqref="D193">
    <cfRule type="duplicateValues" dxfId="1992" priority="139"/>
  </conditionalFormatting>
  <conditionalFormatting sqref="H193">
    <cfRule type="duplicateValues" dxfId="1991" priority="138"/>
  </conditionalFormatting>
  <conditionalFormatting sqref="K194:L194">
    <cfRule type="expression" dxfId="1990" priority="137">
      <formula>M194&lt;&gt;""</formula>
    </cfRule>
  </conditionalFormatting>
  <conditionalFormatting sqref="M194:N194">
    <cfRule type="expression" dxfId="1989" priority="136">
      <formula>O194&lt;&gt;""</formula>
    </cfRule>
  </conditionalFormatting>
  <conditionalFormatting sqref="N193">
    <cfRule type="duplicateValues" dxfId="1988" priority="135"/>
  </conditionalFormatting>
  <conditionalFormatting sqref="O194:P194">
    <cfRule type="expression" dxfId="1987" priority="134">
      <formula>Q194&lt;&gt;""</formula>
    </cfRule>
  </conditionalFormatting>
  <conditionalFormatting sqref="L193">
    <cfRule type="duplicateValues" dxfId="1986" priority="133"/>
  </conditionalFormatting>
  <conditionalFormatting sqref="P193">
    <cfRule type="duplicateValues" dxfId="1985" priority="132"/>
  </conditionalFormatting>
  <conditionalFormatting sqref="AA194:AB194">
    <cfRule type="expression" dxfId="1984" priority="131">
      <formula>AC194&lt;&gt;""</formula>
    </cfRule>
  </conditionalFormatting>
  <conditionalFormatting sqref="AC194:AD194">
    <cfRule type="expression" dxfId="1983" priority="130">
      <formula>AE194&lt;&gt;""</formula>
    </cfRule>
  </conditionalFormatting>
  <conditionalFormatting sqref="AD193">
    <cfRule type="duplicateValues" dxfId="1982" priority="129"/>
  </conditionalFormatting>
  <conditionalFormatting sqref="AE194:AF194">
    <cfRule type="expression" dxfId="1981" priority="128">
      <formula>AG194&lt;&gt;""</formula>
    </cfRule>
  </conditionalFormatting>
  <conditionalFormatting sqref="AB193">
    <cfRule type="duplicateValues" dxfId="1980" priority="127"/>
  </conditionalFormatting>
  <conditionalFormatting sqref="AF193">
    <cfRule type="duplicateValues" dxfId="1979" priority="126"/>
  </conditionalFormatting>
  <conditionalFormatting sqref="C110:D110">
    <cfRule type="expression" dxfId="1978" priority="125">
      <formula>E110&lt;&gt;""</formula>
    </cfRule>
  </conditionalFormatting>
  <conditionalFormatting sqref="S178:T178">
    <cfRule type="expression" dxfId="1977" priority="124">
      <formula>U178&lt;&gt;""</formula>
    </cfRule>
  </conditionalFormatting>
  <conditionalFormatting sqref="U178:V178">
    <cfRule type="expression" dxfId="1976" priority="123">
      <formula>W178&lt;&gt;""</formula>
    </cfRule>
  </conditionalFormatting>
  <conditionalFormatting sqref="T177 V177">
    <cfRule type="duplicateValues" dxfId="1975" priority="122"/>
  </conditionalFormatting>
  <conditionalFormatting sqref="T181 V181">
    <cfRule type="duplicateValues" dxfId="1974" priority="121"/>
  </conditionalFormatting>
  <conditionalFormatting sqref="W178:X178">
    <cfRule type="expression" dxfId="1973" priority="120">
      <formula>Y178&lt;&gt;""</formula>
    </cfRule>
  </conditionalFormatting>
  <conditionalFormatting sqref="Y178:Z178">
    <cfRule type="expression" dxfId="1972" priority="119">
      <formula>AA178&lt;&gt;""</formula>
    </cfRule>
  </conditionalFormatting>
  <conditionalFormatting sqref="X177 Z177">
    <cfRule type="duplicateValues" dxfId="1971" priority="118"/>
  </conditionalFormatting>
  <conditionalFormatting sqref="X181 Z181">
    <cfRule type="duplicateValues" dxfId="1970" priority="117"/>
  </conditionalFormatting>
  <conditionalFormatting sqref="AC178:AD178">
    <cfRule type="expression" dxfId="1969" priority="115">
      <formula>AE178&lt;&gt;""</formula>
    </cfRule>
  </conditionalFormatting>
  <conditionalFormatting sqref="AD177">
    <cfRule type="duplicateValues" dxfId="1968" priority="114"/>
  </conditionalFormatting>
  <conditionalFormatting sqref="AG178:AH178">
    <cfRule type="expression" dxfId="1967" priority="112">
      <formula>AI178&lt;&gt;""</formula>
    </cfRule>
  </conditionalFormatting>
  <conditionalFormatting sqref="AH177">
    <cfRule type="duplicateValues" dxfId="1966" priority="111"/>
  </conditionalFormatting>
  <conditionalFormatting sqref="AH181">
    <cfRule type="duplicateValues" dxfId="1965" priority="110"/>
  </conditionalFormatting>
  <conditionalFormatting sqref="AK178:AL178">
    <cfRule type="expression" dxfId="1964" priority="109">
      <formula>AM178&lt;&gt;""</formula>
    </cfRule>
  </conditionalFormatting>
  <conditionalFormatting sqref="AL177">
    <cfRule type="duplicateValues" dxfId="1963" priority="108"/>
  </conditionalFormatting>
  <conditionalFormatting sqref="AL181">
    <cfRule type="duplicateValues" dxfId="1962" priority="107"/>
  </conditionalFormatting>
  <conditionalFormatting sqref="AM178:AN178">
    <cfRule type="expression" dxfId="1961" priority="106">
      <formula>AO178&lt;&gt;""</formula>
    </cfRule>
  </conditionalFormatting>
  <conditionalFormatting sqref="AN177">
    <cfRule type="duplicateValues" dxfId="1960" priority="105"/>
  </conditionalFormatting>
  <conditionalFormatting sqref="AN181">
    <cfRule type="duplicateValues" dxfId="1959" priority="104"/>
  </conditionalFormatting>
  <conditionalFormatting sqref="AI178:AJ178">
    <cfRule type="expression" dxfId="1958" priority="101">
      <formula>AK178&lt;&gt;""</formula>
    </cfRule>
  </conditionalFormatting>
  <conditionalFormatting sqref="AJ177">
    <cfRule type="duplicateValues" dxfId="1957" priority="100"/>
  </conditionalFormatting>
  <conditionalFormatting sqref="AJ181">
    <cfRule type="duplicateValues" dxfId="1956" priority="99"/>
  </conditionalFormatting>
  <conditionalFormatting sqref="AB181 AD181">
    <cfRule type="duplicateValues" dxfId="1955" priority="98"/>
  </conditionalFormatting>
  <conditionalFormatting sqref="AF181">
    <cfRule type="duplicateValues" dxfId="1954" priority="97"/>
  </conditionalFormatting>
  <conditionalFormatting sqref="AA178:AB178">
    <cfRule type="expression" dxfId="1953" priority="96">
      <formula>AC178&lt;&gt;""</formula>
    </cfRule>
  </conditionalFormatting>
  <conditionalFormatting sqref="AB177">
    <cfRule type="duplicateValues" dxfId="1952" priority="95"/>
  </conditionalFormatting>
  <conditionalFormatting sqref="AE178:AF178">
    <cfRule type="expression" dxfId="1951" priority="94">
      <formula>AG178&lt;&gt;""</formula>
    </cfRule>
  </conditionalFormatting>
  <conditionalFormatting sqref="AA94:AB94">
    <cfRule type="expression" dxfId="1950" priority="92">
      <formula>AC94&lt;&gt;""</formula>
    </cfRule>
  </conditionalFormatting>
  <conditionalFormatting sqref="AC94:AD94">
    <cfRule type="expression" dxfId="1949" priority="91">
      <formula>AE94&lt;&gt;""</formula>
    </cfRule>
  </conditionalFormatting>
  <conditionalFormatting sqref="AB93 AD93">
    <cfRule type="duplicateValues" dxfId="1948" priority="90"/>
  </conditionalFormatting>
  <conditionalFormatting sqref="AE94:AF94">
    <cfRule type="expression" dxfId="1947" priority="89">
      <formula>AG94&lt;&gt;""</formula>
    </cfRule>
  </conditionalFormatting>
  <conditionalFormatting sqref="AF93">
    <cfRule type="duplicateValues" dxfId="1946" priority="88"/>
  </conditionalFormatting>
  <conditionalFormatting sqref="W98:X98">
    <cfRule type="expression" dxfId="1945" priority="87">
      <formula>Y98&lt;&gt;""</formula>
    </cfRule>
  </conditionalFormatting>
  <conditionalFormatting sqref="X97">
    <cfRule type="duplicateValues" dxfId="1944" priority="86"/>
  </conditionalFormatting>
  <conditionalFormatting sqref="Q140:R140">
    <cfRule type="expression" dxfId="1943" priority="5628">
      <formula>U140&lt;&gt;""</formula>
    </cfRule>
  </conditionalFormatting>
  <conditionalFormatting sqref="S140:T140">
    <cfRule type="expression" dxfId="1942" priority="83">
      <formula>U140&lt;&gt;""</formula>
    </cfRule>
  </conditionalFormatting>
  <conditionalFormatting sqref="T139">
    <cfRule type="duplicateValues" dxfId="1941" priority="82"/>
  </conditionalFormatting>
  <conditionalFormatting sqref="Q152:R152">
    <cfRule type="expression" dxfId="1940" priority="5629">
      <formula>AA152&lt;&gt;""</formula>
    </cfRule>
  </conditionalFormatting>
  <conditionalFormatting sqref="U152:V152">
    <cfRule type="expression" dxfId="1939" priority="79">
      <formula>O152&lt;&gt;""</formula>
    </cfRule>
  </conditionalFormatting>
  <conditionalFormatting sqref="V151">
    <cfRule type="duplicateValues" dxfId="1938" priority="78"/>
  </conditionalFormatting>
  <conditionalFormatting sqref="C64:D64">
    <cfRule type="expression" dxfId="1937" priority="77">
      <formula>E64&lt;&gt;""</formula>
    </cfRule>
  </conditionalFormatting>
  <conditionalFormatting sqref="E64:F64">
    <cfRule type="expression" dxfId="1936" priority="76">
      <formula>G64&lt;&gt;""</formula>
    </cfRule>
  </conditionalFormatting>
  <conditionalFormatting sqref="D63 F63">
    <cfRule type="duplicateValues" dxfId="1935" priority="75"/>
  </conditionalFormatting>
  <conditionalFormatting sqref="G64:H64">
    <cfRule type="expression" dxfId="1934" priority="74">
      <formula>I64&lt;&gt;""</formula>
    </cfRule>
  </conditionalFormatting>
  <conditionalFormatting sqref="I64:J64">
    <cfRule type="expression" dxfId="1933" priority="73">
      <formula>K64&lt;&gt;""</formula>
    </cfRule>
  </conditionalFormatting>
  <conditionalFormatting sqref="H63 J63">
    <cfRule type="duplicateValues" dxfId="1932" priority="72"/>
  </conditionalFormatting>
  <conditionalFormatting sqref="K64:L64">
    <cfRule type="expression" dxfId="1931" priority="71">
      <formula>M64&lt;&gt;""</formula>
    </cfRule>
  </conditionalFormatting>
  <conditionalFormatting sqref="M64:N64">
    <cfRule type="expression" dxfId="1930" priority="70">
      <formula>O64&lt;&gt;""</formula>
    </cfRule>
  </conditionalFormatting>
  <conditionalFormatting sqref="L63 N63">
    <cfRule type="duplicateValues" dxfId="1929" priority="69"/>
  </conditionalFormatting>
  <conditionalFormatting sqref="O64:P64">
    <cfRule type="expression" dxfId="1928" priority="68">
      <formula>Q64&lt;&gt;""</formula>
    </cfRule>
  </conditionalFormatting>
  <conditionalFormatting sqref="Q64:R64">
    <cfRule type="expression" dxfId="1927" priority="67">
      <formula>S64&lt;&gt;""</formula>
    </cfRule>
  </conditionalFormatting>
  <conditionalFormatting sqref="P63 R63">
    <cfRule type="duplicateValues" dxfId="1926" priority="66"/>
  </conditionalFormatting>
  <conditionalFormatting sqref="S64:T64">
    <cfRule type="expression" dxfId="1925" priority="65">
      <formula>U64&lt;&gt;""</formula>
    </cfRule>
  </conditionalFormatting>
  <conditionalFormatting sqref="U64:V64">
    <cfRule type="expression" dxfId="1924" priority="64">
      <formula>W64&lt;&gt;""</formula>
    </cfRule>
  </conditionalFormatting>
  <conditionalFormatting sqref="T63 V63">
    <cfRule type="duplicateValues" dxfId="1923" priority="63"/>
  </conditionalFormatting>
  <conditionalFormatting sqref="W64:X64">
    <cfRule type="expression" dxfId="1922" priority="62">
      <formula>Y64&lt;&gt;""</formula>
    </cfRule>
  </conditionalFormatting>
  <conditionalFormatting sqref="Y64:Z64">
    <cfRule type="expression" dxfId="1921" priority="61">
      <formula>AA64&lt;&gt;""</formula>
    </cfRule>
  </conditionalFormatting>
  <conditionalFormatting sqref="X63 Z63">
    <cfRule type="duplicateValues" dxfId="1920" priority="60"/>
  </conditionalFormatting>
  <conditionalFormatting sqref="AG64:AH64">
    <cfRule type="expression" dxfId="1919" priority="59">
      <formula>AI64&lt;&gt;""</formula>
    </cfRule>
  </conditionalFormatting>
  <conditionalFormatting sqref="AH63">
    <cfRule type="duplicateValues" dxfId="1918" priority="58"/>
  </conditionalFormatting>
  <conditionalFormatting sqref="AI64:AJ64">
    <cfRule type="expression" dxfId="1917" priority="57">
      <formula>AK64&lt;&gt;""</formula>
    </cfRule>
  </conditionalFormatting>
  <conditionalFormatting sqref="AK64:AL64">
    <cfRule type="expression" dxfId="1916" priority="56">
      <formula>AM64&lt;&gt;""</formula>
    </cfRule>
  </conditionalFormatting>
  <conditionalFormatting sqref="AJ63 AL63">
    <cfRule type="duplicateValues" dxfId="1915" priority="55"/>
  </conditionalFormatting>
  <conditionalFormatting sqref="AM64:AN64">
    <cfRule type="expression" dxfId="1914" priority="54">
      <formula>AO64&lt;&gt;""</formula>
    </cfRule>
  </conditionalFormatting>
  <conditionalFormatting sqref="AN63">
    <cfRule type="duplicateValues" dxfId="1913" priority="53"/>
  </conditionalFormatting>
  <conditionalFormatting sqref="AA64:AF64">
    <cfRule type="expression" dxfId="1912" priority="52">
      <formula>AC64&lt;&gt;""</formula>
    </cfRule>
  </conditionalFormatting>
  <conditionalFormatting sqref="AB63 AD63 AF63">
    <cfRule type="duplicateValues" dxfId="1911" priority="51"/>
  </conditionalFormatting>
  <conditionalFormatting sqref="P105">
    <cfRule type="duplicateValues" dxfId="1910" priority="50"/>
  </conditionalFormatting>
  <conditionalFormatting sqref="AJ105">
    <cfRule type="duplicateValues" dxfId="1909" priority="49"/>
  </conditionalFormatting>
  <conditionalFormatting sqref="AN105">
    <cfRule type="duplicateValues" dxfId="1908" priority="48"/>
  </conditionalFormatting>
  <conditionalFormatting sqref="S190:T190">
    <cfRule type="expression" dxfId="1907" priority="47">
      <formula>U190&lt;&gt;""</formula>
    </cfRule>
  </conditionalFormatting>
  <conditionalFormatting sqref="U190:V190">
    <cfRule type="expression" dxfId="1906" priority="46">
      <formula>W190&lt;&gt;""</formula>
    </cfRule>
  </conditionalFormatting>
  <conditionalFormatting sqref="T189 V189">
    <cfRule type="duplicateValues" dxfId="1905" priority="45"/>
  </conditionalFormatting>
  <conditionalFormatting sqref="U106:V106">
    <cfRule type="expression" dxfId="1904" priority="5630">
      <formula>W110&lt;&gt;""</formula>
    </cfRule>
  </conditionalFormatting>
  <conditionalFormatting sqref="U110:V110">
    <cfRule type="expression" dxfId="1903" priority="5631">
      <formula>#REF!&lt;&gt;""</formula>
    </cfRule>
  </conditionalFormatting>
  <conditionalFormatting sqref="X105">
    <cfRule type="duplicateValues" dxfId="1902" priority="43"/>
  </conditionalFormatting>
  <conditionalFormatting sqref="W106:X106">
    <cfRule type="expression" dxfId="1901" priority="44">
      <formula>Y110&lt;&gt;""</formula>
    </cfRule>
  </conditionalFormatting>
  <conditionalFormatting sqref="AA136:AB136">
    <cfRule type="expression" dxfId="1900" priority="42">
      <formula>AC136&lt;&gt;""</formula>
    </cfRule>
  </conditionalFormatting>
  <conditionalFormatting sqref="AB135">
    <cfRule type="duplicateValues" dxfId="1899" priority="41"/>
  </conditionalFormatting>
  <conditionalFormatting sqref="AE136:AF136">
    <cfRule type="expression" dxfId="1898" priority="40">
      <formula>AG136&lt;&gt;""</formula>
    </cfRule>
  </conditionalFormatting>
  <conditionalFormatting sqref="AF135">
    <cfRule type="duplicateValues" dxfId="1897" priority="39"/>
  </conditionalFormatting>
  <conditionalFormatting sqref="U136:V136">
    <cfRule type="expression" dxfId="1896" priority="38">
      <formula>W136&lt;&gt;""</formula>
    </cfRule>
  </conditionalFormatting>
  <conditionalFormatting sqref="C178:D178">
    <cfRule type="expression" dxfId="1895" priority="37">
      <formula>E178&lt;&gt;""</formula>
    </cfRule>
  </conditionalFormatting>
  <conditionalFormatting sqref="K102:L102">
    <cfRule type="expression" dxfId="1894" priority="34">
      <formula>M102&lt;&gt;""</formula>
    </cfRule>
  </conditionalFormatting>
  <conditionalFormatting sqref="L101">
    <cfRule type="duplicateValues" dxfId="1893" priority="33"/>
  </conditionalFormatting>
  <conditionalFormatting sqref="U118:V118">
    <cfRule type="expression" dxfId="1892" priority="32">
      <formula>W118&lt;&gt;""</formula>
    </cfRule>
  </conditionalFormatting>
  <conditionalFormatting sqref="V117">
    <cfRule type="duplicateValues" dxfId="1891" priority="31"/>
  </conditionalFormatting>
  <conditionalFormatting sqref="E156:F156">
    <cfRule type="expression" dxfId="1890" priority="28">
      <formula>G156&lt;&gt;""</formula>
    </cfRule>
  </conditionalFormatting>
  <conditionalFormatting sqref="F155">
    <cfRule type="duplicateValues" dxfId="1889" priority="27"/>
  </conditionalFormatting>
  <conditionalFormatting sqref="E110:F110">
    <cfRule type="expression" dxfId="1888" priority="26">
      <formula>G110&lt;&gt;""</formula>
    </cfRule>
  </conditionalFormatting>
  <conditionalFormatting sqref="F109">
    <cfRule type="duplicateValues" dxfId="1887" priority="25"/>
  </conditionalFormatting>
  <conditionalFormatting sqref="E114:F114">
    <cfRule type="expression" dxfId="1886" priority="24">
      <formula>G114&lt;&gt;""</formula>
    </cfRule>
  </conditionalFormatting>
  <conditionalFormatting sqref="F113">
    <cfRule type="duplicateValues" dxfId="1885" priority="23"/>
  </conditionalFormatting>
  <conditionalFormatting sqref="G110:H110">
    <cfRule type="expression" dxfId="1884" priority="22">
      <formula>I110&lt;&gt;""</formula>
    </cfRule>
  </conditionalFormatting>
  <conditionalFormatting sqref="H109">
    <cfRule type="duplicateValues" dxfId="1883" priority="21"/>
  </conditionalFormatting>
  <conditionalFormatting sqref="G114:H114">
    <cfRule type="expression" dxfId="1882" priority="20">
      <formula>I114&lt;&gt;""</formula>
    </cfRule>
  </conditionalFormatting>
  <conditionalFormatting sqref="H113">
    <cfRule type="duplicateValues" dxfId="1881" priority="19"/>
  </conditionalFormatting>
  <conditionalFormatting sqref="I110:J110">
    <cfRule type="expression" dxfId="1880" priority="18">
      <formula>K110&lt;&gt;""</formula>
    </cfRule>
  </conditionalFormatting>
  <conditionalFormatting sqref="J109">
    <cfRule type="duplicateValues" dxfId="1879" priority="17"/>
  </conditionalFormatting>
  <conditionalFormatting sqref="I98:J98">
    <cfRule type="expression" dxfId="1878" priority="16">
      <formula>K98&lt;&gt;""</formula>
    </cfRule>
  </conditionalFormatting>
  <conditionalFormatting sqref="J97">
    <cfRule type="duplicateValues" dxfId="1877" priority="15"/>
  </conditionalFormatting>
  <conditionalFormatting sqref="I102:J102">
    <cfRule type="expression" dxfId="1876" priority="14">
      <formula>K102&lt;&gt;""</formula>
    </cfRule>
  </conditionalFormatting>
  <conditionalFormatting sqref="J101">
    <cfRule type="duplicateValues" dxfId="1875" priority="13"/>
  </conditionalFormatting>
  <conditionalFormatting sqref="S152:T152">
    <cfRule type="expression" dxfId="1874" priority="12">
      <formula>M152&lt;&gt;""</formula>
    </cfRule>
  </conditionalFormatting>
  <conditionalFormatting sqref="T151">
    <cfRule type="duplicateValues" dxfId="1873" priority="11"/>
  </conditionalFormatting>
  <conditionalFormatting sqref="AE144:AF144">
    <cfRule type="expression" dxfId="1872" priority="10">
      <formula>AG144&lt;&gt;""</formula>
    </cfRule>
  </conditionalFormatting>
  <conditionalFormatting sqref="AF143">
    <cfRule type="duplicateValues" dxfId="1871" priority="9"/>
  </conditionalFormatting>
  <conditionalFormatting sqref="Q144:R144">
    <cfRule type="expression" dxfId="1870" priority="5834">
      <formula>#REF!&lt;&gt;""</formula>
    </cfRule>
  </conditionalFormatting>
  <conditionalFormatting sqref="U144:V144">
    <cfRule type="expression" dxfId="1869" priority="8">
      <formula>W144&lt;&gt;""</formula>
    </cfRule>
  </conditionalFormatting>
  <conditionalFormatting sqref="V143">
    <cfRule type="duplicateValues" dxfId="1868" priority="7"/>
  </conditionalFormatting>
  <conditionalFormatting sqref="C186:D186">
    <cfRule type="expression" dxfId="1867" priority="6">
      <formula>E186&lt;&gt;""</formula>
    </cfRule>
  </conditionalFormatting>
  <conditionalFormatting sqref="D185">
    <cfRule type="duplicateValues" dxfId="1866" priority="5"/>
  </conditionalFormatting>
  <conditionalFormatting sqref="C144:D144">
    <cfRule type="expression" dxfId="1865" priority="4">
      <formula>E144&lt;&gt;""</formula>
    </cfRule>
  </conditionalFormatting>
  <conditionalFormatting sqref="D143">
    <cfRule type="duplicateValues" dxfId="1864" priority="3"/>
  </conditionalFormatting>
  <conditionalFormatting sqref="AG94:AH94">
    <cfRule type="expression" dxfId="1863" priority="2">
      <formula>AI94&lt;&gt;""</formula>
    </cfRule>
  </conditionalFormatting>
  <conditionalFormatting sqref="AH93">
    <cfRule type="duplicateValues" dxfId="1862" priority="1"/>
  </conditionalFormatting>
  <dataValidations count="2">
    <dataValidation type="list" allowBlank="1" showInputMessage="1" showErrorMessage="1" sqref="C122:AT122 C38:AT38 C34:AT34 C18:AT18 C30:AT30 C26:AT26 C6:AT6 AW10:AX10 C22:AT22 C164:AT164 C160:AT160 C152:AT152 C140:AT140 C132:AT132 C106:AT106 C148:AT148 C14:AT14 C80:AT80 C76:AT76 C60:AT60 C72:AT72 C68:AT68 C48:AT48 C52:AT52 C102:AT102 C56:AT56 C118:AT118 C178:AT178 C90:AT90 C10:AT10 C144:AT144 C206:AT206 C202:AT202 C186:AT186 C198:AT198 C110:AT110 C174:AT174 C194:AT194 C64:AT64 C182:AT182 C190:AT190 C156:AT156 C136:AT136 C114:AT114 C98:AT98 C94:AT94">
      <formula1>profs</formula1>
    </dataValidation>
    <dataValidation type="list" allowBlank="1" showInputMessage="1" showErrorMessage="1" sqref="D5 F5 AP5 AN21 AJ5 AL5 AJ21 AL21 H5 J5 L5 N5 P5 R5 T5 V5 X5 Z5 AB5 AD5 AH5 AF21 D21 F21 AL13 AJ13 H21 J21 L21 N21 P21 R21 T21 V21 X21 Z21 AB21 AD21 AD13 AB13 Z13 X13 V13 T13 R13 P13 N13 L13 J13 H13 AJ25 AL25 F13 D13 D25 F25 AP21 AP13 H25 J25 L25 N25 P25 R25 T25 V25 X25 Z25 AB25 AD25 AD29 AB29 Z29 X29 V29 T29 R29 P29 N29 L29 J29 H29 AN13 AN25 F29 D29 D17 F17 AP25 AP29 H17 J17 L17 N17 P17 R17 T17 V17 X17 Z17 AB17 AD17 AD33 AB33 Z33 X33 V33 T33 R33 P33 N33 L33 J33 H33 AN29 AN17 F33 D33 D37 AT177 AP17 AP33 H37 J37 L37 N37 P37 R37 T37 V37 X37 Z37 AB37 AD37 AD41 AB41 Z41 X41 V41 T41 R41 P41 N41 L41 J41 H41 AN33 AN37 F41 D41 AH21 AH13 AL29 AJ29 AP37 D9 AX9 AP41 AN41 AP9 H9 F9 F37 J9 AR209 AR9 AR177 AB9 L9 AF9 P9 AF13 AF25 AJ17 AL17 T9 AD9 AH25 AH29 AF29 AF17 AH17 AH33 AF33 AF37 AH37 AH41 AF41 N9 X9 AL33 AJ33 AJ37 AL37 AL41 AJ41 R9 V9 AF5 AN5 AR5 AT5 AR21 AT21 AT13 AR13 AR25 AT25 AT29 AR29 AR17 AT17 AT33 AR33 AR37 AT37 AT41 AR41 Z9 AH9 D131 F131 AP131 AN147 AJ131 AL131 AJ147 AL147 H131 J131 L131 N131 P131 R131 T131 V131 X131 Z131 AB131 AD131 AH131 AF147 D147 F147 AL139 AJ139 H147 J147 L147 N147 P147 R147 T147 V147 X147 Z147 AB147 AD147 AD139 AB139 Z139 X139 V189 V139 R139 P139 N139 L139 J139 H139 AJ151 AL151 F139 D139 D151 F151 AP147 AP139 H151 J151 L151 N151 P151 R151 AB151 J97 X151 Z151 T139 AD151 AD155 AB155 Z155 X155 V155 T155 R155 P155 N155 L155 J155 H155 AN139 AN151 L101 D155 D185 F143 AP151 AP155 H143 J143 L143 N143 P143 R143 AF143 T143 X143 Z143 AB143 AD143 AD159 AB159 Z159 X159 V159 T159 R159 P159 N159 L159 J159 H159 AN155 AN143 F159 D159 D163 F163 AP143 AP159 H163 J163 L163 N163 P163 R163 T163 V163 X163 Z163 AB163 AD163 AD167 AB167 Z167 X167 V167 T167 R167 P167 N167 L167 J167 H167 AN159 AN163 F167 D167 AH147 AH139 AL155 AJ155 AP163 D135 F135 AP167 AN167 H135 J135 L135 N135 P135 R135 T135 V135 X135 Z135 X105 AD135 AF139 AF151 AJ143 AL143 AN135 AP135 AH151 AH155 AF155 T151 AH143 AH159 AF159 AF163 AH163 AH167 AF167 AB135 AH135 AL159 AJ159 AJ163 AL163 AL167 AJ167 AJ135 AL135 AF131 AN131 AR131 AT131 AR147 AT147 AT139 AR139 AR151 AT151 AT155 AR155 AR143 AT143 AT159 AR159 AR163 AT163 AT167 AR167 AR135 AT135 D47 F47 AP47 V181 AJ47 AL47 T181 AN181 H47 J47 L47 N47 P47 R47 T47 V47 X47 Z47 AB47 AD47 AH47 AH181 T177 V177 AL55 AJ55 X177 Z177 AB181 AD177 AN177 AB177 AH177 AL177 AJ177 AJ181 AF93 AB93 AD55 AB55 Z55 X55 V55 T55 R55 P55 N55 L55 J55 H55 AJ67 AL67 F55 D55 D67 F67 AP63 AP55 H67 J67 L67 N67 P67 R67 T67 V67 X67 Z67 AB67 AD67 AD71 AB71 Z71 X71 V71 T71 R71 P71 N71 L71 J71 H71 AN55 AN67 F71 D71 D59 F59 AP67 AP71 H59 J59 L59 N59 P59 R59 T59 V59 X59 Z59 AB59 AD59 AD75 AB75 Z75 X75 V75 T75 R75 P75 N75 L75 J75 H75 AN71 AN59 F75 D75 D79 F79 AP59 AP75 H79 J79 L79 N79 P79 R79 T79 V79 X79 Z79 AB79 AD79 AD83 AB83 Z83 X83 V83 T83 R83 P83 N83 L83 J83 H83 AN75 AN79 F83 D83 V151 AH55 AL71 AJ71 AP79 D51 F51 AP83 AN83 H51 J51 L51 N51 P51 R51 T51 V51 X51 Z51 AB51 AD51 AF55 AF67 AJ59 AL59 AN51 AP51 AH67 AH71 AF71 AF59 AH59 AH75 AF75 AF79 AH79 AH83 AF83 AF51 AH51 AL75 AJ75 AJ79 AL79 AL83 AJ83 AJ51 AL51 AF47 AN47 AR47 AT47 AR63 AT63 AT55 AR55 AR67 AT67 AT71 AR71 AR59 AT59 AT75 AR75 AR79 AT79 AT83 AR83 AR51 AT51 D89 F89 AP89 AJ105 AJ89 AL89 P105 AL105 H89 J89 L89 N89 P89 R89 T89 V89 X89 Z89 AB89 AD89 AH89 AB105 D105 F105 AL97 AJ97 H105 J105 L105 N105 AH63 R105 T105 V105 X109 Z105 AT9 AD105 AD97 AB97 Z97 AD93 V97 T97 R97 P97 N97 L97 H113 H97 AF105 AN9 F97 D97 D109 F155 AP105 AP97 X97 J109 L109 N109 P109 R109 T109 V109 AL9 AB109 AD109 AD113 AN109 Z113 X113 V113 T113 R113 L113 N113 F177 J113 F113 AN97 D113 F109 Z109 D101 F101 AP109 AP113 H101 H109 P113 N101 P101 R101 T101 V101 X101 Z101 AB101 AD101 AD117 AB117 Z117 X117 V117 T117 R117 P117 N117 L117 J117 H117 AJ109 AN101 F117 D117 D121 F121 AP101 AP117 H121 J121 L121 N121 P121 R121 T121 V121 X121 Z121 AB121 AD121 AD125 AB125 Z125 X125 V125 T125 R125 P125 N125 L125 J125 H125 AN117 AN121 F125 D125 AH105 AH97 AL109 AB113 AP121 D93 F93 AP125 AN125 H93 J93 L93 N93 P93 R93 T93 V93 X93 Z93 AF181 AD181 AF97 AF109 AJ101 AL101 AN93 AP93 AH109 AH113 AF113 AF101 AH101 AH117 AF117 AF121 AH121 AH125 AF125 AF177 D143 AL117 AJ117 AJ121 AL121 AL125 AJ125 AJ93 AL93 AF89 AN89 AR89 AT89 AR105 AT105 AT97 AR97 AR109 AT109 AT113 AR113 AR101 AT101 AT117 AR117 AR121 AT121 AT125 AR125 AR93 AT93 D173 F173 AP173 AN189 AJ173 AL173 AJ189 AL189 H173 J173 L173 N173 P173 R173 T173 V173 X173 Z173 AB173 AD173 AH173 AF189 D189 F189 AN173 AR173 H189 J189 L189 N189 P189 R189 AD63 AN105 X189 Z189 AB189 AD189 AT173 AR189 AT189 AT181 AR181 AR193 R181 P181 N181 L181 J181 H181 AJ193 AL193 F181 D181 AN113 AJ113 AP189 AP181 AL113 J193 D193 F193 H193 R193 T193 V193 X193 Z193 L193 N193 AD197 AB197 Z197 X197 V197 T197 R197 P197 N197 L197 J197 H197 AT193 AN193 F197 D197 V143 F185 AP193 AP197 H185 J185 L185 N185 P185 R185 T185 V185 X185 Z185 AB185 AD185 AD201 AB201 Z201 X201 V201 T201 R201 P201 N201 L201 J201 H201 AN197 AN185 F201 D201 D205 F205 AP185 AP201 H205 J205 L205 N205 P205 R205 T205 V205 X205 Z205 AB205 AD205 AD209 AB209 Z209 X209 V209 T209 R209 P209 N209 L209 J209 H209 AN201 AN205 F209 D209 AH189 AT197 AL197 AJ197 AP205 D177 AF135 AP209 AN209 H177 J177 L177 N177 P177 R177 AR197 AR185 AT185 AT201 AR201 AR205 AT205 P193 AJ185 AL185 AT209 AP177 AH193 AH197 AF197 AF185 AH185 AH201 AF201 AF205 AH205 AH209 AF209 AJ9 AB193 AL201 AJ201 AJ205 AL205 AL209 AJ209 AD193 AF193 AF173 AL181 Z181 X181 AN63 AJ63 AL63 AF63 D63 F63 H63 J63 L63 N63 P63 R63 T63 V63 X63 Z63 AB63 T189 J101 AH93">
      <formula1>salles</formula1>
    </dataValidation>
  </dataValidations>
  <printOptions headings="1"/>
  <pageMargins left="0.25" right="0.25" top="0.75" bottom="0.75" header="0.3" footer="0.3"/>
  <pageSetup paperSize="9" scale="31" orientation="landscape" horizontalDpi="0" verticalDpi="0"/>
  <rowBreaks count="2" manualBreakCount="2">
    <brk id="42" max="16383" man="1"/>
    <brk id="210" max="16383" man="1"/>
  </rowBreaks>
  <colBreaks count="1" manualBreakCount="1">
    <brk id="46"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 enableFormatConditionsCalculation="0"/>
  <dimension ref="A1:HC210"/>
  <sheetViews>
    <sheetView zoomScale="70" zoomScaleNormal="70" workbookViewId="0">
      <selection activeCell="D9" sqref="D9"/>
    </sheetView>
  </sheetViews>
  <sheetFormatPr baseColWidth="10" defaultColWidth="11" defaultRowHeight="15.75" outlineLevelRow="1" outlineLevelCol="1" x14ac:dyDescent="0.25"/>
  <cols>
    <col min="1" max="1" width="5" style="49" customWidth="1"/>
    <col min="2" max="2" width="4.5" style="49" customWidth="1"/>
    <col min="3" max="4" width="7.5" style="49" customWidth="1"/>
    <col min="5" max="6" width="7.5" style="49" customWidth="1" outlineLevel="1"/>
    <col min="7" max="7" width="7.5" style="49" customWidth="1"/>
    <col min="8" max="8" width="9" style="49" customWidth="1"/>
    <col min="9" max="10" width="7.5" style="49" customWidth="1" outlineLevel="1"/>
    <col min="11" max="11" width="8" style="49" customWidth="1"/>
    <col min="12" max="12" width="7.5" style="49" customWidth="1"/>
    <col min="13" max="13" width="7.625" style="49" customWidth="1" outlineLevel="1" collapsed="1"/>
    <col min="14" max="14" width="7.5" style="49" customWidth="1" outlineLevel="1"/>
    <col min="15" max="15" width="8" style="49" customWidth="1"/>
    <col min="16" max="16" width="7.5" style="49" customWidth="1"/>
    <col min="17" max="17" width="8" style="49" customWidth="1" outlineLevel="1" collapsed="1"/>
    <col min="18" max="18" width="7.5" style="49" customWidth="1" outlineLevel="1"/>
    <col min="19" max="20" width="7.5" style="49" customWidth="1"/>
    <col min="21" max="21" width="7.5" style="49" customWidth="1" outlineLevel="1"/>
    <col min="22" max="22" width="9" style="49" customWidth="1" outlineLevel="1"/>
    <col min="23" max="24" width="7.5" style="49" customWidth="1"/>
    <col min="25" max="26" width="7.5" style="49" customWidth="1" outlineLevel="1"/>
    <col min="27" max="28" width="7.5" style="49" customWidth="1"/>
    <col min="29" max="30" width="7.5" style="49" customWidth="1" outlineLevel="1"/>
    <col min="31" max="32" width="7.5" style="49" customWidth="1"/>
    <col min="33" max="34" width="7.5" style="49" customWidth="1" outlineLevel="1"/>
    <col min="35" max="35" width="7.5" style="49" customWidth="1"/>
    <col min="36" max="36" width="9.5" style="49" customWidth="1"/>
    <col min="37" max="38" width="7.5" style="49" customWidth="1" outlineLevel="1"/>
    <col min="39" max="40" width="7.5" style="49" customWidth="1"/>
    <col min="41" max="42" width="7.5" style="49" customWidth="1" outlineLevel="1"/>
    <col min="43" max="46" width="7.5" style="49" customWidth="1"/>
    <col min="47" max="16384" width="11" style="49"/>
  </cols>
  <sheetData>
    <row r="1" spans="1:211" ht="30.95" customHeight="1" thickBot="1" x14ac:dyDescent="0.3">
      <c r="A1" s="615">
        <f>EDATE(sept!A1,1)</f>
        <v>43036</v>
      </c>
      <c r="B1" s="615"/>
      <c r="C1" s="615"/>
      <c r="D1" s="615"/>
      <c r="E1" s="48"/>
      <c r="F1" s="48"/>
    </row>
    <row r="2" spans="1:211" ht="16.5" thickBot="1" x14ac:dyDescent="0.3">
      <c r="A2" s="49" t="s">
        <v>0</v>
      </c>
      <c r="B2" s="157"/>
      <c r="C2" s="158">
        <f>sept!AS170+2</f>
        <v>43010</v>
      </c>
      <c r="D2" s="159" t="s">
        <v>1</v>
      </c>
      <c r="E2" s="160">
        <f>C2</f>
        <v>43010</v>
      </c>
      <c r="F2" s="161" t="s">
        <v>2</v>
      </c>
      <c r="G2" s="158">
        <f>C2</f>
        <v>43010</v>
      </c>
      <c r="H2" s="162" t="s">
        <v>3</v>
      </c>
      <c r="I2" s="160">
        <f>C2</f>
        <v>43010</v>
      </c>
      <c r="J2" s="161" t="s">
        <v>4</v>
      </c>
      <c r="K2" s="158">
        <f>C2+1</f>
        <v>43011</v>
      </c>
      <c r="L2" s="163" t="s">
        <v>1</v>
      </c>
      <c r="M2" s="160">
        <f>C2+1</f>
        <v>43011</v>
      </c>
      <c r="N2" s="161" t="s">
        <v>2</v>
      </c>
      <c r="O2" s="158">
        <f>C2+1</f>
        <v>43011</v>
      </c>
      <c r="P2" s="162" t="s">
        <v>3</v>
      </c>
      <c r="Q2" s="160">
        <f>C2+1</f>
        <v>43011</v>
      </c>
      <c r="R2" s="161" t="s">
        <v>4</v>
      </c>
      <c r="S2" s="158">
        <f>K2+1</f>
        <v>43012</v>
      </c>
      <c r="T2" s="162" t="s">
        <v>1</v>
      </c>
      <c r="U2" s="160">
        <f>K2+1</f>
        <v>43012</v>
      </c>
      <c r="V2" s="161" t="s">
        <v>2</v>
      </c>
      <c r="W2" s="158">
        <f>K2+1</f>
        <v>43012</v>
      </c>
      <c r="X2" s="162" t="s">
        <v>3</v>
      </c>
      <c r="Y2" s="160">
        <f>K2+1</f>
        <v>43012</v>
      </c>
      <c r="Z2" s="161" t="s">
        <v>4</v>
      </c>
      <c r="AA2" s="158">
        <f>S2+1</f>
        <v>43013</v>
      </c>
      <c r="AB2" s="162" t="s">
        <v>1</v>
      </c>
      <c r="AC2" s="160">
        <f>S2+1</f>
        <v>43013</v>
      </c>
      <c r="AD2" s="161" t="s">
        <v>2</v>
      </c>
      <c r="AE2" s="158">
        <f>S2+1</f>
        <v>43013</v>
      </c>
      <c r="AF2" s="162" t="s">
        <v>3</v>
      </c>
      <c r="AG2" s="160">
        <f>S2+1</f>
        <v>43013</v>
      </c>
      <c r="AH2" s="161" t="s">
        <v>4</v>
      </c>
      <c r="AI2" s="158">
        <f>AA2+1</f>
        <v>43014</v>
      </c>
      <c r="AJ2" s="162" t="s">
        <v>1</v>
      </c>
      <c r="AK2" s="160">
        <f>AA2+1</f>
        <v>43014</v>
      </c>
      <c r="AL2" s="161" t="s">
        <v>2</v>
      </c>
      <c r="AM2" s="158">
        <f>AA2+1</f>
        <v>43014</v>
      </c>
      <c r="AN2" s="162" t="s">
        <v>3</v>
      </c>
      <c r="AO2" s="160">
        <f>AA2+1</f>
        <v>43014</v>
      </c>
      <c r="AP2" s="161" t="s">
        <v>4</v>
      </c>
      <c r="AQ2" s="158">
        <f>AI2+1</f>
        <v>43015</v>
      </c>
      <c r="AR2" s="162" t="s">
        <v>1</v>
      </c>
      <c r="AS2" s="158">
        <f>AI2+1</f>
        <v>43015</v>
      </c>
      <c r="AT2" s="162" t="s">
        <v>3</v>
      </c>
      <c r="AU2"/>
      <c r="AV2"/>
      <c r="AW2" s="492" t="s">
        <v>5</v>
      </c>
      <c r="AX2" s="492"/>
    </row>
    <row r="3" spans="1:211" s="50" customFormat="1" ht="12.75" hidden="1" customHeight="1" x14ac:dyDescent="0.25">
      <c r="A3" s="582">
        <v>1</v>
      </c>
      <c r="B3" s="164" t="s">
        <v>6</v>
      </c>
      <c r="C3" s="595" t="s">
        <v>134</v>
      </c>
      <c r="D3" s="596"/>
      <c r="E3" s="595"/>
      <c r="F3" s="596"/>
      <c r="G3" s="595"/>
      <c r="H3" s="596"/>
      <c r="I3" s="595"/>
      <c r="J3" s="596"/>
      <c r="K3" s="595"/>
      <c r="L3" s="596"/>
      <c r="M3" s="595"/>
      <c r="N3" s="596"/>
      <c r="O3" s="595"/>
      <c r="P3" s="596"/>
      <c r="Q3" s="595"/>
      <c r="R3" s="596"/>
      <c r="S3" s="595"/>
      <c r="T3" s="596"/>
      <c r="U3" s="595"/>
      <c r="V3" s="596"/>
      <c r="W3" s="595"/>
      <c r="X3" s="596"/>
      <c r="Y3" s="595"/>
      <c r="Z3" s="596"/>
      <c r="AA3" s="595"/>
      <c r="AB3" s="596"/>
      <c r="AC3" s="595"/>
      <c r="AD3" s="596"/>
      <c r="AE3" s="595"/>
      <c r="AF3" s="596"/>
      <c r="AG3" s="595"/>
      <c r="AH3" s="596"/>
      <c r="AI3" s="595"/>
      <c r="AJ3" s="596"/>
      <c r="AK3" s="595"/>
      <c r="AL3" s="596"/>
      <c r="AM3" s="595"/>
      <c r="AN3" s="596"/>
      <c r="AO3" s="595"/>
      <c r="AP3" s="596"/>
      <c r="AQ3" s="595"/>
      <c r="AR3" s="596"/>
      <c r="AS3" s="595"/>
      <c r="AT3" s="596"/>
      <c r="AU3"/>
      <c r="AV3"/>
      <c r="AW3"/>
      <c r="AX3"/>
      <c r="AY3" s="49"/>
      <c r="AZ3" s="49"/>
      <c r="BA3" s="49"/>
      <c r="BB3" s="49"/>
      <c r="BC3" s="49"/>
      <c r="BD3" s="49"/>
      <c r="BE3" s="49"/>
      <c r="BF3" s="49"/>
      <c r="BG3" s="49"/>
      <c r="BH3" s="49"/>
      <c r="BI3" s="49"/>
      <c r="BJ3" s="49"/>
      <c r="BK3" s="49"/>
      <c r="BL3" s="49"/>
      <c r="BM3" s="49"/>
      <c r="BN3" s="49"/>
      <c r="BO3" s="49"/>
      <c r="BP3" s="49"/>
      <c r="BQ3" s="49"/>
      <c r="BR3" s="49"/>
      <c r="BS3" s="49"/>
      <c r="BT3" s="49"/>
      <c r="BU3" s="49"/>
      <c r="BV3" s="49"/>
      <c r="BW3" s="49"/>
      <c r="BX3" s="49"/>
      <c r="BY3" s="49"/>
      <c r="BZ3" s="49"/>
      <c r="CA3" s="49"/>
      <c r="CB3" s="49"/>
      <c r="CC3" s="49"/>
      <c r="CD3" s="49"/>
      <c r="CE3" s="49"/>
      <c r="CF3" s="49"/>
      <c r="CG3" s="49"/>
      <c r="CH3" s="49"/>
      <c r="CI3" s="49"/>
      <c r="CJ3" s="49"/>
      <c r="CK3" s="49"/>
      <c r="CL3" s="49"/>
      <c r="CM3" s="49"/>
      <c r="CN3" s="49"/>
      <c r="CO3" s="49"/>
      <c r="CP3" s="49"/>
      <c r="CQ3" s="49"/>
      <c r="CR3" s="49"/>
      <c r="CS3" s="49"/>
      <c r="CT3" s="49"/>
      <c r="CU3" s="49"/>
      <c r="CV3" s="49"/>
      <c r="CW3" s="49"/>
      <c r="CX3" s="49"/>
      <c r="CY3" s="49"/>
      <c r="CZ3" s="49"/>
      <c r="DA3" s="49"/>
      <c r="DB3" s="49"/>
      <c r="DC3" s="49"/>
      <c r="DD3" s="49"/>
      <c r="DE3" s="49"/>
      <c r="DF3" s="49"/>
      <c r="DG3" s="49"/>
      <c r="DH3" s="49"/>
      <c r="DI3" s="49"/>
      <c r="DJ3" s="49"/>
      <c r="DK3" s="49"/>
      <c r="DL3" s="49"/>
      <c r="DM3" s="49"/>
      <c r="DN3" s="49"/>
      <c r="DO3" s="49"/>
      <c r="DP3" s="49"/>
      <c r="DQ3" s="49"/>
      <c r="DR3" s="49"/>
      <c r="DS3" s="49"/>
      <c r="DT3" s="49"/>
      <c r="DU3" s="49"/>
      <c r="DV3" s="49"/>
      <c r="DW3" s="49"/>
      <c r="DX3" s="49"/>
      <c r="DY3" s="49"/>
      <c r="DZ3" s="49"/>
      <c r="EA3" s="49"/>
      <c r="EB3" s="49"/>
      <c r="EC3" s="49"/>
      <c r="ED3" s="49"/>
      <c r="EE3" s="49"/>
      <c r="EF3" s="49"/>
      <c r="EG3" s="49"/>
      <c r="EH3" s="49"/>
      <c r="EI3" s="49"/>
      <c r="EJ3" s="49"/>
      <c r="EK3" s="49"/>
      <c r="EL3" s="49"/>
      <c r="EM3" s="49"/>
      <c r="EN3" s="49"/>
      <c r="EO3" s="49"/>
      <c r="EP3" s="49"/>
      <c r="EQ3" s="49"/>
      <c r="ER3" s="49"/>
      <c r="ES3" s="49"/>
      <c r="ET3" s="49"/>
      <c r="EU3" s="49"/>
      <c r="EV3" s="49"/>
      <c r="EW3" s="49"/>
      <c r="EX3" s="49"/>
      <c r="EY3" s="49"/>
      <c r="EZ3" s="49"/>
      <c r="FA3" s="49"/>
      <c r="FB3" s="49"/>
      <c r="FC3" s="49"/>
      <c r="FD3" s="49"/>
      <c r="FE3" s="49"/>
      <c r="FF3" s="49"/>
      <c r="FG3" s="49"/>
      <c r="FH3" s="49"/>
      <c r="FI3" s="49"/>
      <c r="FJ3" s="49"/>
      <c r="FK3" s="49"/>
      <c r="FL3" s="49"/>
      <c r="FM3" s="49"/>
      <c r="FN3" s="49"/>
      <c r="FO3" s="49"/>
      <c r="FP3" s="49"/>
      <c r="FQ3" s="49"/>
      <c r="FR3" s="49"/>
      <c r="FS3" s="49"/>
      <c r="FT3" s="49"/>
      <c r="FU3" s="49"/>
      <c r="FV3" s="49"/>
      <c r="FW3" s="49"/>
      <c r="FX3" s="49"/>
      <c r="FY3" s="49"/>
      <c r="FZ3" s="49"/>
      <c r="GA3" s="49"/>
      <c r="GB3" s="49"/>
      <c r="GC3" s="49"/>
      <c r="GD3" s="49"/>
      <c r="GE3" s="49"/>
      <c r="GF3" s="49"/>
      <c r="GG3" s="49"/>
      <c r="GH3" s="49"/>
      <c r="GI3" s="49"/>
      <c r="GJ3" s="49"/>
      <c r="GK3" s="49"/>
      <c r="GL3" s="49"/>
      <c r="GM3" s="49"/>
      <c r="GN3" s="49"/>
      <c r="GO3" s="49"/>
      <c r="GP3" s="49"/>
      <c r="GQ3" s="49"/>
      <c r="GR3" s="49"/>
      <c r="GS3" s="49"/>
      <c r="GT3" s="49"/>
      <c r="GU3" s="49"/>
      <c r="GV3" s="49"/>
      <c r="GW3" s="49"/>
      <c r="GX3" s="49"/>
      <c r="GY3" s="49"/>
      <c r="GZ3" s="49"/>
      <c r="HA3" s="49"/>
      <c r="HB3" s="49"/>
      <c r="HC3" s="49"/>
    </row>
    <row r="4" spans="1:211" s="50" customFormat="1" ht="12.75" hidden="1" customHeight="1" x14ac:dyDescent="0.25">
      <c r="A4" s="582"/>
      <c r="B4" s="164"/>
      <c r="C4" s="165"/>
      <c r="D4" s="166"/>
      <c r="E4" s="165"/>
      <c r="F4" s="166"/>
      <c r="G4" s="165"/>
      <c r="H4" s="166"/>
      <c r="I4" s="165"/>
      <c r="J4" s="166"/>
      <c r="K4" s="165"/>
      <c r="L4" s="166"/>
      <c r="M4" s="165"/>
      <c r="N4" s="166"/>
      <c r="O4" s="165"/>
      <c r="P4" s="166"/>
      <c r="Q4" s="165"/>
      <c r="R4" s="166"/>
      <c r="S4" s="165"/>
      <c r="T4" s="166"/>
      <c r="U4" s="165"/>
      <c r="V4" s="166"/>
      <c r="W4" s="165"/>
      <c r="X4" s="166"/>
      <c r="Y4" s="165"/>
      <c r="Z4" s="166"/>
      <c r="AA4" s="165"/>
      <c r="AB4" s="166"/>
      <c r="AC4" s="165"/>
      <c r="AD4" s="166"/>
      <c r="AE4" s="165"/>
      <c r="AF4" s="166"/>
      <c r="AG4" s="165"/>
      <c r="AH4" s="166"/>
      <c r="AI4" s="165"/>
      <c r="AJ4" s="166"/>
      <c r="AK4" s="165"/>
      <c r="AL4" s="166"/>
      <c r="AM4" s="165"/>
      <c r="AN4" s="166"/>
      <c r="AO4" s="165"/>
      <c r="AP4" s="166"/>
      <c r="AQ4" s="165"/>
      <c r="AR4" s="166"/>
      <c r="AS4" s="165"/>
      <c r="AT4" s="166"/>
      <c r="AU4"/>
      <c r="AV4"/>
      <c r="AW4"/>
      <c r="AX4"/>
      <c r="AY4" s="49"/>
      <c r="AZ4" s="49"/>
      <c r="BA4" s="49"/>
      <c r="BB4" s="49"/>
      <c r="BC4" s="49"/>
      <c r="BD4" s="49"/>
      <c r="BE4" s="49"/>
      <c r="BF4" s="49"/>
      <c r="BG4" s="49"/>
      <c r="BH4" s="49"/>
      <c r="BI4" s="49"/>
      <c r="BJ4" s="49"/>
      <c r="BK4" s="49"/>
      <c r="BL4" s="49"/>
      <c r="BM4" s="49"/>
      <c r="BN4" s="49"/>
      <c r="BO4" s="49"/>
      <c r="BP4" s="49"/>
      <c r="BQ4" s="49"/>
      <c r="BR4" s="49"/>
      <c r="BS4" s="49"/>
      <c r="BT4" s="49"/>
      <c r="BU4" s="49"/>
      <c r="BV4" s="49"/>
      <c r="BW4" s="49"/>
      <c r="BX4" s="49"/>
      <c r="BY4" s="49"/>
      <c r="BZ4" s="49"/>
      <c r="CA4" s="49"/>
      <c r="CB4" s="49"/>
      <c r="CC4" s="49"/>
      <c r="CD4" s="49"/>
      <c r="CE4" s="49"/>
      <c r="CF4" s="49"/>
      <c r="CG4" s="49"/>
      <c r="CH4" s="49"/>
      <c r="CI4" s="49"/>
      <c r="CJ4" s="49"/>
      <c r="CK4" s="49"/>
      <c r="CL4" s="49"/>
      <c r="CM4" s="49"/>
      <c r="CN4" s="49"/>
      <c r="CO4" s="49"/>
      <c r="CP4" s="49"/>
      <c r="CQ4" s="49"/>
      <c r="CR4" s="49"/>
      <c r="CS4" s="49"/>
      <c r="CT4" s="49"/>
      <c r="CU4" s="49"/>
      <c r="CV4" s="49"/>
      <c r="CW4" s="49"/>
      <c r="CX4" s="49"/>
      <c r="CY4" s="49"/>
      <c r="CZ4" s="49"/>
      <c r="DA4" s="49"/>
      <c r="DB4" s="49"/>
      <c r="DC4" s="49"/>
      <c r="DD4" s="49"/>
      <c r="DE4" s="49"/>
      <c r="DF4" s="49"/>
      <c r="DG4" s="49"/>
      <c r="DH4" s="49"/>
      <c r="DI4" s="49"/>
      <c r="DJ4" s="49"/>
      <c r="DK4" s="49"/>
      <c r="DL4" s="49"/>
      <c r="DM4" s="49"/>
      <c r="DN4" s="49"/>
      <c r="DO4" s="49"/>
      <c r="DP4" s="49"/>
      <c r="DQ4" s="49"/>
      <c r="DR4" s="49"/>
      <c r="DS4" s="49"/>
      <c r="DT4" s="49"/>
      <c r="DU4" s="49"/>
      <c r="DV4" s="49"/>
      <c r="DW4" s="49"/>
      <c r="DX4" s="49"/>
      <c r="DY4" s="49"/>
      <c r="DZ4" s="49"/>
      <c r="EA4" s="49"/>
      <c r="EB4" s="49"/>
      <c r="EC4" s="49"/>
      <c r="ED4" s="49"/>
      <c r="EE4" s="49"/>
      <c r="EF4" s="49"/>
      <c r="EG4" s="49"/>
      <c r="EH4" s="49"/>
      <c r="EI4" s="49"/>
      <c r="EJ4" s="49"/>
      <c r="EK4" s="49"/>
      <c r="EL4" s="49"/>
      <c r="EM4" s="49"/>
      <c r="EN4" s="49"/>
      <c r="EO4" s="49"/>
      <c r="EP4" s="49"/>
      <c r="EQ4" s="49"/>
      <c r="ER4" s="49"/>
      <c r="ES4" s="49"/>
      <c r="ET4" s="49"/>
      <c r="EU4" s="49"/>
      <c r="EV4" s="49"/>
      <c r="EW4" s="49"/>
      <c r="EX4" s="49"/>
      <c r="EY4" s="49"/>
      <c r="EZ4" s="49"/>
      <c r="FA4" s="49"/>
      <c r="FB4" s="49"/>
      <c r="FC4" s="49"/>
      <c r="FD4" s="49"/>
      <c r="FE4" s="49"/>
      <c r="FF4" s="49"/>
      <c r="FG4" s="49"/>
      <c r="FH4" s="49"/>
      <c r="FI4" s="49"/>
      <c r="FJ4" s="49"/>
      <c r="FK4" s="49"/>
      <c r="FL4" s="49"/>
      <c r="FM4" s="49"/>
      <c r="FN4" s="49"/>
      <c r="FO4" s="49"/>
      <c r="FP4" s="49"/>
      <c r="FQ4" s="49"/>
      <c r="FR4" s="49"/>
      <c r="FS4" s="49"/>
      <c r="FT4" s="49"/>
      <c r="FU4" s="49"/>
      <c r="FV4" s="49"/>
      <c r="FW4" s="49"/>
      <c r="FX4" s="49"/>
      <c r="FY4" s="49"/>
      <c r="FZ4" s="49"/>
      <c r="GA4" s="49"/>
      <c r="GB4" s="49"/>
      <c r="GC4" s="49"/>
      <c r="GD4" s="49"/>
      <c r="GE4" s="49"/>
      <c r="GF4" s="49"/>
      <c r="GG4" s="49"/>
      <c r="GH4" s="49"/>
      <c r="GI4" s="49"/>
      <c r="GJ4" s="49"/>
      <c r="GK4" s="49"/>
      <c r="GL4" s="49"/>
      <c r="GM4" s="49"/>
      <c r="GN4" s="49"/>
      <c r="GO4" s="49"/>
      <c r="GP4" s="49"/>
      <c r="GQ4" s="49"/>
      <c r="GR4" s="49"/>
      <c r="GS4" s="49"/>
      <c r="GT4" s="49"/>
      <c r="GU4" s="49"/>
      <c r="GV4" s="49"/>
      <c r="GW4" s="49"/>
      <c r="GX4" s="49"/>
      <c r="GY4" s="49"/>
      <c r="GZ4" s="49"/>
      <c r="HA4" s="49"/>
      <c r="HB4" s="49"/>
      <c r="HC4" s="49"/>
    </row>
    <row r="5" spans="1:211" s="50" customFormat="1" ht="12.75" hidden="1" customHeight="1" x14ac:dyDescent="0.25">
      <c r="A5" s="582"/>
      <c r="B5" s="164"/>
      <c r="C5" s="51" t="s">
        <v>6</v>
      </c>
      <c r="D5" s="167"/>
      <c r="E5" s="51"/>
      <c r="F5" s="168"/>
      <c r="G5" s="51"/>
      <c r="H5" s="167"/>
      <c r="I5" s="51"/>
      <c r="J5" s="168"/>
      <c r="K5" s="51"/>
      <c r="L5" s="167"/>
      <c r="M5" s="51"/>
      <c r="N5" s="168"/>
      <c r="O5" s="51"/>
      <c r="P5" s="167"/>
      <c r="Q5" s="51"/>
      <c r="R5" s="168"/>
      <c r="S5" s="51"/>
      <c r="T5" s="167"/>
      <c r="U5" s="51"/>
      <c r="V5" s="168"/>
      <c r="W5" s="51"/>
      <c r="X5" s="167"/>
      <c r="Y5" s="51"/>
      <c r="Z5" s="168"/>
      <c r="AA5" s="51"/>
      <c r="AB5" s="167"/>
      <c r="AC5" s="51"/>
      <c r="AD5" s="168"/>
      <c r="AE5" s="51"/>
      <c r="AF5" s="167"/>
      <c r="AG5" s="51"/>
      <c r="AH5" s="168"/>
      <c r="AI5" s="51"/>
      <c r="AJ5" s="167"/>
      <c r="AK5" s="51"/>
      <c r="AL5" s="168"/>
      <c r="AM5" s="51"/>
      <c r="AN5" s="167"/>
      <c r="AO5" s="51"/>
      <c r="AP5" s="168"/>
      <c r="AQ5" s="51"/>
      <c r="AR5" s="167"/>
      <c r="AS5" s="51"/>
      <c r="AT5" s="168"/>
      <c r="AU5"/>
      <c r="AV5"/>
      <c r="AW5"/>
      <c r="AX5"/>
      <c r="AY5" s="49"/>
      <c r="AZ5" s="49"/>
      <c r="BA5" s="49"/>
      <c r="BB5" s="49"/>
      <c r="BC5" s="49"/>
      <c r="BD5" s="49"/>
      <c r="BE5" s="49"/>
      <c r="BF5" s="49"/>
      <c r="BG5" s="49"/>
      <c r="BH5" s="49"/>
      <c r="BI5" s="49"/>
      <c r="BJ5" s="49"/>
      <c r="BK5" s="49"/>
      <c r="BL5" s="49"/>
      <c r="BM5" s="49"/>
      <c r="BN5" s="49"/>
      <c r="BO5" s="49"/>
      <c r="BP5" s="49"/>
      <c r="BQ5" s="49"/>
      <c r="BR5" s="49"/>
      <c r="BS5" s="49"/>
      <c r="BT5" s="49"/>
      <c r="BU5" s="49"/>
      <c r="BV5" s="49"/>
      <c r="BW5" s="49"/>
      <c r="BX5" s="49"/>
      <c r="BY5" s="49"/>
      <c r="BZ5" s="49"/>
      <c r="CA5" s="49"/>
      <c r="CB5" s="49"/>
      <c r="CC5" s="49"/>
      <c r="CD5" s="49"/>
      <c r="CE5" s="49"/>
      <c r="CF5" s="49"/>
      <c r="CG5" s="49"/>
      <c r="CH5" s="49"/>
      <c r="CI5" s="49"/>
      <c r="CJ5" s="49"/>
      <c r="CK5" s="49"/>
      <c r="CL5" s="49"/>
      <c r="CM5" s="49"/>
      <c r="CN5" s="49"/>
      <c r="CO5" s="49"/>
      <c r="CP5" s="49"/>
      <c r="CQ5" s="49"/>
      <c r="CR5" s="49"/>
      <c r="CS5" s="49"/>
      <c r="CT5" s="49"/>
      <c r="CU5" s="49"/>
      <c r="CV5" s="49"/>
      <c r="CW5" s="49"/>
      <c r="CX5" s="49"/>
      <c r="CY5" s="49"/>
      <c r="CZ5" s="49"/>
      <c r="DA5" s="49"/>
      <c r="DB5" s="49"/>
      <c r="DC5" s="49"/>
      <c r="DD5" s="49"/>
      <c r="DE5" s="49"/>
      <c r="DF5" s="49"/>
      <c r="DG5" s="49"/>
      <c r="DH5" s="49"/>
      <c r="DI5" s="49"/>
      <c r="DJ5" s="49"/>
      <c r="DK5" s="49"/>
      <c r="DL5" s="49"/>
      <c r="DM5" s="49"/>
      <c r="DN5" s="49"/>
      <c r="DO5" s="49"/>
      <c r="DP5" s="49"/>
      <c r="DQ5" s="49"/>
      <c r="DR5" s="49"/>
      <c r="DS5" s="49"/>
      <c r="DT5" s="49"/>
      <c r="DU5" s="49"/>
      <c r="DV5" s="49"/>
      <c r="DW5" s="49"/>
      <c r="DX5" s="49"/>
      <c r="DY5" s="49"/>
      <c r="DZ5" s="49"/>
      <c r="EA5" s="49"/>
      <c r="EB5" s="49"/>
      <c r="EC5" s="49"/>
      <c r="ED5" s="49"/>
      <c r="EE5" s="49"/>
      <c r="EF5" s="49"/>
      <c r="EG5" s="49"/>
      <c r="EH5" s="49"/>
      <c r="EI5" s="49"/>
      <c r="EJ5" s="49"/>
      <c r="EK5" s="49"/>
      <c r="EL5" s="49"/>
      <c r="EM5" s="49"/>
      <c r="EN5" s="49"/>
      <c r="EO5" s="49"/>
      <c r="EP5" s="49"/>
      <c r="EQ5" s="49"/>
      <c r="ER5" s="49"/>
      <c r="ES5" s="49"/>
      <c r="ET5" s="49"/>
      <c r="EU5" s="49"/>
      <c r="EV5" s="49"/>
      <c r="EW5" s="49"/>
      <c r="EX5" s="49"/>
      <c r="EY5" s="49"/>
      <c r="EZ5" s="49"/>
      <c r="FA5" s="49"/>
      <c r="FB5" s="49"/>
      <c r="FC5" s="49"/>
      <c r="FD5" s="49"/>
      <c r="FE5" s="49"/>
      <c r="FF5" s="49"/>
      <c r="FG5" s="49"/>
      <c r="FH5" s="49"/>
      <c r="FI5" s="49"/>
      <c r="FJ5" s="49"/>
      <c r="FK5" s="49"/>
      <c r="FL5" s="49"/>
      <c r="FM5" s="49"/>
      <c r="FN5" s="49"/>
      <c r="FO5" s="49"/>
      <c r="FP5" s="49"/>
      <c r="FQ5" s="49"/>
      <c r="FR5" s="49"/>
      <c r="FS5" s="49"/>
      <c r="FT5" s="49"/>
      <c r="FU5" s="49"/>
      <c r="FV5" s="49"/>
      <c r="FW5" s="49"/>
      <c r="FX5" s="49"/>
      <c r="FY5" s="49"/>
      <c r="FZ5" s="49"/>
      <c r="GA5" s="49"/>
      <c r="GB5" s="49"/>
      <c r="GC5" s="49"/>
      <c r="GD5" s="49"/>
      <c r="GE5" s="49"/>
      <c r="GF5" s="49"/>
      <c r="GG5" s="49"/>
      <c r="GH5" s="49"/>
      <c r="GI5" s="49"/>
      <c r="GJ5" s="49"/>
      <c r="GK5" s="49"/>
      <c r="GL5" s="49"/>
      <c r="GM5" s="49"/>
      <c r="GN5" s="49"/>
      <c r="GO5" s="49"/>
      <c r="GP5" s="49"/>
      <c r="GQ5" s="49"/>
      <c r="GR5" s="49"/>
      <c r="GS5" s="49"/>
      <c r="GT5" s="49"/>
      <c r="GU5" s="49"/>
      <c r="GV5" s="49"/>
      <c r="GW5" s="49"/>
      <c r="GX5" s="49"/>
      <c r="GY5" s="49"/>
      <c r="GZ5" s="49"/>
      <c r="HA5" s="49"/>
      <c r="HB5" s="49"/>
      <c r="HC5" s="49"/>
    </row>
    <row r="6" spans="1:211" s="50" customFormat="1" ht="12.75" hidden="1" customHeight="1" thickBot="1" x14ac:dyDescent="0.3">
      <c r="A6" s="582"/>
      <c r="B6" s="164"/>
      <c r="C6" s="597"/>
      <c r="D6" s="598"/>
      <c r="E6" s="597"/>
      <c r="F6" s="598"/>
      <c r="G6" s="597"/>
      <c r="H6" s="598"/>
      <c r="I6" s="597"/>
      <c r="J6" s="598"/>
      <c r="K6" s="597"/>
      <c r="L6" s="598"/>
      <c r="M6" s="597"/>
      <c r="N6" s="598"/>
      <c r="O6" s="597"/>
      <c r="P6" s="598"/>
      <c r="Q6" s="597"/>
      <c r="R6" s="598"/>
      <c r="S6" s="597"/>
      <c r="T6" s="598"/>
      <c r="U6" s="597"/>
      <c r="V6" s="598"/>
      <c r="W6" s="597"/>
      <c r="X6" s="598"/>
      <c r="Y6" s="597"/>
      <c r="Z6" s="598"/>
      <c r="AA6" s="597"/>
      <c r="AB6" s="598"/>
      <c r="AC6" s="597"/>
      <c r="AD6" s="598"/>
      <c r="AE6" s="597"/>
      <c r="AF6" s="598"/>
      <c r="AG6" s="597"/>
      <c r="AH6" s="598"/>
      <c r="AI6" s="597"/>
      <c r="AJ6" s="598"/>
      <c r="AK6" s="597"/>
      <c r="AL6" s="598"/>
      <c r="AM6" s="597"/>
      <c r="AN6" s="598"/>
      <c r="AO6" s="597"/>
      <c r="AP6" s="598"/>
      <c r="AQ6" s="597"/>
      <c r="AR6" s="598"/>
      <c r="AS6" s="597"/>
      <c r="AT6" s="598"/>
      <c r="AU6"/>
      <c r="AV6"/>
      <c r="AW6"/>
      <c r="AX6"/>
      <c r="AY6" s="49"/>
      <c r="AZ6" s="49"/>
      <c r="BA6" s="49"/>
      <c r="BB6" s="49"/>
      <c r="BC6" s="49"/>
      <c r="BD6" s="49"/>
      <c r="BE6" s="49"/>
      <c r="BF6" s="49"/>
      <c r="BG6" s="49"/>
      <c r="BH6" s="49"/>
      <c r="BI6" s="49"/>
      <c r="BJ6" s="49"/>
      <c r="BK6" s="49"/>
      <c r="BL6" s="49"/>
      <c r="BM6" s="49"/>
      <c r="BN6" s="49"/>
      <c r="BO6" s="49"/>
      <c r="BP6" s="49"/>
      <c r="BQ6" s="49"/>
      <c r="BR6" s="49"/>
      <c r="BS6" s="49"/>
      <c r="BT6" s="49"/>
      <c r="BU6" s="49"/>
      <c r="BV6" s="49"/>
      <c r="BW6" s="49"/>
      <c r="BX6" s="49"/>
      <c r="BY6" s="49"/>
      <c r="BZ6" s="49"/>
      <c r="CA6" s="49"/>
      <c r="CB6" s="49"/>
      <c r="CC6" s="49"/>
      <c r="CD6" s="49"/>
      <c r="CE6" s="49"/>
      <c r="CF6" s="49"/>
      <c r="CG6" s="49"/>
      <c r="CH6" s="49"/>
      <c r="CI6" s="49"/>
      <c r="CJ6" s="49"/>
      <c r="CK6" s="49"/>
      <c r="CL6" s="49"/>
      <c r="CM6" s="49"/>
      <c r="CN6" s="49"/>
      <c r="CO6" s="49"/>
      <c r="CP6" s="49"/>
      <c r="CQ6" s="49"/>
      <c r="CR6" s="49"/>
      <c r="CS6" s="49"/>
      <c r="CT6" s="49"/>
      <c r="CU6" s="49"/>
      <c r="CV6" s="49"/>
      <c r="CW6" s="49"/>
      <c r="CX6" s="49"/>
      <c r="CY6" s="49"/>
      <c r="CZ6" s="49"/>
      <c r="DA6" s="49"/>
      <c r="DB6" s="49"/>
      <c r="DC6" s="49"/>
      <c r="DD6" s="49"/>
      <c r="DE6" s="49"/>
      <c r="DF6" s="49"/>
      <c r="DG6" s="49"/>
      <c r="DH6" s="49"/>
      <c r="DI6" s="49"/>
      <c r="DJ6" s="49"/>
      <c r="DK6" s="49"/>
      <c r="DL6" s="49"/>
      <c r="DM6" s="49"/>
      <c r="DN6" s="49"/>
      <c r="DO6" s="49"/>
      <c r="DP6" s="49"/>
      <c r="DQ6" s="49"/>
      <c r="DR6" s="49"/>
      <c r="DS6" s="49"/>
      <c r="DT6" s="49"/>
      <c r="DU6" s="49"/>
      <c r="DV6" s="49"/>
      <c r="DW6" s="49"/>
      <c r="DX6" s="49"/>
      <c r="DY6" s="49"/>
      <c r="DZ6" s="49"/>
      <c r="EA6" s="49"/>
      <c r="EB6" s="49"/>
      <c r="EC6" s="49"/>
      <c r="ED6" s="49"/>
      <c r="EE6" s="49"/>
      <c r="EF6" s="49"/>
      <c r="EG6" s="49"/>
      <c r="EH6" s="49"/>
      <c r="EI6" s="49"/>
      <c r="EJ6" s="49"/>
      <c r="EK6" s="49"/>
      <c r="EL6" s="49"/>
      <c r="EM6" s="49"/>
      <c r="EN6" s="49"/>
      <c r="EO6" s="49"/>
      <c r="EP6" s="49"/>
      <c r="EQ6" s="49"/>
      <c r="ER6" s="49"/>
      <c r="ES6" s="49"/>
      <c r="ET6" s="49"/>
      <c r="EU6" s="49"/>
      <c r="EV6" s="49"/>
      <c r="EW6" s="49"/>
      <c r="EX6" s="49"/>
      <c r="EY6" s="49"/>
      <c r="EZ6" s="49"/>
      <c r="FA6" s="49"/>
      <c r="FB6" s="49"/>
      <c r="FC6" s="49"/>
      <c r="FD6" s="49"/>
      <c r="FE6" s="49"/>
      <c r="FF6" s="49"/>
      <c r="FG6" s="49"/>
      <c r="FH6" s="49"/>
      <c r="FI6" s="49"/>
      <c r="FJ6" s="49"/>
      <c r="FK6" s="49"/>
      <c r="FL6" s="49"/>
      <c r="FM6" s="49"/>
      <c r="FN6" s="49"/>
      <c r="FO6" s="49"/>
      <c r="FP6" s="49"/>
      <c r="FQ6" s="49"/>
      <c r="FR6" s="49"/>
      <c r="FS6" s="49"/>
      <c r="FT6" s="49"/>
      <c r="FU6" s="49"/>
      <c r="FV6" s="49"/>
      <c r="FW6" s="49"/>
      <c r="FX6" s="49"/>
      <c r="FY6" s="49"/>
      <c r="FZ6" s="49"/>
      <c r="GA6" s="49"/>
      <c r="GB6" s="49"/>
      <c r="GC6" s="49"/>
      <c r="GD6" s="49"/>
      <c r="GE6" s="49"/>
      <c r="GF6" s="49"/>
      <c r="GG6" s="49"/>
      <c r="GH6" s="49"/>
      <c r="GI6" s="49"/>
      <c r="GJ6" s="49"/>
      <c r="GK6" s="49"/>
      <c r="GL6" s="49"/>
      <c r="GM6" s="49"/>
      <c r="GN6" s="49"/>
      <c r="GO6" s="49"/>
      <c r="GP6" s="49"/>
      <c r="GQ6" s="49"/>
      <c r="GR6" s="49"/>
      <c r="GS6" s="49"/>
      <c r="GT6" s="49"/>
      <c r="GU6" s="49"/>
      <c r="GV6" s="49"/>
      <c r="GW6" s="49"/>
      <c r="GX6" s="49"/>
      <c r="GY6" s="49"/>
      <c r="GZ6" s="49"/>
      <c r="HA6" s="49"/>
      <c r="HB6" s="49"/>
      <c r="HC6" s="49"/>
    </row>
    <row r="7" spans="1:211" s="52" customFormat="1" ht="12.75" customHeight="1" x14ac:dyDescent="0.25">
      <c r="A7" s="582"/>
      <c r="B7" s="169" t="s">
        <v>17</v>
      </c>
      <c r="C7" s="450" t="s">
        <v>41</v>
      </c>
      <c r="D7" s="451"/>
      <c r="E7" s="450"/>
      <c r="F7" s="451"/>
      <c r="G7" s="450"/>
      <c r="H7" s="451"/>
      <c r="I7" s="450"/>
      <c r="J7" s="451"/>
      <c r="K7" s="613" t="s">
        <v>135</v>
      </c>
      <c r="L7" s="614"/>
      <c r="M7" s="450"/>
      <c r="N7" s="451"/>
      <c r="O7" s="450" t="s">
        <v>136</v>
      </c>
      <c r="P7" s="451"/>
      <c r="Q7" s="450"/>
      <c r="R7" s="451"/>
      <c r="S7" s="450" t="s">
        <v>120</v>
      </c>
      <c r="T7" s="451"/>
      <c r="U7" s="450"/>
      <c r="V7" s="451"/>
      <c r="W7" s="408" t="s">
        <v>137</v>
      </c>
      <c r="X7" s="409"/>
      <c r="Y7" s="414"/>
      <c r="Z7" s="415"/>
      <c r="AA7" s="432" t="s">
        <v>135</v>
      </c>
      <c r="AB7" s="433"/>
      <c r="AC7" s="432"/>
      <c r="AD7" s="433"/>
      <c r="AE7" s="432" t="s">
        <v>135</v>
      </c>
      <c r="AF7" s="433"/>
      <c r="AG7" s="452" t="s">
        <v>138</v>
      </c>
      <c r="AH7" s="453"/>
      <c r="AI7" s="613" t="s">
        <v>135</v>
      </c>
      <c r="AJ7" s="614"/>
      <c r="AK7" s="613"/>
      <c r="AL7" s="614"/>
      <c r="AM7" s="613" t="s">
        <v>105</v>
      </c>
      <c r="AN7" s="614"/>
      <c r="AO7" s="450"/>
      <c r="AP7" s="451"/>
      <c r="AQ7" s="450"/>
      <c r="AR7" s="451"/>
      <c r="AS7" s="450"/>
      <c r="AT7" s="451"/>
      <c r="AU7" s="70"/>
      <c r="AV7" s="70"/>
      <c r="AW7" s="356" t="s">
        <v>18</v>
      </c>
      <c r="AX7" s="357"/>
      <c r="AY7" s="49"/>
      <c r="AZ7" s="49"/>
      <c r="BA7" s="49"/>
      <c r="BB7" s="49"/>
      <c r="BC7" s="49"/>
      <c r="BD7" s="49"/>
      <c r="BE7" s="49"/>
      <c r="BF7" s="49"/>
      <c r="BG7" s="49"/>
      <c r="BH7" s="49"/>
      <c r="BI7" s="49"/>
      <c r="BJ7" s="49"/>
      <c r="BK7" s="49"/>
      <c r="BL7" s="49"/>
      <c r="BM7" s="49"/>
      <c r="BN7" s="49"/>
      <c r="BO7" s="49"/>
      <c r="BP7" s="49"/>
      <c r="BQ7" s="49"/>
      <c r="BR7" s="49"/>
      <c r="BS7" s="49"/>
      <c r="BT7" s="49"/>
      <c r="BU7" s="49"/>
      <c r="BV7" s="49"/>
      <c r="BW7" s="49"/>
      <c r="BX7" s="49"/>
      <c r="BY7" s="49"/>
      <c r="BZ7" s="49"/>
      <c r="CA7" s="49"/>
      <c r="CB7" s="49"/>
      <c r="CC7" s="49"/>
      <c r="CD7" s="49"/>
      <c r="CE7" s="49"/>
      <c r="CF7" s="49"/>
      <c r="CG7" s="49"/>
      <c r="CH7" s="49"/>
      <c r="CI7" s="49"/>
      <c r="CJ7" s="49"/>
      <c r="CK7" s="49"/>
      <c r="CL7" s="49"/>
      <c r="CM7" s="49"/>
      <c r="CN7" s="49"/>
      <c r="CO7" s="49"/>
      <c r="CP7" s="49"/>
      <c r="CQ7" s="49"/>
      <c r="CR7" s="49"/>
      <c r="CS7" s="49"/>
      <c r="CT7" s="49"/>
      <c r="CU7" s="49"/>
      <c r="CV7" s="49"/>
      <c r="CW7" s="49"/>
      <c r="CX7" s="49"/>
      <c r="CY7" s="49"/>
      <c r="CZ7" s="49"/>
      <c r="DA7" s="49"/>
      <c r="DB7" s="49"/>
      <c r="DC7" s="49"/>
      <c r="DD7" s="49"/>
      <c r="DE7" s="49"/>
      <c r="DF7" s="49"/>
      <c r="DG7" s="49"/>
      <c r="DH7" s="49"/>
      <c r="DI7" s="49"/>
      <c r="DJ7" s="49"/>
      <c r="DK7" s="49"/>
      <c r="DL7" s="49"/>
      <c r="DM7" s="49"/>
      <c r="DN7" s="49"/>
      <c r="DO7" s="49"/>
      <c r="DP7" s="49"/>
      <c r="DQ7" s="49"/>
      <c r="DR7" s="49"/>
      <c r="DS7" s="49"/>
      <c r="DT7" s="49"/>
      <c r="DU7" s="49"/>
      <c r="DV7" s="49"/>
      <c r="DW7" s="49"/>
      <c r="DX7" s="49"/>
      <c r="DY7" s="49"/>
      <c r="DZ7" s="49"/>
      <c r="EA7" s="49"/>
      <c r="EB7" s="49"/>
      <c r="EC7" s="49"/>
      <c r="ED7" s="49"/>
      <c r="EE7" s="49"/>
      <c r="EF7" s="49"/>
      <c r="EG7" s="49"/>
      <c r="EH7" s="49"/>
      <c r="EI7" s="49"/>
      <c r="EJ7" s="49"/>
      <c r="EK7" s="49"/>
      <c r="EL7" s="49"/>
      <c r="EM7" s="49"/>
      <c r="EN7" s="49"/>
      <c r="EO7" s="49"/>
      <c r="EP7" s="49"/>
      <c r="EQ7" s="49"/>
      <c r="ER7" s="49"/>
      <c r="ES7" s="49"/>
      <c r="ET7" s="49"/>
      <c r="EU7" s="49"/>
      <c r="EV7" s="49"/>
      <c r="EW7" s="49"/>
      <c r="EX7" s="49"/>
      <c r="EY7" s="49"/>
      <c r="EZ7" s="49"/>
      <c r="FA7" s="49"/>
      <c r="FB7" s="49"/>
      <c r="FC7" s="49"/>
      <c r="FD7" s="49"/>
      <c r="FE7" s="49"/>
      <c r="FF7" s="49"/>
      <c r="FG7" s="49"/>
      <c r="FH7" s="49"/>
      <c r="FI7" s="49"/>
      <c r="FJ7" s="49"/>
      <c r="FK7" s="49"/>
      <c r="FL7" s="49"/>
      <c r="FM7" s="49"/>
      <c r="FN7" s="49"/>
      <c r="FO7" s="49"/>
      <c r="FP7" s="49"/>
      <c r="FQ7" s="49"/>
      <c r="FR7" s="49"/>
      <c r="FS7" s="49"/>
      <c r="FT7" s="49"/>
      <c r="FU7" s="49"/>
      <c r="FV7" s="49"/>
      <c r="FW7" s="49"/>
      <c r="FX7" s="49"/>
      <c r="FY7" s="49"/>
      <c r="FZ7" s="49"/>
      <c r="GA7" s="49"/>
      <c r="GB7" s="49"/>
      <c r="GC7" s="49"/>
      <c r="GD7" s="49"/>
      <c r="GE7" s="49"/>
      <c r="GF7" s="49"/>
      <c r="GG7" s="49"/>
      <c r="GH7" s="49"/>
      <c r="GI7" s="49"/>
      <c r="GJ7" s="49"/>
      <c r="GK7" s="49"/>
      <c r="GL7" s="49"/>
      <c r="GM7" s="49"/>
      <c r="GN7" s="49"/>
      <c r="GO7" s="49"/>
      <c r="GP7" s="49"/>
      <c r="GQ7" s="49"/>
      <c r="GR7" s="49"/>
      <c r="GS7" s="49"/>
      <c r="GT7" s="49"/>
      <c r="GU7" s="49"/>
      <c r="GV7" s="49"/>
      <c r="GW7" s="49"/>
      <c r="GX7" s="49"/>
      <c r="GY7" s="49"/>
      <c r="GZ7" s="49"/>
      <c r="HA7" s="49"/>
      <c r="HB7" s="49"/>
      <c r="HC7" s="49"/>
    </row>
    <row r="8" spans="1:211" s="52" customFormat="1" ht="12.75" customHeight="1" x14ac:dyDescent="0.25">
      <c r="A8" s="582"/>
      <c r="B8" s="169"/>
      <c r="C8" s="179">
        <v>0.375</v>
      </c>
      <c r="D8" s="180">
        <v>0.5</v>
      </c>
      <c r="E8" s="179"/>
      <c r="F8" s="180"/>
      <c r="G8" s="179"/>
      <c r="H8" s="180"/>
      <c r="I8" s="179"/>
      <c r="J8" s="180"/>
      <c r="K8" s="179">
        <v>0.33333333333333331</v>
      </c>
      <c r="L8" s="180">
        <v>0.5</v>
      </c>
      <c r="M8" s="179"/>
      <c r="N8" s="180"/>
      <c r="O8" s="312">
        <v>0.58333333333333337</v>
      </c>
      <c r="P8" s="180">
        <v>0.66666666666666663</v>
      </c>
      <c r="Q8" s="179"/>
      <c r="R8" s="180"/>
      <c r="S8" s="179">
        <v>0.33333333333333331</v>
      </c>
      <c r="T8" s="180">
        <v>0.41666666666666669</v>
      </c>
      <c r="U8" s="179"/>
      <c r="V8" s="180"/>
      <c r="W8" s="181">
        <v>0.5625</v>
      </c>
      <c r="X8" s="182">
        <v>0.6875</v>
      </c>
      <c r="Y8" s="183"/>
      <c r="Z8" s="184"/>
      <c r="AA8" s="185">
        <v>0.33333333333333331</v>
      </c>
      <c r="AB8" s="186">
        <v>0.5</v>
      </c>
      <c r="AC8" s="185"/>
      <c r="AD8" s="186"/>
      <c r="AE8" s="185">
        <v>0.54166666666666663</v>
      </c>
      <c r="AF8" s="186">
        <v>0.64583333333333337</v>
      </c>
      <c r="AG8" s="185" t="s">
        <v>139</v>
      </c>
      <c r="AH8" s="186">
        <v>0.73958333333333337</v>
      </c>
      <c r="AI8" s="179">
        <v>0.33333333333333331</v>
      </c>
      <c r="AJ8" s="180">
        <v>0.5</v>
      </c>
      <c r="AK8" s="179"/>
      <c r="AL8" s="180"/>
      <c r="AM8" s="179">
        <v>0.5625</v>
      </c>
      <c r="AN8" s="180">
        <v>0.6875</v>
      </c>
      <c r="AO8" s="179"/>
      <c r="AP8" s="180"/>
      <c r="AQ8" s="179"/>
      <c r="AR8" s="180"/>
      <c r="AS8" s="179"/>
      <c r="AT8" s="180"/>
      <c r="AU8" s="493" t="s">
        <v>19</v>
      </c>
      <c r="AV8" s="494"/>
      <c r="AW8" s="120">
        <v>0</v>
      </c>
      <c r="AX8" s="121">
        <v>0</v>
      </c>
      <c r="AY8" s="49"/>
      <c r="AZ8" s="49"/>
      <c r="BA8" s="49"/>
      <c r="BB8" s="49"/>
      <c r="BC8" s="49"/>
      <c r="BD8" s="49"/>
      <c r="BE8" s="49"/>
      <c r="BF8" s="49"/>
      <c r="BG8" s="49"/>
      <c r="BH8" s="49"/>
      <c r="BI8" s="49"/>
      <c r="BJ8" s="49"/>
      <c r="BK8" s="49"/>
      <c r="BL8" s="49"/>
      <c r="BM8" s="49"/>
      <c r="BN8" s="49"/>
      <c r="BO8" s="49"/>
      <c r="BP8" s="49"/>
      <c r="BQ8" s="49"/>
      <c r="BR8" s="49"/>
      <c r="BS8" s="49"/>
      <c r="BT8" s="49"/>
      <c r="BU8" s="49"/>
      <c r="BV8" s="49"/>
      <c r="BW8" s="49"/>
      <c r="BX8" s="49"/>
      <c r="BY8" s="49"/>
      <c r="BZ8" s="49"/>
      <c r="CA8" s="49"/>
      <c r="CB8" s="49"/>
      <c r="CC8" s="49"/>
      <c r="CD8" s="49"/>
      <c r="CE8" s="49"/>
      <c r="CF8" s="49"/>
      <c r="CG8" s="49"/>
      <c r="CH8" s="49"/>
      <c r="CI8" s="49"/>
      <c r="CJ8" s="49"/>
      <c r="CK8" s="49"/>
      <c r="CL8" s="49"/>
      <c r="CM8" s="49"/>
      <c r="CN8" s="49"/>
      <c r="CO8" s="49"/>
      <c r="CP8" s="49"/>
      <c r="CQ8" s="49"/>
      <c r="CR8" s="49"/>
      <c r="CS8" s="49"/>
      <c r="CT8" s="49"/>
      <c r="CU8" s="49"/>
      <c r="CV8" s="49"/>
      <c r="CW8" s="49"/>
      <c r="CX8" s="49"/>
      <c r="CY8" s="49"/>
      <c r="CZ8" s="49"/>
      <c r="DA8" s="49"/>
      <c r="DB8" s="49"/>
      <c r="DC8" s="49"/>
      <c r="DD8" s="49"/>
      <c r="DE8" s="49"/>
      <c r="DF8" s="49"/>
      <c r="DG8" s="49"/>
      <c r="DH8" s="49"/>
      <c r="DI8" s="49"/>
      <c r="DJ8" s="49"/>
      <c r="DK8" s="49"/>
      <c r="DL8" s="49"/>
      <c r="DM8" s="49"/>
      <c r="DN8" s="49"/>
      <c r="DO8" s="49"/>
      <c r="DP8" s="49"/>
      <c r="DQ8" s="49"/>
      <c r="DR8" s="49"/>
      <c r="DS8" s="49"/>
      <c r="DT8" s="49"/>
      <c r="DU8" s="49"/>
      <c r="DV8" s="49"/>
      <c r="DW8" s="49"/>
      <c r="DX8" s="49"/>
      <c r="DY8" s="49"/>
      <c r="DZ8" s="49"/>
      <c r="EA8" s="49"/>
      <c r="EB8" s="49"/>
      <c r="EC8" s="49"/>
      <c r="ED8" s="49"/>
      <c r="EE8" s="49"/>
      <c r="EF8" s="49"/>
      <c r="EG8" s="49"/>
      <c r="EH8" s="49"/>
      <c r="EI8" s="49"/>
      <c r="EJ8" s="49"/>
      <c r="EK8" s="49"/>
      <c r="EL8" s="49"/>
      <c r="EM8" s="49"/>
      <c r="EN8" s="49"/>
      <c r="EO8" s="49"/>
      <c r="EP8" s="49"/>
      <c r="EQ8" s="49"/>
      <c r="ER8" s="49"/>
      <c r="ES8" s="49"/>
      <c r="ET8" s="49"/>
      <c r="EU8" s="49"/>
      <c r="EV8" s="49"/>
      <c r="EW8" s="49"/>
      <c r="EX8" s="49"/>
      <c r="EY8" s="49"/>
      <c r="EZ8" s="49"/>
      <c r="FA8" s="49"/>
      <c r="FB8" s="49"/>
      <c r="FC8" s="49"/>
      <c r="FD8" s="49"/>
      <c r="FE8" s="49"/>
      <c r="FF8" s="49"/>
      <c r="FG8" s="49"/>
      <c r="FH8" s="49"/>
      <c r="FI8" s="49"/>
      <c r="FJ8" s="49"/>
      <c r="FK8" s="49"/>
      <c r="FL8" s="49"/>
      <c r="FM8" s="49"/>
      <c r="FN8" s="49"/>
      <c r="FO8" s="49"/>
      <c r="FP8" s="49"/>
      <c r="FQ8" s="49"/>
      <c r="FR8" s="49"/>
      <c r="FS8" s="49"/>
      <c r="FT8" s="49"/>
      <c r="FU8" s="49"/>
      <c r="FV8" s="49"/>
      <c r="FW8" s="49"/>
      <c r="FX8" s="49"/>
      <c r="FY8" s="49"/>
      <c r="FZ8" s="49"/>
      <c r="GA8" s="49"/>
      <c r="GB8" s="49"/>
      <c r="GC8" s="49"/>
      <c r="GD8" s="49"/>
      <c r="GE8" s="49"/>
      <c r="GF8" s="49"/>
      <c r="GG8" s="49"/>
      <c r="GH8" s="49"/>
      <c r="GI8" s="49"/>
      <c r="GJ8" s="49"/>
      <c r="GK8" s="49"/>
      <c r="GL8" s="49"/>
      <c r="GM8" s="49"/>
      <c r="GN8" s="49"/>
      <c r="GO8" s="49"/>
      <c r="GP8" s="49"/>
      <c r="GQ8" s="49"/>
      <c r="GR8" s="49"/>
      <c r="GS8" s="49"/>
      <c r="GT8" s="49"/>
      <c r="GU8" s="49"/>
      <c r="GV8" s="49"/>
      <c r="GW8" s="49"/>
      <c r="GX8" s="49"/>
      <c r="GY8" s="49"/>
      <c r="GZ8" s="49"/>
      <c r="HA8" s="49"/>
      <c r="HB8" s="49"/>
      <c r="HC8" s="49"/>
    </row>
    <row r="9" spans="1:211" s="52" customFormat="1" ht="12.75" customHeight="1" x14ac:dyDescent="0.25">
      <c r="A9" s="582"/>
      <c r="B9" s="169"/>
      <c r="C9" s="9"/>
      <c r="D9" s="187" t="s">
        <v>60</v>
      </c>
      <c r="E9" s="9"/>
      <c r="F9" s="187"/>
      <c r="G9" s="9"/>
      <c r="H9" s="187"/>
      <c r="I9" s="9"/>
      <c r="J9" s="187"/>
      <c r="K9" s="9"/>
      <c r="L9" s="187"/>
      <c r="M9" s="9"/>
      <c r="N9" s="187"/>
      <c r="O9" s="9"/>
      <c r="P9" s="187" t="s">
        <v>43</v>
      </c>
      <c r="Q9" s="9"/>
      <c r="R9" s="187"/>
      <c r="S9" s="9"/>
      <c r="T9" s="187" t="s">
        <v>45</v>
      </c>
      <c r="U9" s="9"/>
      <c r="V9" s="187"/>
      <c r="W9" s="85" t="s">
        <v>42</v>
      </c>
      <c r="X9" s="188" t="s">
        <v>43</v>
      </c>
      <c r="Y9" s="87"/>
      <c r="Z9" s="189"/>
      <c r="AA9" s="88"/>
      <c r="AB9" s="190"/>
      <c r="AC9" s="88"/>
      <c r="AD9" s="190"/>
      <c r="AE9" s="88"/>
      <c r="AF9" s="190"/>
      <c r="AG9" s="88"/>
      <c r="AH9" s="190"/>
      <c r="AI9" s="9"/>
      <c r="AJ9" s="187"/>
      <c r="AK9" s="9"/>
      <c r="AL9" s="187"/>
      <c r="AM9" s="9"/>
      <c r="AN9" s="187" t="s">
        <v>45</v>
      </c>
      <c r="AO9" s="9"/>
      <c r="AP9" s="187"/>
      <c r="AQ9" s="9"/>
      <c r="AR9" s="187"/>
      <c r="AS9" s="9"/>
      <c r="AT9" s="187"/>
      <c r="AU9" s="70"/>
      <c r="AV9" s="70"/>
      <c r="AW9" s="72" t="s">
        <v>20</v>
      </c>
      <c r="AX9" s="122" t="s">
        <v>21</v>
      </c>
      <c r="AY9" s="49"/>
      <c r="AZ9" s="49"/>
      <c r="BA9" s="49"/>
      <c r="BB9" s="49"/>
      <c r="BC9" s="49"/>
      <c r="BD9" s="49"/>
      <c r="BE9" s="49"/>
      <c r="BF9" s="49"/>
      <c r="BG9" s="49"/>
      <c r="BH9" s="49"/>
      <c r="BI9" s="49"/>
      <c r="BJ9" s="49"/>
      <c r="BK9" s="49"/>
      <c r="BL9" s="49"/>
      <c r="BM9" s="49"/>
      <c r="BN9" s="49"/>
      <c r="BO9" s="49"/>
      <c r="BP9" s="49"/>
      <c r="BQ9" s="49"/>
      <c r="BR9" s="49"/>
      <c r="BS9" s="49"/>
      <c r="BT9" s="49"/>
      <c r="BU9" s="49"/>
      <c r="BV9" s="49"/>
      <c r="BW9" s="49"/>
      <c r="BX9" s="49"/>
      <c r="BY9" s="49"/>
      <c r="BZ9" s="49"/>
      <c r="CA9" s="49"/>
      <c r="CB9" s="49"/>
      <c r="CC9" s="49"/>
      <c r="CD9" s="49"/>
      <c r="CE9" s="49"/>
      <c r="CF9" s="49"/>
      <c r="CG9" s="49"/>
      <c r="CH9" s="49"/>
      <c r="CI9" s="49"/>
      <c r="CJ9" s="49"/>
      <c r="CK9" s="49"/>
      <c r="CL9" s="49"/>
      <c r="CM9" s="49"/>
      <c r="CN9" s="49"/>
      <c r="CO9" s="49"/>
      <c r="CP9" s="49"/>
      <c r="CQ9" s="49"/>
      <c r="CR9" s="49"/>
      <c r="CS9" s="49"/>
      <c r="CT9" s="49"/>
      <c r="CU9" s="49"/>
      <c r="CV9" s="49"/>
      <c r="CW9" s="49"/>
      <c r="CX9" s="49"/>
      <c r="CY9" s="49"/>
      <c r="CZ9" s="49"/>
      <c r="DA9" s="49"/>
      <c r="DB9" s="49"/>
      <c r="DC9" s="49"/>
      <c r="DD9" s="49"/>
      <c r="DE9" s="49"/>
      <c r="DF9" s="49"/>
      <c r="DG9" s="49"/>
      <c r="DH9" s="49"/>
      <c r="DI9" s="49"/>
      <c r="DJ9" s="49"/>
      <c r="DK9" s="49"/>
      <c r="DL9" s="49"/>
      <c r="DM9" s="49"/>
      <c r="DN9" s="49"/>
      <c r="DO9" s="49"/>
      <c r="DP9" s="49"/>
      <c r="DQ9" s="49"/>
      <c r="DR9" s="49"/>
      <c r="DS9" s="49"/>
      <c r="DT9" s="49"/>
      <c r="DU9" s="49"/>
      <c r="DV9" s="49"/>
      <c r="DW9" s="49"/>
      <c r="DX9" s="49"/>
      <c r="DY9" s="49"/>
      <c r="DZ9" s="49"/>
      <c r="EA9" s="49"/>
      <c r="EB9" s="49"/>
      <c r="EC9" s="49"/>
      <c r="ED9" s="49"/>
      <c r="EE9" s="49"/>
      <c r="EF9" s="49"/>
      <c r="EG9" s="49"/>
      <c r="EH9" s="49"/>
      <c r="EI9" s="49"/>
      <c r="EJ9" s="49"/>
      <c r="EK9" s="49"/>
      <c r="EL9" s="49"/>
      <c r="EM9" s="49"/>
      <c r="EN9" s="49"/>
      <c r="EO9" s="49"/>
      <c r="EP9" s="49"/>
      <c r="EQ9" s="49"/>
      <c r="ER9" s="49"/>
      <c r="ES9" s="49"/>
      <c r="ET9" s="49"/>
      <c r="EU9" s="49"/>
      <c r="EV9" s="49"/>
      <c r="EW9" s="49"/>
      <c r="EX9" s="49"/>
      <c r="EY9" s="49"/>
      <c r="EZ9" s="49"/>
      <c r="FA9" s="49"/>
      <c r="FB9" s="49"/>
      <c r="FC9" s="49"/>
      <c r="FD9" s="49"/>
      <c r="FE9" s="49"/>
      <c r="FF9" s="49"/>
      <c r="FG9" s="49"/>
      <c r="FH9" s="49"/>
      <c r="FI9" s="49"/>
      <c r="FJ9" s="49"/>
      <c r="FK9" s="49"/>
      <c r="FL9" s="49"/>
      <c r="FM9" s="49"/>
      <c r="FN9" s="49"/>
      <c r="FO9" s="49"/>
      <c r="FP9" s="49"/>
      <c r="FQ9" s="49"/>
      <c r="FR9" s="49"/>
      <c r="FS9" s="49"/>
      <c r="FT9" s="49"/>
      <c r="FU9" s="49"/>
      <c r="FV9" s="49"/>
      <c r="FW9" s="49"/>
      <c r="FX9" s="49"/>
      <c r="FY9" s="49"/>
      <c r="FZ9" s="49"/>
      <c r="GA9" s="49"/>
      <c r="GB9" s="49"/>
      <c r="GC9" s="49"/>
      <c r="GD9" s="49"/>
      <c r="GE9" s="49"/>
      <c r="GF9" s="49"/>
      <c r="GG9" s="49"/>
      <c r="GH9" s="49"/>
      <c r="GI9" s="49"/>
      <c r="GJ9" s="49"/>
      <c r="GK9" s="49"/>
      <c r="GL9" s="49"/>
      <c r="GM9" s="49"/>
      <c r="GN9" s="49"/>
      <c r="GO9" s="49"/>
      <c r="GP9" s="49"/>
      <c r="GQ9" s="49"/>
      <c r="GR9" s="49"/>
      <c r="GS9" s="49"/>
      <c r="GT9" s="49"/>
      <c r="GU9" s="49"/>
      <c r="GV9" s="49"/>
      <c r="GW9" s="49"/>
      <c r="GX9" s="49"/>
      <c r="GY9" s="49"/>
      <c r="GZ9" s="49"/>
      <c r="HA9" s="49"/>
      <c r="HB9" s="49"/>
      <c r="HC9" s="49"/>
    </row>
    <row r="10" spans="1:211" s="52" customFormat="1" ht="12" customHeight="1" x14ac:dyDescent="0.25">
      <c r="A10" s="582"/>
      <c r="B10" s="169"/>
      <c r="C10" s="346"/>
      <c r="D10" s="347"/>
      <c r="E10" s="346"/>
      <c r="F10" s="347"/>
      <c r="G10" s="346"/>
      <c r="H10" s="347"/>
      <c r="I10" s="346"/>
      <c r="J10" s="347"/>
      <c r="K10" s="346"/>
      <c r="L10" s="347"/>
      <c r="M10" s="346"/>
      <c r="N10" s="347"/>
      <c r="O10" s="346"/>
      <c r="P10" s="347"/>
      <c r="Q10" s="346"/>
      <c r="R10" s="347"/>
      <c r="S10" s="346"/>
      <c r="T10" s="347"/>
      <c r="U10" s="346"/>
      <c r="V10" s="347"/>
      <c r="W10" s="404"/>
      <c r="X10" s="405"/>
      <c r="Y10" s="402"/>
      <c r="Z10" s="403"/>
      <c r="AA10" s="424"/>
      <c r="AB10" s="425"/>
      <c r="AC10" s="424"/>
      <c r="AD10" s="425"/>
      <c r="AE10" s="424"/>
      <c r="AF10" s="425"/>
      <c r="AG10" s="424"/>
      <c r="AH10" s="425"/>
      <c r="AI10" s="346"/>
      <c r="AJ10" s="347"/>
      <c r="AK10" s="346"/>
      <c r="AL10" s="347"/>
      <c r="AM10" s="346"/>
      <c r="AN10" s="347"/>
      <c r="AO10" s="346"/>
      <c r="AP10" s="347"/>
      <c r="AQ10" s="346"/>
      <c r="AR10" s="347"/>
      <c r="AS10" s="346"/>
      <c r="AT10" s="347"/>
      <c r="AU10" s="70"/>
      <c r="AV10" s="70"/>
      <c r="AW10" s="380" t="s">
        <v>23</v>
      </c>
      <c r="AX10" s="381"/>
      <c r="AY10" s="49"/>
      <c r="AZ10" s="49"/>
      <c r="BA10" s="49"/>
      <c r="BB10" s="49"/>
      <c r="BC10" s="49"/>
      <c r="BD10" s="49"/>
      <c r="BE10" s="49"/>
      <c r="BF10" s="49"/>
      <c r="BG10" s="49"/>
      <c r="BH10" s="49"/>
      <c r="BI10" s="49"/>
      <c r="BJ10" s="49"/>
      <c r="BK10" s="49"/>
      <c r="BL10" s="49"/>
      <c r="BM10" s="49"/>
      <c r="BN10" s="49"/>
      <c r="BO10" s="49"/>
      <c r="BP10" s="49"/>
      <c r="BQ10" s="49"/>
      <c r="BR10" s="49"/>
      <c r="BS10" s="49"/>
      <c r="BT10" s="49"/>
      <c r="BU10" s="49"/>
      <c r="BV10" s="49"/>
      <c r="BW10" s="49"/>
      <c r="BX10" s="49"/>
      <c r="BY10" s="49"/>
      <c r="BZ10" s="49"/>
      <c r="CA10" s="49"/>
      <c r="CB10" s="49"/>
      <c r="CC10" s="49"/>
      <c r="CD10" s="49"/>
      <c r="CE10" s="49"/>
      <c r="CF10" s="49"/>
      <c r="CG10" s="49"/>
      <c r="CH10" s="49"/>
      <c r="CI10" s="49"/>
      <c r="CJ10" s="49"/>
      <c r="CK10" s="49"/>
      <c r="CL10" s="49"/>
      <c r="CM10" s="49"/>
      <c r="CN10" s="49"/>
      <c r="CO10" s="49"/>
      <c r="CP10" s="49"/>
      <c r="CQ10" s="49"/>
      <c r="CR10" s="49"/>
      <c r="CS10" s="49"/>
      <c r="CT10" s="49"/>
      <c r="CU10" s="49"/>
      <c r="CV10" s="49"/>
      <c r="CW10" s="49"/>
      <c r="CX10" s="49"/>
      <c r="CY10" s="49"/>
      <c r="CZ10" s="49"/>
      <c r="DA10" s="49"/>
      <c r="DB10" s="49"/>
      <c r="DC10" s="49"/>
      <c r="DD10" s="49"/>
      <c r="DE10" s="49"/>
      <c r="DF10" s="49"/>
      <c r="DG10" s="49"/>
      <c r="DH10" s="49"/>
      <c r="DI10" s="49"/>
      <c r="DJ10" s="49"/>
      <c r="DK10" s="49"/>
      <c r="DL10" s="49"/>
      <c r="DM10" s="49"/>
      <c r="DN10" s="49"/>
      <c r="DO10" s="49"/>
      <c r="DP10" s="49"/>
      <c r="DQ10" s="49"/>
      <c r="DR10" s="49"/>
      <c r="DS10" s="49"/>
      <c r="DT10" s="49"/>
      <c r="DU10" s="49"/>
      <c r="DV10" s="49"/>
      <c r="DW10" s="49"/>
      <c r="DX10" s="49"/>
      <c r="DY10" s="49"/>
      <c r="DZ10" s="49"/>
      <c r="EA10" s="49"/>
      <c r="EB10" s="49"/>
      <c r="EC10" s="49"/>
      <c r="ED10" s="49"/>
      <c r="EE10" s="49"/>
      <c r="EF10" s="49"/>
      <c r="EG10" s="49"/>
      <c r="EH10" s="49"/>
      <c r="EI10" s="49"/>
      <c r="EJ10" s="49"/>
      <c r="EK10" s="49"/>
      <c r="EL10" s="49"/>
      <c r="EM10" s="49"/>
      <c r="EN10" s="49"/>
      <c r="EO10" s="49"/>
      <c r="EP10" s="49"/>
      <c r="EQ10" s="49"/>
      <c r="ER10" s="49"/>
      <c r="ES10" s="49"/>
      <c r="ET10" s="49"/>
      <c r="EU10" s="49"/>
      <c r="EV10" s="49"/>
      <c r="EW10" s="49"/>
      <c r="EX10" s="49"/>
      <c r="EY10" s="49"/>
      <c r="EZ10" s="49"/>
      <c r="FA10" s="49"/>
      <c r="FB10" s="49"/>
      <c r="FC10" s="49"/>
      <c r="FD10" s="49"/>
      <c r="FE10" s="49"/>
      <c r="FF10" s="49"/>
      <c r="FG10" s="49"/>
      <c r="FH10" s="49"/>
      <c r="FI10" s="49"/>
      <c r="FJ10" s="49"/>
      <c r="FK10" s="49"/>
      <c r="FL10" s="49"/>
      <c r="FM10" s="49"/>
      <c r="FN10" s="49"/>
      <c r="FO10" s="49"/>
      <c r="FP10" s="49"/>
      <c r="FQ10" s="49"/>
      <c r="FR10" s="49"/>
      <c r="FS10" s="49"/>
      <c r="FT10" s="49"/>
      <c r="FU10" s="49"/>
      <c r="FV10" s="49"/>
      <c r="FW10" s="49"/>
      <c r="FX10" s="49"/>
      <c r="FY10" s="49"/>
      <c r="FZ10" s="49"/>
      <c r="GA10" s="49"/>
      <c r="GB10" s="49"/>
      <c r="GC10" s="49"/>
      <c r="GD10" s="49"/>
      <c r="GE10" s="49"/>
      <c r="GF10" s="49"/>
      <c r="GG10" s="49"/>
      <c r="GH10" s="49"/>
      <c r="GI10" s="49"/>
      <c r="GJ10" s="49"/>
      <c r="GK10" s="49"/>
      <c r="GL10" s="49"/>
      <c r="GM10" s="49"/>
      <c r="GN10" s="49"/>
      <c r="GO10" s="49"/>
      <c r="GP10" s="49"/>
      <c r="GQ10" s="49"/>
      <c r="GR10" s="49"/>
      <c r="GS10" s="49"/>
      <c r="GT10" s="49"/>
      <c r="GU10" s="49"/>
      <c r="GV10" s="49"/>
      <c r="GW10" s="49"/>
      <c r="GX10" s="49"/>
      <c r="GY10" s="49"/>
      <c r="GZ10" s="49"/>
      <c r="HA10" s="49"/>
      <c r="HB10" s="49"/>
      <c r="HC10" s="49"/>
    </row>
    <row r="11" spans="1:211" s="54" customFormat="1" ht="12.75" customHeight="1" x14ac:dyDescent="0.25">
      <c r="A11" s="582"/>
      <c r="B11" s="170" t="s">
        <v>24</v>
      </c>
      <c r="C11" s="438" t="s">
        <v>41</v>
      </c>
      <c r="D11" s="439"/>
      <c r="E11" s="438"/>
      <c r="F11" s="439"/>
      <c r="G11" s="438" t="s">
        <v>82</v>
      </c>
      <c r="H11" s="439"/>
      <c r="I11" s="438" t="s">
        <v>140</v>
      </c>
      <c r="J11" s="439"/>
      <c r="K11" s="438" t="s">
        <v>141</v>
      </c>
      <c r="L11" s="439"/>
      <c r="M11" s="438"/>
      <c r="N11" s="439"/>
      <c r="O11" s="438" t="s">
        <v>136</v>
      </c>
      <c r="P11" s="439"/>
      <c r="Q11" s="438"/>
      <c r="R11" s="439"/>
      <c r="S11" s="438" t="s">
        <v>120</v>
      </c>
      <c r="T11" s="439"/>
      <c r="U11" s="438" t="s">
        <v>83</v>
      </c>
      <c r="V11" s="439"/>
      <c r="W11" s="438" t="s">
        <v>137</v>
      </c>
      <c r="X11" s="439"/>
      <c r="Y11" s="438"/>
      <c r="Z11" s="439"/>
      <c r="AA11" s="452" t="s">
        <v>135</v>
      </c>
      <c r="AB11" s="453"/>
      <c r="AC11" s="432"/>
      <c r="AD11" s="433"/>
      <c r="AE11" s="452" t="s">
        <v>135</v>
      </c>
      <c r="AF11" s="453"/>
      <c r="AG11" s="452"/>
      <c r="AH11" s="453"/>
      <c r="AI11" s="611" t="s">
        <v>135</v>
      </c>
      <c r="AJ11" s="612"/>
      <c r="AK11" s="611"/>
      <c r="AL11" s="612"/>
      <c r="AM11" s="611" t="s">
        <v>105</v>
      </c>
      <c r="AN11" s="612"/>
      <c r="AO11" s="438"/>
      <c r="AP11" s="439"/>
      <c r="AQ11" s="438"/>
      <c r="AR11" s="439"/>
      <c r="AS11" s="438"/>
      <c r="AT11" s="439"/>
      <c r="AU11" s="49"/>
      <c r="AV11" s="49"/>
      <c r="AW11" s="49"/>
      <c r="AX11" s="49"/>
      <c r="AY11" s="49"/>
      <c r="AZ11" s="49"/>
      <c r="BA11" s="49"/>
      <c r="BB11" s="49"/>
      <c r="BC11" s="49"/>
      <c r="BD11" s="49"/>
      <c r="BE11" s="49"/>
      <c r="BF11" s="49"/>
      <c r="BG11" s="49"/>
      <c r="BH11" s="49"/>
      <c r="BI11" s="49"/>
      <c r="BJ11" s="49"/>
      <c r="BK11" s="49"/>
      <c r="BL11" s="49"/>
      <c r="BM11" s="49"/>
      <c r="BN11" s="49"/>
      <c r="BO11" s="49"/>
      <c r="BP11" s="49"/>
      <c r="BQ11" s="49"/>
      <c r="BR11" s="49"/>
      <c r="BS11" s="49"/>
      <c r="BT11" s="49"/>
      <c r="BU11" s="49"/>
      <c r="BV11" s="49"/>
      <c r="BW11" s="49"/>
      <c r="BX11" s="49"/>
      <c r="BY11" s="49"/>
      <c r="BZ11" s="49"/>
      <c r="CA11" s="49"/>
      <c r="CB11" s="49"/>
      <c r="CC11" s="49"/>
      <c r="CD11" s="49"/>
      <c r="CE11" s="49"/>
      <c r="CF11" s="49"/>
      <c r="CG11" s="49"/>
      <c r="CH11" s="49"/>
      <c r="CI11" s="49"/>
      <c r="CJ11" s="49"/>
      <c r="CK11" s="49"/>
      <c r="CL11" s="49"/>
      <c r="CM11" s="49"/>
      <c r="CN11" s="49"/>
      <c r="CO11" s="49"/>
      <c r="CP11" s="49"/>
      <c r="CQ11" s="49"/>
      <c r="CR11" s="49"/>
      <c r="CS11" s="49"/>
      <c r="CT11" s="49"/>
      <c r="CU11" s="49"/>
      <c r="CV11" s="49"/>
      <c r="CW11" s="49"/>
      <c r="CX11" s="49"/>
      <c r="CY11" s="49"/>
      <c r="CZ11" s="49"/>
      <c r="DA11" s="49"/>
      <c r="DB11" s="49"/>
      <c r="DC11" s="49"/>
      <c r="DD11" s="49"/>
      <c r="DE11" s="49"/>
      <c r="DF11" s="49"/>
      <c r="DG11" s="49"/>
      <c r="DH11" s="49"/>
      <c r="DI11" s="49"/>
      <c r="DJ11" s="49"/>
      <c r="DK11" s="49"/>
      <c r="DL11" s="49"/>
      <c r="DM11" s="49"/>
      <c r="DN11" s="49"/>
      <c r="DO11" s="49"/>
      <c r="DP11" s="49"/>
      <c r="DQ11" s="49"/>
      <c r="DR11" s="49"/>
      <c r="DS11" s="49"/>
      <c r="DT11" s="49"/>
      <c r="DU11" s="49"/>
      <c r="DV11" s="49"/>
      <c r="DW11" s="49"/>
      <c r="DX11" s="49"/>
      <c r="DY11" s="49"/>
      <c r="DZ11" s="49"/>
      <c r="EA11" s="49"/>
      <c r="EB11" s="49"/>
      <c r="EC11" s="49"/>
      <c r="ED11" s="49"/>
      <c r="EE11" s="49"/>
      <c r="EF11" s="49"/>
      <c r="EG11" s="49"/>
      <c r="EH11" s="49"/>
      <c r="EI11" s="49"/>
      <c r="EJ11" s="49"/>
      <c r="EK11" s="49"/>
      <c r="EL11" s="49"/>
      <c r="EM11" s="49"/>
      <c r="EN11" s="49"/>
      <c r="EO11" s="49"/>
      <c r="EP11" s="49"/>
      <c r="EQ11" s="49"/>
      <c r="ER11" s="49"/>
      <c r="ES11" s="49"/>
      <c r="ET11" s="49"/>
      <c r="EU11" s="49"/>
      <c r="EV11" s="49"/>
      <c r="EW11" s="49"/>
      <c r="EX11" s="49"/>
      <c r="EY11" s="49"/>
      <c r="EZ11" s="49"/>
      <c r="FA11" s="49"/>
      <c r="FB11" s="49"/>
      <c r="FC11" s="49"/>
      <c r="FD11" s="49"/>
      <c r="FE11" s="49"/>
      <c r="FF11" s="49"/>
      <c r="FG11" s="49"/>
      <c r="FH11" s="49"/>
      <c r="FI11" s="49"/>
      <c r="FJ11" s="49"/>
      <c r="FK11" s="49"/>
      <c r="FL11" s="49"/>
      <c r="FM11" s="49"/>
      <c r="FN11" s="49"/>
      <c r="FO11" s="49"/>
      <c r="FP11" s="49"/>
      <c r="FQ11" s="49"/>
      <c r="FR11" s="49"/>
      <c r="FS11" s="49"/>
      <c r="FT11" s="49"/>
      <c r="FU11" s="49"/>
      <c r="FV11" s="49"/>
      <c r="FW11" s="49"/>
      <c r="FX11" s="49"/>
      <c r="FY11" s="49"/>
      <c r="FZ11" s="49"/>
      <c r="GA11" s="49"/>
      <c r="GB11" s="49"/>
      <c r="GC11" s="49"/>
      <c r="GD11" s="49"/>
      <c r="GE11" s="49"/>
      <c r="GF11" s="49"/>
      <c r="GG11" s="49"/>
      <c r="GH11" s="49"/>
      <c r="GI11" s="49"/>
      <c r="GJ11" s="49"/>
      <c r="GK11" s="49"/>
      <c r="GL11" s="49"/>
      <c r="GM11" s="49"/>
      <c r="GN11" s="49"/>
      <c r="GO11" s="49"/>
      <c r="GP11" s="49"/>
      <c r="GQ11" s="49"/>
      <c r="GR11" s="49"/>
      <c r="GS11" s="49"/>
      <c r="GT11" s="49"/>
      <c r="GU11" s="49"/>
      <c r="GV11" s="49"/>
      <c r="GW11" s="49"/>
      <c r="GX11" s="49"/>
      <c r="GY11" s="49"/>
      <c r="GZ11" s="49"/>
      <c r="HA11" s="49"/>
      <c r="HB11" s="49"/>
      <c r="HC11" s="49"/>
    </row>
    <row r="12" spans="1:211" s="54" customFormat="1" ht="12.75" customHeight="1" x14ac:dyDescent="0.25">
      <c r="A12" s="582"/>
      <c r="B12" s="170"/>
      <c r="C12" s="311">
        <v>0.375</v>
      </c>
      <c r="D12" s="192">
        <v>0.5</v>
      </c>
      <c r="E12" s="191"/>
      <c r="F12" s="192"/>
      <c r="G12" s="191">
        <v>0.55208333333333337</v>
      </c>
      <c r="H12" s="192">
        <v>0.59375</v>
      </c>
      <c r="I12" s="191">
        <v>0.60416666666666663</v>
      </c>
      <c r="J12" s="192">
        <v>0.6875</v>
      </c>
      <c r="K12" s="191">
        <v>0.33333333333333331</v>
      </c>
      <c r="L12" s="192">
        <v>0.5</v>
      </c>
      <c r="M12" s="191"/>
      <c r="N12" s="192"/>
      <c r="O12" s="191">
        <v>0.58333333333333337</v>
      </c>
      <c r="P12" s="192">
        <v>0.66666666666666663</v>
      </c>
      <c r="Q12" s="191"/>
      <c r="R12" s="192"/>
      <c r="S12" s="191">
        <v>0.33333333333333331</v>
      </c>
      <c r="T12" s="192">
        <v>0.41666666666666669</v>
      </c>
      <c r="U12" s="191">
        <v>0.41666666666666669</v>
      </c>
      <c r="V12" s="192">
        <v>0.5</v>
      </c>
      <c r="W12" s="191">
        <v>0.5625</v>
      </c>
      <c r="X12" s="192">
        <v>0.6875</v>
      </c>
      <c r="Y12" s="191"/>
      <c r="Z12" s="192"/>
      <c r="AA12" s="185">
        <v>0.33333333333333331</v>
      </c>
      <c r="AB12" s="186">
        <v>0.5</v>
      </c>
      <c r="AC12" s="185"/>
      <c r="AD12" s="186"/>
      <c r="AE12" s="185">
        <v>0.54166666666666663</v>
      </c>
      <c r="AF12" s="186">
        <v>0.70833333333333337</v>
      </c>
      <c r="AG12" s="185"/>
      <c r="AH12" s="186"/>
      <c r="AI12" s="191">
        <v>0.33333333333333331</v>
      </c>
      <c r="AJ12" s="192">
        <v>0.5</v>
      </c>
      <c r="AK12" s="191"/>
      <c r="AL12" s="192"/>
      <c r="AM12" s="191">
        <v>0.5625</v>
      </c>
      <c r="AN12" s="192">
        <v>0.6875</v>
      </c>
      <c r="AO12" s="191"/>
      <c r="AP12" s="192"/>
      <c r="AQ12" s="191"/>
      <c r="AR12" s="192"/>
      <c r="AS12" s="191"/>
      <c r="AT12" s="192"/>
      <c r="AU12" s="49"/>
      <c r="AV12" s="49"/>
      <c r="AW12" s="49"/>
      <c r="AX12" s="49"/>
      <c r="AY12" s="49"/>
      <c r="AZ12" s="49"/>
      <c r="BA12" s="49"/>
      <c r="BB12" s="49"/>
      <c r="BC12" s="49"/>
      <c r="BD12" s="49"/>
      <c r="BE12" s="49"/>
      <c r="BF12" s="49"/>
      <c r="BG12" s="49"/>
      <c r="BH12" s="49"/>
      <c r="BI12" s="49"/>
      <c r="BJ12" s="49"/>
      <c r="BK12" s="49"/>
      <c r="BL12" s="49"/>
      <c r="BM12" s="49"/>
      <c r="BN12" s="49"/>
      <c r="BO12" s="49"/>
      <c r="BP12" s="49"/>
      <c r="BQ12" s="49"/>
      <c r="BR12" s="49"/>
      <c r="BS12" s="49"/>
      <c r="BT12" s="49"/>
      <c r="BU12" s="49"/>
      <c r="BV12" s="49"/>
      <c r="BW12" s="49"/>
      <c r="BX12" s="49"/>
      <c r="BY12" s="49"/>
      <c r="BZ12" s="49"/>
      <c r="CA12" s="49"/>
      <c r="CB12" s="49"/>
      <c r="CC12" s="49"/>
      <c r="CD12" s="49"/>
      <c r="CE12" s="49"/>
      <c r="CF12" s="49"/>
      <c r="CG12" s="49"/>
      <c r="CH12" s="49"/>
      <c r="CI12" s="49"/>
      <c r="CJ12" s="49"/>
      <c r="CK12" s="49"/>
      <c r="CL12" s="49"/>
      <c r="CM12" s="49"/>
      <c r="CN12" s="49"/>
      <c r="CO12" s="49"/>
      <c r="CP12" s="49"/>
      <c r="CQ12" s="49"/>
      <c r="CR12" s="49"/>
      <c r="CS12" s="49"/>
      <c r="CT12" s="49"/>
      <c r="CU12" s="49"/>
      <c r="CV12" s="49"/>
      <c r="CW12" s="49"/>
      <c r="CX12" s="49"/>
      <c r="CY12" s="49"/>
      <c r="CZ12" s="49"/>
      <c r="DA12" s="49"/>
      <c r="DB12" s="49"/>
      <c r="DC12" s="49"/>
      <c r="DD12" s="49"/>
      <c r="DE12" s="49"/>
      <c r="DF12" s="49"/>
      <c r="DG12" s="49"/>
      <c r="DH12" s="49"/>
      <c r="DI12" s="49"/>
      <c r="DJ12" s="49"/>
      <c r="DK12" s="49"/>
      <c r="DL12" s="49"/>
      <c r="DM12" s="49"/>
      <c r="DN12" s="49"/>
      <c r="DO12" s="49"/>
      <c r="DP12" s="49"/>
      <c r="DQ12" s="49"/>
      <c r="DR12" s="49"/>
      <c r="DS12" s="49"/>
      <c r="DT12" s="49"/>
      <c r="DU12" s="49"/>
      <c r="DV12" s="49"/>
      <c r="DW12" s="49"/>
      <c r="DX12" s="49"/>
      <c r="DY12" s="49"/>
      <c r="DZ12" s="49"/>
      <c r="EA12" s="49"/>
      <c r="EB12" s="49"/>
      <c r="EC12" s="49"/>
      <c r="ED12" s="49"/>
      <c r="EE12" s="49"/>
      <c r="EF12" s="49"/>
      <c r="EG12" s="49"/>
      <c r="EH12" s="49"/>
      <c r="EI12" s="49"/>
      <c r="EJ12" s="49"/>
      <c r="EK12" s="49"/>
      <c r="EL12" s="49"/>
      <c r="EM12" s="49"/>
      <c r="EN12" s="49"/>
      <c r="EO12" s="49"/>
      <c r="EP12" s="49"/>
      <c r="EQ12" s="49"/>
      <c r="ER12" s="49"/>
      <c r="ES12" s="49"/>
      <c r="ET12" s="49"/>
      <c r="EU12" s="49"/>
      <c r="EV12" s="49"/>
      <c r="EW12" s="49"/>
      <c r="EX12" s="49"/>
      <c r="EY12" s="49"/>
      <c r="EZ12" s="49"/>
      <c r="FA12" s="49"/>
      <c r="FB12" s="49"/>
      <c r="FC12" s="49"/>
      <c r="FD12" s="49"/>
      <c r="FE12" s="49"/>
      <c r="FF12" s="49"/>
      <c r="FG12" s="49"/>
      <c r="FH12" s="49"/>
      <c r="FI12" s="49"/>
      <c r="FJ12" s="49"/>
      <c r="FK12" s="49"/>
      <c r="FL12" s="49"/>
      <c r="FM12" s="49"/>
      <c r="FN12" s="49"/>
      <c r="FO12" s="49"/>
      <c r="FP12" s="49"/>
      <c r="FQ12" s="49"/>
      <c r="FR12" s="49"/>
      <c r="FS12" s="49"/>
      <c r="FT12" s="49"/>
      <c r="FU12" s="49"/>
      <c r="FV12" s="49"/>
      <c r="FW12" s="49"/>
      <c r="FX12" s="49"/>
      <c r="FY12" s="49"/>
      <c r="FZ12" s="49"/>
      <c r="GA12" s="49"/>
      <c r="GB12" s="49"/>
      <c r="GC12" s="49"/>
      <c r="GD12" s="49"/>
      <c r="GE12" s="49"/>
      <c r="GF12" s="49"/>
      <c r="GG12" s="49"/>
      <c r="GH12" s="49"/>
      <c r="GI12" s="49"/>
      <c r="GJ12" s="49"/>
      <c r="GK12" s="49"/>
      <c r="GL12" s="49"/>
      <c r="GM12" s="49"/>
      <c r="GN12" s="49"/>
      <c r="GO12" s="49"/>
      <c r="GP12" s="49"/>
      <c r="GQ12" s="49"/>
      <c r="GR12" s="49"/>
      <c r="GS12" s="49"/>
      <c r="GT12" s="49"/>
      <c r="GU12" s="49"/>
      <c r="GV12" s="49"/>
      <c r="GW12" s="49"/>
      <c r="GX12" s="49"/>
      <c r="GY12" s="49"/>
      <c r="GZ12" s="49"/>
      <c r="HA12" s="49"/>
      <c r="HB12" s="49"/>
      <c r="HC12" s="49"/>
    </row>
    <row r="13" spans="1:211" s="54" customFormat="1" ht="12.75" customHeight="1" x14ac:dyDescent="0.25">
      <c r="A13" s="582"/>
      <c r="B13" s="170"/>
      <c r="C13" s="10"/>
      <c r="D13" s="193" t="s">
        <v>60</v>
      </c>
      <c r="E13" s="10"/>
      <c r="F13" s="193"/>
      <c r="G13" s="10"/>
      <c r="H13" s="193" t="s">
        <v>43</v>
      </c>
      <c r="I13" s="10"/>
      <c r="J13" s="193" t="s">
        <v>14</v>
      </c>
      <c r="K13" s="10"/>
      <c r="L13" s="193"/>
      <c r="M13" s="10"/>
      <c r="N13" s="193"/>
      <c r="O13" s="10"/>
      <c r="P13" s="193" t="s">
        <v>43</v>
      </c>
      <c r="Q13" s="10"/>
      <c r="R13" s="193"/>
      <c r="S13" s="10"/>
      <c r="T13" s="193" t="s">
        <v>45</v>
      </c>
      <c r="U13" s="10"/>
      <c r="V13" s="193" t="s">
        <v>14</v>
      </c>
      <c r="W13" s="10" t="s">
        <v>42</v>
      </c>
      <c r="X13" s="193" t="s">
        <v>43</v>
      </c>
      <c r="Y13" s="10"/>
      <c r="Z13" s="193"/>
      <c r="AA13" s="88"/>
      <c r="AB13" s="190"/>
      <c r="AC13" s="88"/>
      <c r="AD13" s="190"/>
      <c r="AE13" s="88"/>
      <c r="AF13" s="190"/>
      <c r="AG13" s="88"/>
      <c r="AH13" s="190"/>
      <c r="AI13" s="10"/>
      <c r="AJ13" s="193"/>
      <c r="AK13" s="10"/>
      <c r="AL13" s="193"/>
      <c r="AM13" s="10"/>
      <c r="AN13" s="193" t="s">
        <v>45</v>
      </c>
      <c r="AO13" s="10"/>
      <c r="AP13" s="193"/>
      <c r="AQ13" s="10"/>
      <c r="AR13" s="193"/>
      <c r="AS13" s="10"/>
      <c r="AT13" s="193"/>
      <c r="AU13" s="49"/>
      <c r="AV13" s="49"/>
      <c r="AW13" s="49"/>
      <c r="AX13" s="49"/>
      <c r="AY13" s="49"/>
      <c r="AZ13" s="49"/>
      <c r="BA13" s="49"/>
      <c r="BB13" s="49"/>
      <c r="BC13" s="49"/>
      <c r="BD13" s="49"/>
      <c r="BE13" s="49"/>
      <c r="BF13" s="49"/>
      <c r="BG13" s="49"/>
      <c r="BH13" s="49"/>
      <c r="BI13" s="49"/>
      <c r="BJ13" s="49"/>
      <c r="BK13" s="49"/>
      <c r="BL13" s="49"/>
      <c r="BM13" s="49"/>
      <c r="BN13" s="49"/>
      <c r="BO13" s="49"/>
      <c r="BP13" s="49"/>
      <c r="BQ13" s="49"/>
      <c r="BR13" s="49"/>
      <c r="BS13" s="49"/>
      <c r="BT13" s="49"/>
      <c r="BU13" s="49"/>
      <c r="BV13" s="49"/>
      <c r="BW13" s="49"/>
      <c r="BX13" s="49"/>
      <c r="BY13" s="49"/>
      <c r="BZ13" s="49"/>
      <c r="CA13" s="49"/>
      <c r="CB13" s="49"/>
      <c r="CC13" s="49"/>
      <c r="CD13" s="49"/>
      <c r="CE13" s="49"/>
      <c r="CF13" s="49"/>
      <c r="CG13" s="49"/>
      <c r="CH13" s="49"/>
      <c r="CI13" s="49"/>
      <c r="CJ13" s="49"/>
      <c r="CK13" s="49"/>
      <c r="CL13" s="49"/>
      <c r="CM13" s="49"/>
      <c r="CN13" s="49"/>
      <c r="CO13" s="49"/>
      <c r="CP13" s="49"/>
      <c r="CQ13" s="49"/>
      <c r="CR13" s="49"/>
      <c r="CS13" s="49"/>
      <c r="CT13" s="49"/>
      <c r="CU13" s="49"/>
      <c r="CV13" s="49"/>
      <c r="CW13" s="49"/>
      <c r="CX13" s="49"/>
      <c r="CY13" s="49"/>
      <c r="CZ13" s="49"/>
      <c r="DA13" s="49"/>
      <c r="DB13" s="49"/>
      <c r="DC13" s="49"/>
      <c r="DD13" s="49"/>
      <c r="DE13" s="49"/>
      <c r="DF13" s="49"/>
      <c r="DG13" s="49"/>
      <c r="DH13" s="49"/>
      <c r="DI13" s="49"/>
      <c r="DJ13" s="49"/>
      <c r="DK13" s="49"/>
      <c r="DL13" s="49"/>
      <c r="DM13" s="49"/>
      <c r="DN13" s="49"/>
      <c r="DO13" s="49"/>
      <c r="DP13" s="49"/>
      <c r="DQ13" s="49"/>
      <c r="DR13" s="49"/>
      <c r="DS13" s="49"/>
      <c r="DT13" s="49"/>
      <c r="DU13" s="49"/>
      <c r="DV13" s="49"/>
      <c r="DW13" s="49"/>
      <c r="DX13" s="49"/>
      <c r="DY13" s="49"/>
      <c r="DZ13" s="49"/>
      <c r="EA13" s="49"/>
      <c r="EB13" s="49"/>
      <c r="EC13" s="49"/>
      <c r="ED13" s="49"/>
      <c r="EE13" s="49"/>
      <c r="EF13" s="49"/>
      <c r="EG13" s="49"/>
      <c r="EH13" s="49"/>
      <c r="EI13" s="49"/>
      <c r="EJ13" s="49"/>
      <c r="EK13" s="49"/>
      <c r="EL13" s="49"/>
      <c r="EM13" s="49"/>
      <c r="EN13" s="49"/>
      <c r="EO13" s="49"/>
      <c r="EP13" s="49"/>
      <c r="EQ13" s="49"/>
      <c r="ER13" s="49"/>
      <c r="ES13" s="49"/>
      <c r="ET13" s="49"/>
      <c r="EU13" s="49"/>
      <c r="EV13" s="49"/>
      <c r="EW13" s="49"/>
      <c r="EX13" s="49"/>
      <c r="EY13" s="49"/>
      <c r="EZ13" s="49"/>
      <c r="FA13" s="49"/>
      <c r="FB13" s="49"/>
      <c r="FC13" s="49"/>
      <c r="FD13" s="49"/>
      <c r="FE13" s="49"/>
      <c r="FF13" s="49"/>
      <c r="FG13" s="49"/>
      <c r="FH13" s="49"/>
      <c r="FI13" s="49"/>
      <c r="FJ13" s="49"/>
      <c r="FK13" s="49"/>
      <c r="FL13" s="49"/>
      <c r="FM13" s="49"/>
      <c r="FN13" s="49"/>
      <c r="FO13" s="49"/>
      <c r="FP13" s="49"/>
      <c r="FQ13" s="49"/>
      <c r="FR13" s="49"/>
      <c r="FS13" s="49"/>
      <c r="FT13" s="49"/>
      <c r="FU13" s="49"/>
      <c r="FV13" s="49"/>
      <c r="FW13" s="49"/>
      <c r="FX13" s="49"/>
      <c r="FY13" s="49"/>
      <c r="FZ13" s="49"/>
      <c r="GA13" s="49"/>
      <c r="GB13" s="49"/>
      <c r="GC13" s="49"/>
      <c r="GD13" s="49"/>
      <c r="GE13" s="49"/>
      <c r="GF13" s="49"/>
      <c r="GG13" s="49"/>
      <c r="GH13" s="49"/>
      <c r="GI13" s="49"/>
      <c r="GJ13" s="49"/>
      <c r="GK13" s="49"/>
      <c r="GL13" s="49"/>
      <c r="GM13" s="49"/>
      <c r="GN13" s="49"/>
      <c r="GO13" s="49"/>
      <c r="GP13" s="49"/>
      <c r="GQ13" s="49"/>
      <c r="GR13" s="49"/>
      <c r="GS13" s="49"/>
      <c r="GT13" s="49"/>
      <c r="GU13" s="49"/>
      <c r="GV13" s="49"/>
      <c r="GW13" s="49"/>
      <c r="GX13" s="49"/>
      <c r="GY13" s="49"/>
      <c r="GZ13" s="49"/>
      <c r="HA13" s="49"/>
      <c r="HB13" s="49"/>
      <c r="HC13" s="49"/>
    </row>
    <row r="14" spans="1:211" s="54" customFormat="1" ht="12.75" customHeight="1" x14ac:dyDescent="0.25">
      <c r="A14" s="582"/>
      <c r="B14" s="170"/>
      <c r="C14" s="344"/>
      <c r="D14" s="345"/>
      <c r="E14" s="344"/>
      <c r="F14" s="345"/>
      <c r="G14" s="344"/>
      <c r="H14" s="345"/>
      <c r="I14" s="344"/>
      <c r="J14" s="345"/>
      <c r="K14" s="344"/>
      <c r="L14" s="345"/>
      <c r="M14" s="344"/>
      <c r="N14" s="345"/>
      <c r="O14" s="344"/>
      <c r="P14" s="345"/>
      <c r="Q14" s="344"/>
      <c r="R14" s="345"/>
      <c r="S14" s="344" t="s">
        <v>241</v>
      </c>
      <c r="T14" s="345"/>
      <c r="U14" s="344"/>
      <c r="V14" s="345"/>
      <c r="W14" s="344"/>
      <c r="X14" s="345"/>
      <c r="Y14" s="344"/>
      <c r="Z14" s="345"/>
      <c r="AA14" s="424"/>
      <c r="AB14" s="425"/>
      <c r="AC14" s="424"/>
      <c r="AD14" s="425"/>
      <c r="AE14" s="424"/>
      <c r="AF14" s="425"/>
      <c r="AG14" s="424"/>
      <c r="AH14" s="425"/>
      <c r="AI14" s="344"/>
      <c r="AJ14" s="345"/>
      <c r="AK14" s="344"/>
      <c r="AL14" s="345"/>
      <c r="AM14" s="344"/>
      <c r="AN14" s="345"/>
      <c r="AO14" s="344"/>
      <c r="AP14" s="345"/>
      <c r="AQ14" s="344"/>
      <c r="AR14" s="345"/>
      <c r="AS14" s="344"/>
      <c r="AT14" s="345"/>
      <c r="AU14" s="49"/>
      <c r="AV14" s="49"/>
      <c r="AW14" s="92"/>
      <c r="AX14" s="93"/>
      <c r="AY14" s="49"/>
      <c r="AZ14" s="49"/>
      <c r="BA14" s="49"/>
      <c r="BB14" s="49"/>
      <c r="BC14" s="49"/>
      <c r="BD14" s="49"/>
      <c r="BE14" s="49"/>
      <c r="BF14" s="49"/>
      <c r="BG14" s="49"/>
      <c r="BH14" s="49"/>
      <c r="BI14" s="49"/>
      <c r="BJ14" s="49"/>
      <c r="BK14" s="49"/>
      <c r="BL14" s="49"/>
      <c r="BM14" s="49"/>
      <c r="BN14" s="49"/>
      <c r="BO14" s="49"/>
      <c r="BP14" s="49"/>
      <c r="BQ14" s="49"/>
      <c r="BR14" s="49"/>
      <c r="BS14" s="49"/>
      <c r="BT14" s="49"/>
      <c r="BU14" s="49"/>
      <c r="BV14" s="49"/>
      <c r="BW14" s="49"/>
      <c r="BX14" s="49"/>
      <c r="BY14" s="49"/>
      <c r="BZ14" s="49"/>
      <c r="CA14" s="49"/>
      <c r="CB14" s="49"/>
      <c r="CC14" s="49"/>
      <c r="CD14" s="49"/>
      <c r="CE14" s="49"/>
      <c r="CF14" s="49"/>
      <c r="CG14" s="49"/>
      <c r="CH14" s="49"/>
      <c r="CI14" s="49"/>
      <c r="CJ14" s="49"/>
      <c r="CK14" s="49"/>
      <c r="CL14" s="49"/>
      <c r="CM14" s="49"/>
      <c r="CN14" s="49"/>
      <c r="CO14" s="49"/>
      <c r="CP14" s="49"/>
      <c r="CQ14" s="49"/>
      <c r="CR14" s="49"/>
      <c r="CS14" s="49"/>
      <c r="CT14" s="49"/>
      <c r="CU14" s="49"/>
      <c r="CV14" s="49"/>
      <c r="CW14" s="49"/>
      <c r="CX14" s="49"/>
      <c r="CY14" s="49"/>
      <c r="CZ14" s="49"/>
      <c r="DA14" s="49"/>
      <c r="DB14" s="49"/>
      <c r="DC14" s="49"/>
      <c r="DD14" s="49"/>
      <c r="DE14" s="49"/>
      <c r="DF14" s="49"/>
      <c r="DG14" s="49"/>
      <c r="DH14" s="49"/>
      <c r="DI14" s="49"/>
      <c r="DJ14" s="49"/>
      <c r="DK14" s="49"/>
      <c r="DL14" s="49"/>
      <c r="DM14" s="49"/>
      <c r="DN14" s="49"/>
      <c r="DO14" s="49"/>
      <c r="DP14" s="49"/>
      <c r="DQ14" s="49"/>
      <c r="DR14" s="49"/>
      <c r="DS14" s="49"/>
      <c r="DT14" s="49"/>
      <c r="DU14" s="49"/>
      <c r="DV14" s="49"/>
      <c r="DW14" s="49"/>
      <c r="DX14" s="49"/>
      <c r="DY14" s="49"/>
      <c r="DZ14" s="49"/>
      <c r="EA14" s="49"/>
      <c r="EB14" s="49"/>
      <c r="EC14" s="49"/>
      <c r="ED14" s="49"/>
      <c r="EE14" s="49"/>
      <c r="EF14" s="49"/>
      <c r="EG14" s="49"/>
      <c r="EH14" s="49"/>
      <c r="EI14" s="49"/>
      <c r="EJ14" s="49"/>
      <c r="EK14" s="49"/>
      <c r="EL14" s="49"/>
      <c r="EM14" s="49"/>
      <c r="EN14" s="49"/>
      <c r="EO14" s="49"/>
      <c r="EP14" s="49"/>
      <c r="EQ14" s="49"/>
      <c r="ER14" s="49"/>
      <c r="ES14" s="49"/>
      <c r="ET14" s="49"/>
      <c r="EU14" s="49"/>
      <c r="EV14" s="49"/>
      <c r="EW14" s="49"/>
      <c r="EX14" s="49"/>
      <c r="EY14" s="49"/>
      <c r="EZ14" s="49"/>
      <c r="FA14" s="49"/>
      <c r="FB14" s="49"/>
      <c r="FC14" s="49"/>
      <c r="FD14" s="49"/>
      <c r="FE14" s="49"/>
      <c r="FF14" s="49"/>
      <c r="FG14" s="49"/>
      <c r="FH14" s="49"/>
      <c r="FI14" s="49"/>
      <c r="FJ14" s="49"/>
      <c r="FK14" s="49"/>
      <c r="FL14" s="49"/>
      <c r="FM14" s="49"/>
      <c r="FN14" s="49"/>
      <c r="FO14" s="49"/>
      <c r="FP14" s="49"/>
      <c r="FQ14" s="49"/>
      <c r="FR14" s="49"/>
      <c r="FS14" s="49"/>
      <c r="FT14" s="49"/>
      <c r="FU14" s="49"/>
      <c r="FV14" s="49"/>
      <c r="FW14" s="49"/>
      <c r="FX14" s="49"/>
      <c r="FY14" s="49"/>
      <c r="FZ14" s="49"/>
      <c r="GA14" s="49"/>
      <c r="GB14" s="49"/>
      <c r="GC14" s="49"/>
      <c r="GD14" s="49"/>
      <c r="GE14" s="49"/>
      <c r="GF14" s="49"/>
      <c r="GG14" s="49"/>
      <c r="GH14" s="49"/>
      <c r="GI14" s="49"/>
      <c r="GJ14" s="49"/>
      <c r="GK14" s="49"/>
      <c r="GL14" s="49"/>
      <c r="GM14" s="49"/>
      <c r="GN14" s="49"/>
      <c r="GO14" s="49"/>
      <c r="GP14" s="49"/>
      <c r="GQ14" s="49"/>
      <c r="GR14" s="49"/>
      <c r="GS14" s="49"/>
      <c r="GT14" s="49"/>
      <c r="GU14" s="49"/>
      <c r="GV14" s="49"/>
      <c r="GW14" s="49"/>
      <c r="GX14" s="49"/>
      <c r="GY14" s="49"/>
      <c r="GZ14" s="49"/>
      <c r="HA14" s="49"/>
      <c r="HB14" s="49"/>
      <c r="HC14" s="49"/>
    </row>
    <row r="15" spans="1:211" s="56" customFormat="1" ht="12.75" customHeight="1" x14ac:dyDescent="0.25">
      <c r="A15" s="582"/>
      <c r="B15" s="171" t="s">
        <v>27</v>
      </c>
      <c r="C15" s="440"/>
      <c r="D15" s="441"/>
      <c r="E15" s="440"/>
      <c r="F15" s="441"/>
      <c r="G15" s="440" t="s">
        <v>82</v>
      </c>
      <c r="H15" s="441"/>
      <c r="I15" s="440" t="s">
        <v>140</v>
      </c>
      <c r="J15" s="441"/>
      <c r="K15" s="440"/>
      <c r="L15" s="441"/>
      <c r="M15" s="440"/>
      <c r="N15" s="441"/>
      <c r="O15" s="440" t="s">
        <v>136</v>
      </c>
      <c r="P15" s="441"/>
      <c r="Q15" s="440"/>
      <c r="R15" s="441"/>
      <c r="S15" s="440" t="s">
        <v>83</v>
      </c>
      <c r="T15" s="441"/>
      <c r="U15" s="440"/>
      <c r="V15" s="441"/>
      <c r="W15" s="440"/>
      <c r="X15" s="441"/>
      <c r="Y15" s="440"/>
      <c r="Z15" s="441"/>
      <c r="AA15" s="360"/>
      <c r="AB15" s="361"/>
      <c r="AC15" s="360"/>
      <c r="AD15" s="361"/>
      <c r="AE15" s="360" t="s">
        <v>142</v>
      </c>
      <c r="AF15" s="361"/>
      <c r="AG15" s="360"/>
      <c r="AH15" s="361"/>
      <c r="AI15" s="360"/>
      <c r="AJ15" s="361"/>
      <c r="AK15" s="360"/>
      <c r="AL15" s="361"/>
      <c r="AM15" s="360"/>
      <c r="AN15" s="361"/>
      <c r="AO15" s="360"/>
      <c r="AP15" s="361"/>
      <c r="AQ15" s="360"/>
      <c r="AR15" s="361"/>
      <c r="AS15" s="360"/>
      <c r="AT15" s="361"/>
      <c r="AU15" s="49"/>
      <c r="AV15" s="49"/>
      <c r="AW15" s="49" t="s">
        <v>25</v>
      </c>
      <c r="AX15" s="49" t="s">
        <v>26</v>
      </c>
      <c r="AY15" s="49"/>
      <c r="AZ15" s="49"/>
      <c r="BA15" s="49"/>
      <c r="BB15" s="49"/>
      <c r="BC15" s="49"/>
      <c r="BD15" s="49"/>
      <c r="BE15" s="49"/>
      <c r="BF15" s="49"/>
      <c r="BG15" s="49"/>
      <c r="BH15" s="49"/>
      <c r="BI15" s="49"/>
      <c r="BJ15" s="49"/>
      <c r="BK15" s="49"/>
      <c r="BL15" s="49"/>
      <c r="BM15" s="49"/>
      <c r="BN15" s="49"/>
      <c r="BO15" s="49"/>
      <c r="BP15" s="49"/>
      <c r="BQ15" s="49"/>
      <c r="BR15" s="49"/>
      <c r="BS15" s="49"/>
      <c r="BT15" s="49"/>
      <c r="BU15" s="49"/>
      <c r="BV15" s="49"/>
      <c r="BW15" s="49"/>
      <c r="BX15" s="49"/>
      <c r="BY15" s="49"/>
      <c r="BZ15" s="49"/>
      <c r="CA15" s="49"/>
      <c r="CB15" s="49"/>
      <c r="CC15" s="49"/>
      <c r="CD15" s="49"/>
      <c r="CE15" s="49"/>
      <c r="CF15" s="49"/>
      <c r="CG15" s="49"/>
      <c r="CH15" s="49"/>
      <c r="CI15" s="49"/>
      <c r="CJ15" s="49"/>
      <c r="CK15" s="49"/>
      <c r="CL15" s="49"/>
      <c r="CM15" s="49"/>
      <c r="CN15" s="49"/>
      <c r="CO15" s="49"/>
      <c r="CP15" s="49"/>
      <c r="CQ15" s="49"/>
      <c r="CR15" s="49"/>
      <c r="CS15" s="49"/>
      <c r="CT15" s="49"/>
      <c r="CU15" s="49"/>
      <c r="CV15" s="49"/>
      <c r="CW15" s="49"/>
      <c r="CX15" s="49"/>
      <c r="CY15" s="49"/>
      <c r="CZ15" s="49"/>
      <c r="DA15" s="49"/>
      <c r="DB15" s="49"/>
      <c r="DC15" s="49"/>
      <c r="DD15" s="49"/>
      <c r="DE15" s="49"/>
      <c r="DF15" s="49"/>
      <c r="DG15" s="49"/>
      <c r="DH15" s="49"/>
      <c r="DI15" s="49"/>
      <c r="DJ15" s="49"/>
      <c r="DK15" s="49"/>
      <c r="DL15" s="49"/>
      <c r="DM15" s="49"/>
      <c r="DN15" s="49"/>
      <c r="DO15" s="49"/>
      <c r="DP15" s="49"/>
      <c r="DQ15" s="49"/>
      <c r="DR15" s="49"/>
      <c r="DS15" s="49"/>
      <c r="DT15" s="49"/>
      <c r="DU15" s="49"/>
      <c r="DV15" s="49"/>
      <c r="DW15" s="49"/>
      <c r="DX15" s="49"/>
      <c r="DY15" s="49"/>
      <c r="DZ15" s="49"/>
      <c r="EA15" s="49"/>
      <c r="EB15" s="49"/>
      <c r="EC15" s="49"/>
      <c r="ED15" s="49"/>
      <c r="EE15" s="49"/>
      <c r="EF15" s="49"/>
      <c r="EG15" s="49"/>
      <c r="EH15" s="49"/>
      <c r="EI15" s="49"/>
      <c r="EJ15" s="49"/>
      <c r="EK15" s="49"/>
      <c r="EL15" s="49"/>
      <c r="EM15" s="49"/>
      <c r="EN15" s="49"/>
      <c r="EO15" s="49"/>
      <c r="EP15" s="49"/>
      <c r="EQ15" s="49"/>
      <c r="ER15" s="49"/>
      <c r="ES15" s="49"/>
      <c r="ET15" s="49"/>
      <c r="EU15" s="49"/>
      <c r="EV15" s="49"/>
      <c r="EW15" s="49"/>
      <c r="EX15" s="49"/>
      <c r="EY15" s="49"/>
      <c r="EZ15" s="49"/>
      <c r="FA15" s="49"/>
      <c r="FB15" s="49"/>
      <c r="FC15" s="49"/>
      <c r="FD15" s="49"/>
      <c r="FE15" s="49"/>
      <c r="FF15" s="49"/>
      <c r="FG15" s="49"/>
      <c r="FH15" s="49"/>
      <c r="FI15" s="49"/>
      <c r="FJ15" s="49"/>
      <c r="FK15" s="49"/>
      <c r="FL15" s="49"/>
      <c r="FM15" s="49"/>
      <c r="FN15" s="49"/>
      <c r="FO15" s="49"/>
      <c r="FP15" s="49"/>
      <c r="FQ15" s="49"/>
      <c r="FR15" s="49"/>
      <c r="FS15" s="49"/>
      <c r="FT15" s="49"/>
      <c r="FU15" s="49"/>
      <c r="FV15" s="49"/>
      <c r="FW15" s="49"/>
      <c r="FX15" s="49"/>
      <c r="FY15" s="49"/>
      <c r="FZ15" s="49"/>
      <c r="GA15" s="49"/>
      <c r="GB15" s="49"/>
      <c r="GC15" s="49"/>
      <c r="GD15" s="49"/>
      <c r="GE15" s="49"/>
      <c r="GF15" s="49"/>
      <c r="GG15" s="49"/>
      <c r="GH15" s="49"/>
      <c r="GI15" s="49"/>
      <c r="GJ15" s="49"/>
      <c r="GK15" s="49"/>
      <c r="GL15" s="49"/>
      <c r="GM15" s="49"/>
      <c r="GN15" s="49"/>
      <c r="GO15" s="49"/>
      <c r="GP15" s="49"/>
      <c r="GQ15" s="49"/>
      <c r="GR15" s="49"/>
      <c r="GS15" s="49"/>
      <c r="GT15" s="49"/>
      <c r="GU15" s="49"/>
      <c r="GV15" s="49"/>
      <c r="GW15" s="49"/>
      <c r="GX15" s="49"/>
      <c r="GY15" s="49"/>
      <c r="GZ15" s="49"/>
      <c r="HA15" s="49"/>
      <c r="HB15" s="49"/>
      <c r="HC15" s="49"/>
    </row>
    <row r="16" spans="1:211" s="56" customFormat="1" ht="12.75" customHeight="1" x14ac:dyDescent="0.25">
      <c r="A16" s="582"/>
      <c r="B16" s="171"/>
      <c r="C16" s="194"/>
      <c r="D16" s="195"/>
      <c r="E16" s="194"/>
      <c r="F16" s="195"/>
      <c r="G16" s="194">
        <v>0.55208333333333337</v>
      </c>
      <c r="H16" s="195">
        <v>0.59375</v>
      </c>
      <c r="I16" s="194">
        <v>0.60416666666666663</v>
      </c>
      <c r="J16" s="195">
        <v>0.6875</v>
      </c>
      <c r="K16" s="194"/>
      <c r="L16" s="195"/>
      <c r="M16" s="194"/>
      <c r="N16" s="195"/>
      <c r="O16" s="194">
        <v>0.58333333333333337</v>
      </c>
      <c r="P16" s="195">
        <v>0.66666666666666663</v>
      </c>
      <c r="Q16" s="194"/>
      <c r="R16" s="195"/>
      <c r="S16" s="194">
        <v>0.41666666666666669</v>
      </c>
      <c r="T16" s="195">
        <v>0.5</v>
      </c>
      <c r="U16" s="194"/>
      <c r="V16" s="195"/>
      <c r="W16" s="194"/>
      <c r="X16" s="195"/>
      <c r="Y16" s="194"/>
      <c r="Z16" s="195"/>
      <c r="AA16" s="196"/>
      <c r="AB16" s="197"/>
      <c r="AC16" s="196"/>
      <c r="AD16" s="197"/>
      <c r="AE16" s="196">
        <v>0.75</v>
      </c>
      <c r="AF16" s="197"/>
      <c r="AG16" s="196"/>
      <c r="AH16" s="197"/>
      <c r="AI16" s="196"/>
      <c r="AJ16" s="197"/>
      <c r="AK16" s="196"/>
      <c r="AL16" s="197"/>
      <c r="AM16" s="196"/>
      <c r="AN16" s="197"/>
      <c r="AO16" s="196"/>
      <c r="AP16" s="197"/>
      <c r="AQ16" s="196"/>
      <c r="AR16" s="197"/>
      <c r="AS16" s="196"/>
      <c r="AT16" s="197"/>
      <c r="AU16" s="49"/>
      <c r="AV16" s="49"/>
      <c r="AW16" s="49"/>
      <c r="AX16" s="49"/>
      <c r="AY16" s="49"/>
      <c r="AZ16" s="49"/>
      <c r="BA16" s="49"/>
      <c r="BB16" s="49"/>
      <c r="BC16" s="49"/>
      <c r="BD16" s="49"/>
      <c r="BE16" s="49"/>
      <c r="BF16" s="49"/>
      <c r="BG16" s="49"/>
      <c r="BH16" s="49"/>
      <c r="BI16" s="49"/>
      <c r="BJ16" s="49"/>
      <c r="BK16" s="49"/>
      <c r="BL16" s="49"/>
      <c r="BM16" s="49"/>
      <c r="BN16" s="49"/>
      <c r="BO16" s="49"/>
      <c r="BP16" s="49"/>
      <c r="BQ16" s="49"/>
      <c r="BR16" s="49"/>
      <c r="BS16" s="49"/>
      <c r="BT16" s="49"/>
      <c r="BU16" s="49"/>
      <c r="BV16" s="49"/>
      <c r="BW16" s="49"/>
      <c r="BX16" s="49"/>
      <c r="BY16" s="49"/>
      <c r="BZ16" s="49"/>
      <c r="CA16" s="49"/>
      <c r="CB16" s="49"/>
      <c r="CC16" s="49"/>
      <c r="CD16" s="49"/>
      <c r="CE16" s="49"/>
      <c r="CF16" s="49"/>
      <c r="CG16" s="49"/>
      <c r="CH16" s="49"/>
      <c r="CI16" s="49"/>
      <c r="CJ16" s="49"/>
      <c r="CK16" s="49"/>
      <c r="CL16" s="49"/>
      <c r="CM16" s="49"/>
      <c r="CN16" s="49"/>
      <c r="CO16" s="49"/>
      <c r="CP16" s="49"/>
      <c r="CQ16" s="49"/>
      <c r="CR16" s="49"/>
      <c r="CS16" s="49"/>
      <c r="CT16" s="49"/>
      <c r="CU16" s="49"/>
      <c r="CV16" s="49"/>
      <c r="CW16" s="49"/>
      <c r="CX16" s="49"/>
      <c r="CY16" s="49"/>
      <c r="CZ16" s="49"/>
      <c r="DA16" s="49"/>
      <c r="DB16" s="49"/>
      <c r="DC16" s="49"/>
      <c r="DD16" s="49"/>
      <c r="DE16" s="49"/>
      <c r="DF16" s="49"/>
      <c r="DG16" s="49"/>
      <c r="DH16" s="49"/>
      <c r="DI16" s="49"/>
      <c r="DJ16" s="49"/>
      <c r="DK16" s="49"/>
      <c r="DL16" s="49"/>
      <c r="DM16" s="49"/>
      <c r="DN16" s="49"/>
      <c r="DO16" s="49"/>
      <c r="DP16" s="49"/>
      <c r="DQ16" s="49"/>
      <c r="DR16" s="49"/>
      <c r="DS16" s="49"/>
      <c r="DT16" s="49"/>
      <c r="DU16" s="49"/>
      <c r="DV16" s="49"/>
      <c r="DW16" s="49"/>
      <c r="DX16" s="49"/>
      <c r="DY16" s="49"/>
      <c r="DZ16" s="49"/>
      <c r="EA16" s="49"/>
      <c r="EB16" s="49"/>
      <c r="EC16" s="49"/>
      <c r="ED16" s="49"/>
      <c r="EE16" s="49"/>
      <c r="EF16" s="49"/>
      <c r="EG16" s="49"/>
      <c r="EH16" s="49"/>
      <c r="EI16" s="49"/>
      <c r="EJ16" s="49"/>
      <c r="EK16" s="49"/>
      <c r="EL16" s="49"/>
      <c r="EM16" s="49"/>
      <c r="EN16" s="49"/>
      <c r="EO16" s="49"/>
      <c r="EP16" s="49"/>
      <c r="EQ16" s="49"/>
      <c r="ER16" s="49"/>
      <c r="ES16" s="49"/>
      <c r="ET16" s="49"/>
      <c r="EU16" s="49"/>
      <c r="EV16" s="49"/>
      <c r="EW16" s="49"/>
      <c r="EX16" s="49"/>
      <c r="EY16" s="49"/>
      <c r="EZ16" s="49"/>
      <c r="FA16" s="49"/>
      <c r="FB16" s="49"/>
      <c r="FC16" s="49"/>
      <c r="FD16" s="49"/>
      <c r="FE16" s="49"/>
      <c r="FF16" s="49"/>
      <c r="FG16" s="49"/>
      <c r="FH16" s="49"/>
      <c r="FI16" s="49"/>
      <c r="FJ16" s="49"/>
      <c r="FK16" s="49"/>
      <c r="FL16" s="49"/>
      <c r="FM16" s="49"/>
      <c r="FN16" s="49"/>
      <c r="FO16" s="49"/>
      <c r="FP16" s="49"/>
      <c r="FQ16" s="49"/>
      <c r="FR16" s="49"/>
      <c r="FS16" s="49"/>
      <c r="FT16" s="49"/>
      <c r="FU16" s="49"/>
      <c r="FV16" s="49"/>
      <c r="FW16" s="49"/>
      <c r="FX16" s="49"/>
      <c r="FY16" s="49"/>
      <c r="FZ16" s="49"/>
      <c r="GA16" s="49"/>
      <c r="GB16" s="49"/>
      <c r="GC16" s="49"/>
      <c r="GD16" s="49"/>
      <c r="GE16" s="49"/>
      <c r="GF16" s="49"/>
      <c r="GG16" s="49"/>
      <c r="GH16" s="49"/>
      <c r="GI16" s="49"/>
      <c r="GJ16" s="49"/>
      <c r="GK16" s="49"/>
      <c r="GL16" s="49"/>
      <c r="GM16" s="49"/>
      <c r="GN16" s="49"/>
      <c r="GO16" s="49"/>
      <c r="GP16" s="49"/>
      <c r="GQ16" s="49"/>
      <c r="GR16" s="49"/>
      <c r="GS16" s="49"/>
      <c r="GT16" s="49"/>
      <c r="GU16" s="49"/>
      <c r="GV16" s="49"/>
      <c r="GW16" s="49"/>
      <c r="GX16" s="49"/>
      <c r="GY16" s="49"/>
      <c r="GZ16" s="49"/>
      <c r="HA16" s="49"/>
      <c r="HB16" s="49"/>
      <c r="HC16" s="49"/>
    </row>
    <row r="17" spans="1:211" s="56" customFormat="1" ht="12.75" customHeight="1" x14ac:dyDescent="0.25">
      <c r="A17" s="582"/>
      <c r="B17" s="171"/>
      <c r="C17" s="13"/>
      <c r="D17" s="198"/>
      <c r="E17" s="13"/>
      <c r="F17" s="198"/>
      <c r="G17" s="13"/>
      <c r="H17" s="198" t="s">
        <v>43</v>
      </c>
      <c r="I17" s="13"/>
      <c r="J17" s="198" t="s">
        <v>14</v>
      </c>
      <c r="K17" s="13"/>
      <c r="L17" s="198"/>
      <c r="M17" s="13"/>
      <c r="N17" s="198"/>
      <c r="O17" s="13"/>
      <c r="P17" s="198" t="s">
        <v>43</v>
      </c>
      <c r="Q17" s="13"/>
      <c r="R17" s="198"/>
      <c r="S17" s="13"/>
      <c r="T17" s="198" t="s">
        <v>14</v>
      </c>
      <c r="U17" s="13"/>
      <c r="V17" s="198"/>
      <c r="W17" s="13"/>
      <c r="X17" s="198"/>
      <c r="Y17" s="13"/>
      <c r="Z17" s="198"/>
      <c r="AA17" s="86"/>
      <c r="AB17" s="199"/>
      <c r="AC17" s="86"/>
      <c r="AD17" s="199"/>
      <c r="AE17" s="86" t="s">
        <v>89</v>
      </c>
      <c r="AF17" s="199"/>
      <c r="AG17" s="86"/>
      <c r="AH17" s="199"/>
      <c r="AI17" s="86"/>
      <c r="AJ17" s="199"/>
      <c r="AK17" s="86"/>
      <c r="AL17" s="199"/>
      <c r="AM17" s="86"/>
      <c r="AN17" s="199"/>
      <c r="AO17" s="86"/>
      <c r="AP17" s="199"/>
      <c r="AQ17" s="86"/>
      <c r="AR17" s="199"/>
      <c r="AS17" s="86"/>
      <c r="AT17" s="199"/>
      <c r="AU17" s="49"/>
      <c r="AV17" s="49"/>
      <c r="AW17" s="49"/>
      <c r="AX17" s="49"/>
      <c r="AY17" s="49"/>
      <c r="AZ17" s="49"/>
      <c r="BA17" s="49"/>
      <c r="BB17" s="49"/>
      <c r="BC17" s="49"/>
      <c r="BD17" s="49"/>
      <c r="BE17" s="49"/>
      <c r="BF17" s="49"/>
      <c r="BG17" s="49"/>
      <c r="BH17" s="49"/>
      <c r="BI17" s="49"/>
      <c r="BJ17" s="49"/>
      <c r="BK17" s="49"/>
      <c r="BL17" s="49"/>
      <c r="BM17" s="49"/>
      <c r="BN17" s="49"/>
      <c r="BO17" s="49"/>
      <c r="BP17" s="49"/>
      <c r="BQ17" s="49"/>
      <c r="BR17" s="49"/>
      <c r="BS17" s="49"/>
      <c r="BT17" s="49"/>
      <c r="BU17" s="49"/>
      <c r="BV17" s="49"/>
      <c r="BW17" s="49"/>
      <c r="BX17" s="49"/>
      <c r="BY17" s="49"/>
      <c r="BZ17" s="49"/>
      <c r="CA17" s="49"/>
      <c r="CB17" s="49"/>
      <c r="CC17" s="49"/>
      <c r="CD17" s="49"/>
      <c r="CE17" s="49"/>
      <c r="CF17" s="49"/>
      <c r="CG17" s="49"/>
      <c r="CH17" s="49"/>
      <c r="CI17" s="49"/>
      <c r="CJ17" s="49"/>
      <c r="CK17" s="49"/>
      <c r="CL17" s="49"/>
      <c r="CM17" s="49"/>
      <c r="CN17" s="49"/>
      <c r="CO17" s="49"/>
      <c r="CP17" s="49"/>
      <c r="CQ17" s="49"/>
      <c r="CR17" s="49"/>
      <c r="CS17" s="49"/>
      <c r="CT17" s="49"/>
      <c r="CU17" s="49"/>
      <c r="CV17" s="49"/>
      <c r="CW17" s="49"/>
      <c r="CX17" s="49"/>
      <c r="CY17" s="49"/>
      <c r="CZ17" s="49"/>
      <c r="DA17" s="49"/>
      <c r="DB17" s="49"/>
      <c r="DC17" s="49"/>
      <c r="DD17" s="49"/>
      <c r="DE17" s="49"/>
      <c r="DF17" s="49"/>
      <c r="DG17" s="49"/>
      <c r="DH17" s="49"/>
      <c r="DI17" s="49"/>
      <c r="DJ17" s="49"/>
      <c r="DK17" s="49"/>
      <c r="DL17" s="49"/>
      <c r="DM17" s="49"/>
      <c r="DN17" s="49"/>
      <c r="DO17" s="49"/>
      <c r="DP17" s="49"/>
      <c r="DQ17" s="49"/>
      <c r="DR17" s="49"/>
      <c r="DS17" s="49"/>
      <c r="DT17" s="49"/>
      <c r="DU17" s="49"/>
      <c r="DV17" s="49"/>
      <c r="DW17" s="49"/>
      <c r="DX17" s="49"/>
      <c r="DY17" s="49"/>
      <c r="DZ17" s="49"/>
      <c r="EA17" s="49"/>
      <c r="EB17" s="49"/>
      <c r="EC17" s="49"/>
      <c r="ED17" s="49"/>
      <c r="EE17" s="49"/>
      <c r="EF17" s="49"/>
      <c r="EG17" s="49"/>
      <c r="EH17" s="49"/>
      <c r="EI17" s="49"/>
      <c r="EJ17" s="49"/>
      <c r="EK17" s="49"/>
      <c r="EL17" s="49"/>
      <c r="EM17" s="49"/>
      <c r="EN17" s="49"/>
      <c r="EO17" s="49"/>
      <c r="EP17" s="49"/>
      <c r="EQ17" s="49"/>
      <c r="ER17" s="49"/>
      <c r="ES17" s="49"/>
      <c r="ET17" s="49"/>
      <c r="EU17" s="49"/>
      <c r="EV17" s="49"/>
      <c r="EW17" s="49"/>
      <c r="EX17" s="49"/>
      <c r="EY17" s="49"/>
      <c r="EZ17" s="49"/>
      <c r="FA17" s="49"/>
      <c r="FB17" s="49"/>
      <c r="FC17" s="49"/>
      <c r="FD17" s="49"/>
      <c r="FE17" s="49"/>
      <c r="FF17" s="49"/>
      <c r="FG17" s="49"/>
      <c r="FH17" s="49"/>
      <c r="FI17" s="49"/>
      <c r="FJ17" s="49"/>
      <c r="FK17" s="49"/>
      <c r="FL17" s="49"/>
      <c r="FM17" s="49"/>
      <c r="FN17" s="49"/>
      <c r="FO17" s="49"/>
      <c r="FP17" s="49"/>
      <c r="FQ17" s="49"/>
      <c r="FR17" s="49"/>
      <c r="FS17" s="49"/>
      <c r="FT17" s="49"/>
      <c r="FU17" s="49"/>
      <c r="FV17" s="49"/>
      <c r="FW17" s="49"/>
      <c r="FX17" s="49"/>
      <c r="FY17" s="49"/>
      <c r="FZ17" s="49"/>
      <c r="GA17" s="49"/>
      <c r="GB17" s="49"/>
      <c r="GC17" s="49"/>
      <c r="GD17" s="49"/>
      <c r="GE17" s="49"/>
      <c r="GF17" s="49"/>
      <c r="GG17" s="49"/>
      <c r="GH17" s="49"/>
      <c r="GI17" s="49"/>
      <c r="GJ17" s="49"/>
      <c r="GK17" s="49"/>
      <c r="GL17" s="49"/>
      <c r="GM17" s="49"/>
      <c r="GN17" s="49"/>
      <c r="GO17" s="49"/>
      <c r="GP17" s="49"/>
      <c r="GQ17" s="49"/>
      <c r="GR17" s="49"/>
      <c r="GS17" s="49"/>
      <c r="GT17" s="49"/>
      <c r="GU17" s="49"/>
      <c r="GV17" s="49"/>
      <c r="GW17" s="49"/>
      <c r="GX17" s="49"/>
      <c r="GY17" s="49"/>
      <c r="GZ17" s="49"/>
      <c r="HA17" s="49"/>
      <c r="HB17" s="49"/>
      <c r="HC17" s="49"/>
    </row>
    <row r="18" spans="1:211" s="56" customFormat="1" ht="12.75" customHeight="1" thickBot="1" x14ac:dyDescent="0.3">
      <c r="A18" s="582"/>
      <c r="B18" s="171"/>
      <c r="C18" s="352"/>
      <c r="D18" s="353"/>
      <c r="E18" s="352"/>
      <c r="F18" s="353"/>
      <c r="G18" s="352"/>
      <c r="H18" s="353"/>
      <c r="I18" s="352"/>
      <c r="J18" s="353"/>
      <c r="K18" s="352"/>
      <c r="L18" s="353"/>
      <c r="M18" s="352"/>
      <c r="N18" s="353"/>
      <c r="O18" s="352"/>
      <c r="P18" s="353"/>
      <c r="Q18" s="352"/>
      <c r="R18" s="353"/>
      <c r="S18" s="352"/>
      <c r="T18" s="353"/>
      <c r="U18" s="352"/>
      <c r="V18" s="353"/>
      <c r="W18" s="352"/>
      <c r="X18" s="353"/>
      <c r="Y18" s="352"/>
      <c r="Z18" s="353"/>
      <c r="AA18" s="436"/>
      <c r="AB18" s="437"/>
      <c r="AC18" s="436"/>
      <c r="AD18" s="437"/>
      <c r="AE18" s="436"/>
      <c r="AF18" s="437"/>
      <c r="AG18" s="436"/>
      <c r="AH18" s="437"/>
      <c r="AI18" s="436"/>
      <c r="AJ18" s="437"/>
      <c r="AK18" s="436"/>
      <c r="AL18" s="437"/>
      <c r="AM18" s="436"/>
      <c r="AN18" s="437"/>
      <c r="AO18" s="436"/>
      <c r="AP18" s="437"/>
      <c r="AQ18" s="436"/>
      <c r="AR18" s="437"/>
      <c r="AS18" s="436"/>
      <c r="AT18" s="437"/>
      <c r="AU18" s="49"/>
      <c r="AV18" s="49"/>
      <c r="AW18" s="49"/>
      <c r="AX18" s="49"/>
      <c r="AY18" s="49"/>
      <c r="AZ18" s="49"/>
      <c r="BA18" s="49"/>
      <c r="BB18" s="49"/>
      <c r="BC18" s="49"/>
      <c r="BD18" s="49"/>
      <c r="BE18" s="49"/>
      <c r="BF18" s="49"/>
      <c r="BG18" s="49"/>
      <c r="BH18" s="49"/>
      <c r="BI18" s="49"/>
      <c r="BJ18" s="49"/>
      <c r="BK18" s="49"/>
      <c r="BL18" s="49"/>
      <c r="BM18" s="49"/>
      <c r="BN18" s="49"/>
      <c r="BO18" s="49"/>
      <c r="BP18" s="49"/>
      <c r="BQ18" s="49"/>
      <c r="BR18" s="49"/>
      <c r="BS18" s="49"/>
      <c r="BT18" s="49"/>
      <c r="BU18" s="49"/>
      <c r="BV18" s="49"/>
      <c r="BW18" s="49"/>
      <c r="BX18" s="49"/>
      <c r="BY18" s="49"/>
      <c r="BZ18" s="49"/>
      <c r="CA18" s="49"/>
      <c r="CB18" s="49"/>
      <c r="CC18" s="49"/>
      <c r="CD18" s="49"/>
      <c r="CE18" s="49"/>
      <c r="CF18" s="49"/>
      <c r="CG18" s="49"/>
      <c r="CH18" s="49"/>
      <c r="CI18" s="49"/>
      <c r="CJ18" s="49"/>
      <c r="CK18" s="49"/>
      <c r="CL18" s="49"/>
      <c r="CM18" s="49"/>
      <c r="CN18" s="49"/>
      <c r="CO18" s="49"/>
      <c r="CP18" s="49"/>
      <c r="CQ18" s="49"/>
      <c r="CR18" s="49"/>
      <c r="CS18" s="49"/>
      <c r="CT18" s="49"/>
      <c r="CU18" s="49"/>
      <c r="CV18" s="49"/>
      <c r="CW18" s="49"/>
      <c r="CX18" s="49"/>
      <c r="CY18" s="49"/>
      <c r="CZ18" s="49"/>
      <c r="DA18" s="49"/>
      <c r="DB18" s="49"/>
      <c r="DC18" s="49"/>
      <c r="DD18" s="49"/>
      <c r="DE18" s="49"/>
      <c r="DF18" s="49"/>
      <c r="DG18" s="49"/>
      <c r="DH18" s="49"/>
      <c r="DI18" s="49"/>
      <c r="DJ18" s="49"/>
      <c r="DK18" s="49"/>
      <c r="DL18" s="49"/>
      <c r="DM18" s="49"/>
      <c r="DN18" s="49"/>
      <c r="DO18" s="49"/>
      <c r="DP18" s="49"/>
      <c r="DQ18" s="49"/>
      <c r="DR18" s="49"/>
      <c r="DS18" s="49"/>
      <c r="DT18" s="49"/>
      <c r="DU18" s="49"/>
      <c r="DV18" s="49"/>
      <c r="DW18" s="49"/>
      <c r="DX18" s="49"/>
      <c r="DY18" s="49"/>
      <c r="DZ18" s="49"/>
      <c r="EA18" s="49"/>
      <c r="EB18" s="49"/>
      <c r="EC18" s="49"/>
      <c r="ED18" s="49"/>
      <c r="EE18" s="49"/>
      <c r="EF18" s="49"/>
      <c r="EG18" s="49"/>
      <c r="EH18" s="49"/>
      <c r="EI18" s="49"/>
      <c r="EJ18" s="49"/>
      <c r="EK18" s="49"/>
      <c r="EL18" s="49"/>
      <c r="EM18" s="49"/>
      <c r="EN18" s="49"/>
      <c r="EO18" s="49"/>
      <c r="EP18" s="49"/>
      <c r="EQ18" s="49"/>
      <c r="ER18" s="49"/>
      <c r="ES18" s="49"/>
      <c r="ET18" s="49"/>
      <c r="EU18" s="49"/>
      <c r="EV18" s="49"/>
      <c r="EW18" s="49"/>
      <c r="EX18" s="49"/>
      <c r="EY18" s="49"/>
      <c r="EZ18" s="49"/>
      <c r="FA18" s="49"/>
      <c r="FB18" s="49"/>
      <c r="FC18" s="49"/>
      <c r="FD18" s="49"/>
      <c r="FE18" s="49"/>
      <c r="FF18" s="49"/>
      <c r="FG18" s="49"/>
      <c r="FH18" s="49"/>
      <c r="FI18" s="49"/>
      <c r="FJ18" s="49"/>
      <c r="FK18" s="49"/>
      <c r="FL18" s="49"/>
      <c r="FM18" s="49"/>
      <c r="FN18" s="49"/>
      <c r="FO18" s="49"/>
      <c r="FP18" s="49"/>
      <c r="FQ18" s="49"/>
      <c r="FR18" s="49"/>
      <c r="FS18" s="49"/>
      <c r="FT18" s="49"/>
      <c r="FU18" s="49"/>
      <c r="FV18" s="49"/>
      <c r="FW18" s="49"/>
      <c r="FX18" s="49"/>
      <c r="FY18" s="49"/>
      <c r="FZ18" s="49"/>
      <c r="GA18" s="49"/>
      <c r="GB18" s="49"/>
      <c r="GC18" s="49"/>
      <c r="GD18" s="49"/>
      <c r="GE18" s="49"/>
      <c r="GF18" s="49"/>
      <c r="GG18" s="49"/>
      <c r="GH18" s="49"/>
      <c r="GI18" s="49"/>
      <c r="GJ18" s="49"/>
      <c r="GK18" s="49"/>
      <c r="GL18" s="49"/>
      <c r="GM18" s="49"/>
      <c r="GN18" s="49"/>
      <c r="GO18" s="49"/>
      <c r="GP18" s="49"/>
      <c r="GQ18" s="49"/>
      <c r="GR18" s="49"/>
      <c r="GS18" s="49"/>
      <c r="GT18" s="49"/>
      <c r="GU18" s="49"/>
      <c r="GV18" s="49"/>
      <c r="GW18" s="49"/>
      <c r="GX18" s="49"/>
      <c r="GY18" s="49"/>
      <c r="GZ18" s="49"/>
      <c r="HA18" s="49"/>
      <c r="HB18" s="49"/>
      <c r="HC18" s="49"/>
    </row>
    <row r="19" spans="1:211" s="58" customFormat="1" ht="12.75" customHeight="1" x14ac:dyDescent="0.25">
      <c r="A19" s="582"/>
      <c r="B19" s="172" t="s">
        <v>28</v>
      </c>
      <c r="C19" s="457" t="s">
        <v>35</v>
      </c>
      <c r="D19" s="458"/>
      <c r="E19" s="457"/>
      <c r="F19" s="458"/>
      <c r="G19" s="457" t="s">
        <v>35</v>
      </c>
      <c r="H19" s="458"/>
      <c r="I19" s="457"/>
      <c r="J19" s="458"/>
      <c r="K19" s="457" t="s">
        <v>35</v>
      </c>
      <c r="L19" s="458"/>
      <c r="M19" s="457"/>
      <c r="N19" s="458"/>
      <c r="O19" s="457" t="s">
        <v>35</v>
      </c>
      <c r="P19" s="458"/>
      <c r="Q19" s="457"/>
      <c r="R19" s="458"/>
      <c r="S19" s="457" t="s">
        <v>35</v>
      </c>
      <c r="T19" s="458"/>
      <c r="U19" s="457" t="s">
        <v>35</v>
      </c>
      <c r="V19" s="458"/>
      <c r="W19" s="457" t="s">
        <v>35</v>
      </c>
      <c r="X19" s="458"/>
      <c r="Y19" s="457"/>
      <c r="Z19" s="458"/>
      <c r="AA19" s="457" t="s">
        <v>35</v>
      </c>
      <c r="AB19" s="458"/>
      <c r="AC19" s="457"/>
      <c r="AD19" s="458"/>
      <c r="AE19" s="457" t="s">
        <v>35</v>
      </c>
      <c r="AF19" s="458"/>
      <c r="AG19" s="457" t="s">
        <v>143</v>
      </c>
      <c r="AH19" s="458"/>
      <c r="AI19" s="457" t="s">
        <v>35</v>
      </c>
      <c r="AJ19" s="458"/>
      <c r="AK19" s="457"/>
      <c r="AL19" s="458"/>
      <c r="AM19" s="457" t="s">
        <v>35</v>
      </c>
      <c r="AN19" s="458"/>
      <c r="AO19" s="457"/>
      <c r="AP19" s="458"/>
      <c r="AQ19" s="457"/>
      <c r="AR19" s="458"/>
      <c r="AS19" s="457"/>
      <c r="AT19" s="458"/>
      <c r="AU19" s="49"/>
      <c r="AV19" s="49"/>
      <c r="AW19" s="49"/>
      <c r="AX19" s="49"/>
      <c r="AY19" s="49"/>
      <c r="AZ19" s="49"/>
      <c r="BA19" s="49"/>
      <c r="BB19" s="49"/>
      <c r="BC19" s="49"/>
      <c r="BD19" s="49"/>
      <c r="BE19" s="49"/>
      <c r="BF19" s="49"/>
      <c r="BG19" s="49"/>
      <c r="BH19" s="49"/>
      <c r="BI19" s="49"/>
      <c r="BJ19" s="49"/>
      <c r="BK19" s="49"/>
      <c r="BL19" s="49"/>
      <c r="BM19" s="49"/>
      <c r="BN19" s="49"/>
      <c r="BO19" s="49"/>
      <c r="BP19" s="49"/>
      <c r="BQ19" s="49"/>
      <c r="BR19" s="49"/>
      <c r="BS19" s="49"/>
      <c r="BT19" s="49"/>
      <c r="BU19" s="49"/>
      <c r="BV19" s="49"/>
      <c r="BW19" s="49"/>
      <c r="BX19" s="49"/>
      <c r="BY19" s="49"/>
      <c r="BZ19" s="49"/>
      <c r="CA19" s="49"/>
      <c r="CB19" s="49"/>
      <c r="CC19" s="49"/>
      <c r="CD19" s="49"/>
      <c r="CE19" s="49"/>
      <c r="CF19" s="49"/>
      <c r="CG19" s="49"/>
      <c r="CH19" s="49"/>
      <c r="CI19" s="49"/>
      <c r="CJ19" s="49"/>
      <c r="CK19" s="49"/>
      <c r="CL19" s="49"/>
      <c r="CM19" s="49"/>
      <c r="CN19" s="49"/>
      <c r="CO19" s="49"/>
      <c r="CP19" s="49"/>
      <c r="CQ19" s="49"/>
      <c r="CR19" s="49"/>
      <c r="CS19" s="49"/>
      <c r="CT19" s="49"/>
      <c r="CU19" s="49"/>
      <c r="CV19" s="49"/>
      <c r="CW19" s="49"/>
      <c r="CX19" s="49"/>
      <c r="CY19" s="49"/>
      <c r="CZ19" s="49"/>
      <c r="DA19" s="49"/>
      <c r="DB19" s="49"/>
      <c r="DC19" s="49"/>
      <c r="DD19" s="49"/>
      <c r="DE19" s="49"/>
      <c r="DF19" s="49"/>
      <c r="DG19" s="49"/>
      <c r="DH19" s="49"/>
      <c r="DI19" s="49"/>
      <c r="DJ19" s="49"/>
      <c r="DK19" s="49"/>
      <c r="DL19" s="49"/>
      <c r="DM19" s="49"/>
      <c r="DN19" s="49"/>
      <c r="DO19" s="49"/>
      <c r="DP19" s="49"/>
      <c r="DQ19" s="49"/>
      <c r="DR19" s="49"/>
      <c r="DS19" s="49"/>
      <c r="DT19" s="49"/>
      <c r="DU19" s="49"/>
      <c r="DV19" s="49"/>
      <c r="DW19" s="49"/>
      <c r="DX19" s="49"/>
      <c r="DY19" s="49"/>
      <c r="DZ19" s="49"/>
      <c r="EA19" s="49"/>
      <c r="EB19" s="49"/>
      <c r="EC19" s="49"/>
      <c r="ED19" s="49"/>
      <c r="EE19" s="49"/>
      <c r="EF19" s="49"/>
      <c r="EG19" s="49"/>
      <c r="EH19" s="49"/>
      <c r="EI19" s="49"/>
      <c r="EJ19" s="49"/>
      <c r="EK19" s="49"/>
      <c r="EL19" s="49"/>
      <c r="EM19" s="49"/>
      <c r="EN19" s="49"/>
      <c r="EO19" s="49"/>
      <c r="EP19" s="49"/>
      <c r="EQ19" s="49"/>
      <c r="ER19" s="49"/>
      <c r="ES19" s="49"/>
      <c r="ET19" s="49"/>
      <c r="EU19" s="49"/>
      <c r="EV19" s="49"/>
      <c r="EW19" s="49"/>
      <c r="EX19" s="49"/>
      <c r="EY19" s="49"/>
      <c r="EZ19" s="49"/>
      <c r="FA19" s="49"/>
      <c r="FB19" s="49"/>
      <c r="FC19" s="49"/>
      <c r="FD19" s="49"/>
      <c r="FE19" s="49"/>
      <c r="FF19" s="49"/>
      <c r="FG19" s="49"/>
      <c r="FH19" s="49"/>
      <c r="FI19" s="49"/>
      <c r="FJ19" s="49"/>
      <c r="FK19" s="49"/>
      <c r="FL19" s="49"/>
      <c r="FM19" s="49"/>
      <c r="FN19" s="49"/>
      <c r="FO19" s="49"/>
      <c r="FP19" s="49"/>
      <c r="FQ19" s="49"/>
      <c r="FR19" s="49"/>
      <c r="FS19" s="49"/>
      <c r="FT19" s="49"/>
      <c r="FU19" s="49"/>
      <c r="FV19" s="49"/>
      <c r="FW19" s="49"/>
      <c r="FX19" s="49"/>
      <c r="FY19" s="49"/>
      <c r="FZ19" s="49"/>
      <c r="GA19" s="49"/>
      <c r="GB19" s="49"/>
      <c r="GC19" s="49"/>
      <c r="GD19" s="49"/>
      <c r="GE19" s="49"/>
      <c r="GF19" s="49"/>
      <c r="GG19" s="49"/>
      <c r="GH19" s="49"/>
      <c r="GI19" s="49"/>
      <c r="GJ19" s="49"/>
      <c r="GK19" s="49"/>
      <c r="GL19" s="49"/>
      <c r="GM19" s="49"/>
      <c r="GN19" s="49"/>
      <c r="GO19" s="49"/>
      <c r="GP19" s="49"/>
      <c r="GQ19" s="49"/>
      <c r="GR19" s="49"/>
      <c r="GS19" s="49"/>
      <c r="GT19" s="49"/>
      <c r="GU19" s="49"/>
      <c r="GV19" s="49"/>
      <c r="GW19" s="49"/>
      <c r="GX19" s="49"/>
      <c r="GY19" s="49"/>
      <c r="GZ19" s="49"/>
      <c r="HA19" s="49"/>
      <c r="HB19" s="49"/>
      <c r="HC19" s="49"/>
    </row>
    <row r="20" spans="1:211" s="58" customFormat="1" ht="12.75" customHeight="1" x14ac:dyDescent="0.25">
      <c r="A20" s="582"/>
      <c r="B20" s="172"/>
      <c r="C20" s="217"/>
      <c r="D20" s="218"/>
      <c r="E20" s="217"/>
      <c r="F20" s="218"/>
      <c r="G20" s="217"/>
      <c r="H20" s="218"/>
      <c r="I20" s="217"/>
      <c r="J20" s="218"/>
      <c r="K20" s="217"/>
      <c r="L20" s="218"/>
      <c r="M20" s="217"/>
      <c r="N20" s="218"/>
      <c r="O20" s="217"/>
      <c r="P20" s="218"/>
      <c r="Q20" s="217"/>
      <c r="R20" s="218"/>
      <c r="S20" s="217"/>
      <c r="T20" s="218"/>
      <c r="U20" s="217"/>
      <c r="V20" s="218"/>
      <c r="W20" s="217"/>
      <c r="X20" s="218"/>
      <c r="Y20" s="217"/>
      <c r="Z20" s="218"/>
      <c r="AA20" s="217"/>
      <c r="AB20" s="218"/>
      <c r="AC20" s="217"/>
      <c r="AD20" s="218"/>
      <c r="AE20" s="217"/>
      <c r="AF20" s="218"/>
      <c r="AG20" s="217" t="s">
        <v>139</v>
      </c>
      <c r="AH20" s="218">
        <v>0.73958333333333337</v>
      </c>
      <c r="AI20" s="217"/>
      <c r="AJ20" s="218"/>
      <c r="AK20" s="217"/>
      <c r="AL20" s="218"/>
      <c r="AM20" s="217"/>
      <c r="AN20" s="218"/>
      <c r="AO20" s="217"/>
      <c r="AP20" s="218"/>
      <c r="AQ20" s="217"/>
      <c r="AR20" s="218"/>
      <c r="AS20" s="217"/>
      <c r="AT20" s="218"/>
      <c r="AU20" s="49"/>
      <c r="AV20" s="49"/>
      <c r="AW20" s="49"/>
      <c r="AX20" s="49"/>
      <c r="AY20" s="49"/>
      <c r="AZ20" s="49"/>
      <c r="BA20" s="49"/>
      <c r="BB20" s="49"/>
      <c r="BC20" s="49"/>
      <c r="BD20" s="49"/>
      <c r="BE20" s="49"/>
      <c r="BF20" s="49"/>
      <c r="BG20" s="49"/>
      <c r="BH20" s="49"/>
      <c r="BI20" s="49"/>
      <c r="BJ20" s="49"/>
      <c r="BK20" s="49"/>
      <c r="BL20" s="49"/>
      <c r="BM20" s="49"/>
      <c r="BN20" s="49"/>
      <c r="BO20" s="49"/>
      <c r="BP20" s="49"/>
      <c r="BQ20" s="49"/>
      <c r="BR20" s="49"/>
      <c r="BS20" s="49"/>
      <c r="BT20" s="49"/>
      <c r="BU20" s="49"/>
      <c r="BV20" s="49"/>
      <c r="BW20" s="49"/>
      <c r="BX20" s="49"/>
      <c r="BY20" s="49"/>
      <c r="BZ20" s="49"/>
      <c r="CA20" s="49"/>
      <c r="CB20" s="49"/>
      <c r="CC20" s="49"/>
      <c r="CD20" s="49"/>
      <c r="CE20" s="49"/>
      <c r="CF20" s="49"/>
      <c r="CG20" s="49"/>
      <c r="CH20" s="49"/>
      <c r="CI20" s="49"/>
      <c r="CJ20" s="49"/>
      <c r="CK20" s="49"/>
      <c r="CL20" s="49"/>
      <c r="CM20" s="49"/>
      <c r="CN20" s="49"/>
      <c r="CO20" s="49"/>
      <c r="CP20" s="49"/>
      <c r="CQ20" s="49"/>
      <c r="CR20" s="49"/>
      <c r="CS20" s="49"/>
      <c r="CT20" s="49"/>
      <c r="CU20" s="49"/>
      <c r="CV20" s="49"/>
      <c r="CW20" s="49"/>
      <c r="CX20" s="49"/>
      <c r="CY20" s="49"/>
      <c r="CZ20" s="49"/>
      <c r="DA20" s="49"/>
      <c r="DB20" s="49"/>
      <c r="DC20" s="49"/>
      <c r="DD20" s="49"/>
      <c r="DE20" s="49"/>
      <c r="DF20" s="49"/>
      <c r="DG20" s="49"/>
      <c r="DH20" s="49"/>
      <c r="DI20" s="49"/>
      <c r="DJ20" s="49"/>
      <c r="DK20" s="49"/>
      <c r="DL20" s="49"/>
      <c r="DM20" s="49"/>
      <c r="DN20" s="49"/>
      <c r="DO20" s="49"/>
      <c r="DP20" s="49"/>
      <c r="DQ20" s="49"/>
      <c r="DR20" s="49"/>
      <c r="DS20" s="49"/>
      <c r="DT20" s="49"/>
      <c r="DU20" s="49"/>
      <c r="DV20" s="49"/>
      <c r="DW20" s="49"/>
      <c r="DX20" s="49"/>
      <c r="DY20" s="49"/>
      <c r="DZ20" s="49"/>
      <c r="EA20" s="49"/>
      <c r="EB20" s="49"/>
      <c r="EC20" s="49"/>
      <c r="ED20" s="49"/>
      <c r="EE20" s="49"/>
      <c r="EF20" s="49"/>
      <c r="EG20" s="49"/>
      <c r="EH20" s="49"/>
      <c r="EI20" s="49"/>
      <c r="EJ20" s="49"/>
      <c r="EK20" s="49"/>
      <c r="EL20" s="49"/>
      <c r="EM20" s="49"/>
      <c r="EN20" s="49"/>
      <c r="EO20" s="49"/>
      <c r="EP20" s="49"/>
      <c r="EQ20" s="49"/>
      <c r="ER20" s="49"/>
      <c r="ES20" s="49"/>
      <c r="ET20" s="49"/>
      <c r="EU20" s="49"/>
      <c r="EV20" s="49"/>
      <c r="EW20" s="49"/>
      <c r="EX20" s="49"/>
      <c r="EY20" s="49"/>
      <c r="EZ20" s="49"/>
      <c r="FA20" s="49"/>
      <c r="FB20" s="49"/>
      <c r="FC20" s="49"/>
      <c r="FD20" s="49"/>
      <c r="FE20" s="49"/>
      <c r="FF20" s="49"/>
      <c r="FG20" s="49"/>
      <c r="FH20" s="49"/>
      <c r="FI20" s="49"/>
      <c r="FJ20" s="49"/>
      <c r="FK20" s="49"/>
      <c r="FL20" s="49"/>
      <c r="FM20" s="49"/>
      <c r="FN20" s="49"/>
      <c r="FO20" s="49"/>
      <c r="FP20" s="49"/>
      <c r="FQ20" s="49"/>
      <c r="FR20" s="49"/>
      <c r="FS20" s="49"/>
      <c r="FT20" s="49"/>
      <c r="FU20" s="49"/>
      <c r="FV20" s="49"/>
      <c r="FW20" s="49"/>
      <c r="FX20" s="49"/>
      <c r="FY20" s="49"/>
      <c r="FZ20" s="49"/>
      <c r="GA20" s="49"/>
      <c r="GB20" s="49"/>
      <c r="GC20" s="49"/>
      <c r="GD20" s="49"/>
      <c r="GE20" s="49"/>
      <c r="GF20" s="49"/>
      <c r="GG20" s="49"/>
      <c r="GH20" s="49"/>
      <c r="GI20" s="49"/>
      <c r="GJ20" s="49"/>
      <c r="GK20" s="49"/>
      <c r="GL20" s="49"/>
      <c r="GM20" s="49"/>
      <c r="GN20" s="49"/>
      <c r="GO20" s="49"/>
      <c r="GP20" s="49"/>
      <c r="GQ20" s="49"/>
      <c r="GR20" s="49"/>
      <c r="GS20" s="49"/>
      <c r="GT20" s="49"/>
      <c r="GU20" s="49"/>
      <c r="GV20" s="49"/>
      <c r="GW20" s="49"/>
      <c r="GX20" s="49"/>
      <c r="GY20" s="49"/>
      <c r="GZ20" s="49"/>
      <c r="HA20" s="49"/>
      <c r="HB20" s="49"/>
      <c r="HC20" s="49"/>
    </row>
    <row r="21" spans="1:211" s="58" customFormat="1" ht="12.75" customHeight="1" x14ac:dyDescent="0.25">
      <c r="A21" s="582"/>
      <c r="B21" s="172"/>
      <c r="C21" s="100"/>
      <c r="D21" s="219"/>
      <c r="E21" s="100"/>
      <c r="F21" s="219"/>
      <c r="G21" s="100"/>
      <c r="H21" s="219"/>
      <c r="I21" s="100"/>
      <c r="J21" s="219"/>
      <c r="K21" s="100"/>
      <c r="L21" s="219"/>
      <c r="M21" s="100"/>
      <c r="N21" s="219"/>
      <c r="O21" s="100"/>
      <c r="P21" s="219"/>
      <c r="Q21" s="100"/>
      <c r="R21" s="219"/>
      <c r="S21" s="100"/>
      <c r="T21" s="219"/>
      <c r="U21" s="100"/>
      <c r="V21" s="219"/>
      <c r="W21" s="100"/>
      <c r="X21" s="219"/>
      <c r="Y21" s="100"/>
      <c r="Z21" s="219"/>
      <c r="AA21" s="100"/>
      <c r="AB21" s="219"/>
      <c r="AC21" s="100"/>
      <c r="AD21" s="219"/>
      <c r="AE21" s="100"/>
      <c r="AF21" s="219"/>
      <c r="AG21" s="100" t="s">
        <v>89</v>
      </c>
      <c r="AH21" s="219"/>
      <c r="AI21" s="100"/>
      <c r="AJ21" s="219"/>
      <c r="AK21" s="100"/>
      <c r="AL21" s="219"/>
      <c r="AM21" s="100"/>
      <c r="AN21" s="219"/>
      <c r="AO21" s="100"/>
      <c r="AP21" s="219"/>
      <c r="AQ21" s="100"/>
      <c r="AR21" s="219"/>
      <c r="AS21" s="100"/>
      <c r="AT21" s="219"/>
      <c r="AU21" s="49"/>
      <c r="AV21" s="49"/>
      <c r="AW21" s="49"/>
      <c r="AX21" s="49"/>
      <c r="AY21" s="49"/>
      <c r="AZ21" s="49"/>
      <c r="BA21" s="49"/>
      <c r="BB21" s="49"/>
      <c r="BC21" s="49"/>
      <c r="BD21" s="49"/>
      <c r="BE21" s="49"/>
      <c r="BF21" s="49"/>
      <c r="BG21" s="49"/>
      <c r="BH21" s="49"/>
      <c r="BI21" s="49"/>
      <c r="BJ21" s="49"/>
      <c r="BK21" s="49"/>
      <c r="BL21" s="49"/>
      <c r="BM21" s="49"/>
      <c r="BN21" s="49"/>
      <c r="BO21" s="49"/>
      <c r="BP21" s="49"/>
      <c r="BQ21" s="49"/>
      <c r="BR21" s="49"/>
      <c r="BS21" s="49"/>
      <c r="BT21" s="49"/>
      <c r="BU21" s="49"/>
      <c r="BV21" s="49"/>
      <c r="BW21" s="49"/>
      <c r="BX21" s="49"/>
      <c r="BY21" s="49"/>
      <c r="BZ21" s="49"/>
      <c r="CA21" s="49"/>
      <c r="CB21" s="49"/>
      <c r="CC21" s="49"/>
      <c r="CD21" s="49"/>
      <c r="CE21" s="49"/>
      <c r="CF21" s="49"/>
      <c r="CG21" s="49"/>
      <c r="CH21" s="49"/>
      <c r="CI21" s="49"/>
      <c r="CJ21" s="49"/>
      <c r="CK21" s="49"/>
      <c r="CL21" s="49"/>
      <c r="CM21" s="49"/>
      <c r="CN21" s="49"/>
      <c r="CO21" s="49"/>
      <c r="CP21" s="49"/>
      <c r="CQ21" s="49"/>
      <c r="CR21" s="49"/>
      <c r="CS21" s="49"/>
      <c r="CT21" s="49"/>
      <c r="CU21" s="49"/>
      <c r="CV21" s="49"/>
      <c r="CW21" s="49"/>
      <c r="CX21" s="49"/>
      <c r="CY21" s="49"/>
      <c r="CZ21" s="49"/>
      <c r="DA21" s="49"/>
      <c r="DB21" s="49"/>
      <c r="DC21" s="49"/>
      <c r="DD21" s="49"/>
      <c r="DE21" s="49"/>
      <c r="DF21" s="49"/>
      <c r="DG21" s="49"/>
      <c r="DH21" s="49"/>
      <c r="DI21" s="49"/>
      <c r="DJ21" s="49"/>
      <c r="DK21" s="49"/>
      <c r="DL21" s="49"/>
      <c r="DM21" s="49"/>
      <c r="DN21" s="49"/>
      <c r="DO21" s="49"/>
      <c r="DP21" s="49"/>
      <c r="DQ21" s="49"/>
      <c r="DR21" s="49"/>
      <c r="DS21" s="49"/>
      <c r="DT21" s="49"/>
      <c r="DU21" s="49"/>
      <c r="DV21" s="49"/>
      <c r="DW21" s="49"/>
      <c r="DX21" s="49"/>
      <c r="DY21" s="49"/>
      <c r="DZ21" s="49"/>
      <c r="EA21" s="49"/>
      <c r="EB21" s="49"/>
      <c r="EC21" s="49"/>
      <c r="ED21" s="49"/>
      <c r="EE21" s="49"/>
      <c r="EF21" s="49"/>
      <c r="EG21" s="49"/>
      <c r="EH21" s="49"/>
      <c r="EI21" s="49"/>
      <c r="EJ21" s="49"/>
      <c r="EK21" s="49"/>
      <c r="EL21" s="49"/>
      <c r="EM21" s="49"/>
      <c r="EN21" s="49"/>
      <c r="EO21" s="49"/>
      <c r="EP21" s="49"/>
      <c r="EQ21" s="49"/>
      <c r="ER21" s="49"/>
      <c r="ES21" s="49"/>
      <c r="ET21" s="49"/>
      <c r="EU21" s="49"/>
      <c r="EV21" s="49"/>
      <c r="EW21" s="49"/>
      <c r="EX21" s="49"/>
      <c r="EY21" s="49"/>
      <c r="EZ21" s="49"/>
      <c r="FA21" s="49"/>
      <c r="FB21" s="49"/>
      <c r="FC21" s="49"/>
      <c r="FD21" s="49"/>
      <c r="FE21" s="49"/>
      <c r="FF21" s="49"/>
      <c r="FG21" s="49"/>
      <c r="FH21" s="49"/>
      <c r="FI21" s="49"/>
      <c r="FJ21" s="49"/>
      <c r="FK21" s="49"/>
      <c r="FL21" s="49"/>
      <c r="FM21" s="49"/>
      <c r="FN21" s="49"/>
      <c r="FO21" s="49"/>
      <c r="FP21" s="49"/>
      <c r="FQ21" s="49"/>
      <c r="FR21" s="49"/>
      <c r="FS21" s="49"/>
      <c r="FT21" s="49"/>
      <c r="FU21" s="49"/>
      <c r="FV21" s="49"/>
      <c r="FW21" s="49"/>
      <c r="FX21" s="49"/>
      <c r="FY21" s="49"/>
      <c r="FZ21" s="49"/>
      <c r="GA21" s="49"/>
      <c r="GB21" s="49"/>
      <c r="GC21" s="49"/>
      <c r="GD21" s="49"/>
      <c r="GE21" s="49"/>
      <c r="GF21" s="49"/>
      <c r="GG21" s="49"/>
      <c r="GH21" s="49"/>
      <c r="GI21" s="49"/>
      <c r="GJ21" s="49"/>
      <c r="GK21" s="49"/>
      <c r="GL21" s="49"/>
      <c r="GM21" s="49"/>
      <c r="GN21" s="49"/>
      <c r="GO21" s="49"/>
      <c r="GP21" s="49"/>
      <c r="GQ21" s="49"/>
      <c r="GR21" s="49"/>
      <c r="GS21" s="49"/>
      <c r="GT21" s="49"/>
      <c r="GU21" s="49"/>
      <c r="GV21" s="49"/>
      <c r="GW21" s="49"/>
      <c r="GX21" s="49"/>
      <c r="GY21" s="49"/>
      <c r="GZ21" s="49"/>
      <c r="HA21" s="49"/>
      <c r="HB21" s="49"/>
      <c r="HC21" s="49"/>
    </row>
    <row r="22" spans="1:211" s="58" customFormat="1" ht="12.75" customHeight="1" x14ac:dyDescent="0.25">
      <c r="A22" s="582"/>
      <c r="B22" s="172"/>
      <c r="C22" s="459"/>
      <c r="D22" s="460"/>
      <c r="E22" s="459"/>
      <c r="F22" s="460"/>
      <c r="G22" s="459"/>
      <c r="H22" s="460"/>
      <c r="I22" s="459"/>
      <c r="J22" s="460"/>
      <c r="K22" s="459"/>
      <c r="L22" s="460"/>
      <c r="M22" s="459"/>
      <c r="N22" s="460"/>
      <c r="O22" s="459"/>
      <c r="P22" s="460"/>
      <c r="Q22" s="459"/>
      <c r="R22" s="460"/>
      <c r="S22" s="459"/>
      <c r="T22" s="460"/>
      <c r="U22" s="459"/>
      <c r="V22" s="460"/>
      <c r="W22" s="459"/>
      <c r="X22" s="460"/>
      <c r="Y22" s="459"/>
      <c r="Z22" s="460"/>
      <c r="AA22" s="459"/>
      <c r="AB22" s="460"/>
      <c r="AC22" s="459"/>
      <c r="AD22" s="460"/>
      <c r="AE22" s="459"/>
      <c r="AF22" s="460"/>
      <c r="AG22" s="459"/>
      <c r="AH22" s="460"/>
      <c r="AI22" s="459"/>
      <c r="AJ22" s="460"/>
      <c r="AK22" s="459"/>
      <c r="AL22" s="460"/>
      <c r="AM22" s="459"/>
      <c r="AN22" s="460"/>
      <c r="AO22" s="459"/>
      <c r="AP22" s="460"/>
      <c r="AQ22" s="459"/>
      <c r="AR22" s="460"/>
      <c r="AS22" s="459"/>
      <c r="AT22" s="460"/>
      <c r="AU22" s="49"/>
      <c r="AV22" s="49"/>
      <c r="AW22" s="49"/>
      <c r="AX22" s="49"/>
      <c r="AY22" s="49"/>
      <c r="AZ22" s="49"/>
      <c r="BA22" s="49"/>
      <c r="BB22" s="49"/>
      <c r="BC22" s="49"/>
      <c r="BD22" s="49"/>
      <c r="BE22" s="49"/>
      <c r="BF22" s="49"/>
      <c r="BG22" s="49"/>
      <c r="BH22" s="49"/>
      <c r="BI22" s="49"/>
      <c r="BJ22" s="49"/>
      <c r="BK22" s="49"/>
      <c r="BL22" s="49"/>
      <c r="BM22" s="49"/>
      <c r="BN22" s="49"/>
      <c r="BO22" s="49"/>
      <c r="BP22" s="49"/>
      <c r="BQ22" s="49"/>
      <c r="BR22" s="49"/>
      <c r="BS22" s="49"/>
      <c r="BT22" s="49"/>
      <c r="BU22" s="49"/>
      <c r="BV22" s="49"/>
      <c r="BW22" s="49"/>
      <c r="BX22" s="49"/>
      <c r="BY22" s="49"/>
      <c r="BZ22" s="49"/>
      <c r="CA22" s="49"/>
      <c r="CB22" s="49"/>
      <c r="CC22" s="49"/>
      <c r="CD22" s="49"/>
      <c r="CE22" s="49"/>
      <c r="CF22" s="49"/>
      <c r="CG22" s="49"/>
      <c r="CH22" s="49"/>
      <c r="CI22" s="49"/>
      <c r="CJ22" s="49"/>
      <c r="CK22" s="49"/>
      <c r="CL22" s="49"/>
      <c r="CM22" s="49"/>
      <c r="CN22" s="49"/>
      <c r="CO22" s="49"/>
      <c r="CP22" s="49"/>
      <c r="CQ22" s="49"/>
      <c r="CR22" s="49"/>
      <c r="CS22" s="49"/>
      <c r="CT22" s="49"/>
      <c r="CU22" s="49"/>
      <c r="CV22" s="49"/>
      <c r="CW22" s="49"/>
      <c r="CX22" s="49"/>
      <c r="CY22" s="49"/>
      <c r="CZ22" s="49"/>
      <c r="DA22" s="49"/>
      <c r="DB22" s="49"/>
      <c r="DC22" s="49"/>
      <c r="DD22" s="49"/>
      <c r="DE22" s="49"/>
      <c r="DF22" s="49"/>
      <c r="DG22" s="49"/>
      <c r="DH22" s="49"/>
      <c r="DI22" s="49"/>
      <c r="DJ22" s="49"/>
      <c r="DK22" s="49"/>
      <c r="DL22" s="49"/>
      <c r="DM22" s="49"/>
      <c r="DN22" s="49"/>
      <c r="DO22" s="49"/>
      <c r="DP22" s="49"/>
      <c r="DQ22" s="49"/>
      <c r="DR22" s="49"/>
      <c r="DS22" s="49"/>
      <c r="DT22" s="49"/>
      <c r="DU22" s="49"/>
      <c r="DV22" s="49"/>
      <c r="DW22" s="49"/>
      <c r="DX22" s="49"/>
      <c r="DY22" s="49"/>
      <c r="DZ22" s="49"/>
      <c r="EA22" s="49"/>
      <c r="EB22" s="49"/>
      <c r="EC22" s="49"/>
      <c r="ED22" s="49"/>
      <c r="EE22" s="49"/>
      <c r="EF22" s="49"/>
      <c r="EG22" s="49"/>
      <c r="EH22" s="49"/>
      <c r="EI22" s="49"/>
      <c r="EJ22" s="49"/>
      <c r="EK22" s="49"/>
      <c r="EL22" s="49"/>
      <c r="EM22" s="49"/>
      <c r="EN22" s="49"/>
      <c r="EO22" s="49"/>
      <c r="EP22" s="49"/>
      <c r="EQ22" s="49"/>
      <c r="ER22" s="49"/>
      <c r="ES22" s="49"/>
      <c r="ET22" s="49"/>
      <c r="EU22" s="49"/>
      <c r="EV22" s="49"/>
      <c r="EW22" s="49"/>
      <c r="EX22" s="49"/>
      <c r="EY22" s="49"/>
      <c r="EZ22" s="49"/>
      <c r="FA22" s="49"/>
      <c r="FB22" s="49"/>
      <c r="FC22" s="49"/>
      <c r="FD22" s="49"/>
      <c r="FE22" s="49"/>
      <c r="FF22" s="49"/>
      <c r="FG22" s="49"/>
      <c r="FH22" s="49"/>
      <c r="FI22" s="49"/>
      <c r="FJ22" s="49"/>
      <c r="FK22" s="49"/>
      <c r="FL22" s="49"/>
      <c r="FM22" s="49"/>
      <c r="FN22" s="49"/>
      <c r="FO22" s="49"/>
      <c r="FP22" s="49"/>
      <c r="FQ22" s="49"/>
      <c r="FR22" s="49"/>
      <c r="FS22" s="49"/>
      <c r="FT22" s="49"/>
      <c r="FU22" s="49"/>
      <c r="FV22" s="49"/>
      <c r="FW22" s="49"/>
      <c r="FX22" s="49"/>
      <c r="FY22" s="49"/>
      <c r="FZ22" s="49"/>
      <c r="GA22" s="49"/>
      <c r="GB22" s="49"/>
      <c r="GC22" s="49"/>
      <c r="GD22" s="49"/>
      <c r="GE22" s="49"/>
      <c r="GF22" s="49"/>
      <c r="GG22" s="49"/>
      <c r="GH22" s="49"/>
      <c r="GI22" s="49"/>
      <c r="GJ22" s="49"/>
      <c r="GK22" s="49"/>
      <c r="GL22" s="49"/>
      <c r="GM22" s="49"/>
      <c r="GN22" s="49"/>
      <c r="GO22" s="49"/>
      <c r="GP22" s="49"/>
      <c r="GQ22" s="49"/>
      <c r="GR22" s="49"/>
      <c r="GS22" s="49"/>
      <c r="GT22" s="49"/>
      <c r="GU22" s="49"/>
      <c r="GV22" s="49"/>
      <c r="GW22" s="49"/>
      <c r="GX22" s="49"/>
      <c r="GY22" s="49"/>
      <c r="GZ22" s="49"/>
      <c r="HA22" s="49"/>
      <c r="HB22" s="49"/>
      <c r="HC22" s="49"/>
    </row>
    <row r="23" spans="1:211" s="60" customFormat="1" ht="12.75" customHeight="1" x14ac:dyDescent="0.25">
      <c r="A23" s="582"/>
      <c r="B23" s="173" t="s">
        <v>29</v>
      </c>
      <c r="C23" s="452" t="s">
        <v>144</v>
      </c>
      <c r="D23" s="453"/>
      <c r="E23" s="452"/>
      <c r="F23" s="453"/>
      <c r="G23" s="452" t="s">
        <v>144</v>
      </c>
      <c r="H23" s="453"/>
      <c r="I23" s="420"/>
      <c r="J23" s="421"/>
      <c r="K23" s="420" t="s">
        <v>145</v>
      </c>
      <c r="L23" s="421"/>
      <c r="M23" s="420"/>
      <c r="N23" s="421"/>
      <c r="O23" s="420" t="s">
        <v>146</v>
      </c>
      <c r="P23" s="421"/>
      <c r="Q23" s="420"/>
      <c r="R23" s="421"/>
      <c r="S23" s="420" t="s">
        <v>147</v>
      </c>
      <c r="T23" s="421"/>
      <c r="U23" s="420"/>
      <c r="V23" s="421"/>
      <c r="W23" s="420" t="s">
        <v>148</v>
      </c>
      <c r="X23" s="421"/>
      <c r="Y23" s="414"/>
      <c r="Z23" s="415"/>
      <c r="AA23" s="420" t="s">
        <v>149</v>
      </c>
      <c r="AB23" s="421"/>
      <c r="AC23" s="420"/>
      <c r="AD23" s="421"/>
      <c r="AE23" s="420" t="s">
        <v>146</v>
      </c>
      <c r="AF23" s="421"/>
      <c r="AG23" s="420" t="s">
        <v>138</v>
      </c>
      <c r="AH23" s="421"/>
      <c r="AI23" s="420" t="s">
        <v>150</v>
      </c>
      <c r="AJ23" s="421"/>
      <c r="AK23" s="420"/>
      <c r="AL23" s="421"/>
      <c r="AM23" s="420" t="s">
        <v>151</v>
      </c>
      <c r="AN23" s="421"/>
      <c r="AO23" s="420"/>
      <c r="AP23" s="421"/>
      <c r="AQ23" s="420"/>
      <c r="AR23" s="421"/>
      <c r="AS23" s="420"/>
      <c r="AT23" s="421"/>
      <c r="AU23" s="49"/>
      <c r="AV23" s="49"/>
      <c r="AW23" s="49"/>
      <c r="AX23" s="49"/>
      <c r="AY23" s="49"/>
      <c r="AZ23" s="49"/>
      <c r="BA23" s="49"/>
      <c r="BB23" s="49"/>
      <c r="BC23" s="49"/>
      <c r="BD23" s="49"/>
      <c r="BE23" s="49"/>
      <c r="BF23" s="49"/>
      <c r="BG23" s="49"/>
      <c r="BH23" s="49"/>
      <c r="BI23" s="49"/>
      <c r="BJ23" s="49"/>
      <c r="BK23" s="49"/>
      <c r="BL23" s="49"/>
      <c r="BM23" s="49"/>
      <c r="BN23" s="49"/>
      <c r="BO23" s="49"/>
      <c r="BP23" s="49"/>
      <c r="BQ23" s="49"/>
      <c r="BR23" s="49"/>
      <c r="BS23" s="49"/>
      <c r="BT23" s="49"/>
      <c r="BU23" s="49"/>
      <c r="BV23" s="49"/>
      <c r="BW23" s="49"/>
      <c r="BX23" s="49"/>
      <c r="BY23" s="49"/>
      <c r="BZ23" s="49"/>
      <c r="CA23" s="49"/>
      <c r="CB23" s="49"/>
      <c r="CC23" s="49"/>
      <c r="CD23" s="49"/>
      <c r="CE23" s="49"/>
      <c r="CF23" s="49"/>
      <c r="CG23" s="49"/>
      <c r="CH23" s="49"/>
      <c r="CI23" s="49"/>
      <c r="CJ23" s="49"/>
      <c r="CK23" s="49"/>
      <c r="CL23" s="49"/>
      <c r="CM23" s="49"/>
      <c r="CN23" s="49"/>
      <c r="CO23" s="49"/>
      <c r="CP23" s="49"/>
      <c r="CQ23" s="49"/>
      <c r="CR23" s="49"/>
      <c r="CS23" s="49"/>
      <c r="CT23" s="49"/>
      <c r="CU23" s="49"/>
      <c r="CV23" s="49"/>
      <c r="CW23" s="49"/>
      <c r="CX23" s="49"/>
      <c r="CY23" s="49"/>
      <c r="CZ23" s="49"/>
      <c r="DA23" s="49"/>
      <c r="DB23" s="49"/>
      <c r="DC23" s="49"/>
      <c r="DD23" s="49"/>
      <c r="DE23" s="49"/>
      <c r="DF23" s="49"/>
      <c r="DG23" s="49"/>
      <c r="DH23" s="49"/>
      <c r="DI23" s="49"/>
      <c r="DJ23" s="49"/>
      <c r="DK23" s="49"/>
      <c r="DL23" s="49"/>
      <c r="DM23" s="49"/>
      <c r="DN23" s="49"/>
      <c r="DO23" s="49"/>
      <c r="DP23" s="49"/>
      <c r="DQ23" s="49"/>
      <c r="DR23" s="49"/>
      <c r="DS23" s="49"/>
      <c r="DT23" s="49"/>
      <c r="DU23" s="49"/>
      <c r="DV23" s="49"/>
      <c r="DW23" s="49"/>
      <c r="DX23" s="49"/>
      <c r="DY23" s="49"/>
      <c r="DZ23" s="49"/>
      <c r="EA23" s="49"/>
      <c r="EB23" s="49"/>
      <c r="EC23" s="49"/>
      <c r="ED23" s="49"/>
      <c r="EE23" s="49"/>
      <c r="EF23" s="49"/>
      <c r="EG23" s="49"/>
      <c r="EH23" s="49"/>
      <c r="EI23" s="49"/>
      <c r="EJ23" s="49"/>
      <c r="EK23" s="49"/>
      <c r="EL23" s="49"/>
      <c r="EM23" s="49"/>
      <c r="EN23" s="49"/>
      <c r="EO23" s="49"/>
      <c r="EP23" s="49"/>
      <c r="EQ23" s="49"/>
      <c r="ER23" s="49"/>
      <c r="ES23" s="49"/>
      <c r="ET23" s="49"/>
      <c r="EU23" s="49"/>
      <c r="EV23" s="49"/>
      <c r="EW23" s="49"/>
      <c r="EX23" s="49"/>
      <c r="EY23" s="49"/>
      <c r="EZ23" s="49"/>
      <c r="FA23" s="49"/>
      <c r="FB23" s="49"/>
      <c r="FC23" s="49"/>
      <c r="FD23" s="49"/>
      <c r="FE23" s="49"/>
      <c r="FF23" s="49"/>
      <c r="FG23" s="49"/>
      <c r="FH23" s="49"/>
      <c r="FI23" s="49"/>
      <c r="FJ23" s="49"/>
      <c r="FK23" s="49"/>
      <c r="FL23" s="49"/>
      <c r="FM23" s="49"/>
      <c r="FN23" s="49"/>
      <c r="FO23" s="49"/>
      <c r="FP23" s="49"/>
      <c r="FQ23" s="49"/>
      <c r="FR23" s="49"/>
      <c r="FS23" s="49"/>
      <c r="FT23" s="49"/>
      <c r="FU23" s="49"/>
      <c r="FV23" s="49"/>
      <c r="FW23" s="49"/>
      <c r="FX23" s="49"/>
      <c r="FY23" s="49"/>
      <c r="FZ23" s="49"/>
      <c r="GA23" s="49"/>
      <c r="GB23" s="49"/>
      <c r="GC23" s="49"/>
      <c r="GD23" s="49"/>
      <c r="GE23" s="49"/>
      <c r="GF23" s="49"/>
      <c r="GG23" s="49"/>
      <c r="GH23" s="49"/>
      <c r="GI23" s="49"/>
      <c r="GJ23" s="49"/>
      <c r="GK23" s="49"/>
      <c r="GL23" s="49"/>
      <c r="GM23" s="49"/>
      <c r="GN23" s="49"/>
      <c r="GO23" s="49"/>
      <c r="GP23" s="49"/>
      <c r="GQ23" s="49"/>
      <c r="GR23" s="49"/>
      <c r="GS23" s="49"/>
      <c r="GT23" s="49"/>
      <c r="GU23" s="49"/>
      <c r="GV23" s="49"/>
      <c r="GW23" s="49"/>
      <c r="GX23" s="49"/>
      <c r="GY23" s="49"/>
      <c r="GZ23" s="49"/>
      <c r="HA23" s="49"/>
      <c r="HB23" s="49"/>
      <c r="HC23" s="49"/>
    </row>
    <row r="24" spans="1:211" s="60" customFormat="1" ht="12.75" customHeight="1" x14ac:dyDescent="0.25">
      <c r="A24" s="582"/>
      <c r="B24" s="173"/>
      <c r="C24" s="185"/>
      <c r="D24" s="186"/>
      <c r="E24" s="185"/>
      <c r="F24" s="186"/>
      <c r="G24" s="185"/>
      <c r="H24" s="186"/>
      <c r="I24" s="203"/>
      <c r="J24" s="204"/>
      <c r="K24" s="203">
        <v>0.375</v>
      </c>
      <c r="L24" s="204">
        <v>0.5</v>
      </c>
      <c r="M24" s="203"/>
      <c r="N24" s="204"/>
      <c r="O24" s="203">
        <v>0.5625</v>
      </c>
      <c r="P24" s="204">
        <v>0.6875</v>
      </c>
      <c r="Q24" s="203"/>
      <c r="R24" s="204"/>
      <c r="S24" s="203">
        <v>0.42708333333333331</v>
      </c>
      <c r="T24" s="204">
        <v>0.48958333333333331</v>
      </c>
      <c r="U24" s="203"/>
      <c r="V24" s="204"/>
      <c r="W24" s="203">
        <v>0.54166666666666663</v>
      </c>
      <c r="X24" s="204">
        <v>0.66666666666666663</v>
      </c>
      <c r="Y24" s="183"/>
      <c r="Z24" s="184"/>
      <c r="AA24" s="203">
        <v>0.375</v>
      </c>
      <c r="AB24" s="204">
        <v>0.5</v>
      </c>
      <c r="AC24" s="203"/>
      <c r="AD24" s="204"/>
      <c r="AE24" s="203">
        <v>0.5625</v>
      </c>
      <c r="AF24" s="204">
        <v>0.64583333333333337</v>
      </c>
      <c r="AG24" s="203" t="s">
        <v>139</v>
      </c>
      <c r="AH24" s="204">
        <v>0.73958333333333337</v>
      </c>
      <c r="AI24" s="203">
        <v>0.375</v>
      </c>
      <c r="AJ24" s="204">
        <v>0.5</v>
      </c>
      <c r="AK24" s="203"/>
      <c r="AL24" s="204"/>
      <c r="AM24" s="203">
        <v>0.5625</v>
      </c>
      <c r="AN24" s="204">
        <v>0.64583333333333337</v>
      </c>
      <c r="AO24" s="203"/>
      <c r="AP24" s="204"/>
      <c r="AQ24" s="203"/>
      <c r="AR24" s="204"/>
      <c r="AS24" s="203"/>
      <c r="AT24" s="204"/>
      <c r="AU24" s="49"/>
      <c r="AV24" s="49"/>
      <c r="AW24" s="49"/>
      <c r="AX24" s="49"/>
      <c r="AY24" s="49"/>
      <c r="AZ24" s="49"/>
      <c r="BA24" s="49"/>
      <c r="BB24" s="49"/>
      <c r="BC24" s="49"/>
      <c r="BD24" s="49"/>
      <c r="BE24" s="49"/>
      <c r="BF24" s="49"/>
      <c r="BG24" s="49"/>
      <c r="BH24" s="49"/>
      <c r="BI24" s="49"/>
      <c r="BJ24" s="49"/>
      <c r="BK24" s="49"/>
      <c r="BL24" s="49"/>
      <c r="BM24" s="49"/>
      <c r="BN24" s="49"/>
      <c r="BO24" s="49"/>
      <c r="BP24" s="49"/>
      <c r="BQ24" s="49"/>
      <c r="BR24" s="49"/>
      <c r="BS24" s="49"/>
      <c r="BT24" s="49"/>
      <c r="BU24" s="49"/>
      <c r="BV24" s="49"/>
      <c r="BW24" s="49"/>
      <c r="BX24" s="49"/>
      <c r="BY24" s="49"/>
      <c r="BZ24" s="49"/>
      <c r="CA24" s="49"/>
      <c r="CB24" s="49"/>
      <c r="CC24" s="49"/>
      <c r="CD24" s="49"/>
      <c r="CE24" s="49"/>
      <c r="CF24" s="49"/>
      <c r="CG24" s="49"/>
      <c r="CH24" s="49"/>
      <c r="CI24" s="49"/>
      <c r="CJ24" s="49"/>
      <c r="CK24" s="49"/>
      <c r="CL24" s="49"/>
      <c r="CM24" s="49"/>
      <c r="CN24" s="49"/>
      <c r="CO24" s="49"/>
      <c r="CP24" s="49"/>
      <c r="CQ24" s="49"/>
      <c r="CR24" s="49"/>
      <c r="CS24" s="49"/>
      <c r="CT24" s="49"/>
      <c r="CU24" s="49"/>
      <c r="CV24" s="49"/>
      <c r="CW24" s="49"/>
      <c r="CX24" s="49"/>
      <c r="CY24" s="49"/>
      <c r="CZ24" s="49"/>
      <c r="DA24" s="49"/>
      <c r="DB24" s="49"/>
      <c r="DC24" s="49"/>
      <c r="DD24" s="49"/>
      <c r="DE24" s="49"/>
      <c r="DF24" s="49"/>
      <c r="DG24" s="49"/>
      <c r="DH24" s="49"/>
      <c r="DI24" s="49"/>
      <c r="DJ24" s="49"/>
      <c r="DK24" s="49"/>
      <c r="DL24" s="49"/>
      <c r="DM24" s="49"/>
      <c r="DN24" s="49"/>
      <c r="DO24" s="49"/>
      <c r="DP24" s="49"/>
      <c r="DQ24" s="49"/>
      <c r="DR24" s="49"/>
      <c r="DS24" s="49"/>
      <c r="DT24" s="49"/>
      <c r="DU24" s="49"/>
      <c r="DV24" s="49"/>
      <c r="DW24" s="49"/>
      <c r="DX24" s="49"/>
      <c r="DY24" s="49"/>
      <c r="DZ24" s="49"/>
      <c r="EA24" s="49"/>
      <c r="EB24" s="49"/>
      <c r="EC24" s="49"/>
      <c r="ED24" s="49"/>
      <c r="EE24" s="49"/>
      <c r="EF24" s="49"/>
      <c r="EG24" s="49"/>
      <c r="EH24" s="49"/>
      <c r="EI24" s="49"/>
      <c r="EJ24" s="49"/>
      <c r="EK24" s="49"/>
      <c r="EL24" s="49"/>
      <c r="EM24" s="49"/>
      <c r="EN24" s="49"/>
      <c r="EO24" s="49"/>
      <c r="EP24" s="49"/>
      <c r="EQ24" s="49"/>
      <c r="ER24" s="49"/>
      <c r="ES24" s="49"/>
      <c r="ET24" s="49"/>
      <c r="EU24" s="49"/>
      <c r="EV24" s="49"/>
      <c r="EW24" s="49"/>
      <c r="EX24" s="49"/>
      <c r="EY24" s="49"/>
      <c r="EZ24" s="49"/>
      <c r="FA24" s="49"/>
      <c r="FB24" s="49"/>
      <c r="FC24" s="49"/>
      <c r="FD24" s="49"/>
      <c r="FE24" s="49"/>
      <c r="FF24" s="49"/>
      <c r="FG24" s="49"/>
      <c r="FH24" s="49"/>
      <c r="FI24" s="49"/>
      <c r="FJ24" s="49"/>
      <c r="FK24" s="49"/>
      <c r="FL24" s="49"/>
      <c r="FM24" s="49"/>
      <c r="FN24" s="49"/>
      <c r="FO24" s="49"/>
      <c r="FP24" s="49"/>
      <c r="FQ24" s="49"/>
      <c r="FR24" s="49"/>
      <c r="FS24" s="49"/>
      <c r="FT24" s="49"/>
      <c r="FU24" s="49"/>
      <c r="FV24" s="49"/>
      <c r="FW24" s="49"/>
      <c r="FX24" s="49"/>
      <c r="FY24" s="49"/>
      <c r="FZ24" s="49"/>
      <c r="GA24" s="49"/>
      <c r="GB24" s="49"/>
      <c r="GC24" s="49"/>
      <c r="GD24" s="49"/>
      <c r="GE24" s="49"/>
      <c r="GF24" s="49"/>
      <c r="GG24" s="49"/>
      <c r="GH24" s="49"/>
      <c r="GI24" s="49"/>
      <c r="GJ24" s="49"/>
      <c r="GK24" s="49"/>
      <c r="GL24" s="49"/>
      <c r="GM24" s="49"/>
      <c r="GN24" s="49"/>
      <c r="GO24" s="49"/>
      <c r="GP24" s="49"/>
      <c r="GQ24" s="49"/>
      <c r="GR24" s="49"/>
      <c r="GS24" s="49"/>
      <c r="GT24" s="49"/>
      <c r="GU24" s="49"/>
      <c r="GV24" s="49"/>
      <c r="GW24" s="49"/>
      <c r="GX24" s="49"/>
      <c r="GY24" s="49"/>
      <c r="GZ24" s="49"/>
      <c r="HA24" s="49"/>
      <c r="HB24" s="49"/>
      <c r="HC24" s="49"/>
    </row>
    <row r="25" spans="1:211" s="60" customFormat="1" ht="12.75" customHeight="1" x14ac:dyDescent="0.25">
      <c r="A25" s="582"/>
      <c r="B25" s="173"/>
      <c r="C25" s="88"/>
      <c r="D25" s="190"/>
      <c r="E25" s="88"/>
      <c r="F25" s="190"/>
      <c r="G25" s="88"/>
      <c r="H25" s="190"/>
      <c r="I25" s="11"/>
      <c r="J25" s="205"/>
      <c r="K25" s="11" t="s">
        <v>66</v>
      </c>
      <c r="L25" s="205" t="s">
        <v>45</v>
      </c>
      <c r="M25" s="11"/>
      <c r="N25" s="205"/>
      <c r="O25" s="11" t="s">
        <v>29</v>
      </c>
      <c r="P25" s="205" t="s">
        <v>45</v>
      </c>
      <c r="Q25" s="11"/>
      <c r="R25" s="205"/>
      <c r="S25" s="11" t="s">
        <v>66</v>
      </c>
      <c r="T25" s="205" t="s">
        <v>43</v>
      </c>
      <c r="U25" s="11"/>
      <c r="V25" s="205"/>
      <c r="W25" s="11" t="s">
        <v>29</v>
      </c>
      <c r="X25" s="205" t="s">
        <v>43</v>
      </c>
      <c r="Y25" s="87"/>
      <c r="Z25" s="189"/>
      <c r="AA25" s="11" t="s">
        <v>29</v>
      </c>
      <c r="AB25" s="205" t="s">
        <v>14</v>
      </c>
      <c r="AC25" s="11"/>
      <c r="AD25" s="205"/>
      <c r="AE25" s="11" t="s">
        <v>29</v>
      </c>
      <c r="AF25" s="205" t="s">
        <v>45</v>
      </c>
      <c r="AG25" s="11"/>
      <c r="AH25" s="205"/>
      <c r="AI25" s="11" t="s">
        <v>66</v>
      </c>
      <c r="AJ25" s="205" t="s">
        <v>14</v>
      </c>
      <c r="AK25" s="11"/>
      <c r="AL25" s="205"/>
      <c r="AM25" s="11" t="s">
        <v>66</v>
      </c>
      <c r="AN25" s="205" t="s">
        <v>14</v>
      </c>
      <c r="AO25" s="11"/>
      <c r="AP25" s="205"/>
      <c r="AQ25" s="11"/>
      <c r="AR25" s="205"/>
      <c r="AS25" s="11"/>
      <c r="AT25" s="205"/>
      <c r="AU25" s="49"/>
      <c r="AV25" s="49"/>
      <c r="AW25" s="49"/>
      <c r="AX25" s="49"/>
      <c r="AY25" s="49"/>
      <c r="AZ25" s="49"/>
      <c r="BA25" s="49"/>
      <c r="BB25" s="49"/>
      <c r="BC25" s="49"/>
      <c r="BD25" s="49"/>
      <c r="BE25" s="49"/>
      <c r="BF25" s="49"/>
      <c r="BG25" s="49"/>
      <c r="BH25" s="49"/>
      <c r="BI25" s="49"/>
      <c r="BJ25" s="49"/>
      <c r="BK25" s="49"/>
      <c r="BL25" s="49"/>
      <c r="BM25" s="49"/>
      <c r="BN25" s="49"/>
      <c r="BO25" s="49"/>
      <c r="BP25" s="49"/>
      <c r="BQ25" s="49"/>
      <c r="BR25" s="49"/>
      <c r="BS25" s="49"/>
      <c r="BT25" s="49"/>
      <c r="BU25" s="49"/>
      <c r="BV25" s="49"/>
      <c r="BW25" s="49"/>
      <c r="BX25" s="49"/>
      <c r="BY25" s="49"/>
      <c r="BZ25" s="49"/>
      <c r="CA25" s="49"/>
      <c r="CB25" s="49"/>
      <c r="CC25" s="49"/>
      <c r="CD25" s="49"/>
      <c r="CE25" s="49"/>
      <c r="CF25" s="49"/>
      <c r="CG25" s="49"/>
      <c r="CH25" s="49"/>
      <c r="CI25" s="49"/>
      <c r="CJ25" s="49"/>
      <c r="CK25" s="49"/>
      <c r="CL25" s="49"/>
      <c r="CM25" s="49"/>
      <c r="CN25" s="49"/>
      <c r="CO25" s="49"/>
      <c r="CP25" s="49"/>
      <c r="CQ25" s="49"/>
      <c r="CR25" s="49"/>
      <c r="CS25" s="49"/>
      <c r="CT25" s="49"/>
      <c r="CU25" s="49"/>
      <c r="CV25" s="49"/>
      <c r="CW25" s="49"/>
      <c r="CX25" s="49"/>
      <c r="CY25" s="49"/>
      <c r="CZ25" s="49"/>
      <c r="DA25" s="49"/>
      <c r="DB25" s="49"/>
      <c r="DC25" s="49"/>
      <c r="DD25" s="49"/>
      <c r="DE25" s="49"/>
      <c r="DF25" s="49"/>
      <c r="DG25" s="49"/>
      <c r="DH25" s="49"/>
      <c r="DI25" s="49"/>
      <c r="DJ25" s="49"/>
      <c r="DK25" s="49"/>
      <c r="DL25" s="49"/>
      <c r="DM25" s="49"/>
      <c r="DN25" s="49"/>
      <c r="DO25" s="49"/>
      <c r="DP25" s="49"/>
      <c r="DQ25" s="49"/>
      <c r="DR25" s="49"/>
      <c r="DS25" s="49"/>
      <c r="DT25" s="49"/>
      <c r="DU25" s="49"/>
      <c r="DV25" s="49"/>
      <c r="DW25" s="49"/>
      <c r="DX25" s="49"/>
      <c r="DY25" s="49"/>
      <c r="DZ25" s="49"/>
      <c r="EA25" s="49"/>
      <c r="EB25" s="49"/>
      <c r="EC25" s="49"/>
      <c r="ED25" s="49"/>
      <c r="EE25" s="49"/>
      <c r="EF25" s="49"/>
      <c r="EG25" s="49"/>
      <c r="EH25" s="49"/>
      <c r="EI25" s="49"/>
      <c r="EJ25" s="49"/>
      <c r="EK25" s="49"/>
      <c r="EL25" s="49"/>
      <c r="EM25" s="49"/>
      <c r="EN25" s="49"/>
      <c r="EO25" s="49"/>
      <c r="EP25" s="49"/>
      <c r="EQ25" s="49"/>
      <c r="ER25" s="49"/>
      <c r="ES25" s="49"/>
      <c r="ET25" s="49"/>
      <c r="EU25" s="49"/>
      <c r="EV25" s="49"/>
      <c r="EW25" s="49"/>
      <c r="EX25" s="49"/>
      <c r="EY25" s="49"/>
      <c r="EZ25" s="49"/>
      <c r="FA25" s="49"/>
      <c r="FB25" s="49"/>
      <c r="FC25" s="49"/>
      <c r="FD25" s="49"/>
      <c r="FE25" s="49"/>
      <c r="FF25" s="49"/>
      <c r="FG25" s="49"/>
      <c r="FH25" s="49"/>
      <c r="FI25" s="49"/>
      <c r="FJ25" s="49"/>
      <c r="FK25" s="49"/>
      <c r="FL25" s="49"/>
      <c r="FM25" s="49"/>
      <c r="FN25" s="49"/>
      <c r="FO25" s="49"/>
      <c r="FP25" s="49"/>
      <c r="FQ25" s="49"/>
      <c r="FR25" s="49"/>
      <c r="FS25" s="49"/>
      <c r="FT25" s="49"/>
      <c r="FU25" s="49"/>
      <c r="FV25" s="49"/>
      <c r="FW25" s="49"/>
      <c r="FX25" s="49"/>
      <c r="FY25" s="49"/>
      <c r="FZ25" s="49"/>
      <c r="GA25" s="49"/>
      <c r="GB25" s="49"/>
      <c r="GC25" s="49"/>
      <c r="GD25" s="49"/>
      <c r="GE25" s="49"/>
      <c r="GF25" s="49"/>
      <c r="GG25" s="49"/>
      <c r="GH25" s="49"/>
      <c r="GI25" s="49"/>
      <c r="GJ25" s="49"/>
      <c r="GK25" s="49"/>
      <c r="GL25" s="49"/>
      <c r="GM25" s="49"/>
      <c r="GN25" s="49"/>
      <c r="GO25" s="49"/>
      <c r="GP25" s="49"/>
      <c r="GQ25" s="49"/>
      <c r="GR25" s="49"/>
      <c r="GS25" s="49"/>
      <c r="GT25" s="49"/>
      <c r="GU25" s="49"/>
      <c r="GV25" s="49"/>
      <c r="GW25" s="49"/>
      <c r="GX25" s="49"/>
      <c r="GY25" s="49"/>
      <c r="GZ25" s="49"/>
      <c r="HA25" s="49"/>
      <c r="HB25" s="49"/>
      <c r="HC25" s="49"/>
    </row>
    <row r="26" spans="1:211" s="60" customFormat="1" ht="12.75" customHeight="1" x14ac:dyDescent="0.25">
      <c r="A26" s="582"/>
      <c r="B26" s="173"/>
      <c r="C26" s="424"/>
      <c r="D26" s="425"/>
      <c r="E26" s="424"/>
      <c r="F26" s="425"/>
      <c r="G26" s="424"/>
      <c r="H26" s="425"/>
      <c r="I26" s="422"/>
      <c r="J26" s="423"/>
      <c r="K26" s="422"/>
      <c r="L26" s="423"/>
      <c r="M26" s="422"/>
      <c r="N26" s="423"/>
      <c r="O26" s="422"/>
      <c r="P26" s="423"/>
      <c r="Q26" s="422"/>
      <c r="R26" s="423"/>
      <c r="S26" s="422"/>
      <c r="T26" s="423"/>
      <c r="U26" s="422"/>
      <c r="V26" s="423"/>
      <c r="W26" s="422"/>
      <c r="X26" s="423"/>
      <c r="Y26" s="402"/>
      <c r="Z26" s="403"/>
      <c r="AA26" s="422"/>
      <c r="AB26" s="423"/>
      <c r="AC26" s="422"/>
      <c r="AD26" s="423"/>
      <c r="AE26" s="422"/>
      <c r="AF26" s="423"/>
      <c r="AG26" s="422"/>
      <c r="AH26" s="423"/>
      <c r="AI26" s="422"/>
      <c r="AJ26" s="423"/>
      <c r="AK26" s="422"/>
      <c r="AL26" s="423"/>
      <c r="AM26" s="422"/>
      <c r="AN26" s="423"/>
      <c r="AO26" s="422"/>
      <c r="AP26" s="423"/>
      <c r="AQ26" s="422"/>
      <c r="AR26" s="423"/>
      <c r="AS26" s="422"/>
      <c r="AT26" s="423"/>
      <c r="AU26" s="49"/>
      <c r="AV26" s="49"/>
      <c r="AW26" s="49"/>
      <c r="AX26" s="49"/>
      <c r="AY26" s="49"/>
      <c r="AZ26" s="49"/>
      <c r="BA26" s="49"/>
      <c r="BB26" s="49"/>
      <c r="BC26" s="49"/>
      <c r="BD26" s="49"/>
      <c r="BE26" s="49"/>
      <c r="BF26" s="49"/>
      <c r="BG26" s="49"/>
      <c r="BH26" s="49"/>
      <c r="BI26" s="49"/>
      <c r="BJ26" s="49"/>
      <c r="BK26" s="49"/>
      <c r="BL26" s="49"/>
      <c r="BM26" s="49"/>
      <c r="BN26" s="49"/>
      <c r="BO26" s="49"/>
      <c r="BP26" s="49"/>
      <c r="BQ26" s="49"/>
      <c r="BR26" s="49"/>
      <c r="BS26" s="49"/>
      <c r="BT26" s="49"/>
      <c r="BU26" s="49"/>
      <c r="BV26" s="49"/>
      <c r="BW26" s="49"/>
      <c r="BX26" s="49"/>
      <c r="BY26" s="49"/>
      <c r="BZ26" s="49"/>
      <c r="CA26" s="49"/>
      <c r="CB26" s="49"/>
      <c r="CC26" s="49"/>
      <c r="CD26" s="49"/>
      <c r="CE26" s="49"/>
      <c r="CF26" s="49"/>
      <c r="CG26" s="49"/>
      <c r="CH26" s="49"/>
      <c r="CI26" s="49"/>
      <c r="CJ26" s="49"/>
      <c r="CK26" s="49"/>
      <c r="CL26" s="49"/>
      <c r="CM26" s="49"/>
      <c r="CN26" s="49"/>
      <c r="CO26" s="49"/>
      <c r="CP26" s="49"/>
      <c r="CQ26" s="49"/>
      <c r="CR26" s="49"/>
      <c r="CS26" s="49"/>
      <c r="CT26" s="49"/>
      <c r="CU26" s="49"/>
      <c r="CV26" s="49"/>
      <c r="CW26" s="49"/>
      <c r="CX26" s="49"/>
      <c r="CY26" s="49"/>
      <c r="CZ26" s="49"/>
      <c r="DA26" s="49"/>
      <c r="DB26" s="49"/>
      <c r="DC26" s="49"/>
      <c r="DD26" s="49"/>
      <c r="DE26" s="49"/>
      <c r="DF26" s="49"/>
      <c r="DG26" s="49"/>
      <c r="DH26" s="49"/>
      <c r="DI26" s="49"/>
      <c r="DJ26" s="49"/>
      <c r="DK26" s="49"/>
      <c r="DL26" s="49"/>
      <c r="DM26" s="49"/>
      <c r="DN26" s="49"/>
      <c r="DO26" s="49"/>
      <c r="DP26" s="49"/>
      <c r="DQ26" s="49"/>
      <c r="DR26" s="49"/>
      <c r="DS26" s="49"/>
      <c r="DT26" s="49"/>
      <c r="DU26" s="49"/>
      <c r="DV26" s="49"/>
      <c r="DW26" s="49"/>
      <c r="DX26" s="49"/>
      <c r="DY26" s="49"/>
      <c r="DZ26" s="49"/>
      <c r="EA26" s="49"/>
      <c r="EB26" s="49"/>
      <c r="EC26" s="49"/>
      <c r="ED26" s="49"/>
      <c r="EE26" s="49"/>
      <c r="EF26" s="49"/>
      <c r="EG26" s="49"/>
      <c r="EH26" s="49"/>
      <c r="EI26" s="49"/>
      <c r="EJ26" s="49"/>
      <c r="EK26" s="49"/>
      <c r="EL26" s="49"/>
      <c r="EM26" s="49"/>
      <c r="EN26" s="49"/>
      <c r="EO26" s="49"/>
      <c r="EP26" s="49"/>
      <c r="EQ26" s="49"/>
      <c r="ER26" s="49"/>
      <c r="ES26" s="49"/>
      <c r="ET26" s="49"/>
      <c r="EU26" s="49"/>
      <c r="EV26" s="49"/>
      <c r="EW26" s="49"/>
      <c r="EX26" s="49"/>
      <c r="EY26" s="49"/>
      <c r="EZ26" s="49"/>
      <c r="FA26" s="49"/>
      <c r="FB26" s="49"/>
      <c r="FC26" s="49"/>
      <c r="FD26" s="49"/>
      <c r="FE26" s="49"/>
      <c r="FF26" s="49"/>
      <c r="FG26" s="49"/>
      <c r="FH26" s="49"/>
      <c r="FI26" s="49"/>
      <c r="FJ26" s="49"/>
      <c r="FK26" s="49"/>
      <c r="FL26" s="49"/>
      <c r="FM26" s="49"/>
      <c r="FN26" s="49"/>
      <c r="FO26" s="49"/>
      <c r="FP26" s="49"/>
      <c r="FQ26" s="49"/>
      <c r="FR26" s="49"/>
      <c r="FS26" s="49"/>
      <c r="FT26" s="49"/>
      <c r="FU26" s="49"/>
      <c r="FV26" s="49"/>
      <c r="FW26" s="49"/>
      <c r="FX26" s="49"/>
      <c r="FY26" s="49"/>
      <c r="FZ26" s="49"/>
      <c r="GA26" s="49"/>
      <c r="GB26" s="49"/>
      <c r="GC26" s="49"/>
      <c r="GD26" s="49"/>
      <c r="GE26" s="49"/>
      <c r="GF26" s="49"/>
      <c r="GG26" s="49"/>
      <c r="GH26" s="49"/>
      <c r="GI26" s="49"/>
      <c r="GJ26" s="49"/>
      <c r="GK26" s="49"/>
      <c r="GL26" s="49"/>
      <c r="GM26" s="49"/>
      <c r="GN26" s="49"/>
      <c r="GO26" s="49"/>
      <c r="GP26" s="49"/>
      <c r="GQ26" s="49"/>
      <c r="GR26" s="49"/>
      <c r="GS26" s="49"/>
      <c r="GT26" s="49"/>
      <c r="GU26" s="49"/>
      <c r="GV26" s="49"/>
      <c r="GW26" s="49"/>
      <c r="GX26" s="49"/>
      <c r="GY26" s="49"/>
      <c r="GZ26" s="49"/>
      <c r="HA26" s="49"/>
      <c r="HB26" s="49"/>
      <c r="HC26" s="49"/>
    </row>
    <row r="27" spans="1:211" s="62" customFormat="1" ht="12.75" customHeight="1" x14ac:dyDescent="0.25">
      <c r="A27" s="582"/>
      <c r="B27" s="174" t="s">
        <v>30</v>
      </c>
      <c r="C27" s="452" t="s">
        <v>144</v>
      </c>
      <c r="D27" s="453"/>
      <c r="E27" s="452"/>
      <c r="F27" s="453"/>
      <c r="G27" s="452" t="s">
        <v>144</v>
      </c>
      <c r="H27" s="453"/>
      <c r="I27" s="416"/>
      <c r="J27" s="417"/>
      <c r="K27" s="416" t="s">
        <v>145</v>
      </c>
      <c r="L27" s="417"/>
      <c r="M27" s="416"/>
      <c r="N27" s="417"/>
      <c r="O27" s="416"/>
      <c r="P27" s="417"/>
      <c r="Q27" s="416"/>
      <c r="R27" s="417"/>
      <c r="S27" s="416" t="s">
        <v>97</v>
      </c>
      <c r="T27" s="417"/>
      <c r="U27" s="416" t="s">
        <v>147</v>
      </c>
      <c r="V27" s="417"/>
      <c r="W27" s="416" t="s">
        <v>68</v>
      </c>
      <c r="X27" s="417"/>
      <c r="Y27" s="414"/>
      <c r="Z27" s="415"/>
      <c r="AA27" s="416"/>
      <c r="AB27" s="417"/>
      <c r="AC27" s="416"/>
      <c r="AD27" s="417"/>
      <c r="AE27" s="416" t="s">
        <v>152</v>
      </c>
      <c r="AF27" s="417"/>
      <c r="AG27" s="416" t="s">
        <v>138</v>
      </c>
      <c r="AH27" s="417"/>
      <c r="AI27" s="416" t="s">
        <v>150</v>
      </c>
      <c r="AJ27" s="417"/>
      <c r="AK27" s="416"/>
      <c r="AL27" s="417"/>
      <c r="AM27" s="416" t="s">
        <v>153</v>
      </c>
      <c r="AN27" s="417"/>
      <c r="AO27" s="416"/>
      <c r="AP27" s="417"/>
      <c r="AQ27" s="416"/>
      <c r="AR27" s="417"/>
      <c r="AS27" s="416"/>
      <c r="AT27" s="417"/>
      <c r="AU27" s="49"/>
      <c r="AV27" s="49"/>
      <c r="AW27" s="49"/>
      <c r="AX27" s="49"/>
      <c r="AY27" s="49"/>
      <c r="AZ27" s="49"/>
      <c r="BA27" s="49"/>
      <c r="BB27" s="49"/>
      <c r="BC27" s="49"/>
      <c r="BD27" s="49"/>
      <c r="BE27" s="49"/>
      <c r="BF27" s="49"/>
      <c r="BG27" s="49"/>
      <c r="BH27" s="49"/>
      <c r="BI27" s="49"/>
      <c r="BJ27" s="49"/>
      <c r="BK27" s="49"/>
      <c r="BL27" s="49"/>
      <c r="BM27" s="49"/>
      <c r="BN27" s="49"/>
      <c r="BO27" s="49"/>
      <c r="BP27" s="49"/>
      <c r="BQ27" s="49"/>
      <c r="BR27" s="49"/>
      <c r="BS27" s="49"/>
      <c r="BT27" s="49"/>
      <c r="BU27" s="49"/>
      <c r="BV27" s="49"/>
      <c r="BW27" s="49"/>
      <c r="BX27" s="49"/>
      <c r="BY27" s="49"/>
      <c r="BZ27" s="49"/>
      <c r="CA27" s="49"/>
      <c r="CB27" s="49"/>
      <c r="CC27" s="49"/>
      <c r="CD27" s="49"/>
      <c r="CE27" s="49"/>
      <c r="CF27" s="49"/>
      <c r="CG27" s="49"/>
      <c r="CH27" s="49"/>
      <c r="CI27" s="49"/>
      <c r="CJ27" s="49"/>
      <c r="CK27" s="49"/>
      <c r="CL27" s="49"/>
      <c r="CM27" s="49"/>
      <c r="CN27" s="49"/>
      <c r="CO27" s="49"/>
      <c r="CP27" s="49"/>
      <c r="CQ27" s="49"/>
      <c r="CR27" s="49"/>
      <c r="CS27" s="49"/>
      <c r="CT27" s="49"/>
      <c r="CU27" s="49"/>
      <c r="CV27" s="49"/>
      <c r="CW27" s="49"/>
      <c r="CX27" s="49"/>
      <c r="CY27" s="49"/>
      <c r="CZ27" s="49"/>
      <c r="DA27" s="49"/>
      <c r="DB27" s="49"/>
      <c r="DC27" s="49"/>
      <c r="DD27" s="49"/>
      <c r="DE27" s="49"/>
      <c r="DF27" s="49"/>
      <c r="DG27" s="49"/>
      <c r="DH27" s="49"/>
      <c r="DI27" s="49"/>
      <c r="DJ27" s="49"/>
      <c r="DK27" s="49"/>
      <c r="DL27" s="49"/>
      <c r="DM27" s="49"/>
      <c r="DN27" s="49"/>
      <c r="DO27" s="49"/>
      <c r="DP27" s="49"/>
      <c r="DQ27" s="49"/>
      <c r="DR27" s="49"/>
      <c r="DS27" s="49"/>
      <c r="DT27" s="49"/>
      <c r="DU27" s="49"/>
      <c r="DV27" s="49"/>
      <c r="DW27" s="49"/>
      <c r="DX27" s="49"/>
      <c r="DY27" s="49"/>
      <c r="DZ27" s="49"/>
      <c r="EA27" s="49"/>
      <c r="EB27" s="49"/>
      <c r="EC27" s="49"/>
      <c r="ED27" s="49"/>
      <c r="EE27" s="49"/>
      <c r="EF27" s="49"/>
      <c r="EG27" s="49"/>
      <c r="EH27" s="49"/>
      <c r="EI27" s="49"/>
      <c r="EJ27" s="49"/>
      <c r="EK27" s="49"/>
      <c r="EL27" s="49"/>
      <c r="EM27" s="49"/>
      <c r="EN27" s="49"/>
      <c r="EO27" s="49"/>
      <c r="EP27" s="49"/>
      <c r="EQ27" s="49"/>
      <c r="ER27" s="49"/>
      <c r="ES27" s="49"/>
      <c r="ET27" s="49"/>
      <c r="EU27" s="49"/>
      <c r="EV27" s="49"/>
      <c r="EW27" s="49"/>
      <c r="EX27" s="49"/>
      <c r="EY27" s="49"/>
      <c r="EZ27" s="49"/>
      <c r="FA27" s="49"/>
      <c r="FB27" s="49"/>
      <c r="FC27" s="49"/>
      <c r="FD27" s="49"/>
      <c r="FE27" s="49"/>
      <c r="FF27" s="49"/>
      <c r="FG27" s="49"/>
      <c r="FH27" s="49"/>
      <c r="FI27" s="49"/>
      <c r="FJ27" s="49"/>
      <c r="FK27" s="49"/>
      <c r="FL27" s="49"/>
      <c r="FM27" s="49"/>
      <c r="FN27" s="49"/>
      <c r="FO27" s="49"/>
      <c r="FP27" s="49"/>
      <c r="FQ27" s="49"/>
      <c r="FR27" s="49"/>
      <c r="FS27" s="49"/>
      <c r="FT27" s="49"/>
      <c r="FU27" s="49"/>
      <c r="FV27" s="49"/>
      <c r="FW27" s="49"/>
      <c r="FX27" s="49"/>
      <c r="FY27" s="49"/>
      <c r="FZ27" s="49"/>
      <c r="GA27" s="49"/>
      <c r="GB27" s="49"/>
      <c r="GC27" s="49"/>
      <c r="GD27" s="49"/>
      <c r="GE27" s="49"/>
      <c r="GF27" s="49"/>
      <c r="GG27" s="49"/>
      <c r="GH27" s="49"/>
      <c r="GI27" s="49"/>
      <c r="GJ27" s="49"/>
      <c r="GK27" s="49"/>
      <c r="GL27" s="49"/>
      <c r="GM27" s="49"/>
      <c r="GN27" s="49"/>
      <c r="GO27" s="49"/>
      <c r="GP27" s="49"/>
      <c r="GQ27" s="49"/>
      <c r="GR27" s="49"/>
      <c r="GS27" s="49"/>
      <c r="GT27" s="49"/>
      <c r="GU27" s="49"/>
      <c r="GV27" s="49"/>
      <c r="GW27" s="49"/>
      <c r="GX27" s="49"/>
      <c r="GY27" s="49"/>
      <c r="GZ27" s="49"/>
      <c r="HA27" s="49"/>
      <c r="HB27" s="49"/>
      <c r="HC27" s="49"/>
    </row>
    <row r="28" spans="1:211" s="62" customFormat="1" ht="12.75" customHeight="1" x14ac:dyDescent="0.25">
      <c r="A28" s="582"/>
      <c r="B28" s="174"/>
      <c r="C28" s="185"/>
      <c r="D28" s="186"/>
      <c r="E28" s="185"/>
      <c r="F28" s="186"/>
      <c r="G28" s="185"/>
      <c r="H28" s="186"/>
      <c r="I28" s="178"/>
      <c r="J28" s="206"/>
      <c r="K28" s="178">
        <v>0.375</v>
      </c>
      <c r="L28" s="206">
        <v>0.5</v>
      </c>
      <c r="M28" s="178"/>
      <c r="N28" s="206"/>
      <c r="O28" s="178"/>
      <c r="P28" s="206"/>
      <c r="Q28" s="178"/>
      <c r="R28" s="206"/>
      <c r="S28" s="178">
        <v>0.33333333333333331</v>
      </c>
      <c r="T28" s="206">
        <v>0.41666666666666669</v>
      </c>
      <c r="U28" s="178">
        <v>0.42708333333333331</v>
      </c>
      <c r="V28" s="206">
        <v>0.48958333333333331</v>
      </c>
      <c r="W28" s="178">
        <v>0.5625</v>
      </c>
      <c r="X28" s="206">
        <v>0.6875</v>
      </c>
      <c r="Y28" s="183"/>
      <c r="Z28" s="184"/>
      <c r="AA28" s="178"/>
      <c r="AB28" s="206"/>
      <c r="AC28" s="178"/>
      <c r="AD28" s="206"/>
      <c r="AE28" s="178">
        <v>0.5625</v>
      </c>
      <c r="AF28" s="206">
        <v>0.64583333333333337</v>
      </c>
      <c r="AG28" s="178" t="s">
        <v>139</v>
      </c>
      <c r="AH28" s="206">
        <v>0.73958333333333337</v>
      </c>
      <c r="AI28" s="321">
        <v>0.375</v>
      </c>
      <c r="AJ28" s="206">
        <v>0.5</v>
      </c>
      <c r="AK28" s="178"/>
      <c r="AL28" s="206"/>
      <c r="AM28" s="178">
        <v>0.5625</v>
      </c>
      <c r="AN28" s="206">
        <v>0.64583333333333337</v>
      </c>
      <c r="AO28" s="178"/>
      <c r="AP28" s="206"/>
      <c r="AQ28" s="178"/>
      <c r="AR28" s="206"/>
      <c r="AS28" s="178"/>
      <c r="AT28" s="206"/>
      <c r="AU28" s="49"/>
      <c r="AV28" s="49"/>
      <c r="AW28" s="49"/>
      <c r="AX28" s="49"/>
      <c r="AY28" s="49"/>
      <c r="AZ28" s="49"/>
      <c r="BA28" s="49"/>
      <c r="BB28" s="49"/>
      <c r="BC28" s="49"/>
      <c r="BD28" s="49"/>
      <c r="BE28" s="49"/>
      <c r="BF28" s="49"/>
      <c r="BG28" s="49"/>
      <c r="BH28" s="49"/>
      <c r="BI28" s="49"/>
      <c r="BJ28" s="49"/>
      <c r="BK28" s="49"/>
      <c r="BL28" s="49"/>
      <c r="BM28" s="49"/>
      <c r="BN28" s="49"/>
      <c r="BO28" s="49"/>
      <c r="BP28" s="49"/>
      <c r="BQ28" s="49"/>
      <c r="BR28" s="49"/>
      <c r="BS28" s="49"/>
      <c r="BT28" s="49"/>
      <c r="BU28" s="49"/>
      <c r="BV28" s="49"/>
      <c r="BW28" s="49"/>
      <c r="BX28" s="49"/>
      <c r="BY28" s="49"/>
      <c r="BZ28" s="49"/>
      <c r="CA28" s="49"/>
      <c r="CB28" s="49"/>
      <c r="CC28" s="49"/>
      <c r="CD28" s="49"/>
      <c r="CE28" s="49"/>
      <c r="CF28" s="49"/>
      <c r="CG28" s="49"/>
      <c r="CH28" s="49"/>
      <c r="CI28" s="49"/>
      <c r="CJ28" s="49"/>
      <c r="CK28" s="49"/>
      <c r="CL28" s="49"/>
      <c r="CM28" s="49"/>
      <c r="CN28" s="49"/>
      <c r="CO28" s="49"/>
      <c r="CP28" s="49"/>
      <c r="CQ28" s="49"/>
      <c r="CR28" s="49"/>
      <c r="CS28" s="49"/>
      <c r="CT28" s="49"/>
      <c r="CU28" s="49"/>
      <c r="CV28" s="49"/>
      <c r="CW28" s="49"/>
      <c r="CX28" s="49"/>
      <c r="CY28" s="49"/>
      <c r="CZ28" s="49"/>
      <c r="DA28" s="49"/>
      <c r="DB28" s="49"/>
      <c r="DC28" s="49"/>
      <c r="DD28" s="49"/>
      <c r="DE28" s="49"/>
      <c r="DF28" s="49"/>
      <c r="DG28" s="49"/>
      <c r="DH28" s="49"/>
      <c r="DI28" s="49"/>
      <c r="DJ28" s="49"/>
      <c r="DK28" s="49"/>
      <c r="DL28" s="49"/>
      <c r="DM28" s="49"/>
      <c r="DN28" s="49"/>
      <c r="DO28" s="49"/>
      <c r="DP28" s="49"/>
      <c r="DQ28" s="49"/>
      <c r="DR28" s="49"/>
      <c r="DS28" s="49"/>
      <c r="DT28" s="49"/>
      <c r="DU28" s="49"/>
      <c r="DV28" s="49"/>
      <c r="DW28" s="49"/>
      <c r="DX28" s="49"/>
      <c r="DY28" s="49"/>
      <c r="DZ28" s="49"/>
      <c r="EA28" s="49"/>
      <c r="EB28" s="49"/>
      <c r="EC28" s="49"/>
      <c r="ED28" s="49"/>
      <c r="EE28" s="49"/>
      <c r="EF28" s="49"/>
      <c r="EG28" s="49"/>
      <c r="EH28" s="49"/>
      <c r="EI28" s="49"/>
      <c r="EJ28" s="49"/>
      <c r="EK28" s="49"/>
      <c r="EL28" s="49"/>
      <c r="EM28" s="49"/>
      <c r="EN28" s="49"/>
      <c r="EO28" s="49"/>
      <c r="EP28" s="49"/>
      <c r="EQ28" s="49"/>
      <c r="ER28" s="49"/>
      <c r="ES28" s="49"/>
      <c r="ET28" s="49"/>
      <c r="EU28" s="49"/>
      <c r="EV28" s="49"/>
      <c r="EW28" s="49"/>
      <c r="EX28" s="49"/>
      <c r="EY28" s="49"/>
      <c r="EZ28" s="49"/>
      <c r="FA28" s="49"/>
      <c r="FB28" s="49"/>
      <c r="FC28" s="49"/>
      <c r="FD28" s="49"/>
      <c r="FE28" s="49"/>
      <c r="FF28" s="49"/>
      <c r="FG28" s="49"/>
      <c r="FH28" s="49"/>
      <c r="FI28" s="49"/>
      <c r="FJ28" s="49"/>
      <c r="FK28" s="49"/>
      <c r="FL28" s="49"/>
      <c r="FM28" s="49"/>
      <c r="FN28" s="49"/>
      <c r="FO28" s="49"/>
      <c r="FP28" s="49"/>
      <c r="FQ28" s="49"/>
      <c r="FR28" s="49"/>
      <c r="FS28" s="49"/>
      <c r="FT28" s="49"/>
      <c r="FU28" s="49"/>
      <c r="FV28" s="49"/>
      <c r="FW28" s="49"/>
      <c r="FX28" s="49"/>
      <c r="FY28" s="49"/>
      <c r="FZ28" s="49"/>
      <c r="GA28" s="49"/>
      <c r="GB28" s="49"/>
      <c r="GC28" s="49"/>
      <c r="GD28" s="49"/>
      <c r="GE28" s="49"/>
      <c r="GF28" s="49"/>
      <c r="GG28" s="49"/>
      <c r="GH28" s="49"/>
      <c r="GI28" s="49"/>
      <c r="GJ28" s="49"/>
      <c r="GK28" s="49"/>
      <c r="GL28" s="49"/>
      <c r="GM28" s="49"/>
      <c r="GN28" s="49"/>
      <c r="GO28" s="49"/>
      <c r="GP28" s="49"/>
      <c r="GQ28" s="49"/>
      <c r="GR28" s="49"/>
      <c r="GS28" s="49"/>
      <c r="GT28" s="49"/>
      <c r="GU28" s="49"/>
      <c r="GV28" s="49"/>
      <c r="GW28" s="49"/>
      <c r="GX28" s="49"/>
      <c r="GY28" s="49"/>
      <c r="GZ28" s="49"/>
      <c r="HA28" s="49"/>
      <c r="HB28" s="49"/>
      <c r="HC28" s="49"/>
    </row>
    <row r="29" spans="1:211" s="62" customFormat="1" ht="12.75" customHeight="1" x14ac:dyDescent="0.25">
      <c r="A29" s="582"/>
      <c r="B29" s="174"/>
      <c r="C29" s="88"/>
      <c r="D29" s="190"/>
      <c r="E29" s="88"/>
      <c r="F29" s="190"/>
      <c r="G29" s="88"/>
      <c r="H29" s="190"/>
      <c r="I29" s="12"/>
      <c r="J29" s="207"/>
      <c r="K29" s="12" t="s">
        <v>66</v>
      </c>
      <c r="L29" s="207" t="s">
        <v>45</v>
      </c>
      <c r="M29" s="12"/>
      <c r="N29" s="207"/>
      <c r="O29" s="12"/>
      <c r="P29" s="207"/>
      <c r="Q29" s="12"/>
      <c r="R29" s="207"/>
      <c r="S29" s="12" t="s">
        <v>70</v>
      </c>
      <c r="T29" s="207" t="s">
        <v>14</v>
      </c>
      <c r="U29" s="12" t="s">
        <v>66</v>
      </c>
      <c r="V29" s="207" t="s">
        <v>43</v>
      </c>
      <c r="W29" s="12" t="s">
        <v>70</v>
      </c>
      <c r="X29" s="207" t="s">
        <v>45</v>
      </c>
      <c r="Y29" s="87"/>
      <c r="Z29" s="189"/>
      <c r="AA29" s="12"/>
      <c r="AB29" s="207"/>
      <c r="AC29" s="12"/>
      <c r="AD29" s="207"/>
      <c r="AE29" s="12" t="s">
        <v>70</v>
      </c>
      <c r="AF29" s="207"/>
      <c r="AG29" s="12"/>
      <c r="AH29" s="207"/>
      <c r="AI29" s="12" t="s">
        <v>66</v>
      </c>
      <c r="AJ29" s="207" t="s">
        <v>14</v>
      </c>
      <c r="AK29" s="12"/>
      <c r="AL29" s="207"/>
      <c r="AM29" s="12" t="s">
        <v>66</v>
      </c>
      <c r="AN29" s="207" t="s">
        <v>14</v>
      </c>
      <c r="AO29" s="12"/>
      <c r="AP29" s="207"/>
      <c r="AQ29" s="12"/>
      <c r="AR29" s="207"/>
      <c r="AS29" s="12"/>
      <c r="AT29" s="207"/>
      <c r="AU29" s="49"/>
      <c r="AV29" s="49"/>
      <c r="AW29" s="49"/>
      <c r="AX29" s="49"/>
      <c r="AY29" s="49"/>
      <c r="AZ29" s="49"/>
      <c r="BA29" s="49"/>
      <c r="BB29" s="49"/>
      <c r="BC29" s="49"/>
      <c r="BD29" s="49"/>
      <c r="BE29" s="49"/>
      <c r="BF29" s="49"/>
      <c r="BG29" s="49"/>
      <c r="BH29" s="49"/>
      <c r="BI29" s="49"/>
      <c r="BJ29" s="49"/>
      <c r="BK29" s="49"/>
      <c r="BL29" s="49"/>
      <c r="BM29" s="49"/>
      <c r="BN29" s="49"/>
      <c r="BO29" s="49"/>
      <c r="BP29" s="49"/>
      <c r="BQ29" s="49"/>
      <c r="BR29" s="49"/>
      <c r="BS29" s="49"/>
      <c r="BT29" s="49"/>
      <c r="BU29" s="49"/>
      <c r="BV29" s="49"/>
      <c r="BW29" s="49"/>
      <c r="BX29" s="49"/>
      <c r="BY29" s="49"/>
      <c r="BZ29" s="49"/>
      <c r="CA29" s="49"/>
      <c r="CB29" s="49"/>
      <c r="CC29" s="49"/>
      <c r="CD29" s="49"/>
      <c r="CE29" s="49"/>
      <c r="CF29" s="49"/>
      <c r="CG29" s="49"/>
      <c r="CH29" s="49"/>
      <c r="CI29" s="49"/>
      <c r="CJ29" s="49"/>
      <c r="CK29" s="49"/>
      <c r="CL29" s="49"/>
      <c r="CM29" s="49"/>
      <c r="CN29" s="49"/>
      <c r="CO29" s="49"/>
      <c r="CP29" s="49"/>
      <c r="CQ29" s="49"/>
      <c r="CR29" s="49"/>
      <c r="CS29" s="49"/>
      <c r="CT29" s="49"/>
      <c r="CU29" s="49"/>
      <c r="CV29" s="49"/>
      <c r="CW29" s="49"/>
      <c r="CX29" s="49"/>
      <c r="CY29" s="49"/>
      <c r="CZ29" s="49"/>
      <c r="DA29" s="49"/>
      <c r="DB29" s="49"/>
      <c r="DC29" s="49"/>
      <c r="DD29" s="49"/>
      <c r="DE29" s="49"/>
      <c r="DF29" s="49"/>
      <c r="DG29" s="49"/>
      <c r="DH29" s="49"/>
      <c r="DI29" s="49"/>
      <c r="DJ29" s="49"/>
      <c r="DK29" s="49"/>
      <c r="DL29" s="49"/>
      <c r="DM29" s="49"/>
      <c r="DN29" s="49"/>
      <c r="DO29" s="49"/>
      <c r="DP29" s="49"/>
      <c r="DQ29" s="49"/>
      <c r="DR29" s="49"/>
      <c r="DS29" s="49"/>
      <c r="DT29" s="49"/>
      <c r="DU29" s="49"/>
      <c r="DV29" s="49"/>
      <c r="DW29" s="49"/>
      <c r="DX29" s="49"/>
      <c r="DY29" s="49"/>
      <c r="DZ29" s="49"/>
      <c r="EA29" s="49"/>
      <c r="EB29" s="49"/>
      <c r="EC29" s="49"/>
      <c r="ED29" s="49"/>
      <c r="EE29" s="49"/>
      <c r="EF29" s="49"/>
      <c r="EG29" s="49"/>
      <c r="EH29" s="49"/>
      <c r="EI29" s="49"/>
      <c r="EJ29" s="49"/>
      <c r="EK29" s="49"/>
      <c r="EL29" s="49"/>
      <c r="EM29" s="49"/>
      <c r="EN29" s="49"/>
      <c r="EO29" s="49"/>
      <c r="EP29" s="49"/>
      <c r="EQ29" s="49"/>
      <c r="ER29" s="49"/>
      <c r="ES29" s="49"/>
      <c r="ET29" s="49"/>
      <c r="EU29" s="49"/>
      <c r="EV29" s="49"/>
      <c r="EW29" s="49"/>
      <c r="EX29" s="49"/>
      <c r="EY29" s="49"/>
      <c r="EZ29" s="49"/>
      <c r="FA29" s="49"/>
      <c r="FB29" s="49"/>
      <c r="FC29" s="49"/>
      <c r="FD29" s="49"/>
      <c r="FE29" s="49"/>
      <c r="FF29" s="49"/>
      <c r="FG29" s="49"/>
      <c r="FH29" s="49"/>
      <c r="FI29" s="49"/>
      <c r="FJ29" s="49"/>
      <c r="FK29" s="49"/>
      <c r="FL29" s="49"/>
      <c r="FM29" s="49"/>
      <c r="FN29" s="49"/>
      <c r="FO29" s="49"/>
      <c r="FP29" s="49"/>
      <c r="FQ29" s="49"/>
      <c r="FR29" s="49"/>
      <c r="FS29" s="49"/>
      <c r="FT29" s="49"/>
      <c r="FU29" s="49"/>
      <c r="FV29" s="49"/>
      <c r="FW29" s="49"/>
      <c r="FX29" s="49"/>
      <c r="FY29" s="49"/>
      <c r="FZ29" s="49"/>
      <c r="GA29" s="49"/>
      <c r="GB29" s="49"/>
      <c r="GC29" s="49"/>
      <c r="GD29" s="49"/>
      <c r="GE29" s="49"/>
      <c r="GF29" s="49"/>
      <c r="GG29" s="49"/>
      <c r="GH29" s="49"/>
      <c r="GI29" s="49"/>
      <c r="GJ29" s="49"/>
      <c r="GK29" s="49"/>
      <c r="GL29" s="49"/>
      <c r="GM29" s="49"/>
      <c r="GN29" s="49"/>
      <c r="GO29" s="49"/>
      <c r="GP29" s="49"/>
      <c r="GQ29" s="49"/>
      <c r="GR29" s="49"/>
      <c r="GS29" s="49"/>
      <c r="GT29" s="49"/>
      <c r="GU29" s="49"/>
      <c r="GV29" s="49"/>
      <c r="GW29" s="49"/>
      <c r="GX29" s="49"/>
      <c r="GY29" s="49"/>
      <c r="GZ29" s="49"/>
      <c r="HA29" s="49"/>
      <c r="HB29" s="49"/>
      <c r="HC29" s="49"/>
    </row>
    <row r="30" spans="1:211" s="62" customFormat="1" ht="12.75" customHeight="1" x14ac:dyDescent="0.25">
      <c r="A30" s="582"/>
      <c r="B30" s="174"/>
      <c r="C30" s="424"/>
      <c r="D30" s="425"/>
      <c r="E30" s="424"/>
      <c r="F30" s="425"/>
      <c r="G30" s="424"/>
      <c r="H30" s="425"/>
      <c r="I30" s="406"/>
      <c r="J30" s="407"/>
      <c r="K30" s="406"/>
      <c r="L30" s="407"/>
      <c r="M30" s="406"/>
      <c r="N30" s="407"/>
      <c r="O30" s="406"/>
      <c r="P30" s="407"/>
      <c r="Q30" s="406"/>
      <c r="R30" s="407"/>
      <c r="S30" s="406"/>
      <c r="T30" s="407"/>
      <c r="U30" s="406"/>
      <c r="V30" s="407"/>
      <c r="W30" s="406"/>
      <c r="X30" s="407"/>
      <c r="Y30" s="402"/>
      <c r="Z30" s="403"/>
      <c r="AA30" s="406"/>
      <c r="AB30" s="407"/>
      <c r="AC30" s="406"/>
      <c r="AD30" s="407"/>
      <c r="AE30" s="406"/>
      <c r="AF30" s="407"/>
      <c r="AG30" s="406"/>
      <c r="AH30" s="407"/>
      <c r="AI30" s="406"/>
      <c r="AJ30" s="407"/>
      <c r="AK30" s="406"/>
      <c r="AL30" s="407"/>
      <c r="AM30" s="406"/>
      <c r="AN30" s="407"/>
      <c r="AO30" s="406"/>
      <c r="AP30" s="407"/>
      <c r="AQ30" s="406"/>
      <c r="AR30" s="407"/>
      <c r="AS30" s="406"/>
      <c r="AT30" s="407"/>
      <c r="AU30" s="49"/>
      <c r="AV30" s="49"/>
      <c r="AW30" s="49"/>
      <c r="AX30" s="49"/>
      <c r="AY30" s="49"/>
      <c r="AZ30" s="49"/>
      <c r="BA30" s="49"/>
      <c r="BB30" s="49"/>
      <c r="BC30" s="49"/>
      <c r="BD30" s="49"/>
      <c r="BE30" s="49"/>
      <c r="BF30" s="49"/>
      <c r="BG30" s="49"/>
      <c r="BH30" s="49"/>
      <c r="BI30" s="49"/>
      <c r="BJ30" s="49"/>
      <c r="BK30" s="49"/>
      <c r="BL30" s="49"/>
      <c r="BM30" s="49"/>
      <c r="BN30" s="49"/>
      <c r="BO30" s="49"/>
      <c r="BP30" s="49"/>
      <c r="BQ30" s="49"/>
      <c r="BR30" s="49"/>
      <c r="BS30" s="49"/>
      <c r="BT30" s="49"/>
      <c r="BU30" s="49"/>
      <c r="BV30" s="49"/>
      <c r="BW30" s="49"/>
      <c r="BX30" s="49"/>
      <c r="BY30" s="49"/>
      <c r="BZ30" s="49"/>
      <c r="CA30" s="49"/>
      <c r="CB30" s="49"/>
      <c r="CC30" s="49"/>
      <c r="CD30" s="49"/>
      <c r="CE30" s="49"/>
      <c r="CF30" s="49"/>
      <c r="CG30" s="49"/>
      <c r="CH30" s="49"/>
      <c r="CI30" s="49"/>
      <c r="CJ30" s="49"/>
      <c r="CK30" s="49"/>
      <c r="CL30" s="49"/>
      <c r="CM30" s="49"/>
      <c r="CN30" s="49"/>
      <c r="CO30" s="49"/>
      <c r="CP30" s="49"/>
      <c r="CQ30" s="49"/>
      <c r="CR30" s="49"/>
      <c r="CS30" s="49"/>
      <c r="CT30" s="49"/>
      <c r="CU30" s="49"/>
      <c r="CV30" s="49"/>
      <c r="CW30" s="49"/>
      <c r="CX30" s="49"/>
      <c r="CY30" s="49"/>
      <c r="CZ30" s="49"/>
      <c r="DA30" s="49"/>
      <c r="DB30" s="49"/>
      <c r="DC30" s="49"/>
      <c r="DD30" s="49"/>
      <c r="DE30" s="49"/>
      <c r="DF30" s="49"/>
      <c r="DG30" s="49"/>
      <c r="DH30" s="49"/>
      <c r="DI30" s="49"/>
      <c r="DJ30" s="49"/>
      <c r="DK30" s="49"/>
      <c r="DL30" s="49"/>
      <c r="DM30" s="49"/>
      <c r="DN30" s="49"/>
      <c r="DO30" s="49"/>
      <c r="DP30" s="49"/>
      <c r="DQ30" s="49"/>
      <c r="DR30" s="49"/>
      <c r="DS30" s="49"/>
      <c r="DT30" s="49"/>
      <c r="DU30" s="49"/>
      <c r="DV30" s="49"/>
      <c r="DW30" s="49"/>
      <c r="DX30" s="49"/>
      <c r="DY30" s="49"/>
      <c r="DZ30" s="49"/>
      <c r="EA30" s="49"/>
      <c r="EB30" s="49"/>
      <c r="EC30" s="49"/>
      <c r="ED30" s="49"/>
      <c r="EE30" s="49"/>
      <c r="EF30" s="49"/>
      <c r="EG30" s="49"/>
      <c r="EH30" s="49"/>
      <c r="EI30" s="49"/>
      <c r="EJ30" s="49"/>
      <c r="EK30" s="49"/>
      <c r="EL30" s="49"/>
      <c r="EM30" s="49"/>
      <c r="EN30" s="49"/>
      <c r="EO30" s="49"/>
      <c r="EP30" s="49"/>
      <c r="EQ30" s="49"/>
      <c r="ER30" s="49"/>
      <c r="ES30" s="49"/>
      <c r="ET30" s="49"/>
      <c r="EU30" s="49"/>
      <c r="EV30" s="49"/>
      <c r="EW30" s="49"/>
      <c r="EX30" s="49"/>
      <c r="EY30" s="49"/>
      <c r="EZ30" s="49"/>
      <c r="FA30" s="49"/>
      <c r="FB30" s="49"/>
      <c r="FC30" s="49"/>
      <c r="FD30" s="49"/>
      <c r="FE30" s="49"/>
      <c r="FF30" s="49"/>
      <c r="FG30" s="49"/>
      <c r="FH30" s="49"/>
      <c r="FI30" s="49"/>
      <c r="FJ30" s="49"/>
      <c r="FK30" s="49"/>
      <c r="FL30" s="49"/>
      <c r="FM30" s="49"/>
      <c r="FN30" s="49"/>
      <c r="FO30" s="49"/>
      <c r="FP30" s="49"/>
      <c r="FQ30" s="49"/>
      <c r="FR30" s="49"/>
      <c r="FS30" s="49"/>
      <c r="FT30" s="49"/>
      <c r="FU30" s="49"/>
      <c r="FV30" s="49"/>
      <c r="FW30" s="49"/>
      <c r="FX30" s="49"/>
      <c r="FY30" s="49"/>
      <c r="FZ30" s="49"/>
      <c r="GA30" s="49"/>
      <c r="GB30" s="49"/>
      <c r="GC30" s="49"/>
      <c r="GD30" s="49"/>
      <c r="GE30" s="49"/>
      <c r="GF30" s="49"/>
      <c r="GG30" s="49"/>
      <c r="GH30" s="49"/>
      <c r="GI30" s="49"/>
      <c r="GJ30" s="49"/>
      <c r="GK30" s="49"/>
      <c r="GL30" s="49"/>
      <c r="GM30" s="49"/>
      <c r="GN30" s="49"/>
      <c r="GO30" s="49"/>
      <c r="GP30" s="49"/>
      <c r="GQ30" s="49"/>
      <c r="GR30" s="49"/>
      <c r="GS30" s="49"/>
      <c r="GT30" s="49"/>
      <c r="GU30" s="49"/>
      <c r="GV30" s="49"/>
      <c r="GW30" s="49"/>
      <c r="GX30" s="49"/>
      <c r="GY30" s="49"/>
      <c r="GZ30" s="49"/>
      <c r="HA30" s="49"/>
      <c r="HB30" s="49"/>
      <c r="HC30" s="49"/>
    </row>
    <row r="31" spans="1:211" s="64" customFormat="1" ht="12.75" customHeight="1" x14ac:dyDescent="0.25">
      <c r="A31" s="582"/>
      <c r="B31" s="175" t="s">
        <v>31</v>
      </c>
      <c r="C31" s="408"/>
      <c r="D31" s="409"/>
      <c r="E31" s="408"/>
      <c r="F31" s="409"/>
      <c r="G31" s="408"/>
      <c r="H31" s="409"/>
      <c r="I31" s="408"/>
      <c r="J31" s="409"/>
      <c r="K31" s="408"/>
      <c r="L31" s="409"/>
      <c r="M31" s="408"/>
      <c r="N31" s="409"/>
      <c r="O31" s="408"/>
      <c r="P31" s="409"/>
      <c r="Q31" s="408"/>
      <c r="R31" s="409"/>
      <c r="S31" s="410" t="s">
        <v>97</v>
      </c>
      <c r="T31" s="411"/>
      <c r="U31" s="410"/>
      <c r="V31" s="411"/>
      <c r="W31" s="410" t="s">
        <v>68</v>
      </c>
      <c r="X31" s="411"/>
      <c r="Y31" s="414"/>
      <c r="Z31" s="415"/>
      <c r="AA31" s="410"/>
      <c r="AB31" s="411"/>
      <c r="AC31" s="410"/>
      <c r="AD31" s="411"/>
      <c r="AE31" s="410" t="s">
        <v>152</v>
      </c>
      <c r="AF31" s="411"/>
      <c r="AG31" s="410" t="s">
        <v>138</v>
      </c>
      <c r="AH31" s="411"/>
      <c r="AI31" s="410"/>
      <c r="AJ31" s="411"/>
      <c r="AK31" s="410"/>
      <c r="AL31" s="411"/>
      <c r="AM31" s="410"/>
      <c r="AN31" s="411"/>
      <c r="AO31" s="410"/>
      <c r="AP31" s="411"/>
      <c r="AQ31" s="410"/>
      <c r="AR31" s="411"/>
      <c r="AS31" s="410"/>
      <c r="AT31" s="411"/>
      <c r="AU31" s="49"/>
      <c r="AV31" s="49"/>
      <c r="AW31" s="49"/>
      <c r="AX31" s="49"/>
      <c r="AY31" s="49"/>
      <c r="AZ31" s="49"/>
      <c r="BA31" s="49"/>
      <c r="BB31" s="49"/>
      <c r="BC31" s="49"/>
      <c r="BD31" s="49"/>
      <c r="BE31" s="49"/>
      <c r="BF31" s="49"/>
      <c r="BG31" s="49"/>
      <c r="BH31" s="49"/>
      <c r="BI31" s="49"/>
      <c r="BJ31" s="49"/>
      <c r="BK31" s="49"/>
      <c r="BL31" s="49"/>
      <c r="BM31" s="49"/>
      <c r="BN31" s="49"/>
      <c r="BO31" s="49"/>
      <c r="BP31" s="49"/>
      <c r="BQ31" s="49"/>
      <c r="BR31" s="49"/>
      <c r="BS31" s="49"/>
      <c r="BT31" s="49"/>
      <c r="BU31" s="49"/>
      <c r="BV31" s="49"/>
      <c r="BW31" s="49"/>
      <c r="BX31" s="49"/>
      <c r="BY31" s="49"/>
      <c r="BZ31" s="49"/>
      <c r="CA31" s="49"/>
      <c r="CB31" s="49"/>
      <c r="CC31" s="49"/>
      <c r="CD31" s="49"/>
      <c r="CE31" s="49"/>
      <c r="CF31" s="49"/>
      <c r="CG31" s="49"/>
      <c r="CH31" s="49"/>
      <c r="CI31" s="49"/>
      <c r="CJ31" s="49"/>
      <c r="CK31" s="49"/>
      <c r="CL31" s="49"/>
      <c r="CM31" s="49"/>
      <c r="CN31" s="49"/>
      <c r="CO31" s="49"/>
      <c r="CP31" s="49"/>
      <c r="CQ31" s="49"/>
      <c r="CR31" s="49"/>
      <c r="CS31" s="49"/>
      <c r="CT31" s="49"/>
      <c r="CU31" s="49"/>
      <c r="CV31" s="49"/>
      <c r="CW31" s="49"/>
      <c r="CX31" s="49"/>
      <c r="CY31" s="49"/>
      <c r="CZ31" s="49"/>
      <c r="DA31" s="49"/>
      <c r="DB31" s="49"/>
      <c r="DC31" s="49"/>
      <c r="DD31" s="49"/>
      <c r="DE31" s="49"/>
      <c r="DF31" s="49"/>
      <c r="DG31" s="49"/>
      <c r="DH31" s="49"/>
      <c r="DI31" s="49"/>
      <c r="DJ31" s="49"/>
      <c r="DK31" s="49"/>
      <c r="DL31" s="49"/>
      <c r="DM31" s="49"/>
      <c r="DN31" s="49"/>
      <c r="DO31" s="49"/>
      <c r="DP31" s="49"/>
      <c r="DQ31" s="49"/>
      <c r="DR31" s="49"/>
      <c r="DS31" s="49"/>
      <c r="DT31" s="49"/>
      <c r="DU31" s="49"/>
      <c r="DV31" s="49"/>
      <c r="DW31" s="49"/>
      <c r="DX31" s="49"/>
      <c r="DY31" s="49"/>
      <c r="DZ31" s="49"/>
      <c r="EA31" s="49"/>
      <c r="EB31" s="49"/>
      <c r="EC31" s="49"/>
      <c r="ED31" s="49"/>
      <c r="EE31" s="49"/>
      <c r="EF31" s="49"/>
      <c r="EG31" s="49"/>
      <c r="EH31" s="49"/>
      <c r="EI31" s="49"/>
      <c r="EJ31" s="49"/>
      <c r="EK31" s="49"/>
      <c r="EL31" s="49"/>
      <c r="EM31" s="49"/>
      <c r="EN31" s="49"/>
      <c r="EO31" s="49"/>
      <c r="EP31" s="49"/>
      <c r="EQ31" s="49"/>
      <c r="ER31" s="49"/>
      <c r="ES31" s="49"/>
      <c r="ET31" s="49"/>
      <c r="EU31" s="49"/>
      <c r="EV31" s="49"/>
      <c r="EW31" s="49"/>
      <c r="EX31" s="49"/>
      <c r="EY31" s="49"/>
      <c r="EZ31" s="49"/>
      <c r="FA31" s="49"/>
      <c r="FB31" s="49"/>
      <c r="FC31" s="49"/>
      <c r="FD31" s="49"/>
      <c r="FE31" s="49"/>
      <c r="FF31" s="49"/>
      <c r="FG31" s="49"/>
      <c r="FH31" s="49"/>
      <c r="FI31" s="49"/>
      <c r="FJ31" s="49"/>
      <c r="FK31" s="49"/>
      <c r="FL31" s="49"/>
      <c r="FM31" s="49"/>
      <c r="FN31" s="49"/>
      <c r="FO31" s="49"/>
      <c r="FP31" s="49"/>
      <c r="FQ31" s="49"/>
      <c r="FR31" s="49"/>
      <c r="FS31" s="49"/>
      <c r="FT31" s="49"/>
      <c r="FU31" s="49"/>
      <c r="FV31" s="49"/>
      <c r="FW31" s="49"/>
      <c r="FX31" s="49"/>
      <c r="FY31" s="49"/>
      <c r="FZ31" s="49"/>
      <c r="GA31" s="49"/>
      <c r="GB31" s="49"/>
      <c r="GC31" s="49"/>
      <c r="GD31" s="49"/>
      <c r="GE31" s="49"/>
      <c r="GF31" s="49"/>
      <c r="GG31" s="49"/>
      <c r="GH31" s="49"/>
      <c r="GI31" s="49"/>
      <c r="GJ31" s="49"/>
      <c r="GK31" s="49"/>
      <c r="GL31" s="49"/>
      <c r="GM31" s="49"/>
      <c r="GN31" s="49"/>
      <c r="GO31" s="49"/>
      <c r="GP31" s="49"/>
      <c r="GQ31" s="49"/>
      <c r="GR31" s="49"/>
      <c r="GS31" s="49"/>
      <c r="GT31" s="49"/>
      <c r="GU31" s="49"/>
      <c r="GV31" s="49"/>
      <c r="GW31" s="49"/>
      <c r="GX31" s="49"/>
      <c r="GY31" s="49"/>
      <c r="GZ31" s="49"/>
      <c r="HA31" s="49"/>
      <c r="HB31" s="49"/>
      <c r="HC31" s="49"/>
    </row>
    <row r="32" spans="1:211" s="64" customFormat="1" ht="12.75" customHeight="1" x14ac:dyDescent="0.25">
      <c r="A32" s="582"/>
      <c r="B32" s="175"/>
      <c r="C32" s="181"/>
      <c r="D32" s="182"/>
      <c r="E32" s="181"/>
      <c r="F32" s="182"/>
      <c r="G32" s="181"/>
      <c r="H32" s="182"/>
      <c r="I32" s="181"/>
      <c r="J32" s="182"/>
      <c r="K32" s="181"/>
      <c r="L32" s="182"/>
      <c r="M32" s="181"/>
      <c r="N32" s="182"/>
      <c r="O32" s="181"/>
      <c r="P32" s="182"/>
      <c r="Q32" s="181"/>
      <c r="R32" s="182"/>
      <c r="S32" s="208">
        <v>0.33333333333333331</v>
      </c>
      <c r="T32" s="209">
        <v>0.41666666666666669</v>
      </c>
      <c r="U32" s="208"/>
      <c r="V32" s="209"/>
      <c r="W32" s="208">
        <v>0.5625</v>
      </c>
      <c r="X32" s="209">
        <v>0.6875</v>
      </c>
      <c r="Y32" s="183"/>
      <c r="Z32" s="184"/>
      <c r="AA32" s="208"/>
      <c r="AB32" s="209"/>
      <c r="AC32" s="208"/>
      <c r="AD32" s="209"/>
      <c r="AE32" s="208">
        <v>0.5625</v>
      </c>
      <c r="AF32" s="209">
        <v>0.64583333333333337</v>
      </c>
      <c r="AG32" s="208" t="s">
        <v>139</v>
      </c>
      <c r="AH32" s="209">
        <v>0.73958333333333337</v>
      </c>
      <c r="AI32" s="208"/>
      <c r="AJ32" s="209"/>
      <c r="AK32" s="208"/>
      <c r="AL32" s="209"/>
      <c r="AM32" s="208"/>
      <c r="AN32" s="209"/>
      <c r="AO32" s="208"/>
      <c r="AP32" s="209"/>
      <c r="AQ32" s="208"/>
      <c r="AR32" s="209"/>
      <c r="AS32" s="208"/>
      <c r="AT32" s="209"/>
      <c r="AU32" s="49"/>
      <c r="AV32" s="49"/>
      <c r="AW32" s="49"/>
      <c r="AX32" s="49"/>
      <c r="AY32" s="49"/>
      <c r="AZ32" s="49"/>
      <c r="BA32" s="49"/>
      <c r="BB32" s="49"/>
      <c r="BC32" s="49"/>
      <c r="BD32" s="49"/>
      <c r="BE32" s="49"/>
      <c r="BF32" s="49"/>
      <c r="BG32" s="49"/>
      <c r="BH32" s="49"/>
      <c r="BI32" s="49"/>
      <c r="BJ32" s="49"/>
      <c r="BK32" s="49"/>
      <c r="BL32" s="49"/>
      <c r="BM32" s="49"/>
      <c r="BN32" s="49"/>
      <c r="BO32" s="49"/>
      <c r="BP32" s="49"/>
      <c r="BQ32" s="49"/>
      <c r="BR32" s="49"/>
      <c r="BS32" s="49"/>
      <c r="BT32" s="49"/>
      <c r="BU32" s="49"/>
      <c r="BV32" s="49"/>
      <c r="BW32" s="49"/>
      <c r="BX32" s="49"/>
      <c r="BY32" s="49"/>
      <c r="BZ32" s="49"/>
      <c r="CA32" s="49"/>
      <c r="CB32" s="49"/>
      <c r="CC32" s="49"/>
      <c r="CD32" s="49"/>
      <c r="CE32" s="49"/>
      <c r="CF32" s="49"/>
      <c r="CG32" s="49"/>
      <c r="CH32" s="49"/>
      <c r="CI32" s="49"/>
      <c r="CJ32" s="49"/>
      <c r="CK32" s="49"/>
      <c r="CL32" s="49"/>
      <c r="CM32" s="49"/>
      <c r="CN32" s="49"/>
      <c r="CO32" s="49"/>
      <c r="CP32" s="49"/>
      <c r="CQ32" s="49"/>
      <c r="CR32" s="49"/>
      <c r="CS32" s="49"/>
      <c r="CT32" s="49"/>
      <c r="CU32" s="49"/>
      <c r="CV32" s="49"/>
      <c r="CW32" s="49"/>
      <c r="CX32" s="49"/>
      <c r="CY32" s="49"/>
      <c r="CZ32" s="49"/>
      <c r="DA32" s="49"/>
      <c r="DB32" s="49"/>
      <c r="DC32" s="49"/>
      <c r="DD32" s="49"/>
      <c r="DE32" s="49"/>
      <c r="DF32" s="49"/>
      <c r="DG32" s="49"/>
      <c r="DH32" s="49"/>
      <c r="DI32" s="49"/>
      <c r="DJ32" s="49"/>
      <c r="DK32" s="49"/>
      <c r="DL32" s="49"/>
      <c r="DM32" s="49"/>
      <c r="DN32" s="49"/>
      <c r="DO32" s="49"/>
      <c r="DP32" s="49"/>
      <c r="DQ32" s="49"/>
      <c r="DR32" s="49"/>
      <c r="DS32" s="49"/>
      <c r="DT32" s="49"/>
      <c r="DU32" s="49"/>
      <c r="DV32" s="49"/>
      <c r="DW32" s="49"/>
      <c r="DX32" s="49"/>
      <c r="DY32" s="49"/>
      <c r="DZ32" s="49"/>
      <c r="EA32" s="49"/>
      <c r="EB32" s="49"/>
      <c r="EC32" s="49"/>
      <c r="ED32" s="49"/>
      <c r="EE32" s="49"/>
      <c r="EF32" s="49"/>
      <c r="EG32" s="49"/>
      <c r="EH32" s="49"/>
      <c r="EI32" s="49"/>
      <c r="EJ32" s="49"/>
      <c r="EK32" s="49"/>
      <c r="EL32" s="49"/>
      <c r="EM32" s="49"/>
      <c r="EN32" s="49"/>
      <c r="EO32" s="49"/>
      <c r="EP32" s="49"/>
      <c r="EQ32" s="49"/>
      <c r="ER32" s="49"/>
      <c r="ES32" s="49"/>
      <c r="ET32" s="49"/>
      <c r="EU32" s="49"/>
      <c r="EV32" s="49"/>
      <c r="EW32" s="49"/>
      <c r="EX32" s="49"/>
      <c r="EY32" s="49"/>
      <c r="EZ32" s="49"/>
      <c r="FA32" s="49"/>
      <c r="FB32" s="49"/>
      <c r="FC32" s="49"/>
      <c r="FD32" s="49"/>
      <c r="FE32" s="49"/>
      <c r="FF32" s="49"/>
      <c r="FG32" s="49"/>
      <c r="FH32" s="49"/>
      <c r="FI32" s="49"/>
      <c r="FJ32" s="49"/>
      <c r="FK32" s="49"/>
      <c r="FL32" s="49"/>
      <c r="FM32" s="49"/>
      <c r="FN32" s="49"/>
      <c r="FO32" s="49"/>
      <c r="FP32" s="49"/>
      <c r="FQ32" s="49"/>
      <c r="FR32" s="49"/>
      <c r="FS32" s="49"/>
      <c r="FT32" s="49"/>
      <c r="FU32" s="49"/>
      <c r="FV32" s="49"/>
      <c r="FW32" s="49"/>
      <c r="FX32" s="49"/>
      <c r="FY32" s="49"/>
      <c r="FZ32" s="49"/>
      <c r="GA32" s="49"/>
      <c r="GB32" s="49"/>
      <c r="GC32" s="49"/>
      <c r="GD32" s="49"/>
      <c r="GE32" s="49"/>
      <c r="GF32" s="49"/>
      <c r="GG32" s="49"/>
      <c r="GH32" s="49"/>
      <c r="GI32" s="49"/>
      <c r="GJ32" s="49"/>
      <c r="GK32" s="49"/>
      <c r="GL32" s="49"/>
      <c r="GM32" s="49"/>
      <c r="GN32" s="49"/>
      <c r="GO32" s="49"/>
      <c r="GP32" s="49"/>
      <c r="GQ32" s="49"/>
      <c r="GR32" s="49"/>
      <c r="GS32" s="49"/>
      <c r="GT32" s="49"/>
      <c r="GU32" s="49"/>
      <c r="GV32" s="49"/>
      <c r="GW32" s="49"/>
      <c r="GX32" s="49"/>
      <c r="GY32" s="49"/>
      <c r="GZ32" s="49"/>
      <c r="HA32" s="49"/>
      <c r="HB32" s="49"/>
      <c r="HC32" s="49"/>
    </row>
    <row r="33" spans="1:211" s="64" customFormat="1" ht="12.75" customHeight="1" x14ac:dyDescent="0.25">
      <c r="A33" s="582"/>
      <c r="B33" s="175"/>
      <c r="C33" s="85"/>
      <c r="D33" s="188"/>
      <c r="E33" s="85"/>
      <c r="F33" s="188"/>
      <c r="G33" s="85"/>
      <c r="H33" s="188"/>
      <c r="I33" s="85"/>
      <c r="J33" s="188"/>
      <c r="K33" s="85"/>
      <c r="L33" s="188"/>
      <c r="M33" s="85"/>
      <c r="N33" s="188"/>
      <c r="O33" s="85"/>
      <c r="P33" s="188"/>
      <c r="Q33" s="85"/>
      <c r="R33" s="188"/>
      <c r="S33" s="14" t="s">
        <v>70</v>
      </c>
      <c r="T33" s="212" t="s">
        <v>14</v>
      </c>
      <c r="U33" s="14"/>
      <c r="V33" s="212"/>
      <c r="W33" s="14" t="s">
        <v>70</v>
      </c>
      <c r="X33" s="212" t="s">
        <v>45</v>
      </c>
      <c r="Y33" s="87"/>
      <c r="Z33" s="189"/>
      <c r="AA33" s="14"/>
      <c r="AB33" s="212"/>
      <c r="AC33" s="14"/>
      <c r="AD33" s="212"/>
      <c r="AE33" s="14" t="s">
        <v>70</v>
      </c>
      <c r="AF33" s="212"/>
      <c r="AG33" s="14"/>
      <c r="AH33" s="212"/>
      <c r="AI33" s="14"/>
      <c r="AJ33" s="212"/>
      <c r="AK33" s="14"/>
      <c r="AL33" s="212"/>
      <c r="AM33" s="14"/>
      <c r="AN33" s="212"/>
      <c r="AO33" s="14"/>
      <c r="AP33" s="212"/>
      <c r="AQ33" s="14"/>
      <c r="AR33" s="212"/>
      <c r="AS33" s="14"/>
      <c r="AT33" s="212"/>
      <c r="AU33" s="49"/>
      <c r="AV33" s="49"/>
      <c r="AW33" s="49"/>
      <c r="AX33" s="49"/>
      <c r="AY33" s="49"/>
      <c r="AZ33" s="49"/>
      <c r="BA33" s="49"/>
      <c r="BB33" s="49"/>
      <c r="BC33" s="49"/>
      <c r="BD33" s="49"/>
      <c r="BE33" s="49"/>
      <c r="BF33" s="49"/>
      <c r="BG33" s="49"/>
      <c r="BH33" s="49"/>
      <c r="BI33" s="49"/>
      <c r="BJ33" s="49"/>
      <c r="BK33" s="49"/>
      <c r="BL33" s="49"/>
      <c r="BM33" s="49"/>
      <c r="BN33" s="49"/>
      <c r="BO33" s="49"/>
      <c r="BP33" s="49"/>
      <c r="BQ33" s="49"/>
      <c r="BR33" s="49"/>
      <c r="BS33" s="49"/>
      <c r="BT33" s="49"/>
      <c r="BU33" s="49"/>
      <c r="BV33" s="49"/>
      <c r="BW33" s="49"/>
      <c r="BX33" s="49"/>
      <c r="BY33" s="49"/>
      <c r="BZ33" s="49"/>
      <c r="CA33" s="49"/>
      <c r="CB33" s="49"/>
      <c r="CC33" s="49"/>
      <c r="CD33" s="49"/>
      <c r="CE33" s="49"/>
      <c r="CF33" s="49"/>
      <c r="CG33" s="49"/>
      <c r="CH33" s="49"/>
      <c r="CI33" s="49"/>
      <c r="CJ33" s="49"/>
      <c r="CK33" s="49"/>
      <c r="CL33" s="49"/>
      <c r="CM33" s="49"/>
      <c r="CN33" s="49"/>
      <c r="CO33" s="49"/>
      <c r="CP33" s="49"/>
      <c r="CQ33" s="49"/>
      <c r="CR33" s="49"/>
      <c r="CS33" s="49"/>
      <c r="CT33" s="49"/>
      <c r="CU33" s="49"/>
      <c r="CV33" s="49"/>
      <c r="CW33" s="49"/>
      <c r="CX33" s="49"/>
      <c r="CY33" s="49"/>
      <c r="CZ33" s="49"/>
      <c r="DA33" s="49"/>
      <c r="DB33" s="49"/>
      <c r="DC33" s="49"/>
      <c r="DD33" s="49"/>
      <c r="DE33" s="49"/>
      <c r="DF33" s="49"/>
      <c r="DG33" s="49"/>
      <c r="DH33" s="49"/>
      <c r="DI33" s="49"/>
      <c r="DJ33" s="49"/>
      <c r="DK33" s="49"/>
      <c r="DL33" s="49"/>
      <c r="DM33" s="49"/>
      <c r="DN33" s="49"/>
      <c r="DO33" s="49"/>
      <c r="DP33" s="49"/>
      <c r="DQ33" s="49"/>
      <c r="DR33" s="49"/>
      <c r="DS33" s="49"/>
      <c r="DT33" s="49"/>
      <c r="DU33" s="49"/>
      <c r="DV33" s="49"/>
      <c r="DW33" s="49"/>
      <c r="DX33" s="49"/>
      <c r="DY33" s="49"/>
      <c r="DZ33" s="49"/>
      <c r="EA33" s="49"/>
      <c r="EB33" s="49"/>
      <c r="EC33" s="49"/>
      <c r="ED33" s="49"/>
      <c r="EE33" s="49"/>
      <c r="EF33" s="49"/>
      <c r="EG33" s="49"/>
      <c r="EH33" s="49"/>
      <c r="EI33" s="49"/>
      <c r="EJ33" s="49"/>
      <c r="EK33" s="49"/>
      <c r="EL33" s="49"/>
      <c r="EM33" s="49"/>
      <c r="EN33" s="49"/>
      <c r="EO33" s="49"/>
      <c r="EP33" s="49"/>
      <c r="EQ33" s="49"/>
      <c r="ER33" s="49"/>
      <c r="ES33" s="49"/>
      <c r="ET33" s="49"/>
      <c r="EU33" s="49"/>
      <c r="EV33" s="49"/>
      <c r="EW33" s="49"/>
      <c r="EX33" s="49"/>
      <c r="EY33" s="49"/>
      <c r="EZ33" s="49"/>
      <c r="FA33" s="49"/>
      <c r="FB33" s="49"/>
      <c r="FC33" s="49"/>
      <c r="FD33" s="49"/>
      <c r="FE33" s="49"/>
      <c r="FF33" s="49"/>
      <c r="FG33" s="49"/>
      <c r="FH33" s="49"/>
      <c r="FI33" s="49"/>
      <c r="FJ33" s="49"/>
      <c r="FK33" s="49"/>
      <c r="FL33" s="49"/>
      <c r="FM33" s="49"/>
      <c r="FN33" s="49"/>
      <c r="FO33" s="49"/>
      <c r="FP33" s="49"/>
      <c r="FQ33" s="49"/>
      <c r="FR33" s="49"/>
      <c r="FS33" s="49"/>
      <c r="FT33" s="49"/>
      <c r="FU33" s="49"/>
      <c r="FV33" s="49"/>
      <c r="FW33" s="49"/>
      <c r="FX33" s="49"/>
      <c r="FY33" s="49"/>
      <c r="FZ33" s="49"/>
      <c r="GA33" s="49"/>
      <c r="GB33" s="49"/>
      <c r="GC33" s="49"/>
      <c r="GD33" s="49"/>
      <c r="GE33" s="49"/>
      <c r="GF33" s="49"/>
      <c r="GG33" s="49"/>
      <c r="GH33" s="49"/>
      <c r="GI33" s="49"/>
      <c r="GJ33" s="49"/>
      <c r="GK33" s="49"/>
      <c r="GL33" s="49"/>
      <c r="GM33" s="49"/>
      <c r="GN33" s="49"/>
      <c r="GO33" s="49"/>
      <c r="GP33" s="49"/>
      <c r="GQ33" s="49"/>
      <c r="GR33" s="49"/>
      <c r="GS33" s="49"/>
      <c r="GT33" s="49"/>
      <c r="GU33" s="49"/>
      <c r="GV33" s="49"/>
      <c r="GW33" s="49"/>
      <c r="GX33" s="49"/>
      <c r="GY33" s="49"/>
      <c r="GZ33" s="49"/>
      <c r="HA33" s="49"/>
      <c r="HB33" s="49"/>
      <c r="HC33" s="49"/>
    </row>
    <row r="34" spans="1:211" s="64" customFormat="1" ht="12.75" customHeight="1" x14ac:dyDescent="0.25">
      <c r="A34" s="582"/>
      <c r="B34" s="175"/>
      <c r="C34" s="404"/>
      <c r="D34" s="405"/>
      <c r="E34" s="404"/>
      <c r="F34" s="405"/>
      <c r="G34" s="404"/>
      <c r="H34" s="405"/>
      <c r="I34" s="404"/>
      <c r="J34" s="405"/>
      <c r="K34" s="404"/>
      <c r="L34" s="405"/>
      <c r="M34" s="404"/>
      <c r="N34" s="405"/>
      <c r="O34" s="404"/>
      <c r="P34" s="405"/>
      <c r="Q34" s="404"/>
      <c r="R34" s="405"/>
      <c r="S34" s="396"/>
      <c r="T34" s="397"/>
      <c r="U34" s="396"/>
      <c r="V34" s="397"/>
      <c r="W34" s="396"/>
      <c r="X34" s="397"/>
      <c r="Y34" s="402"/>
      <c r="Z34" s="403"/>
      <c r="AA34" s="396"/>
      <c r="AB34" s="397"/>
      <c r="AC34" s="396"/>
      <c r="AD34" s="397"/>
      <c r="AE34" s="396"/>
      <c r="AF34" s="397"/>
      <c r="AG34" s="396"/>
      <c r="AH34" s="397"/>
      <c r="AI34" s="396"/>
      <c r="AJ34" s="397"/>
      <c r="AK34" s="396"/>
      <c r="AL34" s="397"/>
      <c r="AM34" s="396"/>
      <c r="AN34" s="397"/>
      <c r="AO34" s="396"/>
      <c r="AP34" s="397"/>
      <c r="AQ34" s="396"/>
      <c r="AR34" s="397"/>
      <c r="AS34" s="396"/>
      <c r="AT34" s="397"/>
      <c r="AU34" s="49"/>
      <c r="AV34" s="49"/>
      <c r="AW34" s="49"/>
      <c r="AX34" s="49"/>
      <c r="AY34" s="49"/>
      <c r="AZ34" s="49"/>
      <c r="BA34" s="49"/>
      <c r="BB34" s="49"/>
      <c r="BC34" s="49"/>
      <c r="BD34" s="49"/>
      <c r="BE34" s="49"/>
      <c r="BF34" s="49"/>
      <c r="BG34" s="49"/>
      <c r="BH34" s="49"/>
      <c r="BI34" s="49"/>
      <c r="BJ34" s="49"/>
      <c r="BK34" s="49"/>
      <c r="BL34" s="49"/>
      <c r="BM34" s="49"/>
      <c r="BN34" s="49"/>
      <c r="BO34" s="49"/>
      <c r="BP34" s="49"/>
      <c r="BQ34" s="49"/>
      <c r="BR34" s="49"/>
      <c r="BS34" s="49"/>
      <c r="BT34" s="49"/>
      <c r="BU34" s="49"/>
      <c r="BV34" s="49"/>
      <c r="BW34" s="49"/>
      <c r="BX34" s="49"/>
      <c r="BY34" s="49"/>
      <c r="BZ34" s="49"/>
      <c r="CA34" s="49"/>
      <c r="CB34" s="49"/>
      <c r="CC34" s="49"/>
      <c r="CD34" s="49"/>
      <c r="CE34" s="49"/>
      <c r="CF34" s="49"/>
      <c r="CG34" s="49"/>
      <c r="CH34" s="49"/>
      <c r="CI34" s="49"/>
      <c r="CJ34" s="49"/>
      <c r="CK34" s="49"/>
      <c r="CL34" s="49"/>
      <c r="CM34" s="49"/>
      <c r="CN34" s="49"/>
      <c r="CO34" s="49"/>
      <c r="CP34" s="49"/>
      <c r="CQ34" s="49"/>
      <c r="CR34" s="49"/>
      <c r="CS34" s="49"/>
      <c r="CT34" s="49"/>
      <c r="CU34" s="49"/>
      <c r="CV34" s="49"/>
      <c r="CW34" s="49"/>
      <c r="CX34" s="49"/>
      <c r="CY34" s="49"/>
      <c r="CZ34" s="49"/>
      <c r="DA34" s="49"/>
      <c r="DB34" s="49"/>
      <c r="DC34" s="49"/>
      <c r="DD34" s="49"/>
      <c r="DE34" s="49"/>
      <c r="DF34" s="49"/>
      <c r="DG34" s="49"/>
      <c r="DH34" s="49"/>
      <c r="DI34" s="49"/>
      <c r="DJ34" s="49"/>
      <c r="DK34" s="49"/>
      <c r="DL34" s="49"/>
      <c r="DM34" s="49"/>
      <c r="DN34" s="49"/>
      <c r="DO34" s="49"/>
      <c r="DP34" s="49"/>
      <c r="DQ34" s="49"/>
      <c r="DR34" s="49"/>
      <c r="DS34" s="49"/>
      <c r="DT34" s="49"/>
      <c r="DU34" s="49"/>
      <c r="DV34" s="49"/>
      <c r="DW34" s="49"/>
      <c r="DX34" s="49"/>
      <c r="DY34" s="49"/>
      <c r="DZ34" s="49"/>
      <c r="EA34" s="49"/>
      <c r="EB34" s="49"/>
      <c r="EC34" s="49"/>
      <c r="ED34" s="49"/>
      <c r="EE34" s="49"/>
      <c r="EF34" s="49"/>
      <c r="EG34" s="49"/>
      <c r="EH34" s="49"/>
      <c r="EI34" s="49"/>
      <c r="EJ34" s="49"/>
      <c r="EK34" s="49"/>
      <c r="EL34" s="49"/>
      <c r="EM34" s="49"/>
      <c r="EN34" s="49"/>
      <c r="EO34" s="49"/>
      <c r="EP34" s="49"/>
      <c r="EQ34" s="49"/>
      <c r="ER34" s="49"/>
      <c r="ES34" s="49"/>
      <c r="ET34" s="49"/>
      <c r="EU34" s="49"/>
      <c r="EV34" s="49"/>
      <c r="EW34" s="49"/>
      <c r="EX34" s="49"/>
      <c r="EY34" s="49"/>
      <c r="EZ34" s="49"/>
      <c r="FA34" s="49"/>
      <c r="FB34" s="49"/>
      <c r="FC34" s="49"/>
      <c r="FD34" s="49"/>
      <c r="FE34" s="49"/>
      <c r="FF34" s="49"/>
      <c r="FG34" s="49"/>
      <c r="FH34" s="49"/>
      <c r="FI34" s="49"/>
      <c r="FJ34" s="49"/>
      <c r="FK34" s="49"/>
      <c r="FL34" s="49"/>
      <c r="FM34" s="49"/>
      <c r="FN34" s="49"/>
      <c r="FO34" s="49"/>
      <c r="FP34" s="49"/>
      <c r="FQ34" s="49"/>
      <c r="FR34" s="49"/>
      <c r="FS34" s="49"/>
      <c r="FT34" s="49"/>
      <c r="FU34" s="49"/>
      <c r="FV34" s="49"/>
      <c r="FW34" s="49"/>
      <c r="FX34" s="49"/>
      <c r="FY34" s="49"/>
      <c r="FZ34" s="49"/>
      <c r="GA34" s="49"/>
      <c r="GB34" s="49"/>
      <c r="GC34" s="49"/>
      <c r="GD34" s="49"/>
      <c r="GE34" s="49"/>
      <c r="GF34" s="49"/>
      <c r="GG34" s="49"/>
      <c r="GH34" s="49"/>
      <c r="GI34" s="49"/>
      <c r="GJ34" s="49"/>
      <c r="GK34" s="49"/>
      <c r="GL34" s="49"/>
      <c r="GM34" s="49"/>
      <c r="GN34" s="49"/>
      <c r="GO34" s="49"/>
      <c r="GP34" s="49"/>
      <c r="GQ34" s="49"/>
      <c r="GR34" s="49"/>
      <c r="GS34" s="49"/>
      <c r="GT34" s="49"/>
      <c r="GU34" s="49"/>
      <c r="GV34" s="49"/>
      <c r="GW34" s="49"/>
      <c r="GX34" s="49"/>
      <c r="GY34" s="49"/>
      <c r="GZ34" s="49"/>
      <c r="HA34" s="49"/>
      <c r="HB34" s="49"/>
      <c r="HC34" s="49"/>
    </row>
    <row r="35" spans="1:211" s="65" customFormat="1" ht="12.75" customHeight="1" outlineLevel="1" x14ac:dyDescent="0.25">
      <c r="A35" s="582"/>
      <c r="B35" s="176" t="s">
        <v>32</v>
      </c>
      <c r="C35" s="398"/>
      <c r="D35" s="399"/>
      <c r="E35" s="398"/>
      <c r="F35" s="399"/>
      <c r="G35" s="398"/>
      <c r="H35" s="399"/>
      <c r="I35" s="398"/>
      <c r="J35" s="399"/>
      <c r="K35" s="398"/>
      <c r="L35" s="399"/>
      <c r="M35" s="398"/>
      <c r="N35" s="399"/>
      <c r="O35" s="398"/>
      <c r="P35" s="399"/>
      <c r="Q35" s="398"/>
      <c r="R35" s="399"/>
      <c r="S35" s="398"/>
      <c r="T35" s="399"/>
      <c r="U35" s="398"/>
      <c r="V35" s="399"/>
      <c r="W35" s="398"/>
      <c r="X35" s="399"/>
      <c r="Y35" s="398"/>
      <c r="Z35" s="399"/>
      <c r="AA35" s="398"/>
      <c r="AB35" s="399"/>
      <c r="AC35" s="398"/>
      <c r="AD35" s="399"/>
      <c r="AE35" s="398"/>
      <c r="AF35" s="399"/>
      <c r="AG35" s="398"/>
      <c r="AH35" s="399"/>
      <c r="AI35" s="398"/>
      <c r="AJ35" s="399"/>
      <c r="AK35" s="398"/>
      <c r="AL35" s="399"/>
      <c r="AM35" s="398"/>
      <c r="AN35" s="399"/>
      <c r="AO35" s="398"/>
      <c r="AP35" s="399"/>
      <c r="AQ35" s="398"/>
      <c r="AR35" s="399"/>
      <c r="AS35" s="398"/>
      <c r="AT35" s="399"/>
      <c r="AU35" s="49"/>
      <c r="AV35" s="49"/>
      <c r="AW35" s="49"/>
      <c r="AX35" s="49"/>
      <c r="AY35" s="49"/>
      <c r="AZ35" s="49"/>
      <c r="BA35" s="49"/>
      <c r="BB35" s="49"/>
      <c r="BC35" s="49"/>
      <c r="BD35" s="49"/>
      <c r="BE35" s="49"/>
      <c r="BF35" s="49"/>
      <c r="BG35" s="49"/>
      <c r="BH35" s="49"/>
      <c r="BI35" s="49"/>
      <c r="BJ35" s="49"/>
      <c r="BK35" s="49"/>
      <c r="BL35" s="49"/>
      <c r="BM35" s="49"/>
      <c r="BN35" s="49"/>
      <c r="BO35" s="49"/>
      <c r="BP35" s="49"/>
      <c r="BQ35" s="49"/>
      <c r="BR35" s="49"/>
      <c r="BS35" s="49"/>
      <c r="BT35" s="49"/>
      <c r="BU35" s="49"/>
      <c r="BV35" s="49"/>
      <c r="BW35" s="49"/>
      <c r="BX35" s="49"/>
      <c r="BY35" s="49"/>
      <c r="BZ35" s="49"/>
      <c r="CA35" s="49"/>
      <c r="CB35" s="49"/>
      <c r="CC35" s="49"/>
      <c r="CD35" s="49"/>
      <c r="CE35" s="49"/>
      <c r="CF35" s="49"/>
      <c r="CG35" s="49"/>
      <c r="CH35" s="49"/>
      <c r="CI35" s="49"/>
      <c r="CJ35" s="49"/>
      <c r="CK35" s="49"/>
      <c r="CL35" s="49"/>
      <c r="CM35" s="49"/>
      <c r="CN35" s="49"/>
      <c r="CO35" s="49"/>
      <c r="CP35" s="49"/>
      <c r="CQ35" s="49"/>
      <c r="CR35" s="49"/>
      <c r="CS35" s="49"/>
      <c r="CT35" s="49"/>
      <c r="CU35" s="49"/>
      <c r="CV35" s="49"/>
      <c r="CW35" s="49"/>
      <c r="CX35" s="49"/>
      <c r="CY35" s="49"/>
      <c r="CZ35" s="49"/>
      <c r="DA35" s="49"/>
      <c r="DB35" s="49"/>
      <c r="DC35" s="49"/>
      <c r="DD35" s="49"/>
      <c r="DE35" s="49"/>
      <c r="DF35" s="49"/>
      <c r="DG35" s="49"/>
      <c r="DH35" s="49"/>
      <c r="DI35" s="49"/>
      <c r="DJ35" s="49"/>
      <c r="DK35" s="49"/>
      <c r="DL35" s="49"/>
      <c r="DM35" s="49"/>
      <c r="DN35" s="49"/>
      <c r="DO35" s="49"/>
      <c r="DP35" s="49"/>
      <c r="DQ35" s="49"/>
      <c r="DR35" s="49"/>
      <c r="DS35" s="49"/>
      <c r="DT35" s="49"/>
      <c r="DU35" s="49"/>
      <c r="DV35" s="49"/>
      <c r="DW35" s="49"/>
      <c r="DX35" s="49"/>
      <c r="DY35" s="49"/>
      <c r="DZ35" s="49"/>
      <c r="EA35" s="49"/>
      <c r="EB35" s="49"/>
      <c r="EC35" s="49"/>
      <c r="ED35" s="49"/>
      <c r="EE35" s="49"/>
      <c r="EF35" s="49"/>
      <c r="EG35" s="49"/>
      <c r="EH35" s="49"/>
      <c r="EI35" s="49"/>
      <c r="EJ35" s="49"/>
      <c r="EK35" s="49"/>
      <c r="EL35" s="49"/>
      <c r="EM35" s="49"/>
      <c r="EN35" s="49"/>
      <c r="EO35" s="49"/>
      <c r="EP35" s="49"/>
      <c r="EQ35" s="49"/>
      <c r="ER35" s="49"/>
      <c r="ES35" s="49"/>
      <c r="ET35" s="49"/>
      <c r="EU35" s="49"/>
      <c r="EV35" s="49"/>
      <c r="EW35" s="49"/>
      <c r="EX35" s="49"/>
      <c r="EY35" s="49"/>
      <c r="EZ35" s="49"/>
      <c r="FA35" s="49"/>
      <c r="FB35" s="49"/>
      <c r="FC35" s="49"/>
      <c r="FD35" s="49"/>
      <c r="FE35" s="49"/>
      <c r="FF35" s="49"/>
      <c r="FG35" s="49"/>
      <c r="FH35" s="49"/>
      <c r="FI35" s="49"/>
      <c r="FJ35" s="49"/>
      <c r="FK35" s="49"/>
      <c r="FL35" s="49"/>
      <c r="FM35" s="49"/>
      <c r="FN35" s="49"/>
      <c r="FO35" s="49"/>
      <c r="FP35" s="49"/>
      <c r="FQ35" s="49"/>
      <c r="FR35" s="49"/>
      <c r="FS35" s="49"/>
      <c r="FT35" s="49"/>
      <c r="FU35" s="49"/>
      <c r="FV35" s="49"/>
      <c r="FW35" s="49"/>
      <c r="FX35" s="49"/>
      <c r="FY35" s="49"/>
      <c r="FZ35" s="49"/>
      <c r="GA35" s="49"/>
      <c r="GB35" s="49"/>
      <c r="GC35" s="49"/>
      <c r="GD35" s="49"/>
      <c r="GE35" s="49"/>
      <c r="GF35" s="49"/>
      <c r="GG35" s="49"/>
      <c r="GH35" s="49"/>
      <c r="GI35" s="49"/>
      <c r="GJ35" s="49"/>
      <c r="GK35" s="49"/>
      <c r="GL35" s="49"/>
      <c r="GM35" s="49"/>
      <c r="GN35" s="49"/>
      <c r="GO35" s="49"/>
      <c r="GP35" s="49"/>
      <c r="GQ35" s="49"/>
      <c r="GR35" s="49"/>
      <c r="GS35" s="49"/>
      <c r="GT35" s="49"/>
      <c r="GU35" s="49"/>
      <c r="GV35" s="49"/>
      <c r="GW35" s="49"/>
      <c r="GX35" s="49"/>
      <c r="GY35" s="49"/>
      <c r="GZ35" s="49"/>
      <c r="HA35" s="49"/>
      <c r="HB35" s="49"/>
      <c r="HC35" s="49"/>
    </row>
    <row r="36" spans="1:211" s="65" customFormat="1" ht="12.75" customHeight="1" outlineLevel="1" x14ac:dyDescent="0.25">
      <c r="A36" s="582"/>
      <c r="B36" s="176"/>
      <c r="C36" s="214"/>
      <c r="D36" s="215"/>
      <c r="E36" s="214"/>
      <c r="F36" s="215"/>
      <c r="G36" s="214"/>
      <c r="H36" s="215"/>
      <c r="I36" s="214"/>
      <c r="J36" s="215"/>
      <c r="K36" s="214"/>
      <c r="L36" s="215"/>
      <c r="M36" s="214"/>
      <c r="N36" s="215"/>
      <c r="O36" s="214"/>
      <c r="P36" s="215"/>
      <c r="Q36" s="214"/>
      <c r="R36" s="215"/>
      <c r="S36" s="214"/>
      <c r="T36" s="215"/>
      <c r="U36" s="214"/>
      <c r="V36" s="215"/>
      <c r="W36" s="214"/>
      <c r="X36" s="215"/>
      <c r="Y36" s="214"/>
      <c r="Z36" s="215"/>
      <c r="AA36" s="214"/>
      <c r="AB36" s="215"/>
      <c r="AC36" s="214"/>
      <c r="AD36" s="215"/>
      <c r="AE36" s="214"/>
      <c r="AF36" s="215"/>
      <c r="AG36" s="214"/>
      <c r="AH36" s="215"/>
      <c r="AI36" s="214"/>
      <c r="AJ36" s="215"/>
      <c r="AK36" s="214"/>
      <c r="AL36" s="215"/>
      <c r="AM36" s="214"/>
      <c r="AN36" s="215"/>
      <c r="AO36" s="214"/>
      <c r="AP36" s="215"/>
      <c r="AQ36" s="214"/>
      <c r="AR36" s="215"/>
      <c r="AS36" s="214"/>
      <c r="AT36" s="215"/>
      <c r="AU36" s="49"/>
      <c r="AV36" s="49"/>
      <c r="AW36" s="49"/>
      <c r="AX36" s="49"/>
      <c r="AY36" s="49"/>
      <c r="AZ36" s="49"/>
      <c r="BA36" s="49"/>
      <c r="BB36" s="49"/>
      <c r="BC36" s="49"/>
      <c r="BD36" s="49"/>
      <c r="BE36" s="49"/>
      <c r="BF36" s="49"/>
      <c r="BG36" s="49"/>
      <c r="BH36" s="49"/>
      <c r="BI36" s="49"/>
      <c r="BJ36" s="49"/>
      <c r="BK36" s="49"/>
      <c r="BL36" s="49"/>
      <c r="BM36" s="49"/>
      <c r="BN36" s="49"/>
      <c r="BO36" s="49"/>
      <c r="BP36" s="49"/>
      <c r="BQ36" s="49"/>
      <c r="BR36" s="49"/>
      <c r="BS36" s="49"/>
      <c r="BT36" s="49"/>
      <c r="BU36" s="49"/>
      <c r="BV36" s="49"/>
      <c r="BW36" s="49"/>
      <c r="BX36" s="49"/>
      <c r="BY36" s="49"/>
      <c r="BZ36" s="49"/>
      <c r="CA36" s="49"/>
      <c r="CB36" s="49"/>
      <c r="CC36" s="49"/>
      <c r="CD36" s="49"/>
      <c r="CE36" s="49"/>
      <c r="CF36" s="49"/>
      <c r="CG36" s="49"/>
      <c r="CH36" s="49"/>
      <c r="CI36" s="49"/>
      <c r="CJ36" s="49"/>
      <c r="CK36" s="49"/>
      <c r="CL36" s="49"/>
      <c r="CM36" s="49"/>
      <c r="CN36" s="49"/>
      <c r="CO36" s="49"/>
      <c r="CP36" s="49"/>
      <c r="CQ36" s="49"/>
      <c r="CR36" s="49"/>
      <c r="CS36" s="49"/>
      <c r="CT36" s="49"/>
      <c r="CU36" s="49"/>
      <c r="CV36" s="49"/>
      <c r="CW36" s="49"/>
      <c r="CX36" s="49"/>
      <c r="CY36" s="49"/>
      <c r="CZ36" s="49"/>
      <c r="DA36" s="49"/>
      <c r="DB36" s="49"/>
      <c r="DC36" s="49"/>
      <c r="DD36" s="49"/>
      <c r="DE36" s="49"/>
      <c r="DF36" s="49"/>
      <c r="DG36" s="49"/>
      <c r="DH36" s="49"/>
      <c r="DI36" s="49"/>
      <c r="DJ36" s="49"/>
      <c r="DK36" s="49"/>
      <c r="DL36" s="49"/>
      <c r="DM36" s="49"/>
      <c r="DN36" s="49"/>
      <c r="DO36" s="49"/>
      <c r="DP36" s="49"/>
      <c r="DQ36" s="49"/>
      <c r="DR36" s="49"/>
      <c r="DS36" s="49"/>
      <c r="DT36" s="49"/>
      <c r="DU36" s="49"/>
      <c r="DV36" s="49"/>
      <c r="DW36" s="49"/>
      <c r="DX36" s="49"/>
      <c r="DY36" s="49"/>
      <c r="DZ36" s="49"/>
      <c r="EA36" s="49"/>
      <c r="EB36" s="49"/>
      <c r="EC36" s="49"/>
      <c r="ED36" s="49"/>
      <c r="EE36" s="49"/>
      <c r="EF36" s="49"/>
      <c r="EG36" s="49"/>
      <c r="EH36" s="49"/>
      <c r="EI36" s="49"/>
      <c r="EJ36" s="49"/>
      <c r="EK36" s="49"/>
      <c r="EL36" s="49"/>
      <c r="EM36" s="49"/>
      <c r="EN36" s="49"/>
      <c r="EO36" s="49"/>
      <c r="EP36" s="49"/>
      <c r="EQ36" s="49"/>
      <c r="ER36" s="49"/>
      <c r="ES36" s="49"/>
      <c r="ET36" s="49"/>
      <c r="EU36" s="49"/>
      <c r="EV36" s="49"/>
      <c r="EW36" s="49"/>
      <c r="EX36" s="49"/>
      <c r="EY36" s="49"/>
      <c r="EZ36" s="49"/>
      <c r="FA36" s="49"/>
      <c r="FB36" s="49"/>
      <c r="FC36" s="49"/>
      <c r="FD36" s="49"/>
      <c r="FE36" s="49"/>
      <c r="FF36" s="49"/>
      <c r="FG36" s="49"/>
      <c r="FH36" s="49"/>
      <c r="FI36" s="49"/>
      <c r="FJ36" s="49"/>
      <c r="FK36" s="49"/>
      <c r="FL36" s="49"/>
      <c r="FM36" s="49"/>
      <c r="FN36" s="49"/>
      <c r="FO36" s="49"/>
      <c r="FP36" s="49"/>
      <c r="FQ36" s="49"/>
      <c r="FR36" s="49"/>
      <c r="FS36" s="49"/>
      <c r="FT36" s="49"/>
      <c r="FU36" s="49"/>
      <c r="FV36" s="49"/>
      <c r="FW36" s="49"/>
      <c r="FX36" s="49"/>
      <c r="FY36" s="49"/>
      <c r="FZ36" s="49"/>
      <c r="GA36" s="49"/>
      <c r="GB36" s="49"/>
      <c r="GC36" s="49"/>
      <c r="GD36" s="49"/>
      <c r="GE36" s="49"/>
      <c r="GF36" s="49"/>
      <c r="GG36" s="49"/>
      <c r="GH36" s="49"/>
      <c r="GI36" s="49"/>
      <c r="GJ36" s="49"/>
      <c r="GK36" s="49"/>
      <c r="GL36" s="49"/>
      <c r="GM36" s="49"/>
      <c r="GN36" s="49"/>
      <c r="GO36" s="49"/>
      <c r="GP36" s="49"/>
      <c r="GQ36" s="49"/>
      <c r="GR36" s="49"/>
      <c r="GS36" s="49"/>
      <c r="GT36" s="49"/>
      <c r="GU36" s="49"/>
      <c r="GV36" s="49"/>
      <c r="GW36" s="49"/>
      <c r="GX36" s="49"/>
      <c r="GY36" s="49"/>
      <c r="GZ36" s="49"/>
      <c r="HA36" s="49"/>
      <c r="HB36" s="49"/>
      <c r="HC36" s="49"/>
    </row>
    <row r="37" spans="1:211" s="65" customFormat="1" ht="12.75" customHeight="1" outlineLevel="1" x14ac:dyDescent="0.25">
      <c r="A37" s="582"/>
      <c r="B37" s="176"/>
      <c r="C37" s="19"/>
      <c r="D37" s="216"/>
      <c r="E37" s="19"/>
      <c r="F37" s="216"/>
      <c r="G37" s="19"/>
      <c r="H37" s="216"/>
      <c r="I37" s="19"/>
      <c r="J37" s="216"/>
      <c r="K37" s="19"/>
      <c r="L37" s="216"/>
      <c r="M37" s="19"/>
      <c r="N37" s="216"/>
      <c r="O37" s="19"/>
      <c r="P37" s="216"/>
      <c r="Q37" s="19"/>
      <c r="R37" s="216"/>
      <c r="S37" s="19"/>
      <c r="T37" s="216"/>
      <c r="U37" s="19"/>
      <c r="V37" s="216"/>
      <c r="W37" s="19"/>
      <c r="X37" s="216"/>
      <c r="Y37" s="19"/>
      <c r="Z37" s="216"/>
      <c r="AA37" s="19"/>
      <c r="AB37" s="216"/>
      <c r="AC37" s="19"/>
      <c r="AD37" s="216"/>
      <c r="AE37" s="19"/>
      <c r="AF37" s="216"/>
      <c r="AG37" s="19"/>
      <c r="AH37" s="216"/>
      <c r="AI37" s="19"/>
      <c r="AJ37" s="216"/>
      <c r="AK37" s="19"/>
      <c r="AL37" s="216"/>
      <c r="AM37" s="19"/>
      <c r="AN37" s="216"/>
      <c r="AO37" s="19"/>
      <c r="AP37" s="216"/>
      <c r="AQ37" s="19"/>
      <c r="AR37" s="216"/>
      <c r="AS37" s="19"/>
      <c r="AT37" s="216"/>
      <c r="AU37" s="49"/>
      <c r="AV37" s="49"/>
      <c r="AW37" s="49"/>
      <c r="AX37" s="49"/>
      <c r="AY37" s="49"/>
      <c r="AZ37" s="49"/>
      <c r="BA37" s="49"/>
      <c r="BB37" s="49"/>
      <c r="BC37" s="49"/>
      <c r="BD37" s="49"/>
      <c r="BE37" s="49"/>
      <c r="BF37" s="49"/>
      <c r="BG37" s="49"/>
      <c r="BH37" s="49"/>
      <c r="BI37" s="49"/>
      <c r="BJ37" s="49"/>
      <c r="BK37" s="49"/>
      <c r="BL37" s="49"/>
      <c r="BM37" s="49"/>
      <c r="BN37" s="49"/>
      <c r="BO37" s="49"/>
      <c r="BP37" s="49"/>
      <c r="BQ37" s="49"/>
      <c r="BR37" s="49"/>
      <c r="BS37" s="49"/>
      <c r="BT37" s="49"/>
      <c r="BU37" s="49"/>
      <c r="BV37" s="49"/>
      <c r="BW37" s="49"/>
      <c r="BX37" s="49"/>
      <c r="BY37" s="49"/>
      <c r="BZ37" s="49"/>
      <c r="CA37" s="49"/>
      <c r="CB37" s="49"/>
      <c r="CC37" s="49"/>
      <c r="CD37" s="49"/>
      <c r="CE37" s="49"/>
      <c r="CF37" s="49"/>
      <c r="CG37" s="49"/>
      <c r="CH37" s="49"/>
      <c r="CI37" s="49"/>
      <c r="CJ37" s="49"/>
      <c r="CK37" s="49"/>
      <c r="CL37" s="49"/>
      <c r="CM37" s="49"/>
      <c r="CN37" s="49"/>
      <c r="CO37" s="49"/>
      <c r="CP37" s="49"/>
      <c r="CQ37" s="49"/>
      <c r="CR37" s="49"/>
      <c r="CS37" s="49"/>
      <c r="CT37" s="49"/>
      <c r="CU37" s="49"/>
      <c r="CV37" s="49"/>
      <c r="CW37" s="49"/>
      <c r="CX37" s="49"/>
      <c r="CY37" s="49"/>
      <c r="CZ37" s="49"/>
      <c r="DA37" s="49"/>
      <c r="DB37" s="49"/>
      <c r="DC37" s="49"/>
      <c r="DD37" s="49"/>
      <c r="DE37" s="49"/>
      <c r="DF37" s="49"/>
      <c r="DG37" s="49"/>
      <c r="DH37" s="49"/>
      <c r="DI37" s="49"/>
      <c r="DJ37" s="49"/>
      <c r="DK37" s="49"/>
      <c r="DL37" s="49"/>
      <c r="DM37" s="49"/>
      <c r="DN37" s="49"/>
      <c r="DO37" s="49"/>
      <c r="DP37" s="49"/>
      <c r="DQ37" s="49"/>
      <c r="DR37" s="49"/>
      <c r="DS37" s="49"/>
      <c r="DT37" s="49"/>
      <c r="DU37" s="49"/>
      <c r="DV37" s="49"/>
      <c r="DW37" s="49"/>
      <c r="DX37" s="49"/>
      <c r="DY37" s="49"/>
      <c r="DZ37" s="49"/>
      <c r="EA37" s="49"/>
      <c r="EB37" s="49"/>
      <c r="EC37" s="49"/>
      <c r="ED37" s="49"/>
      <c r="EE37" s="49"/>
      <c r="EF37" s="49"/>
      <c r="EG37" s="49"/>
      <c r="EH37" s="49"/>
      <c r="EI37" s="49"/>
      <c r="EJ37" s="49"/>
      <c r="EK37" s="49"/>
      <c r="EL37" s="49"/>
      <c r="EM37" s="49"/>
      <c r="EN37" s="49"/>
      <c r="EO37" s="49"/>
      <c r="EP37" s="49"/>
      <c r="EQ37" s="49"/>
      <c r="ER37" s="49"/>
      <c r="ES37" s="49"/>
      <c r="ET37" s="49"/>
      <c r="EU37" s="49"/>
      <c r="EV37" s="49"/>
      <c r="EW37" s="49"/>
      <c r="EX37" s="49"/>
      <c r="EY37" s="49"/>
      <c r="EZ37" s="49"/>
      <c r="FA37" s="49"/>
      <c r="FB37" s="49"/>
      <c r="FC37" s="49"/>
      <c r="FD37" s="49"/>
      <c r="FE37" s="49"/>
      <c r="FF37" s="49"/>
      <c r="FG37" s="49"/>
      <c r="FH37" s="49"/>
      <c r="FI37" s="49"/>
      <c r="FJ37" s="49"/>
      <c r="FK37" s="49"/>
      <c r="FL37" s="49"/>
      <c r="FM37" s="49"/>
      <c r="FN37" s="49"/>
      <c r="FO37" s="49"/>
      <c r="FP37" s="49"/>
      <c r="FQ37" s="49"/>
      <c r="FR37" s="49"/>
      <c r="FS37" s="49"/>
      <c r="FT37" s="49"/>
      <c r="FU37" s="49"/>
      <c r="FV37" s="49"/>
      <c r="FW37" s="49"/>
      <c r="FX37" s="49"/>
      <c r="FY37" s="49"/>
      <c r="FZ37" s="49"/>
      <c r="GA37" s="49"/>
      <c r="GB37" s="49"/>
      <c r="GC37" s="49"/>
      <c r="GD37" s="49"/>
      <c r="GE37" s="49"/>
      <c r="GF37" s="49"/>
      <c r="GG37" s="49"/>
      <c r="GH37" s="49"/>
      <c r="GI37" s="49"/>
      <c r="GJ37" s="49"/>
      <c r="GK37" s="49"/>
      <c r="GL37" s="49"/>
      <c r="GM37" s="49"/>
      <c r="GN37" s="49"/>
      <c r="GO37" s="49"/>
      <c r="GP37" s="49"/>
      <c r="GQ37" s="49"/>
      <c r="GR37" s="49"/>
      <c r="GS37" s="49"/>
      <c r="GT37" s="49"/>
      <c r="GU37" s="49"/>
      <c r="GV37" s="49"/>
      <c r="GW37" s="49"/>
      <c r="GX37" s="49"/>
      <c r="GY37" s="49"/>
      <c r="GZ37" s="49"/>
      <c r="HA37" s="49"/>
      <c r="HB37" s="49"/>
      <c r="HC37" s="49"/>
    </row>
    <row r="38" spans="1:211" s="65" customFormat="1" ht="12.75" customHeight="1" outlineLevel="1" x14ac:dyDescent="0.25">
      <c r="A38" s="582"/>
      <c r="B38" s="176"/>
      <c r="C38" s="394"/>
      <c r="D38" s="395"/>
      <c r="E38" s="394"/>
      <c r="F38" s="395"/>
      <c r="G38" s="394"/>
      <c r="H38" s="395"/>
      <c r="I38" s="394"/>
      <c r="J38" s="395"/>
      <c r="K38" s="394"/>
      <c r="L38" s="395"/>
      <c r="M38" s="394"/>
      <c r="N38" s="395"/>
      <c r="O38" s="394"/>
      <c r="P38" s="395"/>
      <c r="Q38" s="394"/>
      <c r="R38" s="395"/>
      <c r="S38" s="394"/>
      <c r="T38" s="395"/>
      <c r="U38" s="394"/>
      <c r="V38" s="395"/>
      <c r="W38" s="394"/>
      <c r="X38" s="395"/>
      <c r="Y38" s="394"/>
      <c r="Z38" s="395"/>
      <c r="AA38" s="394"/>
      <c r="AB38" s="395"/>
      <c r="AC38" s="394"/>
      <c r="AD38" s="395"/>
      <c r="AE38" s="394"/>
      <c r="AF38" s="395"/>
      <c r="AG38" s="394"/>
      <c r="AH38" s="395"/>
      <c r="AI38" s="394"/>
      <c r="AJ38" s="395"/>
      <c r="AK38" s="394"/>
      <c r="AL38" s="395"/>
      <c r="AM38" s="394"/>
      <c r="AN38" s="395"/>
      <c r="AO38" s="394"/>
      <c r="AP38" s="395"/>
      <c r="AQ38" s="394"/>
      <c r="AR38" s="395"/>
      <c r="AS38" s="394"/>
      <c r="AT38" s="395"/>
      <c r="AU38" s="49"/>
      <c r="AV38" s="49"/>
      <c r="AW38" s="49"/>
      <c r="AX38" s="49"/>
      <c r="AY38" s="49"/>
      <c r="AZ38" s="49"/>
      <c r="BA38" s="49"/>
      <c r="BB38" s="49"/>
      <c r="BC38" s="49"/>
      <c r="BD38" s="49"/>
      <c r="BE38" s="49"/>
      <c r="BF38" s="49"/>
      <c r="BG38" s="49"/>
      <c r="BH38" s="49"/>
      <c r="BI38" s="49"/>
      <c r="BJ38" s="49"/>
      <c r="BK38" s="49"/>
      <c r="BL38" s="49"/>
      <c r="BM38" s="49"/>
      <c r="BN38" s="49"/>
      <c r="BO38" s="49"/>
      <c r="BP38" s="49"/>
      <c r="BQ38" s="49"/>
      <c r="BR38" s="49"/>
      <c r="BS38" s="49"/>
      <c r="BT38" s="49"/>
      <c r="BU38" s="49"/>
      <c r="BV38" s="49"/>
      <c r="BW38" s="49"/>
      <c r="BX38" s="49"/>
      <c r="BY38" s="49"/>
      <c r="BZ38" s="49"/>
      <c r="CA38" s="49"/>
      <c r="CB38" s="49"/>
      <c r="CC38" s="49"/>
      <c r="CD38" s="49"/>
      <c r="CE38" s="49"/>
      <c r="CF38" s="49"/>
      <c r="CG38" s="49"/>
      <c r="CH38" s="49"/>
      <c r="CI38" s="49"/>
      <c r="CJ38" s="49"/>
      <c r="CK38" s="49"/>
      <c r="CL38" s="49"/>
      <c r="CM38" s="49"/>
      <c r="CN38" s="49"/>
      <c r="CO38" s="49"/>
      <c r="CP38" s="49"/>
      <c r="CQ38" s="49"/>
      <c r="CR38" s="49"/>
      <c r="CS38" s="49"/>
      <c r="CT38" s="49"/>
      <c r="CU38" s="49"/>
      <c r="CV38" s="49"/>
      <c r="CW38" s="49"/>
      <c r="CX38" s="49"/>
      <c r="CY38" s="49"/>
      <c r="CZ38" s="49"/>
      <c r="DA38" s="49"/>
      <c r="DB38" s="49"/>
      <c r="DC38" s="49"/>
      <c r="DD38" s="49"/>
      <c r="DE38" s="49"/>
      <c r="DF38" s="49"/>
      <c r="DG38" s="49"/>
      <c r="DH38" s="49"/>
      <c r="DI38" s="49"/>
      <c r="DJ38" s="49"/>
      <c r="DK38" s="49"/>
      <c r="DL38" s="49"/>
      <c r="DM38" s="49"/>
      <c r="DN38" s="49"/>
      <c r="DO38" s="49"/>
      <c r="DP38" s="49"/>
      <c r="DQ38" s="49"/>
      <c r="DR38" s="49"/>
      <c r="DS38" s="49"/>
      <c r="DT38" s="49"/>
      <c r="DU38" s="49"/>
      <c r="DV38" s="49"/>
      <c r="DW38" s="49"/>
      <c r="DX38" s="49"/>
      <c r="DY38" s="49"/>
      <c r="DZ38" s="49"/>
      <c r="EA38" s="49"/>
      <c r="EB38" s="49"/>
      <c r="EC38" s="49"/>
      <c r="ED38" s="49"/>
      <c r="EE38" s="49"/>
      <c r="EF38" s="49"/>
      <c r="EG38" s="49"/>
      <c r="EH38" s="49"/>
      <c r="EI38" s="49"/>
      <c r="EJ38" s="49"/>
      <c r="EK38" s="49"/>
      <c r="EL38" s="49"/>
      <c r="EM38" s="49"/>
      <c r="EN38" s="49"/>
      <c r="EO38" s="49"/>
      <c r="EP38" s="49"/>
      <c r="EQ38" s="49"/>
      <c r="ER38" s="49"/>
      <c r="ES38" s="49"/>
      <c r="ET38" s="49"/>
      <c r="EU38" s="49"/>
      <c r="EV38" s="49"/>
      <c r="EW38" s="49"/>
      <c r="EX38" s="49"/>
      <c r="EY38" s="49"/>
      <c r="EZ38" s="49"/>
      <c r="FA38" s="49"/>
      <c r="FB38" s="49"/>
      <c r="FC38" s="49"/>
      <c r="FD38" s="49"/>
      <c r="FE38" s="49"/>
      <c r="FF38" s="49"/>
      <c r="FG38" s="49"/>
      <c r="FH38" s="49"/>
      <c r="FI38" s="49"/>
      <c r="FJ38" s="49"/>
      <c r="FK38" s="49"/>
      <c r="FL38" s="49"/>
      <c r="FM38" s="49"/>
      <c r="FN38" s="49"/>
      <c r="FO38" s="49"/>
      <c r="FP38" s="49"/>
      <c r="FQ38" s="49"/>
      <c r="FR38" s="49"/>
      <c r="FS38" s="49"/>
      <c r="FT38" s="49"/>
      <c r="FU38" s="49"/>
      <c r="FV38" s="49"/>
      <c r="FW38" s="49"/>
      <c r="FX38" s="49"/>
      <c r="FY38" s="49"/>
      <c r="FZ38" s="49"/>
      <c r="GA38" s="49"/>
      <c r="GB38" s="49"/>
      <c r="GC38" s="49"/>
      <c r="GD38" s="49"/>
      <c r="GE38" s="49"/>
      <c r="GF38" s="49"/>
      <c r="GG38" s="49"/>
      <c r="GH38" s="49"/>
      <c r="GI38" s="49"/>
      <c r="GJ38" s="49"/>
      <c r="GK38" s="49"/>
      <c r="GL38" s="49"/>
      <c r="GM38" s="49"/>
      <c r="GN38" s="49"/>
      <c r="GO38" s="49"/>
      <c r="GP38" s="49"/>
      <c r="GQ38" s="49"/>
      <c r="GR38" s="49"/>
      <c r="GS38" s="49"/>
      <c r="GT38" s="49"/>
      <c r="GU38" s="49"/>
      <c r="GV38" s="49"/>
      <c r="GW38" s="49"/>
      <c r="GX38" s="49"/>
      <c r="GY38" s="49"/>
      <c r="GZ38" s="49"/>
      <c r="HA38" s="49"/>
      <c r="HB38" s="49"/>
      <c r="HC38" s="49"/>
    </row>
    <row r="39" spans="1:211" s="67" customFormat="1" ht="12.75" customHeight="1" outlineLevel="1" x14ac:dyDescent="0.25">
      <c r="A39" s="582"/>
      <c r="B39" s="177" t="s">
        <v>33</v>
      </c>
      <c r="C39" s="390"/>
      <c r="D39" s="391"/>
      <c r="E39" s="392"/>
      <c r="F39" s="393"/>
      <c r="G39" s="390"/>
      <c r="H39" s="391"/>
      <c r="I39" s="392"/>
      <c r="J39" s="393"/>
      <c r="K39" s="390"/>
      <c r="L39" s="391"/>
      <c r="M39" s="392"/>
      <c r="N39" s="393"/>
      <c r="O39" s="390"/>
      <c r="P39" s="391"/>
      <c r="Q39" s="392"/>
      <c r="R39" s="393"/>
      <c r="S39" s="390"/>
      <c r="T39" s="391"/>
      <c r="U39" s="392"/>
      <c r="V39" s="393"/>
      <c r="W39" s="390"/>
      <c r="X39" s="391"/>
      <c r="Y39" s="392"/>
      <c r="Z39" s="393"/>
      <c r="AA39" s="390" t="s">
        <v>154</v>
      </c>
      <c r="AB39" s="391"/>
      <c r="AC39" s="392" t="s">
        <v>155</v>
      </c>
      <c r="AD39" s="393"/>
      <c r="AE39" s="390" t="s">
        <v>154</v>
      </c>
      <c r="AF39" s="391"/>
      <c r="AG39" s="392" t="s">
        <v>155</v>
      </c>
      <c r="AH39" s="393"/>
      <c r="AI39" s="390" t="s">
        <v>154</v>
      </c>
      <c r="AJ39" s="391"/>
      <c r="AK39" s="392" t="s">
        <v>155</v>
      </c>
      <c r="AL39" s="393"/>
      <c r="AM39" s="390" t="s">
        <v>154</v>
      </c>
      <c r="AN39" s="391"/>
      <c r="AO39" s="392" t="s">
        <v>155</v>
      </c>
      <c r="AP39" s="393"/>
      <c r="AQ39" s="390" t="s">
        <v>154</v>
      </c>
      <c r="AR39" s="391"/>
      <c r="AS39" s="392" t="s">
        <v>154</v>
      </c>
      <c r="AT39" s="393"/>
      <c r="AU39" s="49"/>
      <c r="AV39" s="49"/>
      <c r="AW39" s="49"/>
      <c r="AX39" s="49"/>
      <c r="AY39" s="49"/>
      <c r="AZ39" s="49"/>
      <c r="BA39" s="49"/>
      <c r="BB39" s="49"/>
      <c r="BC39" s="49"/>
      <c r="BD39" s="49"/>
      <c r="BE39" s="49"/>
      <c r="BF39" s="49"/>
      <c r="BG39" s="49"/>
      <c r="BH39" s="49"/>
      <c r="BI39" s="49"/>
      <c r="BJ39" s="49"/>
      <c r="BK39" s="49"/>
      <c r="BL39" s="49"/>
      <c r="BM39" s="49"/>
      <c r="BN39" s="49"/>
      <c r="BO39" s="49"/>
      <c r="BP39" s="49"/>
      <c r="BQ39" s="49"/>
      <c r="BR39" s="49"/>
      <c r="BS39" s="49"/>
      <c r="BT39" s="49"/>
      <c r="BU39" s="49"/>
      <c r="BV39" s="49"/>
      <c r="BW39" s="49"/>
      <c r="BX39" s="49"/>
      <c r="BY39" s="49"/>
      <c r="BZ39" s="49"/>
      <c r="CA39" s="49"/>
      <c r="CB39" s="49"/>
      <c r="CC39" s="49"/>
      <c r="CD39" s="49"/>
      <c r="CE39" s="49"/>
      <c r="CF39" s="49"/>
      <c r="CG39" s="49"/>
      <c r="CH39" s="49"/>
      <c r="CI39" s="49"/>
      <c r="CJ39" s="49"/>
      <c r="CK39" s="49"/>
      <c r="CL39" s="49"/>
      <c r="CM39" s="49"/>
      <c r="CN39" s="49"/>
      <c r="CO39" s="49"/>
      <c r="CP39" s="49"/>
      <c r="CQ39" s="49"/>
      <c r="CR39" s="49"/>
      <c r="CS39" s="49"/>
      <c r="CT39" s="49"/>
      <c r="CU39" s="49"/>
      <c r="CV39" s="49"/>
      <c r="CW39" s="49"/>
      <c r="CX39" s="49"/>
      <c r="CY39" s="49"/>
      <c r="CZ39" s="49"/>
      <c r="DA39" s="49"/>
      <c r="DB39" s="49"/>
      <c r="DC39" s="49"/>
      <c r="DD39" s="49"/>
      <c r="DE39" s="49"/>
      <c r="DF39" s="49"/>
      <c r="DG39" s="49"/>
      <c r="DH39" s="49"/>
      <c r="DI39" s="49"/>
      <c r="DJ39" s="49"/>
      <c r="DK39" s="49"/>
      <c r="DL39" s="49"/>
      <c r="DM39" s="49"/>
      <c r="DN39" s="49"/>
      <c r="DO39" s="49"/>
      <c r="DP39" s="49"/>
      <c r="DQ39" s="49"/>
      <c r="DR39" s="49"/>
      <c r="DS39" s="49"/>
      <c r="DT39" s="49"/>
      <c r="DU39" s="49"/>
      <c r="DV39" s="49"/>
      <c r="DW39" s="49"/>
      <c r="DX39" s="49"/>
      <c r="DY39" s="49"/>
      <c r="DZ39" s="49"/>
      <c r="EA39" s="49"/>
      <c r="EB39" s="49"/>
      <c r="EC39" s="49"/>
      <c r="ED39" s="49"/>
      <c r="EE39" s="49"/>
      <c r="EF39" s="49"/>
      <c r="EG39" s="49"/>
      <c r="EH39" s="49"/>
      <c r="EI39" s="49"/>
      <c r="EJ39" s="49"/>
      <c r="EK39" s="49"/>
      <c r="EL39" s="49"/>
      <c r="EM39" s="49"/>
      <c r="EN39" s="49"/>
      <c r="EO39" s="49"/>
      <c r="EP39" s="49"/>
      <c r="EQ39" s="49"/>
      <c r="ER39" s="49"/>
      <c r="ES39" s="49"/>
      <c r="ET39" s="49"/>
      <c r="EU39" s="49"/>
      <c r="EV39" s="49"/>
      <c r="EW39" s="49"/>
      <c r="EX39" s="49"/>
      <c r="EY39" s="49"/>
      <c r="EZ39" s="49"/>
      <c r="FA39" s="49"/>
      <c r="FB39" s="49"/>
      <c r="FC39" s="49"/>
      <c r="FD39" s="49"/>
      <c r="FE39" s="49"/>
      <c r="FF39" s="49"/>
      <c r="FG39" s="49"/>
      <c r="FH39" s="49"/>
      <c r="FI39" s="49"/>
      <c r="FJ39" s="49"/>
      <c r="FK39" s="49"/>
      <c r="FL39" s="49"/>
      <c r="FM39" s="49"/>
      <c r="FN39" s="49"/>
      <c r="FO39" s="49"/>
      <c r="FP39" s="49"/>
      <c r="FQ39" s="49"/>
      <c r="FR39" s="49"/>
      <c r="FS39" s="49"/>
      <c r="FT39" s="49"/>
      <c r="FU39" s="49"/>
      <c r="FV39" s="49"/>
      <c r="FW39" s="49"/>
      <c r="FX39" s="49"/>
      <c r="FY39" s="49"/>
      <c r="FZ39" s="49"/>
      <c r="GA39" s="49"/>
      <c r="GB39" s="49"/>
      <c r="GC39" s="49"/>
      <c r="GD39" s="49"/>
      <c r="GE39" s="49"/>
      <c r="GF39" s="49"/>
      <c r="GG39" s="49"/>
      <c r="GH39" s="49"/>
      <c r="GI39" s="49"/>
      <c r="GJ39" s="49"/>
      <c r="GK39" s="49"/>
      <c r="GL39" s="49"/>
      <c r="GM39" s="49"/>
      <c r="GN39" s="49"/>
      <c r="GO39" s="49"/>
      <c r="GP39" s="49"/>
      <c r="GQ39" s="49"/>
      <c r="GR39" s="49"/>
      <c r="GS39" s="49"/>
      <c r="GT39" s="49"/>
      <c r="GU39" s="49"/>
      <c r="GV39" s="49"/>
      <c r="GW39" s="49"/>
      <c r="GX39" s="49"/>
      <c r="GY39" s="49"/>
      <c r="GZ39" s="49"/>
      <c r="HA39" s="49"/>
      <c r="HB39" s="49"/>
      <c r="HC39" s="49"/>
    </row>
    <row r="40" spans="1:211" s="67" customFormat="1" ht="12.75" customHeight="1" outlineLevel="1" x14ac:dyDescent="0.25">
      <c r="A40" s="582"/>
      <c r="B40" s="177"/>
      <c r="C40" s="220"/>
      <c r="D40" s="221"/>
      <c r="E40" s="220"/>
      <c r="F40" s="221"/>
      <c r="G40" s="220"/>
      <c r="H40" s="221"/>
      <c r="I40" s="220"/>
      <c r="J40" s="221"/>
      <c r="K40" s="220"/>
      <c r="L40" s="221"/>
      <c r="M40" s="220"/>
      <c r="N40" s="221"/>
      <c r="O40" s="220"/>
      <c r="P40" s="221"/>
      <c r="Q40" s="220"/>
      <c r="R40" s="221"/>
      <c r="S40" s="220"/>
      <c r="T40" s="221"/>
      <c r="U40" s="220"/>
      <c r="V40" s="221"/>
      <c r="W40" s="220"/>
      <c r="X40" s="221"/>
      <c r="Y40" s="220"/>
      <c r="Z40" s="221"/>
      <c r="AA40" s="220"/>
      <c r="AB40" s="221"/>
      <c r="AC40" s="220">
        <v>0.39583333333333331</v>
      </c>
      <c r="AD40" s="221">
        <v>0.5</v>
      </c>
      <c r="AE40" s="220"/>
      <c r="AF40" s="221"/>
      <c r="AG40" s="220">
        <v>0.5625</v>
      </c>
      <c r="AH40" s="221">
        <v>0.75</v>
      </c>
      <c r="AI40" s="220"/>
      <c r="AJ40" s="221"/>
      <c r="AK40" s="220">
        <v>0.39583333333333331</v>
      </c>
      <c r="AL40" s="221">
        <v>0.5</v>
      </c>
      <c r="AM40" s="220"/>
      <c r="AN40" s="221"/>
      <c r="AO40" s="220">
        <v>0.5625</v>
      </c>
      <c r="AP40" s="221">
        <v>0.75</v>
      </c>
      <c r="AQ40" s="220"/>
      <c r="AR40" s="221"/>
      <c r="AS40" s="220"/>
      <c r="AT40" s="221"/>
      <c r="AU40" s="49"/>
      <c r="AV40" s="49"/>
      <c r="AW40" s="49"/>
      <c r="AX40" s="49"/>
      <c r="AY40" s="49"/>
      <c r="AZ40" s="49"/>
      <c r="BA40" s="49"/>
      <c r="BB40" s="49"/>
      <c r="BC40" s="49"/>
      <c r="BD40" s="49"/>
      <c r="BE40" s="49"/>
      <c r="BF40" s="49"/>
      <c r="BG40" s="49"/>
      <c r="BH40" s="49"/>
      <c r="BI40" s="49"/>
      <c r="BJ40" s="49"/>
      <c r="BK40" s="49"/>
      <c r="BL40" s="49"/>
      <c r="BM40" s="49"/>
      <c r="BN40" s="49"/>
      <c r="BO40" s="49"/>
      <c r="BP40" s="49"/>
      <c r="BQ40" s="49"/>
      <c r="BR40" s="49"/>
      <c r="BS40" s="49"/>
      <c r="BT40" s="49"/>
      <c r="BU40" s="49"/>
      <c r="BV40" s="49"/>
      <c r="BW40" s="49"/>
      <c r="BX40" s="49"/>
      <c r="BY40" s="49"/>
      <c r="BZ40" s="49"/>
      <c r="CA40" s="49"/>
      <c r="CB40" s="49"/>
      <c r="CC40" s="49"/>
      <c r="CD40" s="49"/>
      <c r="CE40" s="49"/>
      <c r="CF40" s="49"/>
      <c r="CG40" s="49"/>
      <c r="CH40" s="49"/>
      <c r="CI40" s="49"/>
      <c r="CJ40" s="49"/>
      <c r="CK40" s="49"/>
      <c r="CL40" s="49"/>
      <c r="CM40" s="49"/>
      <c r="CN40" s="49"/>
      <c r="CO40" s="49"/>
      <c r="CP40" s="49"/>
      <c r="CQ40" s="49"/>
      <c r="CR40" s="49"/>
      <c r="CS40" s="49"/>
      <c r="CT40" s="49"/>
      <c r="CU40" s="49"/>
      <c r="CV40" s="49"/>
      <c r="CW40" s="49"/>
      <c r="CX40" s="49"/>
      <c r="CY40" s="49"/>
      <c r="CZ40" s="49"/>
      <c r="DA40" s="49"/>
      <c r="DB40" s="49"/>
      <c r="DC40" s="49"/>
      <c r="DD40" s="49"/>
      <c r="DE40" s="49"/>
      <c r="DF40" s="49"/>
      <c r="DG40" s="49"/>
      <c r="DH40" s="49"/>
      <c r="DI40" s="49"/>
      <c r="DJ40" s="49"/>
      <c r="DK40" s="49"/>
      <c r="DL40" s="49"/>
      <c r="DM40" s="49"/>
      <c r="DN40" s="49"/>
      <c r="DO40" s="49"/>
      <c r="DP40" s="49"/>
      <c r="DQ40" s="49"/>
      <c r="DR40" s="49"/>
      <c r="DS40" s="49"/>
      <c r="DT40" s="49"/>
      <c r="DU40" s="49"/>
      <c r="DV40" s="49"/>
      <c r="DW40" s="49"/>
      <c r="DX40" s="49"/>
      <c r="DY40" s="49"/>
      <c r="DZ40" s="49"/>
      <c r="EA40" s="49"/>
      <c r="EB40" s="49"/>
      <c r="EC40" s="49"/>
      <c r="ED40" s="49"/>
      <c r="EE40" s="49"/>
      <c r="EF40" s="49"/>
      <c r="EG40" s="49"/>
      <c r="EH40" s="49"/>
      <c r="EI40" s="49"/>
      <c r="EJ40" s="49"/>
      <c r="EK40" s="49"/>
      <c r="EL40" s="49"/>
      <c r="EM40" s="49"/>
      <c r="EN40" s="49"/>
      <c r="EO40" s="49"/>
      <c r="EP40" s="49"/>
      <c r="EQ40" s="49"/>
      <c r="ER40" s="49"/>
      <c r="ES40" s="49"/>
      <c r="ET40" s="49"/>
      <c r="EU40" s="49"/>
      <c r="EV40" s="49"/>
      <c r="EW40" s="49"/>
      <c r="EX40" s="49"/>
      <c r="EY40" s="49"/>
      <c r="EZ40" s="49"/>
      <c r="FA40" s="49"/>
      <c r="FB40" s="49"/>
      <c r="FC40" s="49"/>
      <c r="FD40" s="49"/>
      <c r="FE40" s="49"/>
      <c r="FF40" s="49"/>
      <c r="FG40" s="49"/>
      <c r="FH40" s="49"/>
      <c r="FI40" s="49"/>
      <c r="FJ40" s="49"/>
      <c r="FK40" s="49"/>
      <c r="FL40" s="49"/>
      <c r="FM40" s="49"/>
      <c r="FN40" s="49"/>
      <c r="FO40" s="49"/>
      <c r="FP40" s="49"/>
      <c r="FQ40" s="49"/>
      <c r="FR40" s="49"/>
      <c r="FS40" s="49"/>
      <c r="FT40" s="49"/>
      <c r="FU40" s="49"/>
      <c r="FV40" s="49"/>
      <c r="FW40" s="49"/>
      <c r="FX40" s="49"/>
      <c r="FY40" s="49"/>
      <c r="FZ40" s="49"/>
      <c r="GA40" s="49"/>
      <c r="GB40" s="49"/>
      <c r="GC40" s="49"/>
      <c r="GD40" s="49"/>
      <c r="GE40" s="49"/>
      <c r="GF40" s="49"/>
      <c r="GG40" s="49"/>
      <c r="GH40" s="49"/>
      <c r="GI40" s="49"/>
      <c r="GJ40" s="49"/>
      <c r="GK40" s="49"/>
      <c r="GL40" s="49"/>
      <c r="GM40" s="49"/>
      <c r="GN40" s="49"/>
      <c r="GO40" s="49"/>
      <c r="GP40" s="49"/>
      <c r="GQ40" s="49"/>
      <c r="GR40" s="49"/>
      <c r="GS40" s="49"/>
      <c r="GT40" s="49"/>
      <c r="GU40" s="49"/>
      <c r="GV40" s="49"/>
      <c r="GW40" s="49"/>
      <c r="GX40" s="49"/>
      <c r="GY40" s="49"/>
      <c r="GZ40" s="49"/>
      <c r="HA40" s="49"/>
      <c r="HB40" s="49"/>
      <c r="HC40" s="49"/>
    </row>
    <row r="41" spans="1:211" s="67" customFormat="1" ht="12.75" customHeight="1" outlineLevel="1" x14ac:dyDescent="0.25">
      <c r="A41" s="582"/>
      <c r="B41" s="177"/>
      <c r="C41" s="15"/>
      <c r="D41" s="222"/>
      <c r="E41" s="15"/>
      <c r="F41" s="222"/>
      <c r="G41" s="15"/>
      <c r="H41" s="222"/>
      <c r="I41" s="15"/>
      <c r="J41" s="222"/>
      <c r="K41" s="15"/>
      <c r="L41" s="222"/>
      <c r="M41" s="15"/>
      <c r="N41" s="222"/>
      <c r="O41" s="15"/>
      <c r="P41" s="222"/>
      <c r="Q41" s="15"/>
      <c r="R41" s="222"/>
      <c r="S41" s="15"/>
      <c r="T41" s="222"/>
      <c r="U41" s="15"/>
      <c r="V41" s="222"/>
      <c r="W41" s="15"/>
      <c r="X41" s="222"/>
      <c r="Y41" s="15"/>
      <c r="Z41" s="222"/>
      <c r="AA41" s="15"/>
      <c r="AB41" s="222" t="s">
        <v>156</v>
      </c>
      <c r="AC41" s="15" t="s">
        <v>157</v>
      </c>
      <c r="AD41" s="222" t="s">
        <v>43</v>
      </c>
      <c r="AE41" s="15"/>
      <c r="AF41" s="222" t="s">
        <v>156</v>
      </c>
      <c r="AG41" s="15" t="s">
        <v>157</v>
      </c>
      <c r="AH41" s="222" t="s">
        <v>43</v>
      </c>
      <c r="AI41" s="15"/>
      <c r="AJ41" s="222" t="s">
        <v>156</v>
      </c>
      <c r="AK41" s="15" t="s">
        <v>157</v>
      </c>
      <c r="AL41" s="222" t="s">
        <v>43</v>
      </c>
      <c r="AM41" s="15"/>
      <c r="AN41" s="222" t="s">
        <v>156</v>
      </c>
      <c r="AO41" s="15" t="s">
        <v>157</v>
      </c>
      <c r="AP41" s="222" t="s">
        <v>43</v>
      </c>
      <c r="AQ41" s="15" t="s">
        <v>158</v>
      </c>
      <c r="AR41" s="222" t="s">
        <v>156</v>
      </c>
      <c r="AS41" s="15" t="s">
        <v>158</v>
      </c>
      <c r="AT41" s="222" t="s">
        <v>156</v>
      </c>
      <c r="AU41" s="49"/>
      <c r="AV41" s="49"/>
      <c r="AW41" s="49"/>
      <c r="AX41" s="49"/>
      <c r="AY41" s="49"/>
      <c r="AZ41" s="49"/>
      <c r="BA41" s="49"/>
      <c r="BB41" s="49"/>
      <c r="BC41" s="49"/>
      <c r="BD41" s="49"/>
      <c r="BE41" s="49"/>
      <c r="BF41" s="49"/>
      <c r="BG41" s="49"/>
      <c r="BH41" s="49"/>
      <c r="BI41" s="49"/>
      <c r="BJ41" s="49"/>
      <c r="BK41" s="49"/>
      <c r="BL41" s="49"/>
      <c r="BM41" s="49"/>
      <c r="BN41" s="49"/>
      <c r="BO41" s="49"/>
      <c r="BP41" s="49"/>
      <c r="BQ41" s="49"/>
      <c r="BR41" s="49"/>
      <c r="BS41" s="49"/>
      <c r="BT41" s="49"/>
      <c r="BU41" s="49"/>
      <c r="BV41" s="49"/>
      <c r="BW41" s="49"/>
      <c r="BX41" s="49"/>
      <c r="BY41" s="49"/>
      <c r="BZ41" s="49"/>
      <c r="CA41" s="49"/>
      <c r="CB41" s="49"/>
      <c r="CC41" s="49"/>
      <c r="CD41" s="49"/>
      <c r="CE41" s="49"/>
      <c r="CF41" s="49"/>
      <c r="CG41" s="49"/>
      <c r="CH41" s="49"/>
      <c r="CI41" s="49"/>
      <c r="CJ41" s="49"/>
      <c r="CK41" s="49"/>
      <c r="CL41" s="49"/>
      <c r="CM41" s="49"/>
      <c r="CN41" s="49"/>
      <c r="CO41" s="49"/>
      <c r="CP41" s="49"/>
      <c r="CQ41" s="49"/>
      <c r="CR41" s="49"/>
      <c r="CS41" s="49"/>
      <c r="CT41" s="49"/>
      <c r="CU41" s="49"/>
      <c r="CV41" s="49"/>
      <c r="CW41" s="49"/>
      <c r="CX41" s="49"/>
      <c r="CY41" s="49"/>
      <c r="CZ41" s="49"/>
      <c r="DA41" s="49"/>
      <c r="DB41" s="49"/>
      <c r="DC41" s="49"/>
      <c r="DD41" s="49"/>
      <c r="DE41" s="49"/>
      <c r="DF41" s="49"/>
      <c r="DG41" s="49"/>
      <c r="DH41" s="49"/>
      <c r="DI41" s="49"/>
      <c r="DJ41" s="49"/>
      <c r="DK41" s="49"/>
      <c r="DL41" s="49"/>
      <c r="DM41" s="49"/>
      <c r="DN41" s="49"/>
      <c r="DO41" s="49"/>
      <c r="DP41" s="49"/>
      <c r="DQ41" s="49"/>
      <c r="DR41" s="49"/>
      <c r="DS41" s="49"/>
      <c r="DT41" s="49"/>
      <c r="DU41" s="49"/>
      <c r="DV41" s="49"/>
      <c r="DW41" s="49"/>
      <c r="DX41" s="49"/>
      <c r="DY41" s="49"/>
      <c r="DZ41" s="49"/>
      <c r="EA41" s="49"/>
      <c r="EB41" s="49"/>
      <c r="EC41" s="49"/>
      <c r="ED41" s="49"/>
      <c r="EE41" s="49"/>
      <c r="EF41" s="49"/>
      <c r="EG41" s="49"/>
      <c r="EH41" s="49"/>
      <c r="EI41" s="49"/>
      <c r="EJ41" s="49"/>
      <c r="EK41" s="49"/>
      <c r="EL41" s="49"/>
      <c r="EM41" s="49"/>
      <c r="EN41" s="49"/>
      <c r="EO41" s="49"/>
      <c r="EP41" s="49"/>
      <c r="EQ41" s="49"/>
      <c r="ER41" s="49"/>
      <c r="ES41" s="49"/>
      <c r="ET41" s="49"/>
      <c r="EU41" s="49"/>
      <c r="EV41" s="49"/>
      <c r="EW41" s="49"/>
      <c r="EX41" s="49"/>
      <c r="EY41" s="49"/>
      <c r="EZ41" s="49"/>
      <c r="FA41" s="49"/>
      <c r="FB41" s="49"/>
      <c r="FC41" s="49"/>
      <c r="FD41" s="49"/>
      <c r="FE41" s="49"/>
      <c r="FF41" s="49"/>
      <c r="FG41" s="49"/>
      <c r="FH41" s="49"/>
      <c r="FI41" s="49"/>
      <c r="FJ41" s="49"/>
      <c r="FK41" s="49"/>
      <c r="FL41" s="49"/>
      <c r="FM41" s="49"/>
      <c r="FN41" s="49"/>
      <c r="FO41" s="49"/>
      <c r="FP41" s="49"/>
      <c r="FQ41" s="49"/>
      <c r="FR41" s="49"/>
      <c r="FS41" s="49"/>
      <c r="FT41" s="49"/>
      <c r="FU41" s="49"/>
      <c r="FV41" s="49"/>
      <c r="FW41" s="49"/>
      <c r="FX41" s="49"/>
      <c r="FY41" s="49"/>
      <c r="FZ41" s="49"/>
      <c r="GA41" s="49"/>
      <c r="GB41" s="49"/>
      <c r="GC41" s="49"/>
      <c r="GD41" s="49"/>
      <c r="GE41" s="49"/>
      <c r="GF41" s="49"/>
      <c r="GG41" s="49"/>
      <c r="GH41" s="49"/>
      <c r="GI41" s="49"/>
      <c r="GJ41" s="49"/>
      <c r="GK41" s="49"/>
      <c r="GL41" s="49"/>
      <c r="GM41" s="49"/>
      <c r="GN41" s="49"/>
      <c r="GO41" s="49"/>
      <c r="GP41" s="49"/>
      <c r="GQ41" s="49"/>
      <c r="GR41" s="49"/>
      <c r="GS41" s="49"/>
      <c r="GT41" s="49"/>
      <c r="GU41" s="49"/>
      <c r="GV41" s="49"/>
      <c r="GW41" s="49"/>
      <c r="GX41" s="49"/>
      <c r="GY41" s="49"/>
      <c r="GZ41" s="49"/>
      <c r="HA41" s="49"/>
      <c r="HB41" s="49"/>
      <c r="HC41" s="49"/>
    </row>
    <row r="42" spans="1:211" s="67" customFormat="1" ht="12.75" customHeight="1" outlineLevel="1" x14ac:dyDescent="0.25">
      <c r="A42" s="582"/>
      <c r="B42" s="177"/>
      <c r="C42" s="388"/>
      <c r="D42" s="389"/>
      <c r="E42" s="388"/>
      <c r="F42" s="389"/>
      <c r="G42" s="388"/>
      <c r="H42" s="389"/>
      <c r="I42" s="388"/>
      <c r="J42" s="389"/>
      <c r="K42" s="388"/>
      <c r="L42" s="389"/>
      <c r="M42" s="388"/>
      <c r="N42" s="389"/>
      <c r="O42" s="388"/>
      <c r="P42" s="389"/>
      <c r="Q42" s="388"/>
      <c r="R42" s="389"/>
      <c r="S42" s="388"/>
      <c r="T42" s="389"/>
      <c r="U42" s="388"/>
      <c r="V42" s="389"/>
      <c r="W42" s="388"/>
      <c r="X42" s="389"/>
      <c r="Y42" s="388"/>
      <c r="Z42" s="389"/>
      <c r="AA42" s="388"/>
      <c r="AB42" s="389"/>
      <c r="AC42" s="388"/>
      <c r="AD42" s="389"/>
      <c r="AE42" s="388"/>
      <c r="AF42" s="389"/>
      <c r="AG42" s="388"/>
      <c r="AH42" s="389"/>
      <c r="AI42" s="388"/>
      <c r="AJ42" s="389"/>
      <c r="AK42" s="388"/>
      <c r="AL42" s="389"/>
      <c r="AM42" s="388"/>
      <c r="AN42" s="389"/>
      <c r="AO42" s="388"/>
      <c r="AP42" s="389"/>
      <c r="AQ42" s="388"/>
      <c r="AR42" s="389"/>
      <c r="AS42" s="388"/>
      <c r="AT42" s="389"/>
      <c r="AU42" s="49"/>
      <c r="AV42" s="49"/>
      <c r="AW42" s="49"/>
      <c r="AX42" s="49"/>
      <c r="AY42" s="49"/>
      <c r="AZ42" s="49"/>
      <c r="BA42" s="49"/>
      <c r="BB42" s="49"/>
      <c r="BC42" s="49"/>
      <c r="BD42" s="49"/>
      <c r="BE42" s="49"/>
      <c r="BF42" s="49"/>
      <c r="BG42" s="49"/>
      <c r="BH42" s="49"/>
      <c r="BI42" s="49"/>
      <c r="BJ42" s="49"/>
      <c r="BK42" s="49"/>
      <c r="BL42" s="49"/>
      <c r="BM42" s="49"/>
      <c r="BN42" s="49"/>
      <c r="BO42" s="49"/>
      <c r="BP42" s="49"/>
      <c r="BQ42" s="49"/>
      <c r="BR42" s="49"/>
      <c r="BS42" s="49"/>
      <c r="BT42" s="49"/>
      <c r="BU42" s="49"/>
      <c r="BV42" s="49"/>
      <c r="BW42" s="49"/>
      <c r="BX42" s="49"/>
      <c r="BY42" s="49"/>
      <c r="BZ42" s="49"/>
      <c r="CA42" s="49"/>
      <c r="CB42" s="49"/>
      <c r="CC42" s="49"/>
      <c r="CD42" s="49"/>
      <c r="CE42" s="49"/>
      <c r="CF42" s="49"/>
      <c r="CG42" s="49"/>
      <c r="CH42" s="49"/>
      <c r="CI42" s="49"/>
      <c r="CJ42" s="49"/>
      <c r="CK42" s="49"/>
      <c r="CL42" s="49"/>
      <c r="CM42" s="49"/>
      <c r="CN42" s="49"/>
      <c r="CO42" s="49"/>
      <c r="CP42" s="49"/>
      <c r="CQ42" s="49"/>
      <c r="CR42" s="49"/>
      <c r="CS42" s="49"/>
      <c r="CT42" s="49"/>
      <c r="CU42" s="49"/>
      <c r="CV42" s="49"/>
      <c r="CW42" s="49"/>
      <c r="CX42" s="49"/>
      <c r="CY42" s="49"/>
      <c r="CZ42" s="49"/>
      <c r="DA42" s="49"/>
      <c r="DB42" s="49"/>
      <c r="DC42" s="49"/>
      <c r="DD42" s="49"/>
      <c r="DE42" s="49"/>
      <c r="DF42" s="49"/>
      <c r="DG42" s="49"/>
      <c r="DH42" s="49"/>
      <c r="DI42" s="49"/>
      <c r="DJ42" s="49"/>
      <c r="DK42" s="49"/>
      <c r="DL42" s="49"/>
      <c r="DM42" s="49"/>
      <c r="DN42" s="49"/>
      <c r="DO42" s="49"/>
      <c r="DP42" s="49"/>
      <c r="DQ42" s="49"/>
      <c r="DR42" s="49"/>
      <c r="DS42" s="49"/>
      <c r="DT42" s="49"/>
      <c r="DU42" s="49"/>
      <c r="DV42" s="49"/>
      <c r="DW42" s="49"/>
      <c r="DX42" s="49"/>
      <c r="DY42" s="49"/>
      <c r="DZ42" s="49"/>
      <c r="EA42" s="49"/>
      <c r="EB42" s="49"/>
      <c r="EC42" s="49"/>
      <c r="ED42" s="49"/>
      <c r="EE42" s="49"/>
      <c r="EF42" s="49"/>
      <c r="EG42" s="49"/>
      <c r="EH42" s="49"/>
      <c r="EI42" s="49"/>
      <c r="EJ42" s="49"/>
      <c r="EK42" s="49"/>
      <c r="EL42" s="49"/>
      <c r="EM42" s="49"/>
      <c r="EN42" s="49"/>
      <c r="EO42" s="49"/>
      <c r="EP42" s="49"/>
      <c r="EQ42" s="49"/>
      <c r="ER42" s="49"/>
      <c r="ES42" s="49"/>
      <c r="ET42" s="49"/>
      <c r="EU42" s="49"/>
      <c r="EV42" s="49"/>
      <c r="EW42" s="49"/>
      <c r="EX42" s="49"/>
      <c r="EY42" s="49"/>
      <c r="EZ42" s="49"/>
      <c r="FA42" s="49"/>
      <c r="FB42" s="49"/>
      <c r="FC42" s="49"/>
      <c r="FD42" s="49"/>
      <c r="FE42" s="49"/>
      <c r="FF42" s="49"/>
      <c r="FG42" s="49"/>
      <c r="FH42" s="49"/>
      <c r="FI42" s="49"/>
      <c r="FJ42" s="49"/>
      <c r="FK42" s="49"/>
      <c r="FL42" s="49"/>
      <c r="FM42" s="49"/>
      <c r="FN42" s="49"/>
      <c r="FO42" s="49"/>
      <c r="FP42" s="49"/>
      <c r="FQ42" s="49"/>
      <c r="FR42" s="49"/>
      <c r="FS42" s="49"/>
      <c r="FT42" s="49"/>
      <c r="FU42" s="49"/>
      <c r="FV42" s="49"/>
      <c r="FW42" s="49"/>
      <c r="FX42" s="49"/>
      <c r="FY42" s="49"/>
      <c r="FZ42" s="49"/>
      <c r="GA42" s="49"/>
      <c r="GB42" s="49"/>
      <c r="GC42" s="49"/>
      <c r="GD42" s="49"/>
      <c r="GE42" s="49"/>
      <c r="GF42" s="49"/>
      <c r="GG42" s="49"/>
      <c r="GH42" s="49"/>
      <c r="GI42" s="49"/>
      <c r="GJ42" s="49"/>
      <c r="GK42" s="49"/>
      <c r="GL42" s="49"/>
      <c r="GM42" s="49"/>
      <c r="GN42" s="49"/>
      <c r="GO42" s="49"/>
      <c r="GP42" s="49"/>
      <c r="GQ42" s="49"/>
      <c r="GR42" s="49"/>
      <c r="GS42" s="49"/>
      <c r="GT42" s="49"/>
      <c r="GU42" s="49"/>
      <c r="GV42" s="49"/>
      <c r="GW42" s="49"/>
      <c r="GX42" s="49"/>
      <c r="GY42" s="49"/>
      <c r="GZ42" s="49"/>
      <c r="HA42" s="49"/>
      <c r="HB42" s="49"/>
      <c r="HC42" s="49"/>
    </row>
    <row r="43" spans="1:211" x14ac:dyDescent="0.25">
      <c r="C43" s="236"/>
      <c r="D43" s="236"/>
      <c r="E43" s="236"/>
      <c r="F43" s="236"/>
      <c r="G43" s="236" t="s">
        <v>159</v>
      </c>
      <c r="H43" s="236"/>
      <c r="I43" s="236"/>
      <c r="J43" s="236"/>
      <c r="K43" s="236" t="s">
        <v>160</v>
      </c>
      <c r="L43" s="236"/>
      <c r="M43" s="236"/>
      <c r="N43" s="236"/>
      <c r="O43" s="236"/>
      <c r="P43" s="236"/>
      <c r="Q43" s="236"/>
      <c r="R43" s="236"/>
      <c r="S43" s="236"/>
      <c r="T43" s="236"/>
      <c r="U43" s="236"/>
      <c r="V43" s="236"/>
      <c r="W43" s="236"/>
      <c r="X43" s="236"/>
      <c r="Y43" s="236"/>
      <c r="Z43" s="236"/>
      <c r="AA43" s="236"/>
      <c r="AB43" s="236"/>
      <c r="AC43" s="236"/>
      <c r="AD43" s="236"/>
      <c r="AE43" s="236"/>
      <c r="AF43" s="236"/>
      <c r="AG43" s="236"/>
      <c r="AH43" s="236"/>
      <c r="AI43" s="236"/>
      <c r="AJ43" s="236"/>
      <c r="AK43" s="236"/>
      <c r="AL43" s="236"/>
      <c r="AM43" s="236"/>
      <c r="AN43" s="236"/>
      <c r="AO43" s="236"/>
      <c r="AP43" s="236"/>
      <c r="AQ43" s="236"/>
      <c r="AR43" s="236"/>
      <c r="AS43" s="236"/>
      <c r="AT43" s="236"/>
    </row>
    <row r="44" spans="1:211" ht="16.5" thickBot="1" x14ac:dyDescent="0.3">
      <c r="A44" s="49" t="s">
        <v>0</v>
      </c>
      <c r="B44" s="157"/>
      <c r="C44" s="158">
        <f>AS2+2</f>
        <v>43017</v>
      </c>
      <c r="D44" s="159" t="s">
        <v>1</v>
      </c>
      <c r="E44" s="160">
        <f>C44</f>
        <v>43017</v>
      </c>
      <c r="F44" s="161" t="s">
        <v>2</v>
      </c>
      <c r="G44" s="158">
        <f>C44</f>
        <v>43017</v>
      </c>
      <c r="H44" s="162" t="s">
        <v>3</v>
      </c>
      <c r="I44" s="160">
        <f>C44</f>
        <v>43017</v>
      </c>
      <c r="J44" s="161" t="s">
        <v>4</v>
      </c>
      <c r="K44" s="158">
        <f>C44+1</f>
        <v>43018</v>
      </c>
      <c r="L44" s="163" t="s">
        <v>1</v>
      </c>
      <c r="M44" s="160">
        <f>C44+1</f>
        <v>43018</v>
      </c>
      <c r="N44" s="161" t="s">
        <v>2</v>
      </c>
      <c r="O44" s="158">
        <f>C44+1</f>
        <v>43018</v>
      </c>
      <c r="P44" s="162" t="s">
        <v>3</v>
      </c>
      <c r="Q44" s="160">
        <f>C44+1</f>
        <v>43018</v>
      </c>
      <c r="R44" s="161" t="s">
        <v>4</v>
      </c>
      <c r="S44" s="158">
        <f>K44+1</f>
        <v>43019</v>
      </c>
      <c r="T44" s="162" t="s">
        <v>1</v>
      </c>
      <c r="U44" s="160">
        <f>K44+1</f>
        <v>43019</v>
      </c>
      <c r="V44" s="161" t="s">
        <v>2</v>
      </c>
      <c r="W44" s="158">
        <f>K44+1</f>
        <v>43019</v>
      </c>
      <c r="X44" s="162" t="s">
        <v>3</v>
      </c>
      <c r="Y44" s="160">
        <f>K44+1</f>
        <v>43019</v>
      </c>
      <c r="Z44" s="161" t="s">
        <v>4</v>
      </c>
      <c r="AA44" s="158">
        <f>S44+1</f>
        <v>43020</v>
      </c>
      <c r="AB44" s="162" t="s">
        <v>1</v>
      </c>
      <c r="AC44" s="160">
        <f>S44+1</f>
        <v>43020</v>
      </c>
      <c r="AD44" s="161" t="s">
        <v>2</v>
      </c>
      <c r="AE44" s="158">
        <f>S44+1</f>
        <v>43020</v>
      </c>
      <c r="AF44" s="162" t="s">
        <v>3</v>
      </c>
      <c r="AG44" s="160">
        <f>S44+1</f>
        <v>43020</v>
      </c>
      <c r="AH44" s="161" t="s">
        <v>4</v>
      </c>
      <c r="AI44" s="158">
        <f>AA44+1</f>
        <v>43021</v>
      </c>
      <c r="AJ44" s="162" t="s">
        <v>1</v>
      </c>
      <c r="AK44" s="160">
        <f>AA44+1</f>
        <v>43021</v>
      </c>
      <c r="AL44" s="161" t="s">
        <v>2</v>
      </c>
      <c r="AM44" s="158">
        <f>AA44+1</f>
        <v>43021</v>
      </c>
      <c r="AN44" s="162" t="s">
        <v>3</v>
      </c>
      <c r="AO44" s="160">
        <f>AA44+1</f>
        <v>43021</v>
      </c>
      <c r="AP44" s="161" t="s">
        <v>4</v>
      </c>
      <c r="AQ44" s="158">
        <f>AI44+1</f>
        <v>43022</v>
      </c>
      <c r="AR44" s="162" t="s">
        <v>1</v>
      </c>
      <c r="AS44" s="158">
        <f>AI44+1</f>
        <v>43022</v>
      </c>
      <c r="AT44" s="162" t="s">
        <v>3</v>
      </c>
    </row>
    <row r="45" spans="1:211" s="50" customFormat="1" ht="12.75" hidden="1" customHeight="1" x14ac:dyDescent="0.25">
      <c r="A45" s="582">
        <f>A3+1</f>
        <v>2</v>
      </c>
      <c r="B45" s="164" t="s">
        <v>6</v>
      </c>
      <c r="C45" s="595" t="s">
        <v>161</v>
      </c>
      <c r="D45" s="596"/>
      <c r="E45" s="595"/>
      <c r="F45" s="596"/>
      <c r="G45" s="595"/>
      <c r="H45" s="596"/>
      <c r="I45" s="595"/>
      <c r="J45" s="596"/>
      <c r="K45" s="595"/>
      <c r="L45" s="596"/>
      <c r="M45" s="595"/>
      <c r="N45" s="596"/>
      <c r="O45" s="595"/>
      <c r="P45" s="596"/>
      <c r="Q45" s="595"/>
      <c r="R45" s="596"/>
      <c r="S45" s="595"/>
      <c r="T45" s="596"/>
      <c r="U45" s="595"/>
      <c r="V45" s="596"/>
      <c r="W45" s="595"/>
      <c r="X45" s="596"/>
      <c r="Y45" s="595"/>
      <c r="Z45" s="596"/>
      <c r="AA45" s="595"/>
      <c r="AB45" s="596"/>
      <c r="AC45" s="595"/>
      <c r="AD45" s="596"/>
      <c r="AE45" s="595"/>
      <c r="AF45" s="596"/>
      <c r="AG45" s="595"/>
      <c r="AH45" s="596"/>
      <c r="AI45" s="595"/>
      <c r="AJ45" s="596"/>
      <c r="AK45" s="595"/>
      <c r="AL45" s="596"/>
      <c r="AM45" s="595"/>
      <c r="AN45" s="596"/>
      <c r="AO45" s="595"/>
      <c r="AP45" s="596"/>
      <c r="AQ45" s="595"/>
      <c r="AR45" s="596"/>
      <c r="AS45" s="595"/>
      <c r="AT45" s="596"/>
      <c r="AU45" s="49"/>
      <c r="AV45" s="49"/>
      <c r="AW45" s="49"/>
      <c r="AX45" s="49"/>
      <c r="AY45" s="49"/>
      <c r="AZ45" s="49"/>
      <c r="BA45" s="49"/>
      <c r="BB45" s="49"/>
      <c r="BC45" s="49"/>
      <c r="BD45" s="49"/>
      <c r="BE45" s="49"/>
      <c r="BF45" s="49"/>
      <c r="BG45" s="49"/>
      <c r="BH45" s="49"/>
      <c r="BI45" s="49"/>
      <c r="BJ45" s="49"/>
      <c r="BK45" s="49"/>
      <c r="BL45" s="49"/>
      <c r="BM45" s="49"/>
      <c r="BN45" s="49"/>
      <c r="BO45" s="49"/>
      <c r="BP45" s="49"/>
      <c r="BQ45" s="49"/>
      <c r="BR45" s="49"/>
      <c r="BS45" s="49"/>
      <c r="BT45" s="49"/>
      <c r="BU45" s="49"/>
      <c r="BV45" s="49"/>
      <c r="BW45" s="49"/>
      <c r="BX45" s="49"/>
      <c r="BY45" s="49"/>
      <c r="BZ45" s="49"/>
      <c r="CA45" s="49"/>
      <c r="CB45" s="49"/>
      <c r="CC45" s="49"/>
      <c r="CD45" s="49"/>
      <c r="CE45" s="49"/>
      <c r="CF45" s="49"/>
      <c r="CG45" s="49"/>
      <c r="CH45" s="49"/>
      <c r="CI45" s="49"/>
      <c r="CJ45" s="49"/>
      <c r="CK45" s="49"/>
      <c r="CL45" s="49"/>
      <c r="CM45" s="49"/>
      <c r="CN45" s="49"/>
      <c r="CO45" s="49"/>
      <c r="CP45" s="49"/>
      <c r="CQ45" s="49"/>
      <c r="CR45" s="49"/>
      <c r="CS45" s="49"/>
      <c r="CT45" s="49"/>
      <c r="CU45" s="49"/>
      <c r="CV45" s="49"/>
      <c r="CW45" s="49"/>
      <c r="CX45" s="49"/>
      <c r="CY45" s="49"/>
      <c r="CZ45" s="49"/>
      <c r="DA45" s="49"/>
      <c r="DB45" s="49"/>
      <c r="DC45" s="49"/>
      <c r="DD45" s="49"/>
      <c r="DE45" s="49"/>
      <c r="DF45" s="49"/>
      <c r="DG45" s="49"/>
      <c r="DH45" s="49"/>
      <c r="DI45" s="49"/>
      <c r="DJ45" s="49"/>
      <c r="DK45" s="49"/>
      <c r="DL45" s="49"/>
      <c r="DM45" s="49"/>
      <c r="DN45" s="49"/>
      <c r="DO45" s="49"/>
      <c r="DP45" s="49"/>
      <c r="DQ45" s="49"/>
      <c r="DR45" s="49"/>
      <c r="DS45" s="49"/>
      <c r="DT45" s="49"/>
      <c r="DU45" s="49"/>
      <c r="DV45" s="49"/>
      <c r="DW45" s="49"/>
      <c r="DX45" s="49"/>
      <c r="DY45" s="49"/>
      <c r="DZ45" s="49"/>
      <c r="EA45" s="49"/>
      <c r="EB45" s="49"/>
      <c r="EC45" s="49"/>
      <c r="ED45" s="49"/>
      <c r="EE45" s="49"/>
      <c r="EF45" s="49"/>
      <c r="EG45" s="49"/>
      <c r="EH45" s="49"/>
      <c r="EI45" s="49"/>
      <c r="EJ45" s="49"/>
      <c r="EK45" s="49"/>
      <c r="EL45" s="49"/>
      <c r="EM45" s="49"/>
      <c r="EN45" s="49"/>
      <c r="EO45" s="49"/>
      <c r="EP45" s="49"/>
      <c r="EQ45" s="49"/>
      <c r="ER45" s="49"/>
      <c r="ES45" s="49"/>
      <c r="ET45" s="49"/>
      <c r="EU45" s="49"/>
      <c r="EV45" s="49"/>
      <c r="EW45" s="49"/>
      <c r="EX45" s="49"/>
      <c r="EY45" s="49"/>
      <c r="EZ45" s="49"/>
      <c r="FA45" s="49"/>
      <c r="FB45" s="49"/>
      <c r="FC45" s="49"/>
      <c r="FD45" s="49"/>
      <c r="FE45" s="49"/>
      <c r="FF45" s="49"/>
      <c r="FG45" s="49"/>
      <c r="FH45" s="49"/>
      <c r="FI45" s="49"/>
      <c r="FJ45" s="49"/>
      <c r="FK45" s="49"/>
      <c r="FL45" s="49"/>
      <c r="FM45" s="49"/>
      <c r="FN45" s="49"/>
      <c r="FO45" s="49"/>
      <c r="FP45" s="49"/>
      <c r="FQ45" s="49"/>
      <c r="FR45" s="49"/>
      <c r="FS45" s="49"/>
      <c r="FT45" s="49"/>
      <c r="FU45" s="49"/>
      <c r="FV45" s="49"/>
      <c r="FW45" s="49"/>
      <c r="FX45" s="49"/>
      <c r="FY45" s="49"/>
      <c r="FZ45" s="49"/>
      <c r="GA45" s="49"/>
      <c r="GB45" s="49"/>
      <c r="GC45" s="49"/>
      <c r="GD45" s="49"/>
      <c r="GE45" s="49"/>
      <c r="GF45" s="49"/>
      <c r="GG45" s="49"/>
      <c r="GH45" s="49"/>
      <c r="GI45" s="49"/>
      <c r="GJ45" s="49"/>
      <c r="GK45" s="49"/>
      <c r="GL45" s="49"/>
      <c r="GM45" s="49"/>
      <c r="GN45" s="49"/>
      <c r="GO45" s="49"/>
      <c r="GP45" s="49"/>
      <c r="GQ45" s="49"/>
      <c r="GR45" s="49"/>
      <c r="GS45" s="49"/>
      <c r="GT45" s="49"/>
      <c r="GU45" s="49"/>
      <c r="GV45" s="49"/>
      <c r="GW45" s="49"/>
      <c r="GX45" s="49"/>
      <c r="GY45" s="49"/>
      <c r="GZ45" s="49"/>
      <c r="HA45" s="49"/>
      <c r="HB45" s="49"/>
      <c r="HC45" s="49"/>
    </row>
    <row r="46" spans="1:211" s="50" customFormat="1" ht="12.75" hidden="1" customHeight="1" x14ac:dyDescent="0.25">
      <c r="A46" s="582"/>
      <c r="B46" s="164"/>
      <c r="C46" s="165"/>
      <c r="D46" s="166"/>
      <c r="E46" s="165"/>
      <c r="F46" s="166"/>
      <c r="G46" s="165"/>
      <c r="H46" s="166"/>
      <c r="I46" s="165"/>
      <c r="J46" s="166"/>
      <c r="K46" s="165"/>
      <c r="L46" s="166"/>
      <c r="M46" s="165"/>
      <c r="N46" s="166"/>
      <c r="O46" s="165"/>
      <c r="P46" s="166"/>
      <c r="Q46" s="165"/>
      <c r="R46" s="166"/>
      <c r="S46" s="165"/>
      <c r="T46" s="166"/>
      <c r="U46" s="165"/>
      <c r="V46" s="166"/>
      <c r="W46" s="165"/>
      <c r="X46" s="166"/>
      <c r="Y46" s="165"/>
      <c r="Z46" s="166"/>
      <c r="AA46" s="165"/>
      <c r="AB46" s="166"/>
      <c r="AC46" s="165"/>
      <c r="AD46" s="166"/>
      <c r="AE46" s="165"/>
      <c r="AF46" s="166"/>
      <c r="AG46" s="165"/>
      <c r="AH46" s="166"/>
      <c r="AI46" s="165"/>
      <c r="AJ46" s="166"/>
      <c r="AK46" s="165"/>
      <c r="AL46" s="166"/>
      <c r="AM46" s="165"/>
      <c r="AN46" s="166"/>
      <c r="AO46" s="165"/>
      <c r="AP46" s="166"/>
      <c r="AQ46" s="165"/>
      <c r="AR46" s="166"/>
      <c r="AS46" s="165"/>
      <c r="AT46" s="166"/>
      <c r="AU46" s="49"/>
      <c r="AV46" s="49"/>
      <c r="AW46" s="49"/>
      <c r="AX46" s="49"/>
      <c r="AY46" s="49"/>
      <c r="AZ46" s="49"/>
      <c r="BA46" s="49"/>
      <c r="BB46" s="49"/>
      <c r="BC46" s="49"/>
      <c r="BD46" s="49"/>
      <c r="BE46" s="49"/>
      <c r="BF46" s="49"/>
      <c r="BG46" s="49"/>
      <c r="BH46" s="49"/>
      <c r="BI46" s="49"/>
      <c r="BJ46" s="49"/>
      <c r="BK46" s="49"/>
      <c r="BL46" s="49"/>
      <c r="BM46" s="49"/>
      <c r="BN46" s="49"/>
      <c r="BO46" s="49"/>
      <c r="BP46" s="49"/>
      <c r="BQ46" s="49"/>
      <c r="BR46" s="49"/>
      <c r="BS46" s="49"/>
      <c r="BT46" s="49"/>
      <c r="BU46" s="49"/>
      <c r="BV46" s="49"/>
      <c r="BW46" s="49"/>
      <c r="BX46" s="49"/>
      <c r="BY46" s="49"/>
      <c r="BZ46" s="49"/>
      <c r="CA46" s="49"/>
      <c r="CB46" s="49"/>
      <c r="CC46" s="49"/>
      <c r="CD46" s="49"/>
      <c r="CE46" s="49"/>
      <c r="CF46" s="49"/>
      <c r="CG46" s="49"/>
      <c r="CH46" s="49"/>
      <c r="CI46" s="49"/>
      <c r="CJ46" s="49"/>
      <c r="CK46" s="49"/>
      <c r="CL46" s="49"/>
      <c r="CM46" s="49"/>
      <c r="CN46" s="49"/>
      <c r="CO46" s="49"/>
      <c r="CP46" s="49"/>
      <c r="CQ46" s="49"/>
      <c r="CR46" s="49"/>
      <c r="CS46" s="49"/>
      <c r="CT46" s="49"/>
      <c r="CU46" s="49"/>
      <c r="CV46" s="49"/>
      <c r="CW46" s="49"/>
      <c r="CX46" s="49"/>
      <c r="CY46" s="49"/>
      <c r="CZ46" s="49"/>
      <c r="DA46" s="49"/>
      <c r="DB46" s="49"/>
      <c r="DC46" s="49"/>
      <c r="DD46" s="49"/>
      <c r="DE46" s="49"/>
      <c r="DF46" s="49"/>
      <c r="DG46" s="49"/>
      <c r="DH46" s="49"/>
      <c r="DI46" s="49"/>
      <c r="DJ46" s="49"/>
      <c r="DK46" s="49"/>
      <c r="DL46" s="49"/>
      <c r="DM46" s="49"/>
      <c r="DN46" s="49"/>
      <c r="DO46" s="49"/>
      <c r="DP46" s="49"/>
      <c r="DQ46" s="49"/>
      <c r="DR46" s="49"/>
      <c r="DS46" s="49"/>
      <c r="DT46" s="49"/>
      <c r="DU46" s="49"/>
      <c r="DV46" s="49"/>
      <c r="DW46" s="49"/>
      <c r="DX46" s="49"/>
      <c r="DY46" s="49"/>
      <c r="DZ46" s="49"/>
      <c r="EA46" s="49"/>
      <c r="EB46" s="49"/>
      <c r="EC46" s="49"/>
      <c r="ED46" s="49"/>
      <c r="EE46" s="49"/>
      <c r="EF46" s="49"/>
      <c r="EG46" s="49"/>
      <c r="EH46" s="49"/>
      <c r="EI46" s="49"/>
      <c r="EJ46" s="49"/>
      <c r="EK46" s="49"/>
      <c r="EL46" s="49"/>
      <c r="EM46" s="49"/>
      <c r="EN46" s="49"/>
      <c r="EO46" s="49"/>
      <c r="EP46" s="49"/>
      <c r="EQ46" s="49"/>
      <c r="ER46" s="49"/>
      <c r="ES46" s="49"/>
      <c r="ET46" s="49"/>
      <c r="EU46" s="49"/>
      <c r="EV46" s="49"/>
      <c r="EW46" s="49"/>
      <c r="EX46" s="49"/>
      <c r="EY46" s="49"/>
      <c r="EZ46" s="49"/>
      <c r="FA46" s="49"/>
      <c r="FB46" s="49"/>
      <c r="FC46" s="49"/>
      <c r="FD46" s="49"/>
      <c r="FE46" s="49"/>
      <c r="FF46" s="49"/>
      <c r="FG46" s="49"/>
      <c r="FH46" s="49"/>
      <c r="FI46" s="49"/>
      <c r="FJ46" s="49"/>
      <c r="FK46" s="49"/>
      <c r="FL46" s="49"/>
      <c r="FM46" s="49"/>
      <c r="FN46" s="49"/>
      <c r="FO46" s="49"/>
      <c r="FP46" s="49"/>
      <c r="FQ46" s="49"/>
      <c r="FR46" s="49"/>
      <c r="FS46" s="49"/>
      <c r="FT46" s="49"/>
      <c r="FU46" s="49"/>
      <c r="FV46" s="49"/>
      <c r="FW46" s="49"/>
      <c r="FX46" s="49"/>
      <c r="FY46" s="49"/>
      <c r="FZ46" s="49"/>
      <c r="GA46" s="49"/>
      <c r="GB46" s="49"/>
      <c r="GC46" s="49"/>
      <c r="GD46" s="49"/>
      <c r="GE46" s="49"/>
      <c r="GF46" s="49"/>
      <c r="GG46" s="49"/>
      <c r="GH46" s="49"/>
      <c r="GI46" s="49"/>
      <c r="GJ46" s="49"/>
      <c r="GK46" s="49"/>
      <c r="GL46" s="49"/>
      <c r="GM46" s="49"/>
      <c r="GN46" s="49"/>
      <c r="GO46" s="49"/>
      <c r="GP46" s="49"/>
      <c r="GQ46" s="49"/>
      <c r="GR46" s="49"/>
      <c r="GS46" s="49"/>
      <c r="GT46" s="49"/>
      <c r="GU46" s="49"/>
      <c r="GV46" s="49"/>
      <c r="GW46" s="49"/>
      <c r="GX46" s="49"/>
      <c r="GY46" s="49"/>
      <c r="GZ46" s="49"/>
      <c r="HA46" s="49"/>
      <c r="HB46" s="49"/>
      <c r="HC46" s="49"/>
    </row>
    <row r="47" spans="1:211" s="50" customFormat="1" ht="12.75" hidden="1" customHeight="1" x14ac:dyDescent="0.25">
      <c r="A47" s="582"/>
      <c r="B47" s="164"/>
      <c r="C47" s="51"/>
      <c r="D47" s="167"/>
      <c r="E47" s="51"/>
      <c r="F47" s="168"/>
      <c r="G47" s="51"/>
      <c r="H47" s="167"/>
      <c r="I47" s="51"/>
      <c r="J47" s="168"/>
      <c r="K47" s="51"/>
      <c r="L47" s="167"/>
      <c r="M47" s="51"/>
      <c r="N47" s="168"/>
      <c r="O47" s="51"/>
      <c r="P47" s="167"/>
      <c r="Q47" s="51"/>
      <c r="R47" s="168"/>
      <c r="S47" s="51"/>
      <c r="T47" s="167"/>
      <c r="U47" s="51"/>
      <c r="V47" s="168"/>
      <c r="W47" s="51"/>
      <c r="X47" s="167"/>
      <c r="Y47" s="51"/>
      <c r="Z47" s="168"/>
      <c r="AA47" s="51"/>
      <c r="AB47" s="167"/>
      <c r="AC47" s="51"/>
      <c r="AD47" s="168"/>
      <c r="AE47" s="51"/>
      <c r="AF47" s="167"/>
      <c r="AG47" s="51"/>
      <c r="AH47" s="168"/>
      <c r="AI47" s="51"/>
      <c r="AJ47" s="167"/>
      <c r="AK47" s="51"/>
      <c r="AL47" s="168"/>
      <c r="AM47" s="51"/>
      <c r="AN47" s="167"/>
      <c r="AO47" s="51"/>
      <c r="AP47" s="168"/>
      <c r="AQ47" s="51"/>
      <c r="AR47" s="167"/>
      <c r="AS47" s="51"/>
      <c r="AT47" s="168"/>
      <c r="AU47" s="49"/>
      <c r="AV47" s="49"/>
      <c r="AW47" s="49"/>
      <c r="AX47" s="49"/>
      <c r="AY47" s="49"/>
      <c r="AZ47" s="49"/>
      <c r="BA47" s="49"/>
      <c r="BB47" s="49"/>
      <c r="BC47" s="49"/>
      <c r="BD47" s="49"/>
      <c r="BE47" s="49"/>
      <c r="BF47" s="49"/>
      <c r="BG47" s="49"/>
      <c r="BH47" s="49"/>
      <c r="BI47" s="49"/>
      <c r="BJ47" s="49"/>
      <c r="BK47" s="49"/>
      <c r="BL47" s="49"/>
      <c r="BM47" s="49"/>
      <c r="BN47" s="49"/>
      <c r="BO47" s="49"/>
      <c r="BP47" s="49"/>
      <c r="BQ47" s="49"/>
      <c r="BR47" s="49"/>
      <c r="BS47" s="49"/>
      <c r="BT47" s="49"/>
      <c r="BU47" s="49"/>
      <c r="BV47" s="49"/>
      <c r="BW47" s="49"/>
      <c r="BX47" s="49"/>
      <c r="BY47" s="49"/>
      <c r="BZ47" s="49"/>
      <c r="CA47" s="49"/>
      <c r="CB47" s="49"/>
      <c r="CC47" s="49"/>
      <c r="CD47" s="49"/>
      <c r="CE47" s="49"/>
      <c r="CF47" s="49"/>
      <c r="CG47" s="49"/>
      <c r="CH47" s="49"/>
      <c r="CI47" s="49"/>
      <c r="CJ47" s="49"/>
      <c r="CK47" s="49"/>
      <c r="CL47" s="49"/>
      <c r="CM47" s="49"/>
      <c r="CN47" s="49"/>
      <c r="CO47" s="49"/>
      <c r="CP47" s="49"/>
      <c r="CQ47" s="49"/>
      <c r="CR47" s="49"/>
      <c r="CS47" s="49"/>
      <c r="CT47" s="49"/>
      <c r="CU47" s="49"/>
      <c r="CV47" s="49"/>
      <c r="CW47" s="49"/>
      <c r="CX47" s="49"/>
      <c r="CY47" s="49"/>
      <c r="CZ47" s="49"/>
      <c r="DA47" s="49"/>
      <c r="DB47" s="49"/>
      <c r="DC47" s="49"/>
      <c r="DD47" s="49"/>
      <c r="DE47" s="49"/>
      <c r="DF47" s="49"/>
      <c r="DG47" s="49"/>
      <c r="DH47" s="49"/>
      <c r="DI47" s="49"/>
      <c r="DJ47" s="49"/>
      <c r="DK47" s="49"/>
      <c r="DL47" s="49"/>
      <c r="DM47" s="49"/>
      <c r="DN47" s="49"/>
      <c r="DO47" s="49"/>
      <c r="DP47" s="49"/>
      <c r="DQ47" s="49"/>
      <c r="DR47" s="49"/>
      <c r="DS47" s="49"/>
      <c r="DT47" s="49"/>
      <c r="DU47" s="49"/>
      <c r="DV47" s="49"/>
      <c r="DW47" s="49"/>
      <c r="DX47" s="49"/>
      <c r="DY47" s="49"/>
      <c r="DZ47" s="49"/>
      <c r="EA47" s="49"/>
      <c r="EB47" s="49"/>
      <c r="EC47" s="49"/>
      <c r="ED47" s="49"/>
      <c r="EE47" s="49"/>
      <c r="EF47" s="49"/>
      <c r="EG47" s="49"/>
      <c r="EH47" s="49"/>
      <c r="EI47" s="49"/>
      <c r="EJ47" s="49"/>
      <c r="EK47" s="49"/>
      <c r="EL47" s="49"/>
      <c r="EM47" s="49"/>
      <c r="EN47" s="49"/>
      <c r="EO47" s="49"/>
      <c r="EP47" s="49"/>
      <c r="EQ47" s="49"/>
      <c r="ER47" s="49"/>
      <c r="ES47" s="49"/>
      <c r="ET47" s="49"/>
      <c r="EU47" s="49"/>
      <c r="EV47" s="49"/>
      <c r="EW47" s="49"/>
      <c r="EX47" s="49"/>
      <c r="EY47" s="49"/>
      <c r="EZ47" s="49"/>
      <c r="FA47" s="49"/>
      <c r="FB47" s="49"/>
      <c r="FC47" s="49"/>
      <c r="FD47" s="49"/>
      <c r="FE47" s="49"/>
      <c r="FF47" s="49"/>
      <c r="FG47" s="49"/>
      <c r="FH47" s="49"/>
      <c r="FI47" s="49"/>
      <c r="FJ47" s="49"/>
      <c r="FK47" s="49"/>
      <c r="FL47" s="49"/>
      <c r="FM47" s="49"/>
      <c r="FN47" s="49"/>
      <c r="FO47" s="49"/>
      <c r="FP47" s="49"/>
      <c r="FQ47" s="49"/>
      <c r="FR47" s="49"/>
      <c r="FS47" s="49"/>
      <c r="FT47" s="49"/>
      <c r="FU47" s="49"/>
      <c r="FV47" s="49"/>
      <c r="FW47" s="49"/>
      <c r="FX47" s="49"/>
      <c r="FY47" s="49"/>
      <c r="FZ47" s="49"/>
      <c r="GA47" s="49"/>
      <c r="GB47" s="49"/>
      <c r="GC47" s="49"/>
      <c r="GD47" s="49"/>
      <c r="GE47" s="49"/>
      <c r="GF47" s="49"/>
      <c r="GG47" s="49"/>
      <c r="GH47" s="49"/>
      <c r="GI47" s="49"/>
      <c r="GJ47" s="49"/>
      <c r="GK47" s="49"/>
      <c r="GL47" s="49"/>
      <c r="GM47" s="49"/>
      <c r="GN47" s="49"/>
      <c r="GO47" s="49"/>
      <c r="GP47" s="49"/>
      <c r="GQ47" s="49"/>
      <c r="GR47" s="49"/>
      <c r="GS47" s="49"/>
      <c r="GT47" s="49"/>
      <c r="GU47" s="49"/>
      <c r="GV47" s="49"/>
      <c r="GW47" s="49"/>
      <c r="GX47" s="49"/>
      <c r="GY47" s="49"/>
      <c r="GZ47" s="49"/>
      <c r="HA47" s="49"/>
      <c r="HB47" s="49"/>
      <c r="HC47" s="49"/>
    </row>
    <row r="48" spans="1:211" s="50" customFormat="1" ht="12.75" hidden="1" customHeight="1" thickBot="1" x14ac:dyDescent="0.3">
      <c r="A48" s="582"/>
      <c r="B48" s="164"/>
      <c r="C48" s="597"/>
      <c r="D48" s="598"/>
      <c r="E48" s="597"/>
      <c r="F48" s="598"/>
      <c r="G48" s="597"/>
      <c r="H48" s="598"/>
      <c r="I48" s="597"/>
      <c r="J48" s="598"/>
      <c r="K48" s="597"/>
      <c r="L48" s="598"/>
      <c r="M48" s="597"/>
      <c r="N48" s="598"/>
      <c r="O48" s="597"/>
      <c r="P48" s="598"/>
      <c r="Q48" s="597"/>
      <c r="R48" s="598"/>
      <c r="S48" s="597"/>
      <c r="T48" s="598"/>
      <c r="U48" s="597"/>
      <c r="V48" s="598"/>
      <c r="W48" s="597"/>
      <c r="X48" s="598"/>
      <c r="Y48" s="597"/>
      <c r="Z48" s="598"/>
      <c r="AA48" s="597"/>
      <c r="AB48" s="598"/>
      <c r="AC48" s="597"/>
      <c r="AD48" s="598"/>
      <c r="AE48" s="597"/>
      <c r="AF48" s="598"/>
      <c r="AG48" s="597"/>
      <c r="AH48" s="598"/>
      <c r="AI48" s="597"/>
      <c r="AJ48" s="598"/>
      <c r="AK48" s="597"/>
      <c r="AL48" s="598"/>
      <c r="AM48" s="597"/>
      <c r="AN48" s="598"/>
      <c r="AO48" s="597"/>
      <c r="AP48" s="598"/>
      <c r="AQ48" s="597"/>
      <c r="AR48" s="598"/>
      <c r="AS48" s="597"/>
      <c r="AT48" s="598"/>
      <c r="AU48" s="49"/>
      <c r="AV48" s="49"/>
      <c r="AW48" s="49"/>
      <c r="AX48" s="49"/>
      <c r="AY48" s="49"/>
      <c r="AZ48" s="49"/>
      <c r="BA48" s="49"/>
      <c r="BB48" s="49"/>
      <c r="BC48" s="49"/>
      <c r="BD48" s="49"/>
      <c r="BE48" s="49"/>
      <c r="BF48" s="49"/>
      <c r="BG48" s="49"/>
      <c r="BH48" s="49"/>
      <c r="BI48" s="49"/>
      <c r="BJ48" s="49"/>
      <c r="BK48" s="49"/>
      <c r="BL48" s="49"/>
      <c r="BM48" s="49"/>
      <c r="BN48" s="49"/>
      <c r="BO48" s="49"/>
      <c r="BP48" s="49"/>
      <c r="BQ48" s="49"/>
      <c r="BR48" s="49"/>
      <c r="BS48" s="49"/>
      <c r="BT48" s="49"/>
      <c r="BU48" s="49"/>
      <c r="BV48" s="49"/>
      <c r="BW48" s="49"/>
      <c r="BX48" s="49"/>
      <c r="BY48" s="49"/>
      <c r="BZ48" s="49"/>
      <c r="CA48" s="49"/>
      <c r="CB48" s="49"/>
      <c r="CC48" s="49"/>
      <c r="CD48" s="49"/>
      <c r="CE48" s="49"/>
      <c r="CF48" s="49"/>
      <c r="CG48" s="49"/>
      <c r="CH48" s="49"/>
      <c r="CI48" s="49"/>
      <c r="CJ48" s="49"/>
      <c r="CK48" s="49"/>
      <c r="CL48" s="49"/>
      <c r="CM48" s="49"/>
      <c r="CN48" s="49"/>
      <c r="CO48" s="49"/>
      <c r="CP48" s="49"/>
      <c r="CQ48" s="49"/>
      <c r="CR48" s="49"/>
      <c r="CS48" s="49"/>
      <c r="CT48" s="49"/>
      <c r="CU48" s="49"/>
      <c r="CV48" s="49"/>
      <c r="CW48" s="49"/>
      <c r="CX48" s="49"/>
      <c r="CY48" s="49"/>
      <c r="CZ48" s="49"/>
      <c r="DA48" s="49"/>
      <c r="DB48" s="49"/>
      <c r="DC48" s="49"/>
      <c r="DD48" s="49"/>
      <c r="DE48" s="49"/>
      <c r="DF48" s="49"/>
      <c r="DG48" s="49"/>
      <c r="DH48" s="49"/>
      <c r="DI48" s="49"/>
      <c r="DJ48" s="49"/>
      <c r="DK48" s="49"/>
      <c r="DL48" s="49"/>
      <c r="DM48" s="49"/>
      <c r="DN48" s="49"/>
      <c r="DO48" s="49"/>
      <c r="DP48" s="49"/>
      <c r="DQ48" s="49"/>
      <c r="DR48" s="49"/>
      <c r="DS48" s="49"/>
      <c r="DT48" s="49"/>
      <c r="DU48" s="49"/>
      <c r="DV48" s="49"/>
      <c r="DW48" s="49"/>
      <c r="DX48" s="49"/>
      <c r="DY48" s="49"/>
      <c r="DZ48" s="49"/>
      <c r="EA48" s="49"/>
      <c r="EB48" s="49"/>
      <c r="EC48" s="49"/>
      <c r="ED48" s="49"/>
      <c r="EE48" s="49"/>
      <c r="EF48" s="49"/>
      <c r="EG48" s="49"/>
      <c r="EH48" s="49"/>
      <c r="EI48" s="49"/>
      <c r="EJ48" s="49"/>
      <c r="EK48" s="49"/>
      <c r="EL48" s="49"/>
      <c r="EM48" s="49"/>
      <c r="EN48" s="49"/>
      <c r="EO48" s="49"/>
      <c r="EP48" s="49"/>
      <c r="EQ48" s="49"/>
      <c r="ER48" s="49"/>
      <c r="ES48" s="49"/>
      <c r="ET48" s="49"/>
      <c r="EU48" s="49"/>
      <c r="EV48" s="49"/>
      <c r="EW48" s="49"/>
      <c r="EX48" s="49"/>
      <c r="EY48" s="49"/>
      <c r="EZ48" s="49"/>
      <c r="FA48" s="49"/>
      <c r="FB48" s="49"/>
      <c r="FC48" s="49"/>
      <c r="FD48" s="49"/>
      <c r="FE48" s="49"/>
      <c r="FF48" s="49"/>
      <c r="FG48" s="49"/>
      <c r="FH48" s="49"/>
      <c r="FI48" s="49"/>
      <c r="FJ48" s="49"/>
      <c r="FK48" s="49"/>
      <c r="FL48" s="49"/>
      <c r="FM48" s="49"/>
      <c r="FN48" s="49"/>
      <c r="FO48" s="49"/>
      <c r="FP48" s="49"/>
      <c r="FQ48" s="49"/>
      <c r="FR48" s="49"/>
      <c r="FS48" s="49"/>
      <c r="FT48" s="49"/>
      <c r="FU48" s="49"/>
      <c r="FV48" s="49"/>
      <c r="FW48" s="49"/>
      <c r="FX48" s="49"/>
      <c r="FY48" s="49"/>
      <c r="FZ48" s="49"/>
      <c r="GA48" s="49"/>
      <c r="GB48" s="49"/>
      <c r="GC48" s="49"/>
      <c r="GD48" s="49"/>
      <c r="GE48" s="49"/>
      <c r="GF48" s="49"/>
      <c r="GG48" s="49"/>
      <c r="GH48" s="49"/>
      <c r="GI48" s="49"/>
      <c r="GJ48" s="49"/>
      <c r="GK48" s="49"/>
      <c r="GL48" s="49"/>
      <c r="GM48" s="49"/>
      <c r="GN48" s="49"/>
      <c r="GO48" s="49"/>
      <c r="GP48" s="49"/>
      <c r="GQ48" s="49"/>
      <c r="GR48" s="49"/>
      <c r="GS48" s="49"/>
      <c r="GT48" s="49"/>
      <c r="GU48" s="49"/>
      <c r="GV48" s="49"/>
      <c r="GW48" s="49"/>
      <c r="GX48" s="49"/>
      <c r="GY48" s="49"/>
      <c r="GZ48" s="49"/>
      <c r="HA48" s="49"/>
      <c r="HB48" s="49"/>
      <c r="HC48" s="49"/>
    </row>
    <row r="49" spans="1:211" s="52" customFormat="1" ht="12.75" customHeight="1" x14ac:dyDescent="0.25">
      <c r="A49" s="582"/>
      <c r="B49" s="169" t="s">
        <v>17</v>
      </c>
      <c r="C49" s="450" t="s">
        <v>72</v>
      </c>
      <c r="D49" s="451"/>
      <c r="E49" s="450" t="s">
        <v>78</v>
      </c>
      <c r="F49" s="451"/>
      <c r="G49" s="450"/>
      <c r="H49" s="451"/>
      <c r="I49" s="450"/>
      <c r="J49" s="451"/>
      <c r="K49" s="450" t="s">
        <v>162</v>
      </c>
      <c r="L49" s="451"/>
      <c r="M49" s="450"/>
      <c r="N49" s="451"/>
      <c r="O49" s="450" t="s">
        <v>102</v>
      </c>
      <c r="P49" s="451"/>
      <c r="Q49" s="450"/>
      <c r="R49" s="451"/>
      <c r="S49" s="450" t="s">
        <v>120</v>
      </c>
      <c r="T49" s="451"/>
      <c r="U49" s="450" t="s">
        <v>76</v>
      </c>
      <c r="V49" s="451"/>
      <c r="W49" s="408"/>
      <c r="X49" s="409"/>
      <c r="Y49" s="414"/>
      <c r="Z49" s="415"/>
      <c r="AA49" s="452" t="s">
        <v>144</v>
      </c>
      <c r="AB49" s="453"/>
      <c r="AC49" s="452"/>
      <c r="AD49" s="453"/>
      <c r="AE49" s="452" t="s">
        <v>144</v>
      </c>
      <c r="AF49" s="453"/>
      <c r="AG49" s="452"/>
      <c r="AH49" s="453"/>
      <c r="AI49" s="450" t="s">
        <v>163</v>
      </c>
      <c r="AJ49" s="451"/>
      <c r="AK49" s="450"/>
      <c r="AL49" s="451"/>
      <c r="AM49" s="450" t="s">
        <v>164</v>
      </c>
      <c r="AN49" s="451"/>
      <c r="AO49" s="450"/>
      <c r="AP49" s="451"/>
      <c r="AQ49" s="450"/>
      <c r="AR49" s="451"/>
      <c r="AS49" s="450"/>
      <c r="AT49" s="451"/>
      <c r="AU49" s="49"/>
      <c r="AV49" s="49"/>
      <c r="AW49" s="49"/>
      <c r="AX49" s="49"/>
      <c r="AY49" s="49"/>
      <c r="AZ49" s="49"/>
      <c r="BA49" s="49"/>
      <c r="BB49" s="49"/>
      <c r="BC49" s="49"/>
      <c r="BD49" s="49"/>
      <c r="BE49" s="49"/>
      <c r="BF49" s="49"/>
      <c r="BG49" s="49"/>
      <c r="BH49" s="49"/>
      <c r="BI49" s="49"/>
      <c r="BJ49" s="49"/>
      <c r="BK49" s="49"/>
      <c r="BL49" s="49"/>
      <c r="BM49" s="49"/>
      <c r="BN49" s="49"/>
      <c r="BO49" s="49"/>
      <c r="BP49" s="49"/>
      <c r="BQ49" s="49"/>
      <c r="BR49" s="49"/>
      <c r="BS49" s="49"/>
      <c r="BT49" s="49"/>
      <c r="BU49" s="49"/>
      <c r="BV49" s="49"/>
      <c r="BW49" s="49"/>
      <c r="BX49" s="49"/>
      <c r="BY49" s="49"/>
      <c r="BZ49" s="49"/>
      <c r="CA49" s="49"/>
      <c r="CB49" s="49"/>
      <c r="CC49" s="49"/>
      <c r="CD49" s="49"/>
      <c r="CE49" s="49"/>
      <c r="CF49" s="49"/>
      <c r="CG49" s="49"/>
      <c r="CH49" s="49"/>
      <c r="CI49" s="49"/>
      <c r="CJ49" s="49"/>
      <c r="CK49" s="49"/>
      <c r="CL49" s="49"/>
      <c r="CM49" s="49"/>
      <c r="CN49" s="49"/>
      <c r="CO49" s="49"/>
      <c r="CP49" s="49"/>
      <c r="CQ49" s="49"/>
      <c r="CR49" s="49"/>
      <c r="CS49" s="49"/>
      <c r="CT49" s="49"/>
      <c r="CU49" s="49"/>
      <c r="CV49" s="49"/>
      <c r="CW49" s="49"/>
      <c r="CX49" s="49"/>
      <c r="CY49" s="49"/>
      <c r="CZ49" s="49"/>
      <c r="DA49" s="49"/>
      <c r="DB49" s="49"/>
      <c r="DC49" s="49"/>
      <c r="DD49" s="49"/>
      <c r="DE49" s="49"/>
      <c r="DF49" s="49"/>
      <c r="DG49" s="49"/>
      <c r="DH49" s="49"/>
      <c r="DI49" s="49"/>
      <c r="DJ49" s="49"/>
      <c r="DK49" s="49"/>
      <c r="DL49" s="49"/>
      <c r="DM49" s="49"/>
      <c r="DN49" s="49"/>
      <c r="DO49" s="49"/>
      <c r="DP49" s="49"/>
      <c r="DQ49" s="49"/>
      <c r="DR49" s="49"/>
      <c r="DS49" s="49"/>
      <c r="DT49" s="49"/>
      <c r="DU49" s="49"/>
      <c r="DV49" s="49"/>
      <c r="DW49" s="49"/>
      <c r="DX49" s="49"/>
      <c r="DY49" s="49"/>
      <c r="DZ49" s="49"/>
      <c r="EA49" s="49"/>
      <c r="EB49" s="49"/>
      <c r="EC49" s="49"/>
      <c r="ED49" s="49"/>
      <c r="EE49" s="49"/>
      <c r="EF49" s="49"/>
      <c r="EG49" s="49"/>
      <c r="EH49" s="49"/>
      <c r="EI49" s="49"/>
      <c r="EJ49" s="49"/>
      <c r="EK49" s="49"/>
      <c r="EL49" s="49"/>
      <c r="EM49" s="49"/>
      <c r="EN49" s="49"/>
      <c r="EO49" s="49"/>
      <c r="EP49" s="49"/>
      <c r="EQ49" s="49"/>
      <c r="ER49" s="49"/>
      <c r="ES49" s="49"/>
      <c r="ET49" s="49"/>
      <c r="EU49" s="49"/>
      <c r="EV49" s="49"/>
      <c r="EW49" s="49"/>
      <c r="EX49" s="49"/>
      <c r="EY49" s="49"/>
      <c r="EZ49" s="49"/>
      <c r="FA49" s="49"/>
      <c r="FB49" s="49"/>
      <c r="FC49" s="49"/>
      <c r="FD49" s="49"/>
      <c r="FE49" s="49"/>
      <c r="FF49" s="49"/>
      <c r="FG49" s="49"/>
      <c r="FH49" s="49"/>
      <c r="FI49" s="49"/>
      <c r="FJ49" s="49"/>
      <c r="FK49" s="49"/>
      <c r="FL49" s="49"/>
      <c r="FM49" s="49"/>
      <c r="FN49" s="49"/>
      <c r="FO49" s="49"/>
      <c r="FP49" s="49"/>
      <c r="FQ49" s="49"/>
      <c r="FR49" s="49"/>
      <c r="FS49" s="49"/>
      <c r="FT49" s="49"/>
      <c r="FU49" s="49"/>
      <c r="FV49" s="49"/>
      <c r="FW49" s="49"/>
      <c r="FX49" s="49"/>
      <c r="FY49" s="49"/>
      <c r="FZ49" s="49"/>
      <c r="GA49" s="49"/>
      <c r="GB49" s="49"/>
      <c r="GC49" s="49"/>
      <c r="GD49" s="49"/>
      <c r="GE49" s="49"/>
      <c r="GF49" s="49"/>
      <c r="GG49" s="49"/>
      <c r="GH49" s="49"/>
      <c r="GI49" s="49"/>
      <c r="GJ49" s="49"/>
      <c r="GK49" s="49"/>
      <c r="GL49" s="49"/>
      <c r="GM49" s="49"/>
      <c r="GN49" s="49"/>
      <c r="GO49" s="49"/>
      <c r="GP49" s="49"/>
      <c r="GQ49" s="49"/>
      <c r="GR49" s="49"/>
      <c r="GS49" s="49"/>
      <c r="GT49" s="49"/>
      <c r="GU49" s="49"/>
      <c r="GV49" s="49"/>
      <c r="GW49" s="49"/>
      <c r="GX49" s="49"/>
      <c r="GY49" s="49"/>
      <c r="GZ49" s="49"/>
      <c r="HA49" s="49"/>
      <c r="HB49" s="49"/>
      <c r="HC49" s="49"/>
    </row>
    <row r="50" spans="1:211" s="52" customFormat="1" ht="12.75" customHeight="1" x14ac:dyDescent="0.25">
      <c r="A50" s="582"/>
      <c r="B50" s="169"/>
      <c r="C50" s="179"/>
      <c r="D50" s="180"/>
      <c r="E50" s="179">
        <v>0.41666666666666669</v>
      </c>
      <c r="F50" s="180">
        <v>0.5</v>
      </c>
      <c r="G50" s="179"/>
      <c r="H50" s="180"/>
      <c r="I50" s="179"/>
      <c r="J50" s="180"/>
      <c r="K50" s="312">
        <v>0.375</v>
      </c>
      <c r="L50" s="180">
        <v>0.5</v>
      </c>
      <c r="M50" s="179"/>
      <c r="N50" s="180"/>
      <c r="O50" s="179">
        <v>0.5625</v>
      </c>
      <c r="P50" s="180">
        <v>0.6875</v>
      </c>
      <c r="Q50" s="179"/>
      <c r="R50" s="180"/>
      <c r="S50" s="179">
        <v>0.33333333333333331</v>
      </c>
      <c r="T50" s="180">
        <v>0.41666666666666669</v>
      </c>
      <c r="U50" s="179">
        <v>0.41666666666666669</v>
      </c>
      <c r="V50" s="180">
        <v>0.5</v>
      </c>
      <c r="W50" s="181"/>
      <c r="X50" s="182"/>
      <c r="Y50" s="183"/>
      <c r="Z50" s="184"/>
      <c r="AA50" s="185"/>
      <c r="AB50" s="186"/>
      <c r="AC50" s="185"/>
      <c r="AD50" s="186"/>
      <c r="AE50" s="185"/>
      <c r="AF50" s="186"/>
      <c r="AG50" s="185"/>
      <c r="AH50" s="186"/>
      <c r="AI50" s="179">
        <v>0.36458333333333331</v>
      </c>
      <c r="AJ50" s="180">
        <v>0.5</v>
      </c>
      <c r="AK50" s="179"/>
      <c r="AL50" s="180"/>
      <c r="AM50" s="179">
        <v>0.5625</v>
      </c>
      <c r="AN50" s="180">
        <v>0.6875</v>
      </c>
      <c r="AO50" s="179"/>
      <c r="AP50" s="180"/>
      <c r="AQ50" s="179"/>
      <c r="AR50" s="180"/>
      <c r="AS50" s="179"/>
      <c r="AT50" s="180"/>
      <c r="AU50" s="49"/>
      <c r="AV50" s="49"/>
      <c r="AW50" s="49"/>
      <c r="AX50" s="49"/>
      <c r="AY50" s="49"/>
      <c r="AZ50" s="49"/>
      <c r="BA50" s="49"/>
      <c r="BB50" s="49"/>
      <c r="BC50" s="49"/>
      <c r="BD50" s="49"/>
      <c r="BE50" s="49"/>
      <c r="BF50" s="49"/>
      <c r="BG50" s="49"/>
      <c r="BH50" s="49"/>
      <c r="BI50" s="49"/>
      <c r="BJ50" s="49"/>
      <c r="BK50" s="49"/>
      <c r="BL50" s="49"/>
      <c r="BM50" s="49"/>
      <c r="BN50" s="49"/>
      <c r="BO50" s="49"/>
      <c r="BP50" s="49"/>
      <c r="BQ50" s="49"/>
      <c r="BR50" s="49"/>
      <c r="BS50" s="49"/>
      <c r="BT50" s="49"/>
      <c r="BU50" s="49"/>
      <c r="BV50" s="49"/>
      <c r="BW50" s="49"/>
      <c r="BX50" s="49"/>
      <c r="BY50" s="49"/>
      <c r="BZ50" s="49"/>
      <c r="CA50" s="49"/>
      <c r="CB50" s="49"/>
      <c r="CC50" s="49"/>
      <c r="CD50" s="49"/>
      <c r="CE50" s="49"/>
      <c r="CF50" s="49"/>
      <c r="CG50" s="49"/>
      <c r="CH50" s="49"/>
      <c r="CI50" s="49"/>
      <c r="CJ50" s="49"/>
      <c r="CK50" s="49"/>
      <c r="CL50" s="49"/>
      <c r="CM50" s="49"/>
      <c r="CN50" s="49"/>
      <c r="CO50" s="49"/>
      <c r="CP50" s="49"/>
      <c r="CQ50" s="49"/>
      <c r="CR50" s="49"/>
      <c r="CS50" s="49"/>
      <c r="CT50" s="49"/>
      <c r="CU50" s="49"/>
      <c r="CV50" s="49"/>
      <c r="CW50" s="49"/>
      <c r="CX50" s="49"/>
      <c r="CY50" s="49"/>
      <c r="CZ50" s="49"/>
      <c r="DA50" s="49"/>
      <c r="DB50" s="49"/>
      <c r="DC50" s="49"/>
      <c r="DD50" s="49"/>
      <c r="DE50" s="49"/>
      <c r="DF50" s="49"/>
      <c r="DG50" s="49"/>
      <c r="DH50" s="49"/>
      <c r="DI50" s="49"/>
      <c r="DJ50" s="49"/>
      <c r="DK50" s="49"/>
      <c r="DL50" s="49"/>
      <c r="DM50" s="49"/>
      <c r="DN50" s="49"/>
      <c r="DO50" s="49"/>
      <c r="DP50" s="49"/>
      <c r="DQ50" s="49"/>
      <c r="DR50" s="49"/>
      <c r="DS50" s="49"/>
      <c r="DT50" s="49"/>
      <c r="DU50" s="49"/>
      <c r="DV50" s="49"/>
      <c r="DW50" s="49"/>
      <c r="DX50" s="49"/>
      <c r="DY50" s="49"/>
      <c r="DZ50" s="49"/>
      <c r="EA50" s="49"/>
      <c r="EB50" s="49"/>
      <c r="EC50" s="49"/>
      <c r="ED50" s="49"/>
      <c r="EE50" s="49"/>
      <c r="EF50" s="49"/>
      <c r="EG50" s="49"/>
      <c r="EH50" s="49"/>
      <c r="EI50" s="49"/>
      <c r="EJ50" s="49"/>
      <c r="EK50" s="49"/>
      <c r="EL50" s="49"/>
      <c r="EM50" s="49"/>
      <c r="EN50" s="49"/>
      <c r="EO50" s="49"/>
      <c r="EP50" s="49"/>
      <c r="EQ50" s="49"/>
      <c r="ER50" s="49"/>
      <c r="ES50" s="49"/>
      <c r="ET50" s="49"/>
      <c r="EU50" s="49"/>
      <c r="EV50" s="49"/>
      <c r="EW50" s="49"/>
      <c r="EX50" s="49"/>
      <c r="EY50" s="49"/>
      <c r="EZ50" s="49"/>
      <c r="FA50" s="49"/>
      <c r="FB50" s="49"/>
      <c r="FC50" s="49"/>
      <c r="FD50" s="49"/>
      <c r="FE50" s="49"/>
      <c r="FF50" s="49"/>
      <c r="FG50" s="49"/>
      <c r="FH50" s="49"/>
      <c r="FI50" s="49"/>
      <c r="FJ50" s="49"/>
      <c r="FK50" s="49"/>
      <c r="FL50" s="49"/>
      <c r="FM50" s="49"/>
      <c r="FN50" s="49"/>
      <c r="FO50" s="49"/>
      <c r="FP50" s="49"/>
      <c r="FQ50" s="49"/>
      <c r="FR50" s="49"/>
      <c r="FS50" s="49"/>
      <c r="FT50" s="49"/>
      <c r="FU50" s="49"/>
      <c r="FV50" s="49"/>
      <c r="FW50" s="49"/>
      <c r="FX50" s="49"/>
      <c r="FY50" s="49"/>
      <c r="FZ50" s="49"/>
      <c r="GA50" s="49"/>
      <c r="GB50" s="49"/>
      <c r="GC50" s="49"/>
      <c r="GD50" s="49"/>
      <c r="GE50" s="49"/>
      <c r="GF50" s="49"/>
      <c r="GG50" s="49"/>
      <c r="GH50" s="49"/>
      <c r="GI50" s="49"/>
      <c r="GJ50" s="49"/>
      <c r="GK50" s="49"/>
      <c r="GL50" s="49"/>
      <c r="GM50" s="49"/>
      <c r="GN50" s="49"/>
      <c r="GO50" s="49"/>
      <c r="GP50" s="49"/>
      <c r="GQ50" s="49"/>
      <c r="GR50" s="49"/>
      <c r="GS50" s="49"/>
      <c r="GT50" s="49"/>
      <c r="GU50" s="49"/>
      <c r="GV50" s="49"/>
      <c r="GW50" s="49"/>
      <c r="GX50" s="49"/>
      <c r="GY50" s="49"/>
      <c r="GZ50" s="49"/>
      <c r="HA50" s="49"/>
      <c r="HB50" s="49"/>
      <c r="HC50" s="49"/>
    </row>
    <row r="51" spans="1:211" s="52" customFormat="1" ht="12.75" customHeight="1" x14ac:dyDescent="0.25">
      <c r="A51" s="582"/>
      <c r="B51" s="169"/>
      <c r="C51" s="9"/>
      <c r="D51" s="187"/>
      <c r="E51" s="9"/>
      <c r="F51" s="187" t="s">
        <v>43</v>
      </c>
      <c r="G51" s="9"/>
      <c r="H51" s="187"/>
      <c r="I51" s="9"/>
      <c r="J51" s="187"/>
      <c r="K51" s="9"/>
      <c r="L51" s="187" t="s">
        <v>45</v>
      </c>
      <c r="M51" s="9"/>
      <c r="N51" s="187"/>
      <c r="O51" s="9"/>
      <c r="P51" s="187" t="s">
        <v>43</v>
      </c>
      <c r="Q51" s="9"/>
      <c r="R51" s="187"/>
      <c r="S51" s="9"/>
      <c r="T51" s="187" t="s">
        <v>123</v>
      </c>
      <c r="U51" s="9"/>
      <c r="V51" s="187" t="s">
        <v>45</v>
      </c>
      <c r="W51" s="85"/>
      <c r="X51" s="188"/>
      <c r="Y51" s="87"/>
      <c r="Z51" s="189"/>
      <c r="AA51" s="88"/>
      <c r="AB51" s="190"/>
      <c r="AC51" s="88"/>
      <c r="AD51" s="190"/>
      <c r="AE51" s="88"/>
      <c r="AF51" s="190"/>
      <c r="AG51" s="88"/>
      <c r="AH51" s="190"/>
      <c r="AI51" s="9" t="s">
        <v>165</v>
      </c>
      <c r="AJ51" s="187" t="s">
        <v>45</v>
      </c>
      <c r="AK51" s="9"/>
      <c r="AL51" s="187"/>
      <c r="AM51" s="9"/>
      <c r="AN51" s="187" t="s">
        <v>60</v>
      </c>
      <c r="AO51" s="9"/>
      <c r="AP51" s="187"/>
      <c r="AQ51" s="9"/>
      <c r="AR51" s="187"/>
      <c r="AS51" s="9"/>
      <c r="AT51" s="187"/>
      <c r="AU51" s="49"/>
      <c r="AV51" s="49"/>
      <c r="AW51" s="49"/>
      <c r="AX51" s="49"/>
      <c r="AY51" s="49"/>
      <c r="AZ51" s="49"/>
      <c r="BA51" s="49"/>
      <c r="BB51" s="49"/>
      <c r="BC51" s="49"/>
      <c r="BD51" s="49"/>
      <c r="BE51" s="49"/>
      <c r="BF51" s="49"/>
      <c r="BG51" s="49"/>
      <c r="BH51" s="49"/>
      <c r="BI51" s="49"/>
      <c r="BJ51" s="49"/>
      <c r="BK51" s="49"/>
      <c r="BL51" s="49"/>
      <c r="BM51" s="49"/>
      <c r="BN51" s="49"/>
      <c r="BO51" s="49"/>
      <c r="BP51" s="49"/>
      <c r="BQ51" s="49"/>
      <c r="BR51" s="49"/>
      <c r="BS51" s="49"/>
      <c r="BT51" s="49"/>
      <c r="BU51" s="49"/>
      <c r="BV51" s="49"/>
      <c r="BW51" s="49"/>
      <c r="BX51" s="49"/>
      <c r="BY51" s="49"/>
      <c r="BZ51" s="49"/>
      <c r="CA51" s="49"/>
      <c r="CB51" s="49"/>
      <c r="CC51" s="49"/>
      <c r="CD51" s="49"/>
      <c r="CE51" s="49"/>
      <c r="CF51" s="49"/>
      <c r="CG51" s="49"/>
      <c r="CH51" s="49"/>
      <c r="CI51" s="49"/>
      <c r="CJ51" s="49"/>
      <c r="CK51" s="49"/>
      <c r="CL51" s="49"/>
      <c r="CM51" s="49"/>
      <c r="CN51" s="49"/>
      <c r="CO51" s="49"/>
      <c r="CP51" s="49"/>
      <c r="CQ51" s="49"/>
      <c r="CR51" s="49"/>
      <c r="CS51" s="49"/>
      <c r="CT51" s="49"/>
      <c r="CU51" s="49"/>
      <c r="CV51" s="49"/>
      <c r="CW51" s="49"/>
      <c r="CX51" s="49"/>
      <c r="CY51" s="49"/>
      <c r="CZ51" s="49"/>
      <c r="DA51" s="49"/>
      <c r="DB51" s="49"/>
      <c r="DC51" s="49"/>
      <c r="DD51" s="49"/>
      <c r="DE51" s="49"/>
      <c r="DF51" s="49"/>
      <c r="DG51" s="49"/>
      <c r="DH51" s="49"/>
      <c r="DI51" s="49"/>
      <c r="DJ51" s="49"/>
      <c r="DK51" s="49"/>
      <c r="DL51" s="49"/>
      <c r="DM51" s="49"/>
      <c r="DN51" s="49"/>
      <c r="DO51" s="49"/>
      <c r="DP51" s="49"/>
      <c r="DQ51" s="49"/>
      <c r="DR51" s="49"/>
      <c r="DS51" s="49"/>
      <c r="DT51" s="49"/>
      <c r="DU51" s="49"/>
      <c r="DV51" s="49"/>
      <c r="DW51" s="49"/>
      <c r="DX51" s="49"/>
      <c r="DY51" s="49"/>
      <c r="DZ51" s="49"/>
      <c r="EA51" s="49"/>
      <c r="EB51" s="49"/>
      <c r="EC51" s="49"/>
      <c r="ED51" s="49"/>
      <c r="EE51" s="49"/>
      <c r="EF51" s="49"/>
      <c r="EG51" s="49"/>
      <c r="EH51" s="49"/>
      <c r="EI51" s="49"/>
      <c r="EJ51" s="49"/>
      <c r="EK51" s="49"/>
      <c r="EL51" s="49"/>
      <c r="EM51" s="49"/>
      <c r="EN51" s="49"/>
      <c r="EO51" s="49"/>
      <c r="EP51" s="49"/>
      <c r="EQ51" s="49"/>
      <c r="ER51" s="49"/>
      <c r="ES51" s="49"/>
      <c r="ET51" s="49"/>
      <c r="EU51" s="49"/>
      <c r="EV51" s="49"/>
      <c r="EW51" s="49"/>
      <c r="EX51" s="49"/>
      <c r="EY51" s="49"/>
      <c r="EZ51" s="49"/>
      <c r="FA51" s="49"/>
      <c r="FB51" s="49"/>
      <c r="FC51" s="49"/>
      <c r="FD51" s="49"/>
      <c r="FE51" s="49"/>
      <c r="FF51" s="49"/>
      <c r="FG51" s="49"/>
      <c r="FH51" s="49"/>
      <c r="FI51" s="49"/>
      <c r="FJ51" s="49"/>
      <c r="FK51" s="49"/>
      <c r="FL51" s="49"/>
      <c r="FM51" s="49"/>
      <c r="FN51" s="49"/>
      <c r="FO51" s="49"/>
      <c r="FP51" s="49"/>
      <c r="FQ51" s="49"/>
      <c r="FR51" s="49"/>
      <c r="FS51" s="49"/>
      <c r="FT51" s="49"/>
      <c r="FU51" s="49"/>
      <c r="FV51" s="49"/>
      <c r="FW51" s="49"/>
      <c r="FX51" s="49"/>
      <c r="FY51" s="49"/>
      <c r="FZ51" s="49"/>
      <c r="GA51" s="49"/>
      <c r="GB51" s="49"/>
      <c r="GC51" s="49"/>
      <c r="GD51" s="49"/>
      <c r="GE51" s="49"/>
      <c r="GF51" s="49"/>
      <c r="GG51" s="49"/>
      <c r="GH51" s="49"/>
      <c r="GI51" s="49"/>
      <c r="GJ51" s="49"/>
      <c r="GK51" s="49"/>
      <c r="GL51" s="49"/>
      <c r="GM51" s="49"/>
      <c r="GN51" s="49"/>
      <c r="GO51" s="49"/>
      <c r="GP51" s="49"/>
      <c r="GQ51" s="49"/>
      <c r="GR51" s="49"/>
      <c r="GS51" s="49"/>
      <c r="GT51" s="49"/>
      <c r="GU51" s="49"/>
      <c r="GV51" s="49"/>
      <c r="GW51" s="49"/>
      <c r="GX51" s="49"/>
      <c r="GY51" s="49"/>
      <c r="GZ51" s="49"/>
      <c r="HA51" s="49"/>
      <c r="HB51" s="49"/>
      <c r="HC51" s="49"/>
    </row>
    <row r="52" spans="1:211" s="52" customFormat="1" ht="12" customHeight="1" x14ac:dyDescent="0.25">
      <c r="A52" s="582"/>
      <c r="B52" s="169"/>
      <c r="C52" s="346"/>
      <c r="D52" s="347"/>
      <c r="E52" s="346"/>
      <c r="F52" s="347"/>
      <c r="G52" s="346"/>
      <c r="H52" s="347"/>
      <c r="I52" s="346"/>
      <c r="J52" s="347"/>
      <c r="K52" s="346"/>
      <c r="L52" s="347"/>
      <c r="M52" s="346"/>
      <c r="N52" s="347"/>
      <c r="O52" s="346"/>
      <c r="P52" s="347"/>
      <c r="Q52" s="346"/>
      <c r="R52" s="347"/>
      <c r="S52" s="346"/>
      <c r="T52" s="347"/>
      <c r="U52" s="346"/>
      <c r="V52" s="347"/>
      <c r="W52" s="404"/>
      <c r="X52" s="405"/>
      <c r="Y52" s="402"/>
      <c r="Z52" s="403"/>
      <c r="AA52" s="424"/>
      <c r="AB52" s="425"/>
      <c r="AC52" s="424"/>
      <c r="AD52" s="425"/>
      <c r="AE52" s="424"/>
      <c r="AF52" s="425"/>
      <c r="AG52" s="424"/>
      <c r="AH52" s="425"/>
      <c r="AI52" s="346"/>
      <c r="AJ52" s="347"/>
      <c r="AK52" s="467"/>
      <c r="AL52" s="468"/>
      <c r="AM52" s="346"/>
      <c r="AN52" s="347"/>
      <c r="AO52" s="346"/>
      <c r="AP52" s="347"/>
      <c r="AQ52" s="346"/>
      <c r="AR52" s="347"/>
      <c r="AS52" s="346"/>
      <c r="AT52" s="347"/>
      <c r="AU52" s="49"/>
      <c r="AV52" s="49"/>
      <c r="AW52" s="49"/>
      <c r="AX52" s="49"/>
      <c r="AY52" s="49"/>
      <c r="AZ52" s="49"/>
      <c r="BA52" s="49"/>
      <c r="BB52" s="49"/>
      <c r="BC52" s="49"/>
      <c r="BD52" s="49"/>
      <c r="BE52" s="49"/>
      <c r="BF52" s="49"/>
      <c r="BG52" s="49"/>
      <c r="BH52" s="49"/>
      <c r="BI52" s="49"/>
      <c r="BJ52" s="49"/>
      <c r="BK52" s="49"/>
      <c r="BL52" s="49"/>
      <c r="BM52" s="49"/>
      <c r="BN52" s="49"/>
      <c r="BO52" s="49"/>
      <c r="BP52" s="49"/>
      <c r="BQ52" s="49"/>
      <c r="BR52" s="49"/>
      <c r="BS52" s="49"/>
      <c r="BT52" s="49"/>
      <c r="BU52" s="49"/>
      <c r="BV52" s="49"/>
      <c r="BW52" s="49"/>
      <c r="BX52" s="49"/>
      <c r="BY52" s="49"/>
      <c r="BZ52" s="49"/>
      <c r="CA52" s="49"/>
      <c r="CB52" s="49"/>
      <c r="CC52" s="49"/>
      <c r="CD52" s="49"/>
      <c r="CE52" s="49"/>
      <c r="CF52" s="49"/>
      <c r="CG52" s="49"/>
      <c r="CH52" s="49"/>
      <c r="CI52" s="49"/>
      <c r="CJ52" s="49"/>
      <c r="CK52" s="49"/>
      <c r="CL52" s="49"/>
      <c r="CM52" s="49"/>
      <c r="CN52" s="49"/>
      <c r="CO52" s="49"/>
      <c r="CP52" s="49"/>
      <c r="CQ52" s="49"/>
      <c r="CR52" s="49"/>
      <c r="CS52" s="49"/>
      <c r="CT52" s="49"/>
      <c r="CU52" s="49"/>
      <c r="CV52" s="49"/>
      <c r="CW52" s="49"/>
      <c r="CX52" s="49"/>
      <c r="CY52" s="49"/>
      <c r="CZ52" s="49"/>
      <c r="DA52" s="49"/>
      <c r="DB52" s="49"/>
      <c r="DC52" s="49"/>
      <c r="DD52" s="49"/>
      <c r="DE52" s="49"/>
      <c r="DF52" s="49"/>
      <c r="DG52" s="49"/>
      <c r="DH52" s="49"/>
      <c r="DI52" s="49"/>
      <c r="DJ52" s="49"/>
      <c r="DK52" s="49"/>
      <c r="DL52" s="49"/>
      <c r="DM52" s="49"/>
      <c r="DN52" s="49"/>
      <c r="DO52" s="49"/>
      <c r="DP52" s="49"/>
      <c r="DQ52" s="49"/>
      <c r="DR52" s="49"/>
      <c r="DS52" s="49"/>
      <c r="DT52" s="49"/>
      <c r="DU52" s="49"/>
      <c r="DV52" s="49"/>
      <c r="DW52" s="49"/>
      <c r="DX52" s="49"/>
      <c r="DY52" s="49"/>
      <c r="DZ52" s="49"/>
      <c r="EA52" s="49"/>
      <c r="EB52" s="49"/>
      <c r="EC52" s="49"/>
      <c r="ED52" s="49"/>
      <c r="EE52" s="49"/>
      <c r="EF52" s="49"/>
      <c r="EG52" s="49"/>
      <c r="EH52" s="49"/>
      <c r="EI52" s="49"/>
      <c r="EJ52" s="49"/>
      <c r="EK52" s="49"/>
      <c r="EL52" s="49"/>
      <c r="EM52" s="49"/>
      <c r="EN52" s="49"/>
      <c r="EO52" s="49"/>
      <c r="EP52" s="49"/>
      <c r="EQ52" s="49"/>
      <c r="ER52" s="49"/>
      <c r="ES52" s="49"/>
      <c r="ET52" s="49"/>
      <c r="EU52" s="49"/>
      <c r="EV52" s="49"/>
      <c r="EW52" s="49"/>
      <c r="EX52" s="49"/>
      <c r="EY52" s="49"/>
      <c r="EZ52" s="49"/>
      <c r="FA52" s="49"/>
      <c r="FB52" s="49"/>
      <c r="FC52" s="49"/>
      <c r="FD52" s="49"/>
      <c r="FE52" s="49"/>
      <c r="FF52" s="49"/>
      <c r="FG52" s="49"/>
      <c r="FH52" s="49"/>
      <c r="FI52" s="49"/>
      <c r="FJ52" s="49"/>
      <c r="FK52" s="49"/>
      <c r="FL52" s="49"/>
      <c r="FM52" s="49"/>
      <c r="FN52" s="49"/>
      <c r="FO52" s="49"/>
      <c r="FP52" s="49"/>
      <c r="FQ52" s="49"/>
      <c r="FR52" s="49"/>
      <c r="FS52" s="49"/>
      <c r="FT52" s="49"/>
      <c r="FU52" s="49"/>
      <c r="FV52" s="49"/>
      <c r="FW52" s="49"/>
      <c r="FX52" s="49"/>
      <c r="FY52" s="49"/>
      <c r="FZ52" s="49"/>
      <c r="GA52" s="49"/>
      <c r="GB52" s="49"/>
      <c r="GC52" s="49"/>
      <c r="GD52" s="49"/>
      <c r="GE52" s="49"/>
      <c r="GF52" s="49"/>
      <c r="GG52" s="49"/>
      <c r="GH52" s="49"/>
      <c r="GI52" s="49"/>
      <c r="GJ52" s="49"/>
      <c r="GK52" s="49"/>
      <c r="GL52" s="49"/>
      <c r="GM52" s="49"/>
      <c r="GN52" s="49"/>
      <c r="GO52" s="49"/>
      <c r="GP52" s="49"/>
      <c r="GQ52" s="49"/>
      <c r="GR52" s="49"/>
      <c r="GS52" s="49"/>
      <c r="GT52" s="49"/>
      <c r="GU52" s="49"/>
      <c r="GV52" s="49"/>
      <c r="GW52" s="49"/>
      <c r="GX52" s="49"/>
      <c r="GY52" s="49"/>
      <c r="GZ52" s="49"/>
      <c r="HA52" s="49"/>
      <c r="HB52" s="49"/>
      <c r="HC52" s="49"/>
    </row>
    <row r="53" spans="1:211" s="54" customFormat="1" ht="12.75" customHeight="1" x14ac:dyDescent="0.25">
      <c r="A53" s="582"/>
      <c r="B53" s="170" t="s">
        <v>24</v>
      </c>
      <c r="C53" s="438" t="s">
        <v>166</v>
      </c>
      <c r="D53" s="439"/>
      <c r="E53" s="438" t="s">
        <v>78</v>
      </c>
      <c r="F53" s="439"/>
      <c r="G53" s="438" t="s">
        <v>82</v>
      </c>
      <c r="H53" s="439"/>
      <c r="I53" s="438" t="s">
        <v>167</v>
      </c>
      <c r="J53" s="439"/>
      <c r="K53" s="438" t="s">
        <v>162</v>
      </c>
      <c r="L53" s="439"/>
      <c r="M53" s="438"/>
      <c r="N53" s="439"/>
      <c r="O53" s="438" t="s">
        <v>102</v>
      </c>
      <c r="P53" s="439"/>
      <c r="Q53" s="438"/>
      <c r="R53" s="439"/>
      <c r="S53" s="438" t="s">
        <v>120</v>
      </c>
      <c r="T53" s="439"/>
      <c r="U53" s="438" t="s">
        <v>83</v>
      </c>
      <c r="V53" s="439"/>
      <c r="W53" s="438" t="s">
        <v>168</v>
      </c>
      <c r="X53" s="439"/>
      <c r="Y53" s="438"/>
      <c r="Z53" s="439"/>
      <c r="AA53" s="452" t="s">
        <v>144</v>
      </c>
      <c r="AB53" s="453"/>
      <c r="AC53" s="452"/>
      <c r="AD53" s="453"/>
      <c r="AE53" s="452" t="s">
        <v>144</v>
      </c>
      <c r="AF53" s="453"/>
      <c r="AG53" s="438"/>
      <c r="AH53" s="439"/>
      <c r="AI53" s="438" t="s">
        <v>163</v>
      </c>
      <c r="AJ53" s="439"/>
      <c r="AK53" s="438"/>
      <c r="AL53" s="439"/>
      <c r="AM53" s="438" t="s">
        <v>164</v>
      </c>
      <c r="AN53" s="439"/>
      <c r="AO53" s="438"/>
      <c r="AP53" s="439"/>
      <c r="AQ53" s="438"/>
      <c r="AR53" s="439"/>
      <c r="AS53" s="438"/>
      <c r="AT53" s="439"/>
      <c r="AU53" s="49"/>
      <c r="AV53" s="49"/>
      <c r="AW53" s="49"/>
      <c r="AX53" s="49"/>
      <c r="AY53" s="49"/>
      <c r="AZ53" s="49"/>
      <c r="BA53" s="49"/>
      <c r="BB53" s="49"/>
      <c r="BC53" s="49"/>
      <c r="BD53" s="49"/>
      <c r="BE53" s="49"/>
      <c r="BF53" s="49"/>
      <c r="BG53" s="49"/>
      <c r="BH53" s="49"/>
      <c r="BI53" s="49"/>
      <c r="BJ53" s="49"/>
      <c r="BK53" s="49"/>
      <c r="BL53" s="49"/>
      <c r="BM53" s="49"/>
      <c r="BN53" s="49"/>
      <c r="BO53" s="49"/>
      <c r="BP53" s="49"/>
      <c r="BQ53" s="49"/>
      <c r="BR53" s="49"/>
      <c r="BS53" s="49"/>
      <c r="BT53" s="49"/>
      <c r="BU53" s="49"/>
      <c r="BV53" s="49"/>
      <c r="BW53" s="49"/>
      <c r="BX53" s="49"/>
      <c r="BY53" s="49"/>
      <c r="BZ53" s="49"/>
      <c r="CA53" s="49"/>
      <c r="CB53" s="49"/>
      <c r="CC53" s="49"/>
      <c r="CD53" s="49"/>
      <c r="CE53" s="49"/>
      <c r="CF53" s="49"/>
      <c r="CG53" s="49"/>
      <c r="CH53" s="49"/>
      <c r="CI53" s="49"/>
      <c r="CJ53" s="49"/>
      <c r="CK53" s="49"/>
      <c r="CL53" s="49"/>
      <c r="CM53" s="49"/>
      <c r="CN53" s="49"/>
      <c r="CO53" s="49"/>
      <c r="CP53" s="49"/>
      <c r="CQ53" s="49"/>
      <c r="CR53" s="49"/>
      <c r="CS53" s="49"/>
      <c r="CT53" s="49"/>
      <c r="CU53" s="49"/>
      <c r="CV53" s="49"/>
      <c r="CW53" s="49"/>
      <c r="CX53" s="49"/>
      <c r="CY53" s="49"/>
      <c r="CZ53" s="49"/>
      <c r="DA53" s="49"/>
      <c r="DB53" s="49"/>
      <c r="DC53" s="49"/>
      <c r="DD53" s="49"/>
      <c r="DE53" s="49"/>
      <c r="DF53" s="49"/>
      <c r="DG53" s="49"/>
      <c r="DH53" s="49"/>
      <c r="DI53" s="49"/>
      <c r="DJ53" s="49"/>
      <c r="DK53" s="49"/>
      <c r="DL53" s="49"/>
      <c r="DM53" s="49"/>
      <c r="DN53" s="49"/>
      <c r="DO53" s="49"/>
      <c r="DP53" s="49"/>
      <c r="DQ53" s="49"/>
      <c r="DR53" s="49"/>
      <c r="DS53" s="49"/>
      <c r="DT53" s="49"/>
      <c r="DU53" s="49"/>
      <c r="DV53" s="49"/>
      <c r="DW53" s="49"/>
      <c r="DX53" s="49"/>
      <c r="DY53" s="49"/>
      <c r="DZ53" s="49"/>
      <c r="EA53" s="49"/>
      <c r="EB53" s="49"/>
      <c r="EC53" s="49"/>
      <c r="ED53" s="49"/>
      <c r="EE53" s="49"/>
      <c r="EF53" s="49"/>
      <c r="EG53" s="49"/>
      <c r="EH53" s="49"/>
      <c r="EI53" s="49"/>
      <c r="EJ53" s="49"/>
      <c r="EK53" s="49"/>
      <c r="EL53" s="49"/>
      <c r="EM53" s="49"/>
      <c r="EN53" s="49"/>
      <c r="EO53" s="49"/>
      <c r="EP53" s="49"/>
      <c r="EQ53" s="49"/>
      <c r="ER53" s="49"/>
      <c r="ES53" s="49"/>
      <c r="ET53" s="49"/>
      <c r="EU53" s="49"/>
      <c r="EV53" s="49"/>
      <c r="EW53" s="49"/>
      <c r="EX53" s="49"/>
      <c r="EY53" s="49"/>
      <c r="EZ53" s="49"/>
      <c r="FA53" s="49"/>
      <c r="FB53" s="49"/>
      <c r="FC53" s="49"/>
      <c r="FD53" s="49"/>
      <c r="FE53" s="49"/>
      <c r="FF53" s="49"/>
      <c r="FG53" s="49"/>
      <c r="FH53" s="49"/>
      <c r="FI53" s="49"/>
      <c r="FJ53" s="49"/>
      <c r="FK53" s="49"/>
      <c r="FL53" s="49"/>
      <c r="FM53" s="49"/>
      <c r="FN53" s="49"/>
      <c r="FO53" s="49"/>
      <c r="FP53" s="49"/>
      <c r="FQ53" s="49"/>
      <c r="FR53" s="49"/>
      <c r="FS53" s="49"/>
      <c r="FT53" s="49"/>
      <c r="FU53" s="49"/>
      <c r="FV53" s="49"/>
      <c r="FW53" s="49"/>
      <c r="FX53" s="49"/>
      <c r="FY53" s="49"/>
      <c r="FZ53" s="49"/>
      <c r="GA53" s="49"/>
      <c r="GB53" s="49"/>
      <c r="GC53" s="49"/>
      <c r="GD53" s="49"/>
      <c r="GE53" s="49"/>
      <c r="GF53" s="49"/>
      <c r="GG53" s="49"/>
      <c r="GH53" s="49"/>
      <c r="GI53" s="49"/>
      <c r="GJ53" s="49"/>
      <c r="GK53" s="49"/>
      <c r="GL53" s="49"/>
      <c r="GM53" s="49"/>
      <c r="GN53" s="49"/>
      <c r="GO53" s="49"/>
      <c r="GP53" s="49"/>
      <c r="GQ53" s="49"/>
      <c r="GR53" s="49"/>
      <c r="GS53" s="49"/>
      <c r="GT53" s="49"/>
      <c r="GU53" s="49"/>
      <c r="GV53" s="49"/>
      <c r="GW53" s="49"/>
      <c r="GX53" s="49"/>
      <c r="GY53" s="49"/>
      <c r="GZ53" s="49"/>
      <c r="HA53" s="49"/>
      <c r="HB53" s="49"/>
      <c r="HC53" s="49"/>
    </row>
    <row r="54" spans="1:211" s="54" customFormat="1" ht="12.75" customHeight="1" x14ac:dyDescent="0.25">
      <c r="A54" s="582"/>
      <c r="B54" s="170"/>
      <c r="C54" s="311">
        <v>0.33333333333333331</v>
      </c>
      <c r="D54" s="192">
        <v>0.41666666666666669</v>
      </c>
      <c r="E54" s="311">
        <v>0.41666666666666669</v>
      </c>
      <c r="F54" s="192">
        <v>0.5</v>
      </c>
      <c r="G54" s="191">
        <v>0.5625</v>
      </c>
      <c r="H54" s="192">
        <v>0.60416666666666663</v>
      </c>
      <c r="I54" s="191">
        <v>0.625</v>
      </c>
      <c r="J54" s="192">
        <v>0.70833333333333337</v>
      </c>
      <c r="K54" s="311">
        <v>0.375</v>
      </c>
      <c r="L54" s="192">
        <v>0.5</v>
      </c>
      <c r="M54" s="191"/>
      <c r="N54" s="192"/>
      <c r="O54" s="191">
        <v>0.5625</v>
      </c>
      <c r="P54" s="192">
        <v>0.6875</v>
      </c>
      <c r="Q54" s="191"/>
      <c r="R54" s="192"/>
      <c r="S54" s="191">
        <v>0.33333333333333331</v>
      </c>
      <c r="T54" s="192">
        <v>0.41666666666666669</v>
      </c>
      <c r="U54" s="191">
        <v>0.41666666666666669</v>
      </c>
      <c r="V54" s="192">
        <v>0.5</v>
      </c>
      <c r="W54" s="191">
        <v>0.58333333333333337</v>
      </c>
      <c r="X54" s="192">
        <v>0.66666666666666663</v>
      </c>
      <c r="Y54" s="191"/>
      <c r="Z54" s="192"/>
      <c r="AA54" s="185"/>
      <c r="AB54" s="186"/>
      <c r="AC54" s="185"/>
      <c r="AD54" s="186"/>
      <c r="AE54" s="185"/>
      <c r="AF54" s="186"/>
      <c r="AG54" s="191"/>
      <c r="AH54" s="192"/>
      <c r="AI54" s="311" t="s">
        <v>169</v>
      </c>
      <c r="AJ54" s="192">
        <v>0.5</v>
      </c>
      <c r="AK54" s="311"/>
      <c r="AL54" s="192"/>
      <c r="AM54" s="191">
        <v>0.5625</v>
      </c>
      <c r="AN54" s="192">
        <v>0.6875</v>
      </c>
      <c r="AO54" s="191"/>
      <c r="AP54" s="192"/>
      <c r="AQ54" s="191"/>
      <c r="AR54" s="192"/>
      <c r="AS54" s="191"/>
      <c r="AT54" s="192"/>
      <c r="AU54" s="49"/>
      <c r="AV54" s="49"/>
      <c r="AW54" s="49"/>
      <c r="AX54" s="49"/>
      <c r="AY54" s="49"/>
      <c r="AZ54" s="49"/>
      <c r="BA54" s="49"/>
      <c r="BB54" s="49"/>
      <c r="BC54" s="49"/>
      <c r="BD54" s="49"/>
      <c r="BE54" s="49"/>
      <c r="BF54" s="49"/>
      <c r="BG54" s="49"/>
      <c r="BH54" s="49"/>
      <c r="BI54" s="49"/>
      <c r="BJ54" s="49"/>
      <c r="BK54" s="49"/>
      <c r="BL54" s="49"/>
      <c r="BM54" s="49"/>
      <c r="BN54" s="49"/>
      <c r="BO54" s="49"/>
      <c r="BP54" s="49"/>
      <c r="BQ54" s="49"/>
      <c r="BR54" s="49"/>
      <c r="BS54" s="49"/>
      <c r="BT54" s="49"/>
      <c r="BU54" s="49"/>
      <c r="BV54" s="49"/>
      <c r="BW54" s="49"/>
      <c r="BX54" s="49"/>
      <c r="BY54" s="49"/>
      <c r="BZ54" s="49"/>
      <c r="CA54" s="49"/>
      <c r="CB54" s="49"/>
      <c r="CC54" s="49"/>
      <c r="CD54" s="49"/>
      <c r="CE54" s="49"/>
      <c r="CF54" s="49"/>
      <c r="CG54" s="49"/>
      <c r="CH54" s="49"/>
      <c r="CI54" s="49"/>
      <c r="CJ54" s="49"/>
      <c r="CK54" s="49"/>
      <c r="CL54" s="49"/>
      <c r="CM54" s="49"/>
      <c r="CN54" s="49"/>
      <c r="CO54" s="49"/>
      <c r="CP54" s="49"/>
      <c r="CQ54" s="49"/>
      <c r="CR54" s="49"/>
      <c r="CS54" s="49"/>
      <c r="CT54" s="49"/>
      <c r="CU54" s="49"/>
      <c r="CV54" s="49"/>
      <c r="CW54" s="49"/>
      <c r="CX54" s="49"/>
      <c r="CY54" s="49"/>
      <c r="CZ54" s="49"/>
      <c r="DA54" s="49"/>
      <c r="DB54" s="49"/>
      <c r="DC54" s="49"/>
      <c r="DD54" s="49"/>
      <c r="DE54" s="49"/>
      <c r="DF54" s="49"/>
      <c r="DG54" s="49"/>
      <c r="DH54" s="49"/>
      <c r="DI54" s="49"/>
      <c r="DJ54" s="49"/>
      <c r="DK54" s="49"/>
      <c r="DL54" s="49"/>
      <c r="DM54" s="49"/>
      <c r="DN54" s="49"/>
      <c r="DO54" s="49"/>
      <c r="DP54" s="49"/>
      <c r="DQ54" s="49"/>
      <c r="DR54" s="49"/>
      <c r="DS54" s="49"/>
      <c r="DT54" s="49"/>
      <c r="DU54" s="49"/>
      <c r="DV54" s="49"/>
      <c r="DW54" s="49"/>
      <c r="DX54" s="49"/>
      <c r="DY54" s="49"/>
      <c r="DZ54" s="49"/>
      <c r="EA54" s="49"/>
      <c r="EB54" s="49"/>
      <c r="EC54" s="49"/>
      <c r="ED54" s="49"/>
      <c r="EE54" s="49"/>
      <c r="EF54" s="49"/>
      <c r="EG54" s="49"/>
      <c r="EH54" s="49"/>
      <c r="EI54" s="49"/>
      <c r="EJ54" s="49"/>
      <c r="EK54" s="49"/>
      <c r="EL54" s="49"/>
      <c r="EM54" s="49"/>
      <c r="EN54" s="49"/>
      <c r="EO54" s="49"/>
      <c r="EP54" s="49"/>
      <c r="EQ54" s="49"/>
      <c r="ER54" s="49"/>
      <c r="ES54" s="49"/>
      <c r="ET54" s="49"/>
      <c r="EU54" s="49"/>
      <c r="EV54" s="49"/>
      <c r="EW54" s="49"/>
      <c r="EX54" s="49"/>
      <c r="EY54" s="49"/>
      <c r="EZ54" s="49"/>
      <c r="FA54" s="49"/>
      <c r="FB54" s="49"/>
      <c r="FC54" s="49"/>
      <c r="FD54" s="49"/>
      <c r="FE54" s="49"/>
      <c r="FF54" s="49"/>
      <c r="FG54" s="49"/>
      <c r="FH54" s="49"/>
      <c r="FI54" s="49"/>
      <c r="FJ54" s="49"/>
      <c r="FK54" s="49"/>
      <c r="FL54" s="49"/>
      <c r="FM54" s="49"/>
      <c r="FN54" s="49"/>
      <c r="FO54" s="49"/>
      <c r="FP54" s="49"/>
      <c r="FQ54" s="49"/>
      <c r="FR54" s="49"/>
      <c r="FS54" s="49"/>
      <c r="FT54" s="49"/>
      <c r="FU54" s="49"/>
      <c r="FV54" s="49"/>
      <c r="FW54" s="49"/>
      <c r="FX54" s="49"/>
      <c r="FY54" s="49"/>
      <c r="FZ54" s="49"/>
      <c r="GA54" s="49"/>
      <c r="GB54" s="49"/>
      <c r="GC54" s="49"/>
      <c r="GD54" s="49"/>
      <c r="GE54" s="49"/>
      <c r="GF54" s="49"/>
      <c r="GG54" s="49"/>
      <c r="GH54" s="49"/>
      <c r="GI54" s="49"/>
      <c r="GJ54" s="49"/>
      <c r="GK54" s="49"/>
      <c r="GL54" s="49"/>
      <c r="GM54" s="49"/>
      <c r="GN54" s="49"/>
      <c r="GO54" s="49"/>
      <c r="GP54" s="49"/>
      <c r="GQ54" s="49"/>
      <c r="GR54" s="49"/>
      <c r="GS54" s="49"/>
      <c r="GT54" s="49"/>
      <c r="GU54" s="49"/>
      <c r="GV54" s="49"/>
      <c r="GW54" s="49"/>
      <c r="GX54" s="49"/>
      <c r="GY54" s="49"/>
      <c r="GZ54" s="49"/>
      <c r="HA54" s="49"/>
      <c r="HB54" s="49"/>
      <c r="HC54" s="49"/>
    </row>
    <row r="55" spans="1:211" s="54" customFormat="1" ht="12.75" customHeight="1" x14ac:dyDescent="0.25">
      <c r="A55" s="582"/>
      <c r="B55" s="170"/>
      <c r="C55" s="10" t="s">
        <v>24</v>
      </c>
      <c r="D55" s="193" t="s">
        <v>118</v>
      </c>
      <c r="E55" s="10"/>
      <c r="F55" s="193" t="s">
        <v>43</v>
      </c>
      <c r="G55" s="10"/>
      <c r="H55" s="193" t="s">
        <v>43</v>
      </c>
      <c r="I55" s="10"/>
      <c r="J55" s="193" t="s">
        <v>45</v>
      </c>
      <c r="K55" s="10"/>
      <c r="L55" s="193" t="s">
        <v>45</v>
      </c>
      <c r="M55" s="10"/>
      <c r="N55" s="193"/>
      <c r="O55" s="10"/>
      <c r="P55" s="193" t="s">
        <v>43</v>
      </c>
      <c r="Q55" s="10"/>
      <c r="R55" s="193"/>
      <c r="S55" s="10"/>
      <c r="T55" s="193" t="s">
        <v>60</v>
      </c>
      <c r="U55" s="10"/>
      <c r="V55" s="193" t="s">
        <v>14</v>
      </c>
      <c r="W55" s="10"/>
      <c r="X55" s="193" t="s">
        <v>14</v>
      </c>
      <c r="Y55" s="10"/>
      <c r="Z55" s="193"/>
      <c r="AA55" s="88"/>
      <c r="AB55" s="190"/>
      <c r="AC55" s="88"/>
      <c r="AD55" s="190"/>
      <c r="AE55" s="88"/>
      <c r="AF55" s="190"/>
      <c r="AG55" s="10"/>
      <c r="AH55" s="193"/>
      <c r="AI55" s="10" t="s">
        <v>165</v>
      </c>
      <c r="AJ55" s="193" t="s">
        <v>45</v>
      </c>
      <c r="AK55" s="10"/>
      <c r="AL55" s="193"/>
      <c r="AM55" s="10"/>
      <c r="AN55" s="193" t="s">
        <v>60</v>
      </c>
      <c r="AO55" s="10"/>
      <c r="AP55" s="193"/>
      <c r="AQ55" s="10"/>
      <c r="AR55" s="193"/>
      <c r="AS55" s="10"/>
      <c r="AT55" s="193"/>
      <c r="AU55" s="49"/>
      <c r="AV55" s="49"/>
      <c r="AW55" s="49"/>
      <c r="AX55" s="49"/>
      <c r="AY55" s="49"/>
      <c r="AZ55" s="49"/>
      <c r="BA55" s="49"/>
      <c r="BB55" s="49"/>
      <c r="BC55" s="49"/>
      <c r="BD55" s="49"/>
      <c r="BE55" s="49"/>
      <c r="BF55" s="49"/>
      <c r="BG55" s="49"/>
      <c r="BH55" s="49"/>
      <c r="BI55" s="49"/>
      <c r="BJ55" s="49"/>
      <c r="BK55" s="49"/>
      <c r="BL55" s="49"/>
      <c r="BM55" s="49"/>
      <c r="BN55" s="49"/>
      <c r="BO55" s="49"/>
      <c r="BP55" s="49"/>
      <c r="BQ55" s="49"/>
      <c r="BR55" s="49"/>
      <c r="BS55" s="49"/>
      <c r="BT55" s="49"/>
      <c r="BU55" s="49"/>
      <c r="BV55" s="49"/>
      <c r="BW55" s="49"/>
      <c r="BX55" s="49"/>
      <c r="BY55" s="49"/>
      <c r="BZ55" s="49"/>
      <c r="CA55" s="49"/>
      <c r="CB55" s="49"/>
      <c r="CC55" s="49"/>
      <c r="CD55" s="49"/>
      <c r="CE55" s="49"/>
      <c r="CF55" s="49"/>
      <c r="CG55" s="49"/>
      <c r="CH55" s="49"/>
      <c r="CI55" s="49"/>
      <c r="CJ55" s="49"/>
      <c r="CK55" s="49"/>
      <c r="CL55" s="49"/>
      <c r="CM55" s="49"/>
      <c r="CN55" s="49"/>
      <c r="CO55" s="49"/>
      <c r="CP55" s="49"/>
      <c r="CQ55" s="49"/>
      <c r="CR55" s="49"/>
      <c r="CS55" s="49"/>
      <c r="CT55" s="49"/>
      <c r="CU55" s="49"/>
      <c r="CV55" s="49"/>
      <c r="CW55" s="49"/>
      <c r="CX55" s="49"/>
      <c r="CY55" s="49"/>
      <c r="CZ55" s="49"/>
      <c r="DA55" s="49"/>
      <c r="DB55" s="49"/>
      <c r="DC55" s="49"/>
      <c r="DD55" s="49"/>
      <c r="DE55" s="49"/>
      <c r="DF55" s="49"/>
      <c r="DG55" s="49"/>
      <c r="DH55" s="49"/>
      <c r="DI55" s="49"/>
      <c r="DJ55" s="49"/>
      <c r="DK55" s="49"/>
      <c r="DL55" s="49"/>
      <c r="DM55" s="49"/>
      <c r="DN55" s="49"/>
      <c r="DO55" s="49"/>
      <c r="DP55" s="49"/>
      <c r="DQ55" s="49"/>
      <c r="DR55" s="49"/>
      <c r="DS55" s="49"/>
      <c r="DT55" s="49"/>
      <c r="DU55" s="49"/>
      <c r="DV55" s="49"/>
      <c r="DW55" s="49"/>
      <c r="DX55" s="49"/>
      <c r="DY55" s="49"/>
      <c r="DZ55" s="49"/>
      <c r="EA55" s="49"/>
      <c r="EB55" s="49"/>
      <c r="EC55" s="49"/>
      <c r="ED55" s="49"/>
      <c r="EE55" s="49"/>
      <c r="EF55" s="49"/>
      <c r="EG55" s="49"/>
      <c r="EH55" s="49"/>
      <c r="EI55" s="49"/>
      <c r="EJ55" s="49"/>
      <c r="EK55" s="49"/>
      <c r="EL55" s="49"/>
      <c r="EM55" s="49"/>
      <c r="EN55" s="49"/>
      <c r="EO55" s="49"/>
      <c r="EP55" s="49"/>
      <c r="EQ55" s="49"/>
      <c r="ER55" s="49"/>
      <c r="ES55" s="49"/>
      <c r="ET55" s="49"/>
      <c r="EU55" s="49"/>
      <c r="EV55" s="49"/>
      <c r="EW55" s="49"/>
      <c r="EX55" s="49"/>
      <c r="EY55" s="49"/>
      <c r="EZ55" s="49"/>
      <c r="FA55" s="49"/>
      <c r="FB55" s="49"/>
      <c r="FC55" s="49"/>
      <c r="FD55" s="49"/>
      <c r="FE55" s="49"/>
      <c r="FF55" s="49"/>
      <c r="FG55" s="49"/>
      <c r="FH55" s="49"/>
      <c r="FI55" s="49"/>
      <c r="FJ55" s="49"/>
      <c r="FK55" s="49"/>
      <c r="FL55" s="49"/>
      <c r="FM55" s="49"/>
      <c r="FN55" s="49"/>
      <c r="FO55" s="49"/>
      <c r="FP55" s="49"/>
      <c r="FQ55" s="49"/>
      <c r="FR55" s="49"/>
      <c r="FS55" s="49"/>
      <c r="FT55" s="49"/>
      <c r="FU55" s="49"/>
      <c r="FV55" s="49"/>
      <c r="FW55" s="49"/>
      <c r="FX55" s="49"/>
      <c r="FY55" s="49"/>
      <c r="FZ55" s="49"/>
      <c r="GA55" s="49"/>
      <c r="GB55" s="49"/>
      <c r="GC55" s="49"/>
      <c r="GD55" s="49"/>
      <c r="GE55" s="49"/>
      <c r="GF55" s="49"/>
      <c r="GG55" s="49"/>
      <c r="GH55" s="49"/>
      <c r="GI55" s="49"/>
      <c r="GJ55" s="49"/>
      <c r="GK55" s="49"/>
      <c r="GL55" s="49"/>
      <c r="GM55" s="49"/>
      <c r="GN55" s="49"/>
      <c r="GO55" s="49"/>
      <c r="GP55" s="49"/>
      <c r="GQ55" s="49"/>
      <c r="GR55" s="49"/>
      <c r="GS55" s="49"/>
      <c r="GT55" s="49"/>
      <c r="GU55" s="49"/>
      <c r="GV55" s="49"/>
      <c r="GW55" s="49"/>
      <c r="GX55" s="49"/>
      <c r="GY55" s="49"/>
      <c r="GZ55" s="49"/>
      <c r="HA55" s="49"/>
      <c r="HB55" s="49"/>
      <c r="HC55" s="49"/>
    </row>
    <row r="56" spans="1:211" s="54" customFormat="1" ht="12.75" customHeight="1" thickBot="1" x14ac:dyDescent="0.3">
      <c r="A56" s="582"/>
      <c r="B56" s="170"/>
      <c r="C56" s="344"/>
      <c r="D56" s="345"/>
      <c r="E56" s="344"/>
      <c r="F56" s="345"/>
      <c r="G56" s="344"/>
      <c r="H56" s="345"/>
      <c r="I56" s="344"/>
      <c r="J56" s="345"/>
      <c r="K56" s="344"/>
      <c r="L56" s="345"/>
      <c r="M56" s="344"/>
      <c r="N56" s="345"/>
      <c r="O56" s="344"/>
      <c r="P56" s="345"/>
      <c r="Q56" s="344"/>
      <c r="R56" s="345"/>
      <c r="S56" s="344"/>
      <c r="T56" s="345"/>
      <c r="U56" s="344"/>
      <c r="V56" s="345"/>
      <c r="W56" s="344"/>
      <c r="X56" s="345"/>
      <c r="Y56" s="344"/>
      <c r="Z56" s="345"/>
      <c r="AA56" s="424"/>
      <c r="AB56" s="425"/>
      <c r="AC56" s="424"/>
      <c r="AD56" s="425"/>
      <c r="AE56" s="424"/>
      <c r="AF56" s="425"/>
      <c r="AG56" s="344"/>
      <c r="AH56" s="345"/>
      <c r="AI56" s="344"/>
      <c r="AJ56" s="345"/>
      <c r="AK56" s="609"/>
      <c r="AL56" s="610"/>
      <c r="AM56" s="344"/>
      <c r="AN56" s="345"/>
      <c r="AO56" s="344"/>
      <c r="AP56" s="345"/>
      <c r="AQ56" s="344"/>
      <c r="AR56" s="345"/>
      <c r="AS56" s="344"/>
      <c r="AT56" s="345"/>
      <c r="AU56" s="49"/>
      <c r="AV56" s="49"/>
      <c r="AW56" s="49"/>
      <c r="AX56" s="49"/>
      <c r="AY56" s="49"/>
      <c r="AZ56" s="49"/>
      <c r="BA56" s="49"/>
      <c r="BB56" s="49"/>
      <c r="BC56" s="49"/>
      <c r="BD56" s="49"/>
      <c r="BE56" s="49"/>
      <c r="BF56" s="49"/>
      <c r="BG56" s="49"/>
      <c r="BH56" s="49"/>
      <c r="BI56" s="49"/>
      <c r="BJ56" s="49"/>
      <c r="BK56" s="49"/>
      <c r="BL56" s="49"/>
      <c r="BM56" s="49"/>
      <c r="BN56" s="49"/>
      <c r="BO56" s="49"/>
      <c r="BP56" s="49"/>
      <c r="BQ56" s="49"/>
      <c r="BR56" s="49"/>
      <c r="BS56" s="49"/>
      <c r="BT56" s="49"/>
      <c r="BU56" s="49"/>
      <c r="BV56" s="49"/>
      <c r="BW56" s="49"/>
      <c r="BX56" s="49"/>
      <c r="BY56" s="49"/>
      <c r="BZ56" s="49"/>
      <c r="CA56" s="49"/>
      <c r="CB56" s="49"/>
      <c r="CC56" s="49"/>
      <c r="CD56" s="49"/>
      <c r="CE56" s="49"/>
      <c r="CF56" s="49"/>
      <c r="CG56" s="49"/>
      <c r="CH56" s="49"/>
      <c r="CI56" s="49"/>
      <c r="CJ56" s="49"/>
      <c r="CK56" s="49"/>
      <c r="CL56" s="49"/>
      <c r="CM56" s="49"/>
      <c r="CN56" s="49"/>
      <c r="CO56" s="49"/>
      <c r="CP56" s="49"/>
      <c r="CQ56" s="49"/>
      <c r="CR56" s="49"/>
      <c r="CS56" s="49"/>
      <c r="CT56" s="49"/>
      <c r="CU56" s="49"/>
      <c r="CV56" s="49"/>
      <c r="CW56" s="49"/>
      <c r="CX56" s="49"/>
      <c r="CY56" s="49"/>
      <c r="CZ56" s="49"/>
      <c r="DA56" s="49"/>
      <c r="DB56" s="49"/>
      <c r="DC56" s="49"/>
      <c r="DD56" s="49"/>
      <c r="DE56" s="49"/>
      <c r="DF56" s="49"/>
      <c r="DG56" s="49"/>
      <c r="DH56" s="49"/>
      <c r="DI56" s="49"/>
      <c r="DJ56" s="49"/>
      <c r="DK56" s="49"/>
      <c r="DL56" s="49"/>
      <c r="DM56" s="49"/>
      <c r="DN56" s="49"/>
      <c r="DO56" s="49"/>
      <c r="DP56" s="49"/>
      <c r="DQ56" s="49"/>
      <c r="DR56" s="49"/>
      <c r="DS56" s="49"/>
      <c r="DT56" s="49"/>
      <c r="DU56" s="49"/>
      <c r="DV56" s="49"/>
      <c r="DW56" s="49"/>
      <c r="DX56" s="49"/>
      <c r="DY56" s="49"/>
      <c r="DZ56" s="49"/>
      <c r="EA56" s="49"/>
      <c r="EB56" s="49"/>
      <c r="EC56" s="49"/>
      <c r="ED56" s="49"/>
      <c r="EE56" s="49"/>
      <c r="EF56" s="49"/>
      <c r="EG56" s="49"/>
      <c r="EH56" s="49"/>
      <c r="EI56" s="49"/>
      <c r="EJ56" s="49"/>
      <c r="EK56" s="49"/>
      <c r="EL56" s="49"/>
      <c r="EM56" s="49"/>
      <c r="EN56" s="49"/>
      <c r="EO56" s="49"/>
      <c r="EP56" s="49"/>
      <c r="EQ56" s="49"/>
      <c r="ER56" s="49"/>
      <c r="ES56" s="49"/>
      <c r="ET56" s="49"/>
      <c r="EU56" s="49"/>
      <c r="EV56" s="49"/>
      <c r="EW56" s="49"/>
      <c r="EX56" s="49"/>
      <c r="EY56" s="49"/>
      <c r="EZ56" s="49"/>
      <c r="FA56" s="49"/>
      <c r="FB56" s="49"/>
      <c r="FC56" s="49"/>
      <c r="FD56" s="49"/>
      <c r="FE56" s="49"/>
      <c r="FF56" s="49"/>
      <c r="FG56" s="49"/>
      <c r="FH56" s="49"/>
      <c r="FI56" s="49"/>
      <c r="FJ56" s="49"/>
      <c r="FK56" s="49"/>
      <c r="FL56" s="49"/>
      <c r="FM56" s="49"/>
      <c r="FN56" s="49"/>
      <c r="FO56" s="49"/>
      <c r="FP56" s="49"/>
      <c r="FQ56" s="49"/>
      <c r="FR56" s="49"/>
      <c r="FS56" s="49"/>
      <c r="FT56" s="49"/>
      <c r="FU56" s="49"/>
      <c r="FV56" s="49"/>
      <c r="FW56" s="49"/>
      <c r="FX56" s="49"/>
      <c r="FY56" s="49"/>
      <c r="FZ56" s="49"/>
      <c r="GA56" s="49"/>
      <c r="GB56" s="49"/>
      <c r="GC56" s="49"/>
      <c r="GD56" s="49"/>
      <c r="GE56" s="49"/>
      <c r="GF56" s="49"/>
      <c r="GG56" s="49"/>
      <c r="GH56" s="49"/>
      <c r="GI56" s="49"/>
      <c r="GJ56" s="49"/>
      <c r="GK56" s="49"/>
      <c r="GL56" s="49"/>
      <c r="GM56" s="49"/>
      <c r="GN56" s="49"/>
      <c r="GO56" s="49"/>
      <c r="GP56" s="49"/>
      <c r="GQ56" s="49"/>
      <c r="GR56" s="49"/>
      <c r="GS56" s="49"/>
      <c r="GT56" s="49"/>
      <c r="GU56" s="49"/>
      <c r="GV56" s="49"/>
      <c r="GW56" s="49"/>
      <c r="GX56" s="49"/>
      <c r="GY56" s="49"/>
      <c r="GZ56" s="49"/>
      <c r="HA56" s="49"/>
      <c r="HB56" s="49"/>
      <c r="HC56" s="49"/>
    </row>
    <row r="57" spans="1:211" s="56" customFormat="1" ht="12.75" customHeight="1" x14ac:dyDescent="0.25">
      <c r="A57" s="582"/>
      <c r="B57" s="171" t="s">
        <v>27</v>
      </c>
      <c r="C57" s="440"/>
      <c r="D57" s="441"/>
      <c r="E57" s="440"/>
      <c r="F57" s="441"/>
      <c r="G57" s="440" t="s">
        <v>82</v>
      </c>
      <c r="H57" s="441"/>
      <c r="I57" s="440" t="s">
        <v>167</v>
      </c>
      <c r="J57" s="441"/>
      <c r="K57" s="440" t="s">
        <v>162</v>
      </c>
      <c r="L57" s="441"/>
      <c r="M57" s="440"/>
      <c r="N57" s="441"/>
      <c r="O57" s="440"/>
      <c r="P57" s="441"/>
      <c r="Q57" s="440"/>
      <c r="R57" s="441"/>
      <c r="S57" s="440" t="s">
        <v>83</v>
      </c>
      <c r="T57" s="441"/>
      <c r="U57" s="440"/>
      <c r="V57" s="441"/>
      <c r="W57" s="440" t="s">
        <v>168</v>
      </c>
      <c r="X57" s="441"/>
      <c r="Y57" s="440"/>
      <c r="Z57" s="441"/>
      <c r="AA57" s="360"/>
      <c r="AB57" s="361"/>
      <c r="AC57" s="360"/>
      <c r="AD57" s="361"/>
      <c r="AE57" s="360"/>
      <c r="AF57" s="361"/>
      <c r="AG57" s="360"/>
      <c r="AH57" s="361"/>
      <c r="AI57" s="360"/>
      <c r="AJ57" s="361"/>
      <c r="AK57" s="360"/>
      <c r="AL57" s="361"/>
      <c r="AM57" s="360"/>
      <c r="AN57" s="361"/>
      <c r="AO57" s="360"/>
      <c r="AP57" s="361"/>
      <c r="AQ57" s="360"/>
      <c r="AR57" s="361"/>
      <c r="AS57" s="360"/>
      <c r="AT57" s="361"/>
      <c r="AU57" s="49"/>
      <c r="AV57" s="49"/>
      <c r="AW57" s="49"/>
      <c r="AX57" s="49"/>
      <c r="AY57" s="49"/>
      <c r="AZ57" s="49"/>
      <c r="BA57" s="49"/>
      <c r="BB57" s="49"/>
      <c r="BC57" s="49"/>
      <c r="BD57" s="49"/>
      <c r="BE57" s="49"/>
      <c r="BF57" s="49"/>
      <c r="BG57" s="49"/>
      <c r="BH57" s="49"/>
      <c r="BI57" s="49"/>
      <c r="BJ57" s="49"/>
      <c r="BK57" s="49"/>
      <c r="BL57" s="49"/>
      <c r="BM57" s="49"/>
      <c r="BN57" s="49"/>
      <c r="BO57" s="49"/>
      <c r="BP57" s="49"/>
      <c r="BQ57" s="49"/>
      <c r="BR57" s="49"/>
      <c r="BS57" s="49"/>
      <c r="BT57" s="49"/>
      <c r="BU57" s="49"/>
      <c r="BV57" s="49"/>
      <c r="BW57" s="49"/>
      <c r="BX57" s="49"/>
      <c r="BY57" s="49"/>
      <c r="BZ57" s="49"/>
      <c r="CA57" s="49"/>
      <c r="CB57" s="49"/>
      <c r="CC57" s="49"/>
      <c r="CD57" s="49"/>
      <c r="CE57" s="49"/>
      <c r="CF57" s="49"/>
      <c r="CG57" s="49"/>
      <c r="CH57" s="49"/>
      <c r="CI57" s="49"/>
      <c r="CJ57" s="49"/>
      <c r="CK57" s="49"/>
      <c r="CL57" s="49"/>
      <c r="CM57" s="49"/>
      <c r="CN57" s="49"/>
      <c r="CO57" s="49"/>
      <c r="CP57" s="49"/>
      <c r="CQ57" s="49"/>
      <c r="CR57" s="49"/>
      <c r="CS57" s="49"/>
      <c r="CT57" s="49"/>
      <c r="CU57" s="49"/>
      <c r="CV57" s="49"/>
      <c r="CW57" s="49"/>
      <c r="CX57" s="49"/>
      <c r="CY57" s="49"/>
      <c r="CZ57" s="49"/>
      <c r="DA57" s="49"/>
      <c r="DB57" s="49"/>
      <c r="DC57" s="49"/>
      <c r="DD57" s="49"/>
      <c r="DE57" s="49"/>
      <c r="DF57" s="49"/>
      <c r="DG57" s="49"/>
      <c r="DH57" s="49"/>
      <c r="DI57" s="49"/>
      <c r="DJ57" s="49"/>
      <c r="DK57" s="49"/>
      <c r="DL57" s="49"/>
      <c r="DM57" s="49"/>
      <c r="DN57" s="49"/>
      <c r="DO57" s="49"/>
      <c r="DP57" s="49"/>
      <c r="DQ57" s="49"/>
      <c r="DR57" s="49"/>
      <c r="DS57" s="49"/>
      <c r="DT57" s="49"/>
      <c r="DU57" s="49"/>
      <c r="DV57" s="49"/>
      <c r="DW57" s="49"/>
      <c r="DX57" s="49"/>
      <c r="DY57" s="49"/>
      <c r="DZ57" s="49"/>
      <c r="EA57" s="49"/>
      <c r="EB57" s="49"/>
      <c r="EC57" s="49"/>
      <c r="ED57" s="49"/>
      <c r="EE57" s="49"/>
      <c r="EF57" s="49"/>
      <c r="EG57" s="49"/>
      <c r="EH57" s="49"/>
      <c r="EI57" s="49"/>
      <c r="EJ57" s="49"/>
      <c r="EK57" s="49"/>
      <c r="EL57" s="49"/>
      <c r="EM57" s="49"/>
      <c r="EN57" s="49"/>
      <c r="EO57" s="49"/>
      <c r="EP57" s="49"/>
      <c r="EQ57" s="49"/>
      <c r="ER57" s="49"/>
      <c r="ES57" s="49"/>
      <c r="ET57" s="49"/>
      <c r="EU57" s="49"/>
      <c r="EV57" s="49"/>
      <c r="EW57" s="49"/>
      <c r="EX57" s="49"/>
      <c r="EY57" s="49"/>
      <c r="EZ57" s="49"/>
      <c r="FA57" s="49"/>
      <c r="FB57" s="49"/>
      <c r="FC57" s="49"/>
      <c r="FD57" s="49"/>
      <c r="FE57" s="49"/>
      <c r="FF57" s="49"/>
      <c r="FG57" s="49"/>
      <c r="FH57" s="49"/>
      <c r="FI57" s="49"/>
      <c r="FJ57" s="49"/>
      <c r="FK57" s="49"/>
      <c r="FL57" s="49"/>
      <c r="FM57" s="49"/>
      <c r="FN57" s="49"/>
      <c r="FO57" s="49"/>
      <c r="FP57" s="49"/>
      <c r="FQ57" s="49"/>
      <c r="FR57" s="49"/>
      <c r="FS57" s="49"/>
      <c r="FT57" s="49"/>
      <c r="FU57" s="49"/>
      <c r="FV57" s="49"/>
      <c r="FW57" s="49"/>
      <c r="FX57" s="49"/>
      <c r="FY57" s="49"/>
      <c r="FZ57" s="49"/>
      <c r="GA57" s="49"/>
      <c r="GB57" s="49"/>
      <c r="GC57" s="49"/>
      <c r="GD57" s="49"/>
      <c r="GE57" s="49"/>
      <c r="GF57" s="49"/>
      <c r="GG57" s="49"/>
      <c r="GH57" s="49"/>
      <c r="GI57" s="49"/>
      <c r="GJ57" s="49"/>
      <c r="GK57" s="49"/>
      <c r="GL57" s="49"/>
      <c r="GM57" s="49"/>
      <c r="GN57" s="49"/>
      <c r="GO57" s="49"/>
      <c r="GP57" s="49"/>
      <c r="GQ57" s="49"/>
      <c r="GR57" s="49"/>
      <c r="GS57" s="49"/>
      <c r="GT57" s="49"/>
      <c r="GU57" s="49"/>
      <c r="GV57" s="49"/>
      <c r="GW57" s="49"/>
      <c r="GX57" s="49"/>
      <c r="GY57" s="49"/>
      <c r="GZ57" s="49"/>
      <c r="HA57" s="49"/>
      <c r="HB57" s="49"/>
      <c r="HC57" s="49"/>
    </row>
    <row r="58" spans="1:211" s="56" customFormat="1" ht="12.75" customHeight="1" x14ac:dyDescent="0.25">
      <c r="A58" s="582"/>
      <c r="B58" s="171"/>
      <c r="C58" s="194"/>
      <c r="D58" s="195"/>
      <c r="E58" s="194"/>
      <c r="F58" s="195"/>
      <c r="G58" s="194">
        <v>0.5625</v>
      </c>
      <c r="H58" s="195">
        <v>0.60416666666666663</v>
      </c>
      <c r="I58" s="194">
        <v>0.625</v>
      </c>
      <c r="J58" s="195">
        <v>0.70833333333333337</v>
      </c>
      <c r="K58" s="194">
        <v>0.375</v>
      </c>
      <c r="L58" s="195">
        <v>0.5</v>
      </c>
      <c r="M58" s="194"/>
      <c r="N58" s="195"/>
      <c r="O58" s="194"/>
      <c r="P58" s="195"/>
      <c r="Q58" s="194"/>
      <c r="R58" s="195"/>
      <c r="S58" s="194">
        <v>0.41666666666666669</v>
      </c>
      <c r="T58" s="195">
        <v>0.5</v>
      </c>
      <c r="U58" s="194"/>
      <c r="V58" s="195"/>
      <c r="W58" s="194">
        <v>0.58333333333333337</v>
      </c>
      <c r="X58" s="195">
        <v>0.66666666666666663</v>
      </c>
      <c r="Y58" s="194"/>
      <c r="Z58" s="195"/>
      <c r="AA58" s="196"/>
      <c r="AB58" s="197"/>
      <c r="AC58" s="196"/>
      <c r="AD58" s="197"/>
      <c r="AE58" s="196"/>
      <c r="AF58" s="197"/>
      <c r="AG58" s="196"/>
      <c r="AH58" s="197"/>
      <c r="AI58" s="196"/>
      <c r="AJ58" s="197"/>
      <c r="AK58" s="196"/>
      <c r="AL58" s="197"/>
      <c r="AM58" s="196"/>
      <c r="AN58" s="197"/>
      <c r="AO58" s="196"/>
      <c r="AP58" s="197"/>
      <c r="AQ58" s="196"/>
      <c r="AR58" s="197"/>
      <c r="AS58" s="196"/>
      <c r="AT58" s="197"/>
      <c r="AU58" s="49"/>
      <c r="AV58" s="49"/>
      <c r="AW58" s="49"/>
      <c r="AX58" s="49"/>
      <c r="AY58" s="49"/>
      <c r="AZ58" s="49"/>
      <c r="BA58" s="49"/>
      <c r="BB58" s="49"/>
      <c r="BC58" s="49"/>
      <c r="BD58" s="49"/>
      <c r="BE58" s="49"/>
      <c r="BF58" s="49"/>
      <c r="BG58" s="49"/>
      <c r="BH58" s="49"/>
      <c r="BI58" s="49"/>
      <c r="BJ58" s="49"/>
      <c r="BK58" s="49"/>
      <c r="BL58" s="49"/>
      <c r="BM58" s="49"/>
      <c r="BN58" s="49"/>
      <c r="BO58" s="49"/>
      <c r="BP58" s="49"/>
      <c r="BQ58" s="49"/>
      <c r="BR58" s="49"/>
      <c r="BS58" s="49"/>
      <c r="BT58" s="49"/>
      <c r="BU58" s="49"/>
      <c r="BV58" s="49"/>
      <c r="BW58" s="49"/>
      <c r="BX58" s="49"/>
      <c r="BY58" s="49"/>
      <c r="BZ58" s="49"/>
      <c r="CA58" s="49"/>
      <c r="CB58" s="49"/>
      <c r="CC58" s="49"/>
      <c r="CD58" s="49"/>
      <c r="CE58" s="49"/>
      <c r="CF58" s="49"/>
      <c r="CG58" s="49"/>
      <c r="CH58" s="49"/>
      <c r="CI58" s="49"/>
      <c r="CJ58" s="49"/>
      <c r="CK58" s="49"/>
      <c r="CL58" s="49"/>
      <c r="CM58" s="49"/>
      <c r="CN58" s="49"/>
      <c r="CO58" s="49"/>
      <c r="CP58" s="49"/>
      <c r="CQ58" s="49"/>
      <c r="CR58" s="49"/>
      <c r="CS58" s="49"/>
      <c r="CT58" s="49"/>
      <c r="CU58" s="49"/>
      <c r="CV58" s="49"/>
      <c r="CW58" s="49"/>
      <c r="CX58" s="49"/>
      <c r="CY58" s="49"/>
      <c r="CZ58" s="49"/>
      <c r="DA58" s="49"/>
      <c r="DB58" s="49"/>
      <c r="DC58" s="49"/>
      <c r="DD58" s="49"/>
      <c r="DE58" s="49"/>
      <c r="DF58" s="49"/>
      <c r="DG58" s="49"/>
      <c r="DH58" s="49"/>
      <c r="DI58" s="49"/>
      <c r="DJ58" s="49"/>
      <c r="DK58" s="49"/>
      <c r="DL58" s="49"/>
      <c r="DM58" s="49"/>
      <c r="DN58" s="49"/>
      <c r="DO58" s="49"/>
      <c r="DP58" s="49"/>
      <c r="DQ58" s="49"/>
      <c r="DR58" s="49"/>
      <c r="DS58" s="49"/>
      <c r="DT58" s="49"/>
      <c r="DU58" s="49"/>
      <c r="DV58" s="49"/>
      <c r="DW58" s="49"/>
      <c r="DX58" s="49"/>
      <c r="DY58" s="49"/>
      <c r="DZ58" s="49"/>
      <c r="EA58" s="49"/>
      <c r="EB58" s="49"/>
      <c r="EC58" s="49"/>
      <c r="ED58" s="49"/>
      <c r="EE58" s="49"/>
      <c r="EF58" s="49"/>
      <c r="EG58" s="49"/>
      <c r="EH58" s="49"/>
      <c r="EI58" s="49"/>
      <c r="EJ58" s="49"/>
      <c r="EK58" s="49"/>
      <c r="EL58" s="49"/>
      <c r="EM58" s="49"/>
      <c r="EN58" s="49"/>
      <c r="EO58" s="49"/>
      <c r="EP58" s="49"/>
      <c r="EQ58" s="49"/>
      <c r="ER58" s="49"/>
      <c r="ES58" s="49"/>
      <c r="ET58" s="49"/>
      <c r="EU58" s="49"/>
      <c r="EV58" s="49"/>
      <c r="EW58" s="49"/>
      <c r="EX58" s="49"/>
      <c r="EY58" s="49"/>
      <c r="EZ58" s="49"/>
      <c r="FA58" s="49"/>
      <c r="FB58" s="49"/>
      <c r="FC58" s="49"/>
      <c r="FD58" s="49"/>
      <c r="FE58" s="49"/>
      <c r="FF58" s="49"/>
      <c r="FG58" s="49"/>
      <c r="FH58" s="49"/>
      <c r="FI58" s="49"/>
      <c r="FJ58" s="49"/>
      <c r="FK58" s="49"/>
      <c r="FL58" s="49"/>
      <c r="FM58" s="49"/>
      <c r="FN58" s="49"/>
      <c r="FO58" s="49"/>
      <c r="FP58" s="49"/>
      <c r="FQ58" s="49"/>
      <c r="FR58" s="49"/>
      <c r="FS58" s="49"/>
      <c r="FT58" s="49"/>
      <c r="FU58" s="49"/>
      <c r="FV58" s="49"/>
      <c r="FW58" s="49"/>
      <c r="FX58" s="49"/>
      <c r="FY58" s="49"/>
      <c r="FZ58" s="49"/>
      <c r="GA58" s="49"/>
      <c r="GB58" s="49"/>
      <c r="GC58" s="49"/>
      <c r="GD58" s="49"/>
      <c r="GE58" s="49"/>
      <c r="GF58" s="49"/>
      <c r="GG58" s="49"/>
      <c r="GH58" s="49"/>
      <c r="GI58" s="49"/>
      <c r="GJ58" s="49"/>
      <c r="GK58" s="49"/>
      <c r="GL58" s="49"/>
      <c r="GM58" s="49"/>
      <c r="GN58" s="49"/>
      <c r="GO58" s="49"/>
      <c r="GP58" s="49"/>
      <c r="GQ58" s="49"/>
      <c r="GR58" s="49"/>
      <c r="GS58" s="49"/>
      <c r="GT58" s="49"/>
      <c r="GU58" s="49"/>
      <c r="GV58" s="49"/>
      <c r="GW58" s="49"/>
      <c r="GX58" s="49"/>
      <c r="GY58" s="49"/>
      <c r="GZ58" s="49"/>
      <c r="HA58" s="49"/>
      <c r="HB58" s="49"/>
      <c r="HC58" s="49"/>
    </row>
    <row r="59" spans="1:211" s="56" customFormat="1" ht="12.75" customHeight="1" x14ac:dyDescent="0.25">
      <c r="A59" s="582"/>
      <c r="B59" s="171"/>
      <c r="C59" s="13"/>
      <c r="D59" s="198"/>
      <c r="E59" s="13"/>
      <c r="F59" s="198"/>
      <c r="G59" s="13"/>
      <c r="H59" s="198" t="s">
        <v>43</v>
      </c>
      <c r="I59" s="13"/>
      <c r="J59" s="198" t="s">
        <v>45</v>
      </c>
      <c r="K59" s="13"/>
      <c r="L59" s="198" t="s">
        <v>45</v>
      </c>
      <c r="M59" s="13"/>
      <c r="N59" s="198"/>
      <c r="O59" s="13"/>
      <c r="P59" s="198"/>
      <c r="Q59" s="13"/>
      <c r="R59" s="198"/>
      <c r="S59" s="13"/>
      <c r="T59" s="198" t="s">
        <v>14</v>
      </c>
      <c r="U59" s="13"/>
      <c r="V59" s="198"/>
      <c r="W59" s="13"/>
      <c r="X59" s="198" t="s">
        <v>14</v>
      </c>
      <c r="Y59" s="13"/>
      <c r="Z59" s="198"/>
      <c r="AA59" s="86"/>
      <c r="AB59" s="199"/>
      <c r="AC59" s="86"/>
      <c r="AD59" s="199"/>
      <c r="AE59" s="86"/>
      <c r="AF59" s="199"/>
      <c r="AG59" s="86"/>
      <c r="AH59" s="199"/>
      <c r="AI59" s="86"/>
      <c r="AJ59" s="199"/>
      <c r="AK59" s="86"/>
      <c r="AL59" s="199"/>
      <c r="AM59" s="86"/>
      <c r="AN59" s="199"/>
      <c r="AO59" s="86"/>
      <c r="AP59" s="199"/>
      <c r="AQ59" s="86"/>
      <c r="AR59" s="199"/>
      <c r="AS59" s="86"/>
      <c r="AT59" s="199"/>
      <c r="AU59" s="49"/>
      <c r="AV59" s="49"/>
      <c r="AW59" s="49"/>
      <c r="AX59" s="49"/>
      <c r="AY59" s="49"/>
      <c r="AZ59" s="49"/>
      <c r="BA59" s="49"/>
      <c r="BB59" s="49"/>
      <c r="BC59" s="49"/>
      <c r="BD59" s="49"/>
      <c r="BE59" s="49"/>
      <c r="BF59" s="49"/>
      <c r="BG59" s="49"/>
      <c r="BH59" s="49"/>
      <c r="BI59" s="49"/>
      <c r="BJ59" s="49"/>
      <c r="BK59" s="49"/>
      <c r="BL59" s="49"/>
      <c r="BM59" s="49"/>
      <c r="BN59" s="49"/>
      <c r="BO59" s="49"/>
      <c r="BP59" s="49"/>
      <c r="BQ59" s="49"/>
      <c r="BR59" s="49"/>
      <c r="BS59" s="49"/>
      <c r="BT59" s="49"/>
      <c r="BU59" s="49"/>
      <c r="BV59" s="49"/>
      <c r="BW59" s="49"/>
      <c r="BX59" s="49"/>
      <c r="BY59" s="49"/>
      <c r="BZ59" s="49"/>
      <c r="CA59" s="49"/>
      <c r="CB59" s="49"/>
      <c r="CC59" s="49"/>
      <c r="CD59" s="49"/>
      <c r="CE59" s="49"/>
      <c r="CF59" s="49"/>
      <c r="CG59" s="49"/>
      <c r="CH59" s="49"/>
      <c r="CI59" s="49"/>
      <c r="CJ59" s="49"/>
      <c r="CK59" s="49"/>
      <c r="CL59" s="49"/>
      <c r="CM59" s="49"/>
      <c r="CN59" s="49"/>
      <c r="CO59" s="49"/>
      <c r="CP59" s="49"/>
      <c r="CQ59" s="49"/>
      <c r="CR59" s="49"/>
      <c r="CS59" s="49"/>
      <c r="CT59" s="49"/>
      <c r="CU59" s="49"/>
      <c r="CV59" s="49"/>
      <c r="CW59" s="49"/>
      <c r="CX59" s="49"/>
      <c r="CY59" s="49"/>
      <c r="CZ59" s="49"/>
      <c r="DA59" s="49"/>
      <c r="DB59" s="49"/>
      <c r="DC59" s="49"/>
      <c r="DD59" s="49"/>
      <c r="DE59" s="49"/>
      <c r="DF59" s="49"/>
      <c r="DG59" s="49"/>
      <c r="DH59" s="49"/>
      <c r="DI59" s="49"/>
      <c r="DJ59" s="49"/>
      <c r="DK59" s="49"/>
      <c r="DL59" s="49"/>
      <c r="DM59" s="49"/>
      <c r="DN59" s="49"/>
      <c r="DO59" s="49"/>
      <c r="DP59" s="49"/>
      <c r="DQ59" s="49"/>
      <c r="DR59" s="49"/>
      <c r="DS59" s="49"/>
      <c r="DT59" s="49"/>
      <c r="DU59" s="49"/>
      <c r="DV59" s="49"/>
      <c r="DW59" s="49"/>
      <c r="DX59" s="49"/>
      <c r="DY59" s="49"/>
      <c r="DZ59" s="49"/>
      <c r="EA59" s="49"/>
      <c r="EB59" s="49"/>
      <c r="EC59" s="49"/>
      <c r="ED59" s="49"/>
      <c r="EE59" s="49"/>
      <c r="EF59" s="49"/>
      <c r="EG59" s="49"/>
      <c r="EH59" s="49"/>
      <c r="EI59" s="49"/>
      <c r="EJ59" s="49"/>
      <c r="EK59" s="49"/>
      <c r="EL59" s="49"/>
      <c r="EM59" s="49"/>
      <c r="EN59" s="49"/>
      <c r="EO59" s="49"/>
      <c r="EP59" s="49"/>
      <c r="EQ59" s="49"/>
      <c r="ER59" s="49"/>
      <c r="ES59" s="49"/>
      <c r="ET59" s="49"/>
      <c r="EU59" s="49"/>
      <c r="EV59" s="49"/>
      <c r="EW59" s="49"/>
      <c r="EX59" s="49"/>
      <c r="EY59" s="49"/>
      <c r="EZ59" s="49"/>
      <c r="FA59" s="49"/>
      <c r="FB59" s="49"/>
      <c r="FC59" s="49"/>
      <c r="FD59" s="49"/>
      <c r="FE59" s="49"/>
      <c r="FF59" s="49"/>
      <c r="FG59" s="49"/>
      <c r="FH59" s="49"/>
      <c r="FI59" s="49"/>
      <c r="FJ59" s="49"/>
      <c r="FK59" s="49"/>
      <c r="FL59" s="49"/>
      <c r="FM59" s="49"/>
      <c r="FN59" s="49"/>
      <c r="FO59" s="49"/>
      <c r="FP59" s="49"/>
      <c r="FQ59" s="49"/>
      <c r="FR59" s="49"/>
      <c r="FS59" s="49"/>
      <c r="FT59" s="49"/>
      <c r="FU59" s="49"/>
      <c r="FV59" s="49"/>
      <c r="FW59" s="49"/>
      <c r="FX59" s="49"/>
      <c r="FY59" s="49"/>
      <c r="FZ59" s="49"/>
      <c r="GA59" s="49"/>
      <c r="GB59" s="49"/>
      <c r="GC59" s="49"/>
      <c r="GD59" s="49"/>
      <c r="GE59" s="49"/>
      <c r="GF59" s="49"/>
      <c r="GG59" s="49"/>
      <c r="GH59" s="49"/>
      <c r="GI59" s="49"/>
      <c r="GJ59" s="49"/>
      <c r="GK59" s="49"/>
      <c r="GL59" s="49"/>
      <c r="GM59" s="49"/>
      <c r="GN59" s="49"/>
      <c r="GO59" s="49"/>
      <c r="GP59" s="49"/>
      <c r="GQ59" s="49"/>
      <c r="GR59" s="49"/>
      <c r="GS59" s="49"/>
      <c r="GT59" s="49"/>
      <c r="GU59" s="49"/>
      <c r="GV59" s="49"/>
      <c r="GW59" s="49"/>
      <c r="GX59" s="49"/>
      <c r="GY59" s="49"/>
      <c r="GZ59" s="49"/>
      <c r="HA59" s="49"/>
      <c r="HB59" s="49"/>
      <c r="HC59" s="49"/>
    </row>
    <row r="60" spans="1:211" s="56" customFormat="1" ht="12.75" customHeight="1" thickBot="1" x14ac:dyDescent="0.3">
      <c r="A60" s="582"/>
      <c r="B60" s="171"/>
      <c r="C60" s="352"/>
      <c r="D60" s="353"/>
      <c r="E60" s="352"/>
      <c r="F60" s="353"/>
      <c r="G60" s="352"/>
      <c r="H60" s="353"/>
      <c r="I60" s="352"/>
      <c r="J60" s="353"/>
      <c r="K60" s="352"/>
      <c r="L60" s="353"/>
      <c r="M60" s="352"/>
      <c r="N60" s="353"/>
      <c r="O60" s="352"/>
      <c r="P60" s="353"/>
      <c r="Q60" s="352"/>
      <c r="R60" s="353"/>
      <c r="S60" s="352"/>
      <c r="T60" s="353"/>
      <c r="U60" s="352"/>
      <c r="V60" s="353"/>
      <c r="W60" s="352"/>
      <c r="X60" s="353"/>
      <c r="Y60" s="352"/>
      <c r="Z60" s="353"/>
      <c r="AA60" s="436"/>
      <c r="AB60" s="437"/>
      <c r="AC60" s="436"/>
      <c r="AD60" s="437"/>
      <c r="AE60" s="436"/>
      <c r="AF60" s="437"/>
      <c r="AG60" s="436"/>
      <c r="AH60" s="437"/>
      <c r="AI60" s="436"/>
      <c r="AJ60" s="437"/>
      <c r="AK60" s="436"/>
      <c r="AL60" s="437"/>
      <c r="AM60" s="436"/>
      <c r="AN60" s="437"/>
      <c r="AO60" s="436"/>
      <c r="AP60" s="437"/>
      <c r="AQ60" s="436"/>
      <c r="AR60" s="437"/>
      <c r="AS60" s="436"/>
      <c r="AT60" s="437"/>
      <c r="AU60" s="49"/>
      <c r="AV60" s="49"/>
      <c r="AW60" s="49"/>
      <c r="AX60" s="49"/>
      <c r="AY60" s="49"/>
      <c r="AZ60" s="49"/>
      <c r="BA60" s="49"/>
      <c r="BB60" s="49"/>
      <c r="BC60" s="49"/>
      <c r="BD60" s="49"/>
      <c r="BE60" s="49"/>
      <c r="BF60" s="49"/>
      <c r="BG60" s="49"/>
      <c r="BH60" s="49"/>
      <c r="BI60" s="49"/>
      <c r="BJ60" s="49"/>
      <c r="BK60" s="49"/>
      <c r="BL60" s="49"/>
      <c r="BM60" s="49"/>
      <c r="BN60" s="49"/>
      <c r="BO60" s="49"/>
      <c r="BP60" s="49"/>
      <c r="BQ60" s="49"/>
      <c r="BR60" s="49"/>
      <c r="BS60" s="49"/>
      <c r="BT60" s="49"/>
      <c r="BU60" s="49"/>
      <c r="BV60" s="49"/>
      <c r="BW60" s="49"/>
      <c r="BX60" s="49"/>
      <c r="BY60" s="49"/>
      <c r="BZ60" s="49"/>
      <c r="CA60" s="49"/>
      <c r="CB60" s="49"/>
      <c r="CC60" s="49"/>
      <c r="CD60" s="49"/>
      <c r="CE60" s="49"/>
      <c r="CF60" s="49"/>
      <c r="CG60" s="49"/>
      <c r="CH60" s="49"/>
      <c r="CI60" s="49"/>
      <c r="CJ60" s="49"/>
      <c r="CK60" s="49"/>
      <c r="CL60" s="49"/>
      <c r="CM60" s="49"/>
      <c r="CN60" s="49"/>
      <c r="CO60" s="49"/>
      <c r="CP60" s="49"/>
      <c r="CQ60" s="49"/>
      <c r="CR60" s="49"/>
      <c r="CS60" s="49"/>
      <c r="CT60" s="49"/>
      <c r="CU60" s="49"/>
      <c r="CV60" s="49"/>
      <c r="CW60" s="49"/>
      <c r="CX60" s="49"/>
      <c r="CY60" s="49"/>
      <c r="CZ60" s="49"/>
      <c r="DA60" s="49"/>
      <c r="DB60" s="49"/>
      <c r="DC60" s="49"/>
      <c r="DD60" s="49"/>
      <c r="DE60" s="49"/>
      <c r="DF60" s="49"/>
      <c r="DG60" s="49"/>
      <c r="DH60" s="49"/>
      <c r="DI60" s="49"/>
      <c r="DJ60" s="49"/>
      <c r="DK60" s="49"/>
      <c r="DL60" s="49"/>
      <c r="DM60" s="49"/>
      <c r="DN60" s="49"/>
      <c r="DO60" s="49"/>
      <c r="DP60" s="49"/>
      <c r="DQ60" s="49"/>
      <c r="DR60" s="49"/>
      <c r="DS60" s="49"/>
      <c r="DT60" s="49"/>
      <c r="DU60" s="49"/>
      <c r="DV60" s="49"/>
      <c r="DW60" s="49"/>
      <c r="DX60" s="49"/>
      <c r="DY60" s="49"/>
      <c r="DZ60" s="49"/>
      <c r="EA60" s="49"/>
      <c r="EB60" s="49"/>
      <c r="EC60" s="49"/>
      <c r="ED60" s="49"/>
      <c r="EE60" s="49"/>
      <c r="EF60" s="49"/>
      <c r="EG60" s="49"/>
      <c r="EH60" s="49"/>
      <c r="EI60" s="49"/>
      <c r="EJ60" s="49"/>
      <c r="EK60" s="49"/>
      <c r="EL60" s="49"/>
      <c r="EM60" s="49"/>
      <c r="EN60" s="49"/>
      <c r="EO60" s="49"/>
      <c r="EP60" s="49"/>
      <c r="EQ60" s="49"/>
      <c r="ER60" s="49"/>
      <c r="ES60" s="49"/>
      <c r="ET60" s="49"/>
      <c r="EU60" s="49"/>
      <c r="EV60" s="49"/>
      <c r="EW60" s="49"/>
      <c r="EX60" s="49"/>
      <c r="EY60" s="49"/>
      <c r="EZ60" s="49"/>
      <c r="FA60" s="49"/>
      <c r="FB60" s="49"/>
      <c r="FC60" s="49"/>
      <c r="FD60" s="49"/>
      <c r="FE60" s="49"/>
      <c r="FF60" s="49"/>
      <c r="FG60" s="49"/>
      <c r="FH60" s="49"/>
      <c r="FI60" s="49"/>
      <c r="FJ60" s="49"/>
      <c r="FK60" s="49"/>
      <c r="FL60" s="49"/>
      <c r="FM60" s="49"/>
      <c r="FN60" s="49"/>
      <c r="FO60" s="49"/>
      <c r="FP60" s="49"/>
      <c r="FQ60" s="49"/>
      <c r="FR60" s="49"/>
      <c r="FS60" s="49"/>
      <c r="FT60" s="49"/>
      <c r="FU60" s="49"/>
      <c r="FV60" s="49"/>
      <c r="FW60" s="49"/>
      <c r="FX60" s="49"/>
      <c r="FY60" s="49"/>
      <c r="FZ60" s="49"/>
      <c r="GA60" s="49"/>
      <c r="GB60" s="49"/>
      <c r="GC60" s="49"/>
      <c r="GD60" s="49"/>
      <c r="GE60" s="49"/>
      <c r="GF60" s="49"/>
      <c r="GG60" s="49"/>
      <c r="GH60" s="49"/>
      <c r="GI60" s="49"/>
      <c r="GJ60" s="49"/>
      <c r="GK60" s="49"/>
      <c r="GL60" s="49"/>
      <c r="GM60" s="49"/>
      <c r="GN60" s="49"/>
      <c r="GO60" s="49"/>
      <c r="GP60" s="49"/>
      <c r="GQ60" s="49"/>
      <c r="GR60" s="49"/>
      <c r="GS60" s="49"/>
      <c r="GT60" s="49"/>
      <c r="GU60" s="49"/>
      <c r="GV60" s="49"/>
      <c r="GW60" s="49"/>
      <c r="GX60" s="49"/>
      <c r="GY60" s="49"/>
      <c r="GZ60" s="49"/>
      <c r="HA60" s="49"/>
      <c r="HB60" s="49"/>
      <c r="HC60" s="49"/>
    </row>
    <row r="61" spans="1:211" s="58" customFormat="1" ht="12.75" customHeight="1" x14ac:dyDescent="0.25">
      <c r="A61" s="582"/>
      <c r="B61" s="172" t="s">
        <v>28</v>
      </c>
      <c r="C61" s="457" t="s">
        <v>35</v>
      </c>
      <c r="D61" s="458"/>
      <c r="E61" s="457"/>
      <c r="F61" s="458"/>
      <c r="G61" s="457" t="s">
        <v>35</v>
      </c>
      <c r="H61" s="458"/>
      <c r="I61" s="457"/>
      <c r="J61" s="458"/>
      <c r="K61" s="457" t="s">
        <v>35</v>
      </c>
      <c r="L61" s="458"/>
      <c r="M61" s="457"/>
      <c r="N61" s="458"/>
      <c r="O61" s="457" t="s">
        <v>35</v>
      </c>
      <c r="P61" s="458"/>
      <c r="Q61" s="457"/>
      <c r="R61" s="458"/>
      <c r="S61" s="457" t="s">
        <v>35</v>
      </c>
      <c r="T61" s="458"/>
      <c r="U61" s="457" t="s">
        <v>35</v>
      </c>
      <c r="V61" s="458"/>
      <c r="W61" s="457" t="s">
        <v>35</v>
      </c>
      <c r="X61" s="458"/>
      <c r="Y61" s="457"/>
      <c r="Z61" s="458"/>
      <c r="AA61" s="457" t="s">
        <v>35</v>
      </c>
      <c r="AB61" s="458"/>
      <c r="AC61" s="457"/>
      <c r="AD61" s="458"/>
      <c r="AE61" s="457" t="s">
        <v>35</v>
      </c>
      <c r="AF61" s="458"/>
      <c r="AG61" s="457"/>
      <c r="AH61" s="458"/>
      <c r="AI61" s="457" t="s">
        <v>35</v>
      </c>
      <c r="AJ61" s="458"/>
      <c r="AK61" s="457"/>
      <c r="AL61" s="458"/>
      <c r="AM61" s="457" t="s">
        <v>35</v>
      </c>
      <c r="AN61" s="458"/>
      <c r="AO61" s="428"/>
      <c r="AP61" s="429"/>
      <c r="AQ61" s="428"/>
      <c r="AR61" s="429"/>
      <c r="AS61" s="428"/>
      <c r="AT61" s="429"/>
      <c r="AU61" s="49"/>
      <c r="AV61" s="49"/>
      <c r="AW61" s="49"/>
      <c r="AX61" s="49"/>
      <c r="AY61" s="49"/>
      <c r="AZ61" s="49"/>
      <c r="BA61" s="49"/>
      <c r="BB61" s="49"/>
      <c r="BC61" s="49"/>
      <c r="BD61" s="49"/>
      <c r="BE61" s="49"/>
      <c r="BF61" s="49"/>
      <c r="BG61" s="49"/>
      <c r="BH61" s="49"/>
      <c r="BI61" s="49"/>
      <c r="BJ61" s="49"/>
      <c r="BK61" s="49"/>
      <c r="BL61" s="49"/>
      <c r="BM61" s="49"/>
      <c r="BN61" s="49"/>
      <c r="BO61" s="49"/>
      <c r="BP61" s="49"/>
      <c r="BQ61" s="49"/>
      <c r="BR61" s="49"/>
      <c r="BS61" s="49"/>
      <c r="BT61" s="49"/>
      <c r="BU61" s="49"/>
      <c r="BV61" s="49"/>
      <c r="BW61" s="49"/>
      <c r="BX61" s="49"/>
      <c r="BY61" s="49"/>
      <c r="BZ61" s="49"/>
      <c r="CA61" s="49"/>
      <c r="CB61" s="49"/>
      <c r="CC61" s="49"/>
      <c r="CD61" s="49"/>
      <c r="CE61" s="49"/>
      <c r="CF61" s="49"/>
      <c r="CG61" s="49"/>
      <c r="CH61" s="49"/>
      <c r="CI61" s="49"/>
      <c r="CJ61" s="49"/>
      <c r="CK61" s="49"/>
      <c r="CL61" s="49"/>
      <c r="CM61" s="49"/>
      <c r="CN61" s="49"/>
      <c r="CO61" s="49"/>
      <c r="CP61" s="49"/>
      <c r="CQ61" s="49"/>
      <c r="CR61" s="49"/>
      <c r="CS61" s="49"/>
      <c r="CT61" s="49"/>
      <c r="CU61" s="49"/>
      <c r="CV61" s="49"/>
      <c r="CW61" s="49"/>
      <c r="CX61" s="49"/>
      <c r="CY61" s="49"/>
      <c r="CZ61" s="49"/>
      <c r="DA61" s="49"/>
      <c r="DB61" s="49"/>
      <c r="DC61" s="49"/>
      <c r="DD61" s="49"/>
      <c r="DE61" s="49"/>
      <c r="DF61" s="49"/>
      <c r="DG61" s="49"/>
      <c r="DH61" s="49"/>
      <c r="DI61" s="49"/>
      <c r="DJ61" s="49"/>
      <c r="DK61" s="49"/>
      <c r="DL61" s="49"/>
      <c r="DM61" s="49"/>
      <c r="DN61" s="49"/>
      <c r="DO61" s="49"/>
      <c r="DP61" s="49"/>
      <c r="DQ61" s="49"/>
      <c r="DR61" s="49"/>
      <c r="DS61" s="49"/>
      <c r="DT61" s="49"/>
      <c r="DU61" s="49"/>
      <c r="DV61" s="49"/>
      <c r="DW61" s="49"/>
      <c r="DX61" s="49"/>
      <c r="DY61" s="49"/>
      <c r="DZ61" s="49"/>
      <c r="EA61" s="49"/>
      <c r="EB61" s="49"/>
      <c r="EC61" s="49"/>
      <c r="ED61" s="49"/>
      <c r="EE61" s="49"/>
      <c r="EF61" s="49"/>
      <c r="EG61" s="49"/>
      <c r="EH61" s="49"/>
      <c r="EI61" s="49"/>
      <c r="EJ61" s="49"/>
      <c r="EK61" s="49"/>
      <c r="EL61" s="49"/>
      <c r="EM61" s="49"/>
      <c r="EN61" s="49"/>
      <c r="EO61" s="49"/>
      <c r="EP61" s="49"/>
      <c r="EQ61" s="49"/>
      <c r="ER61" s="49"/>
      <c r="ES61" s="49"/>
      <c r="ET61" s="49"/>
      <c r="EU61" s="49"/>
      <c r="EV61" s="49"/>
      <c r="EW61" s="49"/>
      <c r="EX61" s="49"/>
      <c r="EY61" s="49"/>
      <c r="EZ61" s="49"/>
      <c r="FA61" s="49"/>
      <c r="FB61" s="49"/>
      <c r="FC61" s="49"/>
      <c r="FD61" s="49"/>
      <c r="FE61" s="49"/>
      <c r="FF61" s="49"/>
      <c r="FG61" s="49"/>
      <c r="FH61" s="49"/>
      <c r="FI61" s="49"/>
      <c r="FJ61" s="49"/>
      <c r="FK61" s="49"/>
      <c r="FL61" s="49"/>
      <c r="FM61" s="49"/>
      <c r="FN61" s="49"/>
      <c r="FO61" s="49"/>
      <c r="FP61" s="49"/>
      <c r="FQ61" s="49"/>
      <c r="FR61" s="49"/>
      <c r="FS61" s="49"/>
      <c r="FT61" s="49"/>
      <c r="FU61" s="49"/>
      <c r="FV61" s="49"/>
      <c r="FW61" s="49"/>
      <c r="FX61" s="49"/>
      <c r="FY61" s="49"/>
      <c r="FZ61" s="49"/>
      <c r="GA61" s="49"/>
      <c r="GB61" s="49"/>
      <c r="GC61" s="49"/>
      <c r="GD61" s="49"/>
      <c r="GE61" s="49"/>
      <c r="GF61" s="49"/>
      <c r="GG61" s="49"/>
      <c r="GH61" s="49"/>
      <c r="GI61" s="49"/>
      <c r="GJ61" s="49"/>
      <c r="GK61" s="49"/>
      <c r="GL61" s="49"/>
      <c r="GM61" s="49"/>
      <c r="GN61" s="49"/>
      <c r="GO61" s="49"/>
      <c r="GP61" s="49"/>
      <c r="GQ61" s="49"/>
      <c r="GR61" s="49"/>
      <c r="GS61" s="49"/>
      <c r="GT61" s="49"/>
      <c r="GU61" s="49"/>
      <c r="GV61" s="49"/>
      <c r="GW61" s="49"/>
      <c r="GX61" s="49"/>
      <c r="GY61" s="49"/>
      <c r="GZ61" s="49"/>
      <c r="HA61" s="49"/>
      <c r="HB61" s="49"/>
      <c r="HC61" s="49"/>
    </row>
    <row r="62" spans="1:211" s="58" customFormat="1" ht="12.75" customHeight="1" x14ac:dyDescent="0.25">
      <c r="A62" s="582"/>
      <c r="B62" s="172"/>
      <c r="C62" s="217"/>
      <c r="D62" s="218"/>
      <c r="E62" s="217"/>
      <c r="F62" s="218"/>
      <c r="G62" s="217"/>
      <c r="H62" s="218"/>
      <c r="I62" s="217"/>
      <c r="J62" s="218"/>
      <c r="K62" s="217"/>
      <c r="L62" s="218"/>
      <c r="M62" s="217"/>
      <c r="N62" s="218"/>
      <c r="O62" s="217"/>
      <c r="P62" s="218"/>
      <c r="Q62" s="217"/>
      <c r="R62" s="218"/>
      <c r="S62" s="217"/>
      <c r="T62" s="218"/>
      <c r="U62" s="217"/>
      <c r="V62" s="218"/>
      <c r="W62" s="217"/>
      <c r="X62" s="218"/>
      <c r="Y62" s="217"/>
      <c r="Z62" s="218"/>
      <c r="AA62" s="217"/>
      <c r="AB62" s="218"/>
      <c r="AC62" s="217"/>
      <c r="AD62" s="218"/>
      <c r="AE62" s="217"/>
      <c r="AF62" s="218"/>
      <c r="AG62" s="217"/>
      <c r="AH62" s="218"/>
      <c r="AI62" s="217"/>
      <c r="AJ62" s="218"/>
      <c r="AK62" s="217"/>
      <c r="AL62" s="218"/>
      <c r="AM62" s="217"/>
      <c r="AN62" s="218"/>
      <c r="AO62" s="200"/>
      <c r="AP62" s="201"/>
      <c r="AQ62" s="200"/>
      <c r="AR62" s="201"/>
      <c r="AS62" s="200"/>
      <c r="AT62" s="201"/>
      <c r="AU62" s="49"/>
      <c r="AV62" s="49"/>
      <c r="AW62" s="49"/>
      <c r="AX62" s="49"/>
      <c r="AY62" s="49"/>
      <c r="AZ62" s="49"/>
      <c r="BA62" s="49"/>
      <c r="BB62" s="49"/>
      <c r="BC62" s="49"/>
      <c r="BD62" s="49"/>
      <c r="BE62" s="49"/>
      <c r="BF62" s="49"/>
      <c r="BG62" s="49"/>
      <c r="BH62" s="49"/>
      <c r="BI62" s="49"/>
      <c r="BJ62" s="49"/>
      <c r="BK62" s="49"/>
      <c r="BL62" s="49"/>
      <c r="BM62" s="49"/>
      <c r="BN62" s="49"/>
      <c r="BO62" s="49"/>
      <c r="BP62" s="49"/>
      <c r="BQ62" s="49"/>
      <c r="BR62" s="49"/>
      <c r="BS62" s="49"/>
      <c r="BT62" s="49"/>
      <c r="BU62" s="49"/>
      <c r="BV62" s="49"/>
      <c r="BW62" s="49"/>
      <c r="BX62" s="49"/>
      <c r="BY62" s="49"/>
      <c r="BZ62" s="49"/>
      <c r="CA62" s="49"/>
      <c r="CB62" s="49"/>
      <c r="CC62" s="49"/>
      <c r="CD62" s="49"/>
      <c r="CE62" s="49"/>
      <c r="CF62" s="49"/>
      <c r="CG62" s="49"/>
      <c r="CH62" s="49"/>
      <c r="CI62" s="49"/>
      <c r="CJ62" s="49"/>
      <c r="CK62" s="49"/>
      <c r="CL62" s="49"/>
      <c r="CM62" s="49"/>
      <c r="CN62" s="49"/>
      <c r="CO62" s="49"/>
      <c r="CP62" s="49"/>
      <c r="CQ62" s="49"/>
      <c r="CR62" s="49"/>
      <c r="CS62" s="49"/>
      <c r="CT62" s="49"/>
      <c r="CU62" s="49"/>
      <c r="CV62" s="49"/>
      <c r="CW62" s="49"/>
      <c r="CX62" s="49"/>
      <c r="CY62" s="49"/>
      <c r="CZ62" s="49"/>
      <c r="DA62" s="49"/>
      <c r="DB62" s="49"/>
      <c r="DC62" s="49"/>
      <c r="DD62" s="49"/>
      <c r="DE62" s="49"/>
      <c r="DF62" s="49"/>
      <c r="DG62" s="49"/>
      <c r="DH62" s="49"/>
      <c r="DI62" s="49"/>
      <c r="DJ62" s="49"/>
      <c r="DK62" s="49"/>
      <c r="DL62" s="49"/>
      <c r="DM62" s="49"/>
      <c r="DN62" s="49"/>
      <c r="DO62" s="49"/>
      <c r="DP62" s="49"/>
      <c r="DQ62" s="49"/>
      <c r="DR62" s="49"/>
      <c r="DS62" s="49"/>
      <c r="DT62" s="49"/>
      <c r="DU62" s="49"/>
      <c r="DV62" s="49"/>
      <c r="DW62" s="49"/>
      <c r="DX62" s="49"/>
      <c r="DY62" s="49"/>
      <c r="DZ62" s="49"/>
      <c r="EA62" s="49"/>
      <c r="EB62" s="49"/>
      <c r="EC62" s="49"/>
      <c r="ED62" s="49"/>
      <c r="EE62" s="49"/>
      <c r="EF62" s="49"/>
      <c r="EG62" s="49"/>
      <c r="EH62" s="49"/>
      <c r="EI62" s="49"/>
      <c r="EJ62" s="49"/>
      <c r="EK62" s="49"/>
      <c r="EL62" s="49"/>
      <c r="EM62" s="49"/>
      <c r="EN62" s="49"/>
      <c r="EO62" s="49"/>
      <c r="EP62" s="49"/>
      <c r="EQ62" s="49"/>
      <c r="ER62" s="49"/>
      <c r="ES62" s="49"/>
      <c r="ET62" s="49"/>
      <c r="EU62" s="49"/>
      <c r="EV62" s="49"/>
      <c r="EW62" s="49"/>
      <c r="EX62" s="49"/>
      <c r="EY62" s="49"/>
      <c r="EZ62" s="49"/>
      <c r="FA62" s="49"/>
      <c r="FB62" s="49"/>
      <c r="FC62" s="49"/>
      <c r="FD62" s="49"/>
      <c r="FE62" s="49"/>
      <c r="FF62" s="49"/>
      <c r="FG62" s="49"/>
      <c r="FH62" s="49"/>
      <c r="FI62" s="49"/>
      <c r="FJ62" s="49"/>
      <c r="FK62" s="49"/>
      <c r="FL62" s="49"/>
      <c r="FM62" s="49"/>
      <c r="FN62" s="49"/>
      <c r="FO62" s="49"/>
      <c r="FP62" s="49"/>
      <c r="FQ62" s="49"/>
      <c r="FR62" s="49"/>
      <c r="FS62" s="49"/>
      <c r="FT62" s="49"/>
      <c r="FU62" s="49"/>
      <c r="FV62" s="49"/>
      <c r="FW62" s="49"/>
      <c r="FX62" s="49"/>
      <c r="FY62" s="49"/>
      <c r="FZ62" s="49"/>
      <c r="GA62" s="49"/>
      <c r="GB62" s="49"/>
      <c r="GC62" s="49"/>
      <c r="GD62" s="49"/>
      <c r="GE62" s="49"/>
      <c r="GF62" s="49"/>
      <c r="GG62" s="49"/>
      <c r="GH62" s="49"/>
      <c r="GI62" s="49"/>
      <c r="GJ62" s="49"/>
      <c r="GK62" s="49"/>
      <c r="GL62" s="49"/>
      <c r="GM62" s="49"/>
      <c r="GN62" s="49"/>
      <c r="GO62" s="49"/>
      <c r="GP62" s="49"/>
      <c r="GQ62" s="49"/>
      <c r="GR62" s="49"/>
      <c r="GS62" s="49"/>
      <c r="GT62" s="49"/>
      <c r="GU62" s="49"/>
      <c r="GV62" s="49"/>
      <c r="GW62" s="49"/>
      <c r="GX62" s="49"/>
      <c r="GY62" s="49"/>
      <c r="GZ62" s="49"/>
      <c r="HA62" s="49"/>
      <c r="HB62" s="49"/>
      <c r="HC62" s="49"/>
    </row>
    <row r="63" spans="1:211" s="58" customFormat="1" ht="12.75" customHeight="1" x14ac:dyDescent="0.25">
      <c r="A63" s="582"/>
      <c r="B63" s="172"/>
      <c r="C63" s="100"/>
      <c r="D63" s="219"/>
      <c r="E63" s="100"/>
      <c r="F63" s="219"/>
      <c r="G63" s="100"/>
      <c r="H63" s="219"/>
      <c r="I63" s="100"/>
      <c r="J63" s="219"/>
      <c r="K63" s="100"/>
      <c r="L63" s="219"/>
      <c r="M63" s="100"/>
      <c r="N63" s="219"/>
      <c r="O63" s="100"/>
      <c r="P63" s="219"/>
      <c r="Q63" s="100"/>
      <c r="R63" s="219"/>
      <c r="S63" s="100"/>
      <c r="T63" s="219"/>
      <c r="U63" s="100"/>
      <c r="V63" s="219"/>
      <c r="W63" s="100"/>
      <c r="X63" s="219"/>
      <c r="Y63" s="100"/>
      <c r="Z63" s="219"/>
      <c r="AA63" s="100"/>
      <c r="AB63" s="219"/>
      <c r="AC63" s="100"/>
      <c r="AD63" s="219"/>
      <c r="AE63" s="100"/>
      <c r="AF63" s="219"/>
      <c r="AG63" s="100"/>
      <c r="AH63" s="219"/>
      <c r="AI63" s="100"/>
      <c r="AJ63" s="219"/>
      <c r="AK63" s="100"/>
      <c r="AL63" s="219"/>
      <c r="AM63" s="100"/>
      <c r="AN63" s="219"/>
      <c r="AO63" s="17"/>
      <c r="AP63" s="202"/>
      <c r="AQ63" s="17"/>
      <c r="AR63" s="202"/>
      <c r="AS63" s="17"/>
      <c r="AT63" s="202"/>
      <c r="AU63" s="49"/>
      <c r="AV63" s="49"/>
      <c r="AW63" s="49"/>
      <c r="AX63" s="49"/>
      <c r="AY63" s="49"/>
      <c r="AZ63" s="49"/>
      <c r="BA63" s="49"/>
      <c r="BB63" s="49"/>
      <c r="BC63" s="49"/>
      <c r="BD63" s="49"/>
      <c r="BE63" s="49"/>
      <c r="BF63" s="49"/>
      <c r="BG63" s="49"/>
      <c r="BH63" s="49"/>
      <c r="BI63" s="49"/>
      <c r="BJ63" s="49"/>
      <c r="BK63" s="49"/>
      <c r="BL63" s="49"/>
      <c r="BM63" s="49"/>
      <c r="BN63" s="49"/>
      <c r="BO63" s="49"/>
      <c r="BP63" s="49"/>
      <c r="BQ63" s="49"/>
      <c r="BR63" s="49"/>
      <c r="BS63" s="49"/>
      <c r="BT63" s="49"/>
      <c r="BU63" s="49"/>
      <c r="BV63" s="49"/>
      <c r="BW63" s="49"/>
      <c r="BX63" s="49"/>
      <c r="BY63" s="49"/>
      <c r="BZ63" s="49"/>
      <c r="CA63" s="49"/>
      <c r="CB63" s="49"/>
      <c r="CC63" s="49"/>
      <c r="CD63" s="49"/>
      <c r="CE63" s="49"/>
      <c r="CF63" s="49"/>
      <c r="CG63" s="49"/>
      <c r="CH63" s="49"/>
      <c r="CI63" s="49"/>
      <c r="CJ63" s="49"/>
      <c r="CK63" s="49"/>
      <c r="CL63" s="49"/>
      <c r="CM63" s="49"/>
      <c r="CN63" s="49"/>
      <c r="CO63" s="49"/>
      <c r="CP63" s="49"/>
      <c r="CQ63" s="49"/>
      <c r="CR63" s="49"/>
      <c r="CS63" s="49"/>
      <c r="CT63" s="49"/>
      <c r="CU63" s="49"/>
      <c r="CV63" s="49"/>
      <c r="CW63" s="49"/>
      <c r="CX63" s="49"/>
      <c r="CY63" s="49"/>
      <c r="CZ63" s="49"/>
      <c r="DA63" s="49"/>
      <c r="DB63" s="49"/>
      <c r="DC63" s="49"/>
      <c r="DD63" s="49"/>
      <c r="DE63" s="49"/>
      <c r="DF63" s="49"/>
      <c r="DG63" s="49"/>
      <c r="DH63" s="49"/>
      <c r="DI63" s="49"/>
      <c r="DJ63" s="49"/>
      <c r="DK63" s="49"/>
      <c r="DL63" s="49"/>
      <c r="DM63" s="49"/>
      <c r="DN63" s="49"/>
      <c r="DO63" s="49"/>
      <c r="DP63" s="49"/>
      <c r="DQ63" s="49"/>
      <c r="DR63" s="49"/>
      <c r="DS63" s="49"/>
      <c r="DT63" s="49"/>
      <c r="DU63" s="49"/>
      <c r="DV63" s="49"/>
      <c r="DW63" s="49"/>
      <c r="DX63" s="49"/>
      <c r="DY63" s="49"/>
      <c r="DZ63" s="49"/>
      <c r="EA63" s="49"/>
      <c r="EB63" s="49"/>
      <c r="EC63" s="49"/>
      <c r="ED63" s="49"/>
      <c r="EE63" s="49"/>
      <c r="EF63" s="49"/>
      <c r="EG63" s="49"/>
      <c r="EH63" s="49"/>
      <c r="EI63" s="49"/>
      <c r="EJ63" s="49"/>
      <c r="EK63" s="49"/>
      <c r="EL63" s="49"/>
      <c r="EM63" s="49"/>
      <c r="EN63" s="49"/>
      <c r="EO63" s="49"/>
      <c r="EP63" s="49"/>
      <c r="EQ63" s="49"/>
      <c r="ER63" s="49"/>
      <c r="ES63" s="49"/>
      <c r="ET63" s="49"/>
      <c r="EU63" s="49"/>
      <c r="EV63" s="49"/>
      <c r="EW63" s="49"/>
      <c r="EX63" s="49"/>
      <c r="EY63" s="49"/>
      <c r="EZ63" s="49"/>
      <c r="FA63" s="49"/>
      <c r="FB63" s="49"/>
      <c r="FC63" s="49"/>
      <c r="FD63" s="49"/>
      <c r="FE63" s="49"/>
      <c r="FF63" s="49"/>
      <c r="FG63" s="49"/>
      <c r="FH63" s="49"/>
      <c r="FI63" s="49"/>
      <c r="FJ63" s="49"/>
      <c r="FK63" s="49"/>
      <c r="FL63" s="49"/>
      <c r="FM63" s="49"/>
      <c r="FN63" s="49"/>
      <c r="FO63" s="49"/>
      <c r="FP63" s="49"/>
      <c r="FQ63" s="49"/>
      <c r="FR63" s="49"/>
      <c r="FS63" s="49"/>
      <c r="FT63" s="49"/>
      <c r="FU63" s="49"/>
      <c r="FV63" s="49"/>
      <c r="FW63" s="49"/>
      <c r="FX63" s="49"/>
      <c r="FY63" s="49"/>
      <c r="FZ63" s="49"/>
      <c r="GA63" s="49"/>
      <c r="GB63" s="49"/>
      <c r="GC63" s="49"/>
      <c r="GD63" s="49"/>
      <c r="GE63" s="49"/>
      <c r="GF63" s="49"/>
      <c r="GG63" s="49"/>
      <c r="GH63" s="49"/>
      <c r="GI63" s="49"/>
      <c r="GJ63" s="49"/>
      <c r="GK63" s="49"/>
      <c r="GL63" s="49"/>
      <c r="GM63" s="49"/>
      <c r="GN63" s="49"/>
      <c r="GO63" s="49"/>
      <c r="GP63" s="49"/>
      <c r="GQ63" s="49"/>
      <c r="GR63" s="49"/>
      <c r="GS63" s="49"/>
      <c r="GT63" s="49"/>
      <c r="GU63" s="49"/>
      <c r="GV63" s="49"/>
      <c r="GW63" s="49"/>
      <c r="GX63" s="49"/>
      <c r="GY63" s="49"/>
      <c r="GZ63" s="49"/>
      <c r="HA63" s="49"/>
      <c r="HB63" s="49"/>
      <c r="HC63" s="49"/>
    </row>
    <row r="64" spans="1:211" s="58" customFormat="1" ht="12.75" customHeight="1" x14ac:dyDescent="0.25">
      <c r="A64" s="582"/>
      <c r="B64" s="172"/>
      <c r="C64" s="459"/>
      <c r="D64" s="460"/>
      <c r="E64" s="459"/>
      <c r="F64" s="460"/>
      <c r="G64" s="459"/>
      <c r="H64" s="460"/>
      <c r="I64" s="459"/>
      <c r="J64" s="460"/>
      <c r="K64" s="459"/>
      <c r="L64" s="460"/>
      <c r="M64" s="459"/>
      <c r="N64" s="460"/>
      <c r="O64" s="459"/>
      <c r="P64" s="460"/>
      <c r="Q64" s="459"/>
      <c r="R64" s="460"/>
      <c r="S64" s="459"/>
      <c r="T64" s="460"/>
      <c r="U64" s="459"/>
      <c r="V64" s="460"/>
      <c r="W64" s="459"/>
      <c r="X64" s="460"/>
      <c r="Y64" s="459"/>
      <c r="Z64" s="460"/>
      <c r="AA64" s="459"/>
      <c r="AB64" s="460"/>
      <c r="AC64" s="459"/>
      <c r="AD64" s="460"/>
      <c r="AE64" s="459"/>
      <c r="AF64" s="460"/>
      <c r="AG64" s="459"/>
      <c r="AH64" s="460"/>
      <c r="AI64" s="459"/>
      <c r="AJ64" s="460"/>
      <c r="AK64" s="459"/>
      <c r="AL64" s="460"/>
      <c r="AM64" s="459"/>
      <c r="AN64" s="460"/>
      <c r="AO64" s="426"/>
      <c r="AP64" s="427"/>
      <c r="AQ64" s="426"/>
      <c r="AR64" s="427"/>
      <c r="AS64" s="426"/>
      <c r="AT64" s="427"/>
      <c r="AU64" s="49"/>
      <c r="AV64" s="49"/>
      <c r="AW64" s="49"/>
      <c r="AX64" s="49"/>
      <c r="AY64" s="49"/>
      <c r="AZ64" s="49"/>
      <c r="BA64" s="49"/>
      <c r="BB64" s="49"/>
      <c r="BC64" s="49"/>
      <c r="BD64" s="49"/>
      <c r="BE64" s="49"/>
      <c r="BF64" s="49"/>
      <c r="BG64" s="49"/>
      <c r="BH64" s="49"/>
      <c r="BI64" s="49"/>
      <c r="BJ64" s="49"/>
      <c r="BK64" s="49"/>
      <c r="BL64" s="49"/>
      <c r="BM64" s="49"/>
      <c r="BN64" s="49"/>
      <c r="BO64" s="49"/>
      <c r="BP64" s="49"/>
      <c r="BQ64" s="49"/>
      <c r="BR64" s="49"/>
      <c r="BS64" s="49"/>
      <c r="BT64" s="49"/>
      <c r="BU64" s="49"/>
      <c r="BV64" s="49"/>
      <c r="BW64" s="49"/>
      <c r="BX64" s="49"/>
      <c r="BY64" s="49"/>
      <c r="BZ64" s="49"/>
      <c r="CA64" s="49"/>
      <c r="CB64" s="49"/>
      <c r="CC64" s="49"/>
      <c r="CD64" s="49"/>
      <c r="CE64" s="49"/>
      <c r="CF64" s="49"/>
      <c r="CG64" s="49"/>
      <c r="CH64" s="49"/>
      <c r="CI64" s="49"/>
      <c r="CJ64" s="49"/>
      <c r="CK64" s="49"/>
      <c r="CL64" s="49"/>
      <c r="CM64" s="49"/>
      <c r="CN64" s="49"/>
      <c r="CO64" s="49"/>
      <c r="CP64" s="49"/>
      <c r="CQ64" s="49"/>
      <c r="CR64" s="49"/>
      <c r="CS64" s="49"/>
      <c r="CT64" s="49"/>
      <c r="CU64" s="49"/>
      <c r="CV64" s="49"/>
      <c r="CW64" s="49"/>
      <c r="CX64" s="49"/>
      <c r="CY64" s="49"/>
      <c r="CZ64" s="49"/>
      <c r="DA64" s="49"/>
      <c r="DB64" s="49"/>
      <c r="DC64" s="49"/>
      <c r="DD64" s="49"/>
      <c r="DE64" s="49"/>
      <c r="DF64" s="49"/>
      <c r="DG64" s="49"/>
      <c r="DH64" s="49"/>
      <c r="DI64" s="49"/>
      <c r="DJ64" s="49"/>
      <c r="DK64" s="49"/>
      <c r="DL64" s="49"/>
      <c r="DM64" s="49"/>
      <c r="DN64" s="49"/>
      <c r="DO64" s="49"/>
      <c r="DP64" s="49"/>
      <c r="DQ64" s="49"/>
      <c r="DR64" s="49"/>
      <c r="DS64" s="49"/>
      <c r="DT64" s="49"/>
      <c r="DU64" s="49"/>
      <c r="DV64" s="49"/>
      <c r="DW64" s="49"/>
      <c r="DX64" s="49"/>
      <c r="DY64" s="49"/>
      <c r="DZ64" s="49"/>
      <c r="EA64" s="49"/>
      <c r="EB64" s="49"/>
      <c r="EC64" s="49"/>
      <c r="ED64" s="49"/>
      <c r="EE64" s="49"/>
      <c r="EF64" s="49"/>
      <c r="EG64" s="49"/>
      <c r="EH64" s="49"/>
      <c r="EI64" s="49"/>
      <c r="EJ64" s="49"/>
      <c r="EK64" s="49"/>
      <c r="EL64" s="49"/>
      <c r="EM64" s="49"/>
      <c r="EN64" s="49"/>
      <c r="EO64" s="49"/>
      <c r="EP64" s="49"/>
      <c r="EQ64" s="49"/>
      <c r="ER64" s="49"/>
      <c r="ES64" s="49"/>
      <c r="ET64" s="49"/>
      <c r="EU64" s="49"/>
      <c r="EV64" s="49"/>
      <c r="EW64" s="49"/>
      <c r="EX64" s="49"/>
      <c r="EY64" s="49"/>
      <c r="EZ64" s="49"/>
      <c r="FA64" s="49"/>
      <c r="FB64" s="49"/>
      <c r="FC64" s="49"/>
      <c r="FD64" s="49"/>
      <c r="FE64" s="49"/>
      <c r="FF64" s="49"/>
      <c r="FG64" s="49"/>
      <c r="FH64" s="49"/>
      <c r="FI64" s="49"/>
      <c r="FJ64" s="49"/>
      <c r="FK64" s="49"/>
      <c r="FL64" s="49"/>
      <c r="FM64" s="49"/>
      <c r="FN64" s="49"/>
      <c r="FO64" s="49"/>
      <c r="FP64" s="49"/>
      <c r="FQ64" s="49"/>
      <c r="FR64" s="49"/>
      <c r="FS64" s="49"/>
      <c r="FT64" s="49"/>
      <c r="FU64" s="49"/>
      <c r="FV64" s="49"/>
      <c r="FW64" s="49"/>
      <c r="FX64" s="49"/>
      <c r="FY64" s="49"/>
      <c r="FZ64" s="49"/>
      <c r="GA64" s="49"/>
      <c r="GB64" s="49"/>
      <c r="GC64" s="49"/>
      <c r="GD64" s="49"/>
      <c r="GE64" s="49"/>
      <c r="GF64" s="49"/>
      <c r="GG64" s="49"/>
      <c r="GH64" s="49"/>
      <c r="GI64" s="49"/>
      <c r="GJ64" s="49"/>
      <c r="GK64" s="49"/>
      <c r="GL64" s="49"/>
      <c r="GM64" s="49"/>
      <c r="GN64" s="49"/>
      <c r="GO64" s="49"/>
      <c r="GP64" s="49"/>
      <c r="GQ64" s="49"/>
      <c r="GR64" s="49"/>
      <c r="GS64" s="49"/>
      <c r="GT64" s="49"/>
      <c r="GU64" s="49"/>
      <c r="GV64" s="49"/>
      <c r="GW64" s="49"/>
      <c r="GX64" s="49"/>
      <c r="GY64" s="49"/>
      <c r="GZ64" s="49"/>
      <c r="HA64" s="49"/>
      <c r="HB64" s="49"/>
      <c r="HC64" s="49"/>
    </row>
    <row r="65" spans="1:211" s="60" customFormat="1" ht="12.75" customHeight="1" x14ac:dyDescent="0.25">
      <c r="A65" s="582"/>
      <c r="B65" s="173" t="s">
        <v>29</v>
      </c>
      <c r="C65" s="452" t="s">
        <v>170</v>
      </c>
      <c r="D65" s="453"/>
      <c r="E65" s="452"/>
      <c r="F65" s="453"/>
      <c r="G65" s="452" t="s">
        <v>170</v>
      </c>
      <c r="H65" s="453"/>
      <c r="I65" s="452"/>
      <c r="J65" s="453"/>
      <c r="K65" s="420" t="s">
        <v>171</v>
      </c>
      <c r="L65" s="421"/>
      <c r="M65" s="420"/>
      <c r="N65" s="421"/>
      <c r="O65" s="420" t="s">
        <v>172</v>
      </c>
      <c r="P65" s="421"/>
      <c r="Q65" s="420"/>
      <c r="R65" s="421"/>
      <c r="S65" s="420" t="s">
        <v>120</v>
      </c>
      <c r="T65" s="421"/>
      <c r="U65" s="420"/>
      <c r="V65" s="421"/>
      <c r="W65" s="414"/>
      <c r="X65" s="415"/>
      <c r="Y65" s="414"/>
      <c r="Z65" s="415"/>
      <c r="AA65" s="420"/>
      <c r="AB65" s="421"/>
      <c r="AC65" s="420"/>
      <c r="AD65" s="421"/>
      <c r="AE65" s="605"/>
      <c r="AF65" s="606"/>
      <c r="AG65" s="420"/>
      <c r="AH65" s="421"/>
      <c r="AI65" s="607" t="s">
        <v>115</v>
      </c>
      <c r="AJ65" s="608"/>
      <c r="AK65" s="420" t="s">
        <v>173</v>
      </c>
      <c r="AL65" s="421"/>
      <c r="AM65" s="420" t="s">
        <v>146</v>
      </c>
      <c r="AN65" s="421"/>
      <c r="AO65" s="420"/>
      <c r="AP65" s="421"/>
      <c r="AQ65" s="420"/>
      <c r="AR65" s="421"/>
      <c r="AS65" s="420"/>
      <c r="AT65" s="421"/>
      <c r="AU65" s="49"/>
      <c r="AV65" s="49"/>
      <c r="AW65" s="49"/>
      <c r="AX65" s="49"/>
      <c r="AY65" s="49"/>
      <c r="AZ65" s="49"/>
      <c r="BA65" s="49"/>
      <c r="BB65" s="49"/>
      <c r="BC65" s="49"/>
      <c r="BD65" s="49"/>
      <c r="BE65" s="49"/>
      <c r="BF65" s="49"/>
      <c r="BG65" s="49"/>
      <c r="BH65" s="49"/>
      <c r="BI65" s="49"/>
      <c r="BJ65" s="49"/>
      <c r="BK65" s="49"/>
      <c r="BL65" s="49"/>
      <c r="BM65" s="49"/>
      <c r="BN65" s="49"/>
      <c r="BO65" s="49"/>
      <c r="BP65" s="49"/>
      <c r="BQ65" s="49"/>
      <c r="BR65" s="49"/>
      <c r="BS65" s="49"/>
      <c r="BT65" s="49"/>
      <c r="BU65" s="49"/>
      <c r="BV65" s="49"/>
      <c r="BW65" s="49"/>
      <c r="BX65" s="49"/>
      <c r="BY65" s="49"/>
      <c r="BZ65" s="49"/>
      <c r="CA65" s="49"/>
      <c r="CB65" s="49"/>
      <c r="CC65" s="49"/>
      <c r="CD65" s="49"/>
      <c r="CE65" s="49"/>
      <c r="CF65" s="49"/>
      <c r="CG65" s="49"/>
      <c r="CH65" s="49"/>
      <c r="CI65" s="49"/>
      <c r="CJ65" s="49"/>
      <c r="CK65" s="49"/>
      <c r="CL65" s="49"/>
      <c r="CM65" s="49"/>
      <c r="CN65" s="49"/>
      <c r="CO65" s="49"/>
      <c r="CP65" s="49"/>
      <c r="CQ65" s="49"/>
      <c r="CR65" s="49"/>
      <c r="CS65" s="49"/>
      <c r="CT65" s="49"/>
      <c r="CU65" s="49"/>
      <c r="CV65" s="49"/>
      <c r="CW65" s="49"/>
      <c r="CX65" s="49"/>
      <c r="CY65" s="49"/>
      <c r="CZ65" s="49"/>
      <c r="DA65" s="49"/>
      <c r="DB65" s="49"/>
      <c r="DC65" s="49"/>
      <c r="DD65" s="49"/>
      <c r="DE65" s="49"/>
      <c r="DF65" s="49"/>
      <c r="DG65" s="49"/>
      <c r="DH65" s="49"/>
      <c r="DI65" s="49"/>
      <c r="DJ65" s="49"/>
      <c r="DK65" s="49"/>
      <c r="DL65" s="49"/>
      <c r="DM65" s="49"/>
      <c r="DN65" s="49"/>
      <c r="DO65" s="49"/>
      <c r="DP65" s="49"/>
      <c r="DQ65" s="49"/>
      <c r="DR65" s="49"/>
      <c r="DS65" s="49"/>
      <c r="DT65" s="49"/>
      <c r="DU65" s="49"/>
      <c r="DV65" s="49"/>
      <c r="DW65" s="49"/>
      <c r="DX65" s="49"/>
      <c r="DY65" s="49"/>
      <c r="DZ65" s="49"/>
      <c r="EA65" s="49"/>
      <c r="EB65" s="49"/>
      <c r="EC65" s="49"/>
      <c r="ED65" s="49"/>
      <c r="EE65" s="49"/>
      <c r="EF65" s="49"/>
      <c r="EG65" s="49"/>
      <c r="EH65" s="49"/>
      <c r="EI65" s="49"/>
      <c r="EJ65" s="49"/>
      <c r="EK65" s="49"/>
      <c r="EL65" s="49"/>
      <c r="EM65" s="49"/>
      <c r="EN65" s="49"/>
      <c r="EO65" s="49"/>
      <c r="EP65" s="49"/>
      <c r="EQ65" s="49"/>
      <c r="ER65" s="49"/>
      <c r="ES65" s="49"/>
      <c r="ET65" s="49"/>
      <c r="EU65" s="49"/>
      <c r="EV65" s="49"/>
      <c r="EW65" s="49"/>
      <c r="EX65" s="49"/>
      <c r="EY65" s="49"/>
      <c r="EZ65" s="49"/>
      <c r="FA65" s="49"/>
      <c r="FB65" s="49"/>
      <c r="FC65" s="49"/>
      <c r="FD65" s="49"/>
      <c r="FE65" s="49"/>
      <c r="FF65" s="49"/>
      <c r="FG65" s="49"/>
      <c r="FH65" s="49"/>
      <c r="FI65" s="49"/>
      <c r="FJ65" s="49"/>
      <c r="FK65" s="49"/>
      <c r="FL65" s="49"/>
      <c r="FM65" s="49"/>
      <c r="FN65" s="49"/>
      <c r="FO65" s="49"/>
      <c r="FP65" s="49"/>
      <c r="FQ65" s="49"/>
      <c r="FR65" s="49"/>
      <c r="FS65" s="49"/>
      <c r="FT65" s="49"/>
      <c r="FU65" s="49"/>
      <c r="FV65" s="49"/>
      <c r="FW65" s="49"/>
      <c r="FX65" s="49"/>
      <c r="FY65" s="49"/>
      <c r="FZ65" s="49"/>
      <c r="GA65" s="49"/>
      <c r="GB65" s="49"/>
      <c r="GC65" s="49"/>
      <c r="GD65" s="49"/>
      <c r="GE65" s="49"/>
      <c r="GF65" s="49"/>
      <c r="GG65" s="49"/>
      <c r="GH65" s="49"/>
      <c r="GI65" s="49"/>
      <c r="GJ65" s="49"/>
      <c r="GK65" s="49"/>
      <c r="GL65" s="49"/>
      <c r="GM65" s="49"/>
      <c r="GN65" s="49"/>
      <c r="GO65" s="49"/>
      <c r="GP65" s="49"/>
      <c r="GQ65" s="49"/>
      <c r="GR65" s="49"/>
      <c r="GS65" s="49"/>
      <c r="GT65" s="49"/>
      <c r="GU65" s="49"/>
      <c r="GV65" s="49"/>
      <c r="GW65" s="49"/>
      <c r="GX65" s="49"/>
      <c r="GY65" s="49"/>
      <c r="GZ65" s="49"/>
      <c r="HA65" s="49"/>
      <c r="HB65" s="49"/>
      <c r="HC65" s="49"/>
    </row>
    <row r="66" spans="1:211" s="60" customFormat="1" ht="12.75" customHeight="1" x14ac:dyDescent="0.25">
      <c r="A66" s="582"/>
      <c r="B66" s="173"/>
      <c r="C66" s="185"/>
      <c r="D66" s="186"/>
      <c r="E66" s="185"/>
      <c r="F66" s="186"/>
      <c r="G66" s="185"/>
      <c r="H66" s="186"/>
      <c r="I66" s="185"/>
      <c r="J66" s="186"/>
      <c r="K66" s="203">
        <v>0.41666666666666669</v>
      </c>
      <c r="L66" s="204">
        <v>0.5</v>
      </c>
      <c r="M66" s="203"/>
      <c r="N66" s="204"/>
      <c r="O66" s="203">
        <v>0.5625</v>
      </c>
      <c r="P66" s="204">
        <v>0.6875</v>
      </c>
      <c r="Q66" s="203"/>
      <c r="R66" s="204"/>
      <c r="S66" s="203">
        <v>0.41666666666666669</v>
      </c>
      <c r="T66" s="204">
        <v>0.5</v>
      </c>
      <c r="U66" s="203"/>
      <c r="V66" s="204"/>
      <c r="W66" s="183"/>
      <c r="X66" s="184"/>
      <c r="Y66" s="183"/>
      <c r="Z66" s="184"/>
      <c r="AA66" s="203"/>
      <c r="AB66" s="204"/>
      <c r="AC66" s="203"/>
      <c r="AD66" s="204"/>
      <c r="AE66" s="203"/>
      <c r="AF66" s="204"/>
      <c r="AG66" s="203"/>
      <c r="AH66" s="204"/>
      <c r="AI66" s="313">
        <v>0.36458333333333331</v>
      </c>
      <c r="AJ66" s="314">
        <v>0.5</v>
      </c>
      <c r="AK66" s="203">
        <v>0.36458333333333331</v>
      </c>
      <c r="AL66" s="204">
        <v>0.5</v>
      </c>
      <c r="AM66" s="203">
        <v>0.58333333333333337</v>
      </c>
      <c r="AN66" s="204">
        <v>0.66666666666666663</v>
      </c>
      <c r="AO66" s="203"/>
      <c r="AP66" s="204"/>
      <c r="AQ66" s="203"/>
      <c r="AR66" s="204"/>
      <c r="AS66" s="203"/>
      <c r="AT66" s="204"/>
      <c r="AU66" s="49"/>
      <c r="AV66" s="49"/>
      <c r="AW66" s="49"/>
      <c r="AX66" s="49"/>
      <c r="AY66" s="49"/>
      <c r="AZ66" s="49"/>
      <c r="BA66" s="49"/>
      <c r="BB66" s="49"/>
      <c r="BC66" s="49"/>
      <c r="BD66" s="49"/>
      <c r="BE66" s="49"/>
      <c r="BF66" s="49"/>
      <c r="BG66" s="49"/>
      <c r="BH66" s="49"/>
      <c r="BI66" s="49"/>
      <c r="BJ66" s="49"/>
      <c r="BK66" s="49"/>
      <c r="BL66" s="49"/>
      <c r="BM66" s="49"/>
      <c r="BN66" s="49"/>
      <c r="BO66" s="49"/>
      <c r="BP66" s="49"/>
      <c r="BQ66" s="49"/>
      <c r="BR66" s="49"/>
      <c r="BS66" s="49"/>
      <c r="BT66" s="49"/>
      <c r="BU66" s="49"/>
      <c r="BV66" s="49"/>
      <c r="BW66" s="49"/>
      <c r="BX66" s="49"/>
      <c r="BY66" s="49"/>
      <c r="BZ66" s="49"/>
      <c r="CA66" s="49"/>
      <c r="CB66" s="49"/>
      <c r="CC66" s="49"/>
      <c r="CD66" s="49"/>
      <c r="CE66" s="49"/>
      <c r="CF66" s="49"/>
      <c r="CG66" s="49"/>
      <c r="CH66" s="49"/>
      <c r="CI66" s="49"/>
      <c r="CJ66" s="49"/>
      <c r="CK66" s="49"/>
      <c r="CL66" s="49"/>
      <c r="CM66" s="49"/>
      <c r="CN66" s="49"/>
      <c r="CO66" s="49"/>
      <c r="CP66" s="49"/>
      <c r="CQ66" s="49"/>
      <c r="CR66" s="49"/>
      <c r="CS66" s="49"/>
      <c r="CT66" s="49"/>
      <c r="CU66" s="49"/>
      <c r="CV66" s="49"/>
      <c r="CW66" s="49"/>
      <c r="CX66" s="49"/>
      <c r="CY66" s="49"/>
      <c r="CZ66" s="49"/>
      <c r="DA66" s="49"/>
      <c r="DB66" s="49"/>
      <c r="DC66" s="49"/>
      <c r="DD66" s="49"/>
      <c r="DE66" s="49"/>
      <c r="DF66" s="49"/>
      <c r="DG66" s="49"/>
      <c r="DH66" s="49"/>
      <c r="DI66" s="49"/>
      <c r="DJ66" s="49"/>
      <c r="DK66" s="49"/>
      <c r="DL66" s="49"/>
      <c r="DM66" s="49"/>
      <c r="DN66" s="49"/>
      <c r="DO66" s="49"/>
      <c r="DP66" s="49"/>
      <c r="DQ66" s="49"/>
      <c r="DR66" s="49"/>
      <c r="DS66" s="49"/>
      <c r="DT66" s="49"/>
      <c r="DU66" s="49"/>
      <c r="DV66" s="49"/>
      <c r="DW66" s="49"/>
      <c r="DX66" s="49"/>
      <c r="DY66" s="49"/>
      <c r="DZ66" s="49"/>
      <c r="EA66" s="49"/>
      <c r="EB66" s="49"/>
      <c r="EC66" s="49"/>
      <c r="ED66" s="49"/>
      <c r="EE66" s="49"/>
      <c r="EF66" s="49"/>
      <c r="EG66" s="49"/>
      <c r="EH66" s="49"/>
      <c r="EI66" s="49"/>
      <c r="EJ66" s="49"/>
      <c r="EK66" s="49"/>
      <c r="EL66" s="49"/>
      <c r="EM66" s="49"/>
      <c r="EN66" s="49"/>
      <c r="EO66" s="49"/>
      <c r="EP66" s="49"/>
      <c r="EQ66" s="49"/>
      <c r="ER66" s="49"/>
      <c r="ES66" s="49"/>
      <c r="ET66" s="49"/>
      <c r="EU66" s="49"/>
      <c r="EV66" s="49"/>
      <c r="EW66" s="49"/>
      <c r="EX66" s="49"/>
      <c r="EY66" s="49"/>
      <c r="EZ66" s="49"/>
      <c r="FA66" s="49"/>
      <c r="FB66" s="49"/>
      <c r="FC66" s="49"/>
      <c r="FD66" s="49"/>
      <c r="FE66" s="49"/>
      <c r="FF66" s="49"/>
      <c r="FG66" s="49"/>
      <c r="FH66" s="49"/>
      <c r="FI66" s="49"/>
      <c r="FJ66" s="49"/>
      <c r="FK66" s="49"/>
      <c r="FL66" s="49"/>
      <c r="FM66" s="49"/>
      <c r="FN66" s="49"/>
      <c r="FO66" s="49"/>
      <c r="FP66" s="49"/>
      <c r="FQ66" s="49"/>
      <c r="FR66" s="49"/>
      <c r="FS66" s="49"/>
      <c r="FT66" s="49"/>
      <c r="FU66" s="49"/>
      <c r="FV66" s="49"/>
      <c r="FW66" s="49"/>
      <c r="FX66" s="49"/>
      <c r="FY66" s="49"/>
      <c r="FZ66" s="49"/>
      <c r="GA66" s="49"/>
      <c r="GB66" s="49"/>
      <c r="GC66" s="49"/>
      <c r="GD66" s="49"/>
      <c r="GE66" s="49"/>
      <c r="GF66" s="49"/>
      <c r="GG66" s="49"/>
      <c r="GH66" s="49"/>
      <c r="GI66" s="49"/>
      <c r="GJ66" s="49"/>
      <c r="GK66" s="49"/>
      <c r="GL66" s="49"/>
      <c r="GM66" s="49"/>
      <c r="GN66" s="49"/>
      <c r="GO66" s="49"/>
      <c r="GP66" s="49"/>
      <c r="GQ66" s="49"/>
      <c r="GR66" s="49"/>
      <c r="GS66" s="49"/>
      <c r="GT66" s="49"/>
      <c r="GU66" s="49"/>
      <c r="GV66" s="49"/>
      <c r="GW66" s="49"/>
      <c r="GX66" s="49"/>
      <c r="GY66" s="49"/>
      <c r="GZ66" s="49"/>
      <c r="HA66" s="49"/>
      <c r="HB66" s="49"/>
      <c r="HC66" s="49"/>
    </row>
    <row r="67" spans="1:211" s="60" customFormat="1" ht="12.75" customHeight="1" x14ac:dyDescent="0.25">
      <c r="A67" s="582"/>
      <c r="B67" s="173"/>
      <c r="C67" s="88"/>
      <c r="D67" s="190"/>
      <c r="E67" s="88"/>
      <c r="F67" s="190"/>
      <c r="G67" s="88"/>
      <c r="H67" s="190"/>
      <c r="I67" s="88"/>
      <c r="J67" s="190"/>
      <c r="K67" s="11" t="s">
        <v>66</v>
      </c>
      <c r="L67" s="205" t="s">
        <v>14</v>
      </c>
      <c r="M67" s="11"/>
      <c r="N67" s="205"/>
      <c r="O67" s="11" t="s">
        <v>66</v>
      </c>
      <c r="P67" s="205" t="s">
        <v>45</v>
      </c>
      <c r="Q67" s="11"/>
      <c r="R67" s="205"/>
      <c r="S67" s="11" t="s">
        <v>66</v>
      </c>
      <c r="T67" s="205" t="s">
        <v>123</v>
      </c>
      <c r="U67" s="11"/>
      <c r="V67" s="205"/>
      <c r="W67" s="87"/>
      <c r="X67" s="189"/>
      <c r="Y67" s="87"/>
      <c r="Z67" s="189"/>
      <c r="AA67" s="11"/>
      <c r="AB67" s="205"/>
      <c r="AC67" s="11"/>
      <c r="AD67" s="205"/>
      <c r="AE67" s="11"/>
      <c r="AF67" s="205"/>
      <c r="AG67" s="11"/>
      <c r="AH67" s="205"/>
      <c r="AI67" s="315" t="s">
        <v>165</v>
      </c>
      <c r="AJ67" s="316" t="s">
        <v>118</v>
      </c>
      <c r="AK67" s="11" t="s">
        <v>165</v>
      </c>
      <c r="AL67" s="205" t="s">
        <v>14</v>
      </c>
      <c r="AM67" s="11" t="s">
        <v>29</v>
      </c>
      <c r="AN67" s="205" t="s">
        <v>45</v>
      </c>
      <c r="AO67" s="11"/>
      <c r="AP67" s="205"/>
      <c r="AQ67" s="11"/>
      <c r="AR67" s="205"/>
      <c r="AS67" s="11"/>
      <c r="AT67" s="205"/>
      <c r="AU67" s="49"/>
      <c r="AV67" s="49"/>
      <c r="AW67" s="49"/>
      <c r="AX67" s="49"/>
      <c r="AY67" s="49"/>
      <c r="AZ67" s="49"/>
      <c r="BA67" s="49"/>
      <c r="BB67" s="49"/>
      <c r="BC67" s="49"/>
      <c r="BD67" s="49"/>
      <c r="BE67" s="49"/>
      <c r="BF67" s="49"/>
      <c r="BG67" s="49"/>
      <c r="BH67" s="49"/>
      <c r="BI67" s="49"/>
      <c r="BJ67" s="49"/>
      <c r="BK67" s="49"/>
      <c r="BL67" s="49"/>
      <c r="BM67" s="49"/>
      <c r="BN67" s="49"/>
      <c r="BO67" s="49"/>
      <c r="BP67" s="49"/>
      <c r="BQ67" s="49"/>
      <c r="BR67" s="49"/>
      <c r="BS67" s="49"/>
      <c r="BT67" s="49"/>
      <c r="BU67" s="49"/>
      <c r="BV67" s="49"/>
      <c r="BW67" s="49"/>
      <c r="BX67" s="49"/>
      <c r="BY67" s="49"/>
      <c r="BZ67" s="49"/>
      <c r="CA67" s="49"/>
      <c r="CB67" s="49"/>
      <c r="CC67" s="49"/>
      <c r="CD67" s="49"/>
      <c r="CE67" s="49"/>
      <c r="CF67" s="49"/>
      <c r="CG67" s="49"/>
      <c r="CH67" s="49"/>
      <c r="CI67" s="49"/>
      <c r="CJ67" s="49"/>
      <c r="CK67" s="49"/>
      <c r="CL67" s="49"/>
      <c r="CM67" s="49"/>
      <c r="CN67" s="49"/>
      <c r="CO67" s="49"/>
      <c r="CP67" s="49"/>
      <c r="CQ67" s="49"/>
      <c r="CR67" s="49"/>
      <c r="CS67" s="49"/>
      <c r="CT67" s="49"/>
      <c r="CU67" s="49"/>
      <c r="CV67" s="49"/>
      <c r="CW67" s="49"/>
      <c r="CX67" s="49"/>
      <c r="CY67" s="49"/>
      <c r="CZ67" s="49"/>
      <c r="DA67" s="49"/>
      <c r="DB67" s="49"/>
      <c r="DC67" s="49"/>
      <c r="DD67" s="49"/>
      <c r="DE67" s="49"/>
      <c r="DF67" s="49"/>
      <c r="DG67" s="49"/>
      <c r="DH67" s="49"/>
      <c r="DI67" s="49"/>
      <c r="DJ67" s="49"/>
      <c r="DK67" s="49"/>
      <c r="DL67" s="49"/>
      <c r="DM67" s="49"/>
      <c r="DN67" s="49"/>
      <c r="DO67" s="49"/>
      <c r="DP67" s="49"/>
      <c r="DQ67" s="49"/>
      <c r="DR67" s="49"/>
      <c r="DS67" s="49"/>
      <c r="DT67" s="49"/>
      <c r="DU67" s="49"/>
      <c r="DV67" s="49"/>
      <c r="DW67" s="49"/>
      <c r="DX67" s="49"/>
      <c r="DY67" s="49"/>
      <c r="DZ67" s="49"/>
      <c r="EA67" s="49"/>
      <c r="EB67" s="49"/>
      <c r="EC67" s="49"/>
      <c r="ED67" s="49"/>
      <c r="EE67" s="49"/>
      <c r="EF67" s="49"/>
      <c r="EG67" s="49"/>
      <c r="EH67" s="49"/>
      <c r="EI67" s="49"/>
      <c r="EJ67" s="49"/>
      <c r="EK67" s="49"/>
      <c r="EL67" s="49"/>
      <c r="EM67" s="49"/>
      <c r="EN67" s="49"/>
      <c r="EO67" s="49"/>
      <c r="EP67" s="49"/>
      <c r="EQ67" s="49"/>
      <c r="ER67" s="49"/>
      <c r="ES67" s="49"/>
      <c r="ET67" s="49"/>
      <c r="EU67" s="49"/>
      <c r="EV67" s="49"/>
      <c r="EW67" s="49"/>
      <c r="EX67" s="49"/>
      <c r="EY67" s="49"/>
      <c r="EZ67" s="49"/>
      <c r="FA67" s="49"/>
      <c r="FB67" s="49"/>
      <c r="FC67" s="49"/>
      <c r="FD67" s="49"/>
      <c r="FE67" s="49"/>
      <c r="FF67" s="49"/>
      <c r="FG67" s="49"/>
      <c r="FH67" s="49"/>
      <c r="FI67" s="49"/>
      <c r="FJ67" s="49"/>
      <c r="FK67" s="49"/>
      <c r="FL67" s="49"/>
      <c r="FM67" s="49"/>
      <c r="FN67" s="49"/>
      <c r="FO67" s="49"/>
      <c r="FP67" s="49"/>
      <c r="FQ67" s="49"/>
      <c r="FR67" s="49"/>
      <c r="FS67" s="49"/>
      <c r="FT67" s="49"/>
      <c r="FU67" s="49"/>
      <c r="FV67" s="49"/>
      <c r="FW67" s="49"/>
      <c r="FX67" s="49"/>
      <c r="FY67" s="49"/>
      <c r="FZ67" s="49"/>
      <c r="GA67" s="49"/>
      <c r="GB67" s="49"/>
      <c r="GC67" s="49"/>
      <c r="GD67" s="49"/>
      <c r="GE67" s="49"/>
      <c r="GF67" s="49"/>
      <c r="GG67" s="49"/>
      <c r="GH67" s="49"/>
      <c r="GI67" s="49"/>
      <c r="GJ67" s="49"/>
      <c r="GK67" s="49"/>
      <c r="GL67" s="49"/>
      <c r="GM67" s="49"/>
      <c r="GN67" s="49"/>
      <c r="GO67" s="49"/>
      <c r="GP67" s="49"/>
      <c r="GQ67" s="49"/>
      <c r="GR67" s="49"/>
      <c r="GS67" s="49"/>
      <c r="GT67" s="49"/>
      <c r="GU67" s="49"/>
      <c r="GV67" s="49"/>
      <c r="GW67" s="49"/>
      <c r="GX67" s="49"/>
      <c r="GY67" s="49"/>
      <c r="GZ67" s="49"/>
      <c r="HA67" s="49"/>
      <c r="HB67" s="49"/>
      <c r="HC67" s="49"/>
    </row>
    <row r="68" spans="1:211" s="60" customFormat="1" ht="12.75" customHeight="1" x14ac:dyDescent="0.25">
      <c r="A68" s="582"/>
      <c r="B68" s="173"/>
      <c r="C68" s="424"/>
      <c r="D68" s="425"/>
      <c r="E68" s="424"/>
      <c r="F68" s="425"/>
      <c r="G68" s="424"/>
      <c r="H68" s="425"/>
      <c r="I68" s="424"/>
      <c r="J68" s="425"/>
      <c r="K68" s="422"/>
      <c r="L68" s="423"/>
      <c r="M68" s="422"/>
      <c r="N68" s="423"/>
      <c r="O68" s="422"/>
      <c r="P68" s="423"/>
      <c r="Q68" s="422"/>
      <c r="R68" s="423"/>
      <c r="S68" s="422"/>
      <c r="T68" s="423"/>
      <c r="U68" s="422"/>
      <c r="V68" s="423"/>
      <c r="W68" s="402"/>
      <c r="X68" s="403"/>
      <c r="Y68" s="402"/>
      <c r="Z68" s="403"/>
      <c r="AA68" s="422"/>
      <c r="AB68" s="423"/>
      <c r="AC68" s="477"/>
      <c r="AD68" s="478"/>
      <c r="AE68" s="477"/>
      <c r="AF68" s="478"/>
      <c r="AG68" s="422"/>
      <c r="AH68" s="423"/>
      <c r="AI68" s="587"/>
      <c r="AJ68" s="588"/>
      <c r="AK68" s="422"/>
      <c r="AL68" s="423"/>
      <c r="AM68" s="422"/>
      <c r="AN68" s="423"/>
      <c r="AO68" s="422"/>
      <c r="AP68" s="423"/>
      <c r="AQ68" s="422"/>
      <c r="AR68" s="423"/>
      <c r="AS68" s="422"/>
      <c r="AT68" s="423"/>
      <c r="AU68" s="49"/>
      <c r="AV68" s="49"/>
      <c r="AW68" s="49"/>
      <c r="AX68" s="49"/>
      <c r="AY68" s="49"/>
      <c r="AZ68" s="49"/>
      <c r="BA68" s="49"/>
      <c r="BB68" s="49"/>
      <c r="BC68" s="49"/>
      <c r="BD68" s="49"/>
      <c r="BE68" s="49"/>
      <c r="BF68" s="49"/>
      <c r="BG68" s="49"/>
      <c r="BH68" s="49"/>
      <c r="BI68" s="49"/>
      <c r="BJ68" s="49"/>
      <c r="BK68" s="49"/>
      <c r="BL68" s="49"/>
      <c r="BM68" s="49"/>
      <c r="BN68" s="49"/>
      <c r="BO68" s="49"/>
      <c r="BP68" s="49"/>
      <c r="BQ68" s="49"/>
      <c r="BR68" s="49"/>
      <c r="BS68" s="49"/>
      <c r="BT68" s="49"/>
      <c r="BU68" s="49"/>
      <c r="BV68" s="49"/>
      <c r="BW68" s="49"/>
      <c r="BX68" s="49"/>
      <c r="BY68" s="49"/>
      <c r="BZ68" s="49"/>
      <c r="CA68" s="49"/>
      <c r="CB68" s="49"/>
      <c r="CC68" s="49"/>
      <c r="CD68" s="49"/>
      <c r="CE68" s="49"/>
      <c r="CF68" s="49"/>
      <c r="CG68" s="49"/>
      <c r="CH68" s="49"/>
      <c r="CI68" s="49"/>
      <c r="CJ68" s="49"/>
      <c r="CK68" s="49"/>
      <c r="CL68" s="49"/>
      <c r="CM68" s="49"/>
      <c r="CN68" s="49"/>
      <c r="CO68" s="49"/>
      <c r="CP68" s="49"/>
      <c r="CQ68" s="49"/>
      <c r="CR68" s="49"/>
      <c r="CS68" s="49"/>
      <c r="CT68" s="49"/>
      <c r="CU68" s="49"/>
      <c r="CV68" s="49"/>
      <c r="CW68" s="49"/>
      <c r="CX68" s="49"/>
      <c r="CY68" s="49"/>
      <c r="CZ68" s="49"/>
      <c r="DA68" s="49"/>
      <c r="DB68" s="49"/>
      <c r="DC68" s="49"/>
      <c r="DD68" s="49"/>
      <c r="DE68" s="49"/>
      <c r="DF68" s="49"/>
      <c r="DG68" s="49"/>
      <c r="DH68" s="49"/>
      <c r="DI68" s="49"/>
      <c r="DJ68" s="49"/>
      <c r="DK68" s="49"/>
      <c r="DL68" s="49"/>
      <c r="DM68" s="49"/>
      <c r="DN68" s="49"/>
      <c r="DO68" s="49"/>
      <c r="DP68" s="49"/>
      <c r="DQ68" s="49"/>
      <c r="DR68" s="49"/>
      <c r="DS68" s="49"/>
      <c r="DT68" s="49"/>
      <c r="DU68" s="49"/>
      <c r="DV68" s="49"/>
      <c r="DW68" s="49"/>
      <c r="DX68" s="49"/>
      <c r="DY68" s="49"/>
      <c r="DZ68" s="49"/>
      <c r="EA68" s="49"/>
      <c r="EB68" s="49"/>
      <c r="EC68" s="49"/>
      <c r="ED68" s="49"/>
      <c r="EE68" s="49"/>
      <c r="EF68" s="49"/>
      <c r="EG68" s="49"/>
      <c r="EH68" s="49"/>
      <c r="EI68" s="49"/>
      <c r="EJ68" s="49"/>
      <c r="EK68" s="49"/>
      <c r="EL68" s="49"/>
      <c r="EM68" s="49"/>
      <c r="EN68" s="49"/>
      <c r="EO68" s="49"/>
      <c r="EP68" s="49"/>
      <c r="EQ68" s="49"/>
      <c r="ER68" s="49"/>
      <c r="ES68" s="49"/>
      <c r="ET68" s="49"/>
      <c r="EU68" s="49"/>
      <c r="EV68" s="49"/>
      <c r="EW68" s="49"/>
      <c r="EX68" s="49"/>
      <c r="EY68" s="49"/>
      <c r="EZ68" s="49"/>
      <c r="FA68" s="49"/>
      <c r="FB68" s="49"/>
      <c r="FC68" s="49"/>
      <c r="FD68" s="49"/>
      <c r="FE68" s="49"/>
      <c r="FF68" s="49"/>
      <c r="FG68" s="49"/>
      <c r="FH68" s="49"/>
      <c r="FI68" s="49"/>
      <c r="FJ68" s="49"/>
      <c r="FK68" s="49"/>
      <c r="FL68" s="49"/>
      <c r="FM68" s="49"/>
      <c r="FN68" s="49"/>
      <c r="FO68" s="49"/>
      <c r="FP68" s="49"/>
      <c r="FQ68" s="49"/>
      <c r="FR68" s="49"/>
      <c r="FS68" s="49"/>
      <c r="FT68" s="49"/>
      <c r="FU68" s="49"/>
      <c r="FV68" s="49"/>
      <c r="FW68" s="49"/>
      <c r="FX68" s="49"/>
      <c r="FY68" s="49"/>
      <c r="FZ68" s="49"/>
      <c r="GA68" s="49"/>
      <c r="GB68" s="49"/>
      <c r="GC68" s="49"/>
      <c r="GD68" s="49"/>
      <c r="GE68" s="49"/>
      <c r="GF68" s="49"/>
      <c r="GG68" s="49"/>
      <c r="GH68" s="49"/>
      <c r="GI68" s="49"/>
      <c r="GJ68" s="49"/>
      <c r="GK68" s="49"/>
      <c r="GL68" s="49"/>
      <c r="GM68" s="49"/>
      <c r="GN68" s="49"/>
      <c r="GO68" s="49"/>
      <c r="GP68" s="49"/>
      <c r="GQ68" s="49"/>
      <c r="GR68" s="49"/>
      <c r="GS68" s="49"/>
      <c r="GT68" s="49"/>
      <c r="GU68" s="49"/>
      <c r="GV68" s="49"/>
      <c r="GW68" s="49"/>
      <c r="GX68" s="49"/>
      <c r="GY68" s="49"/>
      <c r="GZ68" s="49"/>
      <c r="HA68" s="49"/>
      <c r="HB68" s="49"/>
      <c r="HC68" s="49"/>
    </row>
    <row r="69" spans="1:211" s="62" customFormat="1" ht="12.75" customHeight="1" x14ac:dyDescent="0.25">
      <c r="A69" s="582"/>
      <c r="B69" s="174" t="s">
        <v>30</v>
      </c>
      <c r="C69" s="452"/>
      <c r="D69" s="453"/>
      <c r="E69" s="452"/>
      <c r="F69" s="453"/>
      <c r="G69" s="452"/>
      <c r="H69" s="453"/>
      <c r="I69" s="452"/>
      <c r="J69" s="453"/>
      <c r="K69" s="416"/>
      <c r="L69" s="417"/>
      <c r="M69" s="416"/>
      <c r="N69" s="417"/>
      <c r="O69" s="416"/>
      <c r="P69" s="417"/>
      <c r="Q69" s="416"/>
      <c r="R69" s="417"/>
      <c r="S69" s="416"/>
      <c r="T69" s="417"/>
      <c r="U69" s="416"/>
      <c r="V69" s="417"/>
      <c r="W69" s="416"/>
      <c r="X69" s="417"/>
      <c r="Y69" s="416"/>
      <c r="Z69" s="417"/>
      <c r="AA69" s="416"/>
      <c r="AB69" s="417"/>
      <c r="AC69" s="416"/>
      <c r="AD69" s="417"/>
      <c r="AE69" s="416"/>
      <c r="AF69" s="417"/>
      <c r="AG69" s="416"/>
      <c r="AH69" s="417"/>
      <c r="AI69" s="585"/>
      <c r="AJ69" s="586"/>
      <c r="AK69" s="416"/>
      <c r="AL69" s="417"/>
      <c r="AM69" s="416"/>
      <c r="AN69" s="417"/>
      <c r="AO69" s="416"/>
      <c r="AP69" s="417"/>
      <c r="AQ69" s="416"/>
      <c r="AR69" s="417"/>
      <c r="AS69" s="416"/>
      <c r="AT69" s="417"/>
      <c r="AU69" s="49"/>
      <c r="AV69" s="49"/>
      <c r="AW69" s="49"/>
      <c r="AX69" s="49"/>
      <c r="AY69" s="49"/>
      <c r="AZ69" s="49"/>
      <c r="BA69" s="49"/>
      <c r="BB69" s="49"/>
      <c r="BC69" s="49"/>
      <c r="BD69" s="49"/>
      <c r="BE69" s="49"/>
      <c r="BF69" s="49"/>
      <c r="BG69" s="49"/>
      <c r="BH69" s="49"/>
      <c r="BI69" s="49"/>
      <c r="BJ69" s="49"/>
      <c r="BK69" s="49"/>
      <c r="BL69" s="49"/>
      <c r="BM69" s="49"/>
      <c r="BN69" s="49"/>
      <c r="BO69" s="49"/>
      <c r="BP69" s="49"/>
      <c r="BQ69" s="49"/>
      <c r="BR69" s="49"/>
      <c r="BS69" s="49"/>
      <c r="BT69" s="49"/>
      <c r="BU69" s="49"/>
      <c r="BV69" s="49"/>
      <c r="BW69" s="49"/>
      <c r="BX69" s="49"/>
      <c r="BY69" s="49"/>
      <c r="BZ69" s="49"/>
      <c r="CA69" s="49"/>
      <c r="CB69" s="49"/>
      <c r="CC69" s="49"/>
      <c r="CD69" s="49"/>
      <c r="CE69" s="49"/>
      <c r="CF69" s="49"/>
      <c r="CG69" s="49"/>
      <c r="CH69" s="49"/>
      <c r="CI69" s="49"/>
      <c r="CJ69" s="49"/>
      <c r="CK69" s="49"/>
      <c r="CL69" s="49"/>
      <c r="CM69" s="49"/>
      <c r="CN69" s="49"/>
      <c r="CO69" s="49"/>
      <c r="CP69" s="49"/>
      <c r="CQ69" s="49"/>
      <c r="CR69" s="49"/>
      <c r="CS69" s="49"/>
      <c r="CT69" s="49"/>
      <c r="CU69" s="49"/>
      <c r="CV69" s="49"/>
      <c r="CW69" s="49"/>
      <c r="CX69" s="49"/>
      <c r="CY69" s="49"/>
      <c r="CZ69" s="49"/>
      <c r="DA69" s="49"/>
      <c r="DB69" s="49"/>
      <c r="DC69" s="49"/>
      <c r="DD69" s="49"/>
      <c r="DE69" s="49"/>
      <c r="DF69" s="49"/>
      <c r="DG69" s="49"/>
      <c r="DH69" s="49"/>
      <c r="DI69" s="49"/>
      <c r="DJ69" s="49"/>
      <c r="DK69" s="49"/>
      <c r="DL69" s="49"/>
      <c r="DM69" s="49"/>
      <c r="DN69" s="49"/>
      <c r="DO69" s="49"/>
      <c r="DP69" s="49"/>
      <c r="DQ69" s="49"/>
      <c r="DR69" s="49"/>
      <c r="DS69" s="49"/>
      <c r="DT69" s="49"/>
      <c r="DU69" s="49"/>
      <c r="DV69" s="49"/>
      <c r="DW69" s="49"/>
      <c r="DX69" s="49"/>
      <c r="DY69" s="49"/>
      <c r="DZ69" s="49"/>
      <c r="EA69" s="49"/>
      <c r="EB69" s="49"/>
      <c r="EC69" s="49"/>
      <c r="ED69" s="49"/>
      <c r="EE69" s="49"/>
      <c r="EF69" s="49"/>
      <c r="EG69" s="49"/>
      <c r="EH69" s="49"/>
      <c r="EI69" s="49"/>
      <c r="EJ69" s="49"/>
      <c r="EK69" s="49"/>
      <c r="EL69" s="49"/>
      <c r="EM69" s="49"/>
      <c r="EN69" s="49"/>
      <c r="EO69" s="49"/>
      <c r="EP69" s="49"/>
      <c r="EQ69" s="49"/>
      <c r="ER69" s="49"/>
      <c r="ES69" s="49"/>
      <c r="ET69" s="49"/>
      <c r="EU69" s="49"/>
      <c r="EV69" s="49"/>
      <c r="EW69" s="49"/>
      <c r="EX69" s="49"/>
      <c r="EY69" s="49"/>
      <c r="EZ69" s="49"/>
      <c r="FA69" s="49"/>
      <c r="FB69" s="49"/>
      <c r="FC69" s="49"/>
      <c r="FD69" s="49"/>
      <c r="FE69" s="49"/>
      <c r="FF69" s="49"/>
      <c r="FG69" s="49"/>
      <c r="FH69" s="49"/>
      <c r="FI69" s="49"/>
      <c r="FJ69" s="49"/>
      <c r="FK69" s="49"/>
      <c r="FL69" s="49"/>
      <c r="FM69" s="49"/>
      <c r="FN69" s="49"/>
      <c r="FO69" s="49"/>
      <c r="FP69" s="49"/>
      <c r="FQ69" s="49"/>
      <c r="FR69" s="49"/>
      <c r="FS69" s="49"/>
      <c r="FT69" s="49"/>
      <c r="FU69" s="49"/>
      <c r="FV69" s="49"/>
      <c r="FW69" s="49"/>
      <c r="FX69" s="49"/>
      <c r="FY69" s="49"/>
      <c r="FZ69" s="49"/>
      <c r="GA69" s="49"/>
      <c r="GB69" s="49"/>
      <c r="GC69" s="49"/>
      <c r="GD69" s="49"/>
      <c r="GE69" s="49"/>
      <c r="GF69" s="49"/>
      <c r="GG69" s="49"/>
      <c r="GH69" s="49"/>
      <c r="GI69" s="49"/>
      <c r="GJ69" s="49"/>
      <c r="GK69" s="49"/>
      <c r="GL69" s="49"/>
      <c r="GM69" s="49"/>
      <c r="GN69" s="49"/>
      <c r="GO69" s="49"/>
      <c r="GP69" s="49"/>
      <c r="GQ69" s="49"/>
      <c r="GR69" s="49"/>
      <c r="GS69" s="49"/>
      <c r="GT69" s="49"/>
      <c r="GU69" s="49"/>
      <c r="GV69" s="49"/>
      <c r="GW69" s="49"/>
      <c r="GX69" s="49"/>
      <c r="GY69" s="49"/>
      <c r="GZ69" s="49"/>
      <c r="HA69" s="49"/>
      <c r="HB69" s="49"/>
      <c r="HC69" s="49"/>
    </row>
    <row r="70" spans="1:211" s="62" customFormat="1" ht="12.75" customHeight="1" x14ac:dyDescent="0.25">
      <c r="A70" s="582"/>
      <c r="B70" s="174"/>
      <c r="C70" s="185"/>
      <c r="D70" s="186"/>
      <c r="E70" s="185"/>
      <c r="F70" s="186"/>
      <c r="G70" s="185"/>
      <c r="H70" s="186"/>
      <c r="I70" s="185"/>
      <c r="J70" s="186"/>
      <c r="K70" s="178">
        <v>0.41666666666666669</v>
      </c>
      <c r="L70" s="206">
        <v>0.5</v>
      </c>
      <c r="M70" s="178"/>
      <c r="N70" s="206"/>
      <c r="O70" s="178">
        <v>0.5625</v>
      </c>
      <c r="P70" s="206">
        <v>0.6875</v>
      </c>
      <c r="Q70" s="178"/>
      <c r="R70" s="206"/>
      <c r="S70" s="178">
        <v>0.33333333333333331</v>
      </c>
      <c r="T70" s="206">
        <v>0.41666666666666669</v>
      </c>
      <c r="U70" s="178">
        <v>0.41666666666666669</v>
      </c>
      <c r="V70" s="206">
        <v>0.5</v>
      </c>
      <c r="W70" s="178">
        <v>0.5625</v>
      </c>
      <c r="X70" s="206">
        <v>0.64583333333333337</v>
      </c>
      <c r="Y70" s="178"/>
      <c r="Z70" s="206"/>
      <c r="AA70" s="178">
        <v>0.375</v>
      </c>
      <c r="AB70" s="206">
        <v>0.5</v>
      </c>
      <c r="AC70" s="178"/>
      <c r="AD70" s="206"/>
      <c r="AE70" s="178">
        <v>0.58333333333333337</v>
      </c>
      <c r="AF70" s="206">
        <v>0.70833333333333337</v>
      </c>
      <c r="AG70" s="178"/>
      <c r="AH70" s="206"/>
      <c r="AI70" s="317">
        <v>0.36458333333333331</v>
      </c>
      <c r="AJ70" s="318">
        <v>0.5</v>
      </c>
      <c r="AK70" s="178">
        <v>0.36458333333333331</v>
      </c>
      <c r="AL70" s="206">
        <v>0.5</v>
      </c>
      <c r="AM70" s="178">
        <v>0.58333333333333337</v>
      </c>
      <c r="AN70" s="206">
        <v>0.70833333333333337</v>
      </c>
      <c r="AO70" s="178"/>
      <c r="AP70" s="206"/>
      <c r="AQ70" s="178"/>
      <c r="AR70" s="206"/>
      <c r="AS70" s="178"/>
      <c r="AT70" s="206"/>
      <c r="AU70" s="49"/>
      <c r="AV70" s="49"/>
      <c r="AW70" s="49"/>
      <c r="AX70" s="49"/>
      <c r="AY70" s="49"/>
      <c r="AZ70" s="49"/>
      <c r="BA70" s="49"/>
      <c r="BB70" s="49"/>
      <c r="BC70" s="49"/>
      <c r="BD70" s="49"/>
      <c r="BE70" s="49"/>
      <c r="BF70" s="49"/>
      <c r="BG70" s="49"/>
      <c r="BH70" s="49"/>
      <c r="BI70" s="49"/>
      <c r="BJ70" s="49"/>
      <c r="BK70" s="49"/>
      <c r="BL70" s="49"/>
      <c r="BM70" s="49"/>
      <c r="BN70" s="49"/>
      <c r="BO70" s="49"/>
      <c r="BP70" s="49"/>
      <c r="BQ70" s="49"/>
      <c r="BR70" s="49"/>
      <c r="BS70" s="49"/>
      <c r="BT70" s="49"/>
      <c r="BU70" s="49"/>
      <c r="BV70" s="49"/>
      <c r="BW70" s="49"/>
      <c r="BX70" s="49"/>
      <c r="BY70" s="49"/>
      <c r="BZ70" s="49"/>
      <c r="CA70" s="49"/>
      <c r="CB70" s="49"/>
      <c r="CC70" s="49"/>
      <c r="CD70" s="49"/>
      <c r="CE70" s="49"/>
      <c r="CF70" s="49"/>
      <c r="CG70" s="49"/>
      <c r="CH70" s="49"/>
      <c r="CI70" s="49"/>
      <c r="CJ70" s="49"/>
      <c r="CK70" s="49"/>
      <c r="CL70" s="49"/>
      <c r="CM70" s="49"/>
      <c r="CN70" s="49"/>
      <c r="CO70" s="49"/>
      <c r="CP70" s="49"/>
      <c r="CQ70" s="49"/>
      <c r="CR70" s="49"/>
      <c r="CS70" s="49"/>
      <c r="CT70" s="49"/>
      <c r="CU70" s="49"/>
      <c r="CV70" s="49"/>
      <c r="CW70" s="49"/>
      <c r="CX70" s="49"/>
      <c r="CY70" s="49"/>
      <c r="CZ70" s="49"/>
      <c r="DA70" s="49"/>
      <c r="DB70" s="49"/>
      <c r="DC70" s="49"/>
      <c r="DD70" s="49"/>
      <c r="DE70" s="49"/>
      <c r="DF70" s="49"/>
      <c r="DG70" s="49"/>
      <c r="DH70" s="49"/>
      <c r="DI70" s="49"/>
      <c r="DJ70" s="49"/>
      <c r="DK70" s="49"/>
      <c r="DL70" s="49"/>
      <c r="DM70" s="49"/>
      <c r="DN70" s="49"/>
      <c r="DO70" s="49"/>
      <c r="DP70" s="49"/>
      <c r="DQ70" s="49"/>
      <c r="DR70" s="49"/>
      <c r="DS70" s="49"/>
      <c r="DT70" s="49"/>
      <c r="DU70" s="49"/>
      <c r="DV70" s="49"/>
      <c r="DW70" s="49"/>
      <c r="DX70" s="49"/>
      <c r="DY70" s="49"/>
      <c r="DZ70" s="49"/>
      <c r="EA70" s="49"/>
      <c r="EB70" s="49"/>
      <c r="EC70" s="49"/>
      <c r="ED70" s="49"/>
      <c r="EE70" s="49"/>
      <c r="EF70" s="49"/>
      <c r="EG70" s="49"/>
      <c r="EH70" s="49"/>
      <c r="EI70" s="49"/>
      <c r="EJ70" s="49"/>
      <c r="EK70" s="49"/>
      <c r="EL70" s="49"/>
      <c r="EM70" s="49"/>
      <c r="EN70" s="49"/>
      <c r="EO70" s="49"/>
      <c r="EP70" s="49"/>
      <c r="EQ70" s="49"/>
      <c r="ER70" s="49"/>
      <c r="ES70" s="49"/>
      <c r="ET70" s="49"/>
      <c r="EU70" s="49"/>
      <c r="EV70" s="49"/>
      <c r="EW70" s="49"/>
      <c r="EX70" s="49"/>
      <c r="EY70" s="49"/>
      <c r="EZ70" s="49"/>
      <c r="FA70" s="49"/>
      <c r="FB70" s="49"/>
      <c r="FC70" s="49"/>
      <c r="FD70" s="49"/>
      <c r="FE70" s="49"/>
      <c r="FF70" s="49"/>
      <c r="FG70" s="49"/>
      <c r="FH70" s="49"/>
      <c r="FI70" s="49"/>
      <c r="FJ70" s="49"/>
      <c r="FK70" s="49"/>
      <c r="FL70" s="49"/>
      <c r="FM70" s="49"/>
      <c r="FN70" s="49"/>
      <c r="FO70" s="49"/>
      <c r="FP70" s="49"/>
      <c r="FQ70" s="49"/>
      <c r="FR70" s="49"/>
      <c r="FS70" s="49"/>
      <c r="FT70" s="49"/>
      <c r="FU70" s="49"/>
      <c r="FV70" s="49"/>
      <c r="FW70" s="49"/>
      <c r="FX70" s="49"/>
      <c r="FY70" s="49"/>
      <c r="FZ70" s="49"/>
      <c r="GA70" s="49"/>
      <c r="GB70" s="49"/>
      <c r="GC70" s="49"/>
      <c r="GD70" s="49"/>
      <c r="GE70" s="49"/>
      <c r="GF70" s="49"/>
      <c r="GG70" s="49"/>
      <c r="GH70" s="49"/>
      <c r="GI70" s="49"/>
      <c r="GJ70" s="49"/>
      <c r="GK70" s="49"/>
      <c r="GL70" s="49"/>
      <c r="GM70" s="49"/>
      <c r="GN70" s="49"/>
      <c r="GO70" s="49"/>
      <c r="GP70" s="49"/>
      <c r="GQ70" s="49"/>
      <c r="GR70" s="49"/>
      <c r="GS70" s="49"/>
      <c r="GT70" s="49"/>
      <c r="GU70" s="49"/>
      <c r="GV70" s="49"/>
      <c r="GW70" s="49"/>
      <c r="GX70" s="49"/>
      <c r="GY70" s="49"/>
      <c r="GZ70" s="49"/>
      <c r="HA70" s="49"/>
      <c r="HB70" s="49"/>
      <c r="HC70" s="49"/>
    </row>
    <row r="71" spans="1:211" s="62" customFormat="1" ht="12.75" customHeight="1" x14ac:dyDescent="0.25">
      <c r="A71" s="582"/>
      <c r="B71" s="174"/>
      <c r="C71" s="88"/>
      <c r="D71" s="190"/>
      <c r="E71" s="88"/>
      <c r="F71" s="190"/>
      <c r="G71" s="88"/>
      <c r="H71" s="190"/>
      <c r="I71" s="88"/>
      <c r="J71" s="190"/>
      <c r="K71" s="12" t="s">
        <v>66</v>
      </c>
      <c r="L71" s="207" t="s">
        <v>14</v>
      </c>
      <c r="M71" s="12"/>
      <c r="N71" s="207"/>
      <c r="O71" s="12" t="s">
        <v>66</v>
      </c>
      <c r="P71" s="207" t="s">
        <v>45</v>
      </c>
      <c r="Q71" s="12"/>
      <c r="R71" s="207"/>
      <c r="S71" s="12" t="s">
        <v>70</v>
      </c>
      <c r="T71" s="207" t="s">
        <v>14</v>
      </c>
      <c r="U71" s="12" t="s">
        <v>66</v>
      </c>
      <c r="V71" s="207" t="s">
        <v>60</v>
      </c>
      <c r="W71" s="12" t="s">
        <v>70</v>
      </c>
      <c r="X71" s="207" t="s">
        <v>12</v>
      </c>
      <c r="Y71" s="12"/>
      <c r="Z71" s="207"/>
      <c r="AA71" s="12" t="s">
        <v>70</v>
      </c>
      <c r="AB71" s="207" t="s">
        <v>12</v>
      </c>
      <c r="AC71" s="12"/>
      <c r="AD71" s="207"/>
      <c r="AE71" s="12" t="s">
        <v>70</v>
      </c>
      <c r="AF71" s="207" t="s">
        <v>12</v>
      </c>
      <c r="AG71" s="12"/>
      <c r="AH71" s="207"/>
      <c r="AI71" s="319" t="s">
        <v>165</v>
      </c>
      <c r="AJ71" s="320" t="s">
        <v>118</v>
      </c>
      <c r="AK71" s="12" t="s">
        <v>165</v>
      </c>
      <c r="AL71" s="207" t="s">
        <v>14</v>
      </c>
      <c r="AM71" s="12" t="s">
        <v>70</v>
      </c>
      <c r="AN71" s="207" t="s">
        <v>45</v>
      </c>
      <c r="AO71" s="12"/>
      <c r="AP71" s="207"/>
      <c r="AQ71" s="12"/>
      <c r="AR71" s="207"/>
      <c r="AS71" s="12"/>
      <c r="AT71" s="207"/>
      <c r="AU71" s="49"/>
      <c r="AV71" s="49"/>
      <c r="AW71" s="49"/>
      <c r="AX71" s="49"/>
      <c r="AY71" s="49"/>
      <c r="AZ71" s="49"/>
      <c r="BA71" s="49"/>
      <c r="BB71" s="49"/>
      <c r="BC71" s="49"/>
      <c r="BD71" s="49"/>
      <c r="BE71" s="49"/>
      <c r="BF71" s="49"/>
      <c r="BG71" s="49"/>
      <c r="BH71" s="49"/>
      <c r="BI71" s="49"/>
      <c r="BJ71" s="49"/>
      <c r="BK71" s="49"/>
      <c r="BL71" s="49"/>
      <c r="BM71" s="49"/>
      <c r="BN71" s="49"/>
      <c r="BO71" s="49"/>
      <c r="BP71" s="49"/>
      <c r="BQ71" s="49"/>
      <c r="BR71" s="49"/>
      <c r="BS71" s="49"/>
      <c r="BT71" s="49"/>
      <c r="BU71" s="49"/>
      <c r="BV71" s="49"/>
      <c r="BW71" s="49"/>
      <c r="BX71" s="49"/>
      <c r="BY71" s="49"/>
      <c r="BZ71" s="49"/>
      <c r="CA71" s="49"/>
      <c r="CB71" s="49"/>
      <c r="CC71" s="49"/>
      <c r="CD71" s="49"/>
      <c r="CE71" s="49"/>
      <c r="CF71" s="49"/>
      <c r="CG71" s="49"/>
      <c r="CH71" s="49"/>
      <c r="CI71" s="49"/>
      <c r="CJ71" s="49"/>
      <c r="CK71" s="49"/>
      <c r="CL71" s="49"/>
      <c r="CM71" s="49"/>
      <c r="CN71" s="49"/>
      <c r="CO71" s="49"/>
      <c r="CP71" s="49"/>
      <c r="CQ71" s="49"/>
      <c r="CR71" s="49"/>
      <c r="CS71" s="49"/>
      <c r="CT71" s="49"/>
      <c r="CU71" s="49"/>
      <c r="CV71" s="49"/>
      <c r="CW71" s="49"/>
      <c r="CX71" s="49"/>
      <c r="CY71" s="49"/>
      <c r="CZ71" s="49"/>
      <c r="DA71" s="49"/>
      <c r="DB71" s="49"/>
      <c r="DC71" s="49"/>
      <c r="DD71" s="49"/>
      <c r="DE71" s="49"/>
      <c r="DF71" s="49"/>
      <c r="DG71" s="49"/>
      <c r="DH71" s="49"/>
      <c r="DI71" s="49"/>
      <c r="DJ71" s="49"/>
      <c r="DK71" s="49"/>
      <c r="DL71" s="49"/>
      <c r="DM71" s="49"/>
      <c r="DN71" s="49"/>
      <c r="DO71" s="49"/>
      <c r="DP71" s="49"/>
      <c r="DQ71" s="49"/>
      <c r="DR71" s="49"/>
      <c r="DS71" s="49"/>
      <c r="DT71" s="49"/>
      <c r="DU71" s="49"/>
      <c r="DV71" s="49"/>
      <c r="DW71" s="49"/>
      <c r="DX71" s="49"/>
      <c r="DY71" s="49"/>
      <c r="DZ71" s="49"/>
      <c r="EA71" s="49"/>
      <c r="EB71" s="49"/>
      <c r="EC71" s="49"/>
      <c r="ED71" s="49"/>
      <c r="EE71" s="49"/>
      <c r="EF71" s="49"/>
      <c r="EG71" s="49"/>
      <c r="EH71" s="49"/>
      <c r="EI71" s="49"/>
      <c r="EJ71" s="49"/>
      <c r="EK71" s="49"/>
      <c r="EL71" s="49"/>
      <c r="EM71" s="49"/>
      <c r="EN71" s="49"/>
      <c r="EO71" s="49"/>
      <c r="EP71" s="49"/>
      <c r="EQ71" s="49"/>
      <c r="ER71" s="49"/>
      <c r="ES71" s="49"/>
      <c r="ET71" s="49"/>
      <c r="EU71" s="49"/>
      <c r="EV71" s="49"/>
      <c r="EW71" s="49"/>
      <c r="EX71" s="49"/>
      <c r="EY71" s="49"/>
      <c r="EZ71" s="49"/>
      <c r="FA71" s="49"/>
      <c r="FB71" s="49"/>
      <c r="FC71" s="49"/>
      <c r="FD71" s="49"/>
      <c r="FE71" s="49"/>
      <c r="FF71" s="49"/>
      <c r="FG71" s="49"/>
      <c r="FH71" s="49"/>
      <c r="FI71" s="49"/>
      <c r="FJ71" s="49"/>
      <c r="FK71" s="49"/>
      <c r="FL71" s="49"/>
      <c r="FM71" s="49"/>
      <c r="FN71" s="49"/>
      <c r="FO71" s="49"/>
      <c r="FP71" s="49"/>
      <c r="FQ71" s="49"/>
      <c r="FR71" s="49"/>
      <c r="FS71" s="49"/>
      <c r="FT71" s="49"/>
      <c r="FU71" s="49"/>
      <c r="FV71" s="49"/>
      <c r="FW71" s="49"/>
      <c r="FX71" s="49"/>
      <c r="FY71" s="49"/>
      <c r="FZ71" s="49"/>
      <c r="GA71" s="49"/>
      <c r="GB71" s="49"/>
      <c r="GC71" s="49"/>
      <c r="GD71" s="49"/>
      <c r="GE71" s="49"/>
      <c r="GF71" s="49"/>
      <c r="GG71" s="49"/>
      <c r="GH71" s="49"/>
      <c r="GI71" s="49"/>
      <c r="GJ71" s="49"/>
      <c r="GK71" s="49"/>
      <c r="GL71" s="49"/>
      <c r="GM71" s="49"/>
      <c r="GN71" s="49"/>
      <c r="GO71" s="49"/>
      <c r="GP71" s="49"/>
      <c r="GQ71" s="49"/>
      <c r="GR71" s="49"/>
      <c r="GS71" s="49"/>
      <c r="GT71" s="49"/>
      <c r="GU71" s="49"/>
      <c r="GV71" s="49"/>
      <c r="GW71" s="49"/>
      <c r="GX71" s="49"/>
      <c r="GY71" s="49"/>
      <c r="GZ71" s="49"/>
      <c r="HA71" s="49"/>
      <c r="HB71" s="49"/>
      <c r="HC71" s="49"/>
    </row>
    <row r="72" spans="1:211" s="62" customFormat="1" ht="12.75" customHeight="1" x14ac:dyDescent="0.25">
      <c r="A72" s="582"/>
      <c r="B72" s="174"/>
      <c r="C72" s="424"/>
      <c r="D72" s="425"/>
      <c r="E72" s="424"/>
      <c r="F72" s="425"/>
      <c r="G72" s="424"/>
      <c r="H72" s="425"/>
      <c r="I72" s="424"/>
      <c r="J72" s="425"/>
      <c r="K72" s="406"/>
      <c r="L72" s="407"/>
      <c r="M72" s="406"/>
      <c r="N72" s="407"/>
      <c r="O72" s="406"/>
      <c r="P72" s="407"/>
      <c r="Q72" s="406"/>
      <c r="R72" s="407"/>
      <c r="S72" s="406"/>
      <c r="T72" s="407"/>
      <c r="U72" s="583"/>
      <c r="V72" s="584"/>
      <c r="W72" s="406"/>
      <c r="X72" s="407"/>
      <c r="Y72" s="406"/>
      <c r="Z72" s="407"/>
      <c r="AA72" s="406"/>
      <c r="AB72" s="407"/>
      <c r="AC72" s="406"/>
      <c r="AD72" s="407"/>
      <c r="AE72" s="406"/>
      <c r="AF72" s="407"/>
      <c r="AG72" s="406"/>
      <c r="AH72" s="407"/>
      <c r="AI72" s="583"/>
      <c r="AJ72" s="584"/>
      <c r="AK72" s="406"/>
      <c r="AL72" s="407"/>
      <c r="AM72" s="406"/>
      <c r="AN72" s="407"/>
      <c r="AO72" s="406"/>
      <c r="AP72" s="407"/>
      <c r="AQ72" s="406"/>
      <c r="AR72" s="407"/>
      <c r="AS72" s="406"/>
      <c r="AT72" s="407"/>
      <c r="AU72" s="49"/>
      <c r="AV72" s="49"/>
      <c r="AW72" s="49"/>
      <c r="AX72" s="49"/>
      <c r="AY72" s="49"/>
      <c r="AZ72" s="49"/>
      <c r="BA72" s="49"/>
      <c r="BB72" s="49"/>
      <c r="BC72" s="49"/>
      <c r="BD72" s="49"/>
      <c r="BE72" s="49"/>
      <c r="BF72" s="49"/>
      <c r="BG72" s="49"/>
      <c r="BH72" s="49"/>
      <c r="BI72" s="49"/>
      <c r="BJ72" s="49"/>
      <c r="BK72" s="49"/>
      <c r="BL72" s="49"/>
      <c r="BM72" s="49"/>
      <c r="BN72" s="49"/>
      <c r="BO72" s="49"/>
      <c r="BP72" s="49"/>
      <c r="BQ72" s="49"/>
      <c r="BR72" s="49"/>
      <c r="BS72" s="49"/>
      <c r="BT72" s="49"/>
      <c r="BU72" s="49"/>
      <c r="BV72" s="49"/>
      <c r="BW72" s="49"/>
      <c r="BX72" s="49"/>
      <c r="BY72" s="49"/>
      <c r="BZ72" s="49"/>
      <c r="CA72" s="49"/>
      <c r="CB72" s="49"/>
      <c r="CC72" s="49"/>
      <c r="CD72" s="49"/>
      <c r="CE72" s="49"/>
      <c r="CF72" s="49"/>
      <c r="CG72" s="49"/>
      <c r="CH72" s="49"/>
      <c r="CI72" s="49"/>
      <c r="CJ72" s="49"/>
      <c r="CK72" s="49"/>
      <c r="CL72" s="49"/>
      <c r="CM72" s="49"/>
      <c r="CN72" s="49"/>
      <c r="CO72" s="49"/>
      <c r="CP72" s="49"/>
      <c r="CQ72" s="49"/>
      <c r="CR72" s="49"/>
      <c r="CS72" s="49"/>
      <c r="CT72" s="49"/>
      <c r="CU72" s="49"/>
      <c r="CV72" s="49"/>
      <c r="CW72" s="49"/>
      <c r="CX72" s="49"/>
      <c r="CY72" s="49"/>
      <c r="CZ72" s="49"/>
      <c r="DA72" s="49"/>
      <c r="DB72" s="49"/>
      <c r="DC72" s="49"/>
      <c r="DD72" s="49"/>
      <c r="DE72" s="49"/>
      <c r="DF72" s="49"/>
      <c r="DG72" s="49"/>
      <c r="DH72" s="49"/>
      <c r="DI72" s="49"/>
      <c r="DJ72" s="49"/>
      <c r="DK72" s="49"/>
      <c r="DL72" s="49"/>
      <c r="DM72" s="49"/>
      <c r="DN72" s="49"/>
      <c r="DO72" s="49"/>
      <c r="DP72" s="49"/>
      <c r="DQ72" s="49"/>
      <c r="DR72" s="49"/>
      <c r="DS72" s="49"/>
      <c r="DT72" s="49"/>
      <c r="DU72" s="49"/>
      <c r="DV72" s="49"/>
      <c r="DW72" s="49"/>
      <c r="DX72" s="49"/>
      <c r="DY72" s="49"/>
      <c r="DZ72" s="49"/>
      <c r="EA72" s="49"/>
      <c r="EB72" s="49"/>
      <c r="EC72" s="49"/>
      <c r="ED72" s="49"/>
      <c r="EE72" s="49"/>
      <c r="EF72" s="49"/>
      <c r="EG72" s="49"/>
      <c r="EH72" s="49"/>
      <c r="EI72" s="49"/>
      <c r="EJ72" s="49"/>
      <c r="EK72" s="49"/>
      <c r="EL72" s="49"/>
      <c r="EM72" s="49"/>
      <c r="EN72" s="49"/>
      <c r="EO72" s="49"/>
      <c r="EP72" s="49"/>
      <c r="EQ72" s="49"/>
      <c r="ER72" s="49"/>
      <c r="ES72" s="49"/>
      <c r="ET72" s="49"/>
      <c r="EU72" s="49"/>
      <c r="EV72" s="49"/>
      <c r="EW72" s="49"/>
      <c r="EX72" s="49"/>
      <c r="EY72" s="49"/>
      <c r="EZ72" s="49"/>
      <c r="FA72" s="49"/>
      <c r="FB72" s="49"/>
      <c r="FC72" s="49"/>
      <c r="FD72" s="49"/>
      <c r="FE72" s="49"/>
      <c r="FF72" s="49"/>
      <c r="FG72" s="49"/>
      <c r="FH72" s="49"/>
      <c r="FI72" s="49"/>
      <c r="FJ72" s="49"/>
      <c r="FK72" s="49"/>
      <c r="FL72" s="49"/>
      <c r="FM72" s="49"/>
      <c r="FN72" s="49"/>
      <c r="FO72" s="49"/>
      <c r="FP72" s="49"/>
      <c r="FQ72" s="49"/>
      <c r="FR72" s="49"/>
      <c r="FS72" s="49"/>
      <c r="FT72" s="49"/>
      <c r="FU72" s="49"/>
      <c r="FV72" s="49"/>
      <c r="FW72" s="49"/>
      <c r="FX72" s="49"/>
      <c r="FY72" s="49"/>
      <c r="FZ72" s="49"/>
      <c r="GA72" s="49"/>
      <c r="GB72" s="49"/>
      <c r="GC72" s="49"/>
      <c r="GD72" s="49"/>
      <c r="GE72" s="49"/>
      <c r="GF72" s="49"/>
      <c r="GG72" s="49"/>
      <c r="GH72" s="49"/>
      <c r="GI72" s="49"/>
      <c r="GJ72" s="49"/>
      <c r="GK72" s="49"/>
      <c r="GL72" s="49"/>
      <c r="GM72" s="49"/>
      <c r="GN72" s="49"/>
      <c r="GO72" s="49"/>
      <c r="GP72" s="49"/>
      <c r="GQ72" s="49"/>
      <c r="GR72" s="49"/>
      <c r="GS72" s="49"/>
      <c r="GT72" s="49"/>
      <c r="GU72" s="49"/>
      <c r="GV72" s="49"/>
      <c r="GW72" s="49"/>
      <c r="GX72" s="49"/>
      <c r="GY72" s="49"/>
      <c r="GZ72" s="49"/>
      <c r="HA72" s="49"/>
      <c r="HB72" s="49"/>
      <c r="HC72" s="49"/>
    </row>
    <row r="73" spans="1:211" s="64" customFormat="1" ht="12.75" customHeight="1" x14ac:dyDescent="0.25">
      <c r="A73" s="582"/>
      <c r="B73" s="175" t="s">
        <v>31</v>
      </c>
      <c r="C73" s="408"/>
      <c r="D73" s="409"/>
      <c r="E73" s="408"/>
      <c r="F73" s="409"/>
      <c r="G73" s="408"/>
      <c r="H73" s="409"/>
      <c r="I73" s="408"/>
      <c r="J73" s="409"/>
      <c r="K73" s="408" t="s">
        <v>162</v>
      </c>
      <c r="L73" s="409"/>
      <c r="M73" s="408"/>
      <c r="N73" s="409"/>
      <c r="O73" s="408"/>
      <c r="P73" s="409"/>
      <c r="Q73" s="408"/>
      <c r="R73" s="409"/>
      <c r="S73" s="410" t="s">
        <v>97</v>
      </c>
      <c r="T73" s="411"/>
      <c r="U73" s="410"/>
      <c r="V73" s="411"/>
      <c r="W73" s="410" t="s">
        <v>174</v>
      </c>
      <c r="X73" s="411"/>
      <c r="Y73" s="414"/>
      <c r="Z73" s="415"/>
      <c r="AA73" s="410" t="s">
        <v>175</v>
      </c>
      <c r="AB73" s="411"/>
      <c r="AC73" s="410"/>
      <c r="AD73" s="411"/>
      <c r="AE73" s="410" t="s">
        <v>175</v>
      </c>
      <c r="AF73" s="411"/>
      <c r="AG73" s="410"/>
      <c r="AH73" s="411"/>
      <c r="AI73" s="410"/>
      <c r="AJ73" s="411"/>
      <c r="AK73" s="410"/>
      <c r="AL73" s="411"/>
      <c r="AM73" s="410" t="s">
        <v>176</v>
      </c>
      <c r="AN73" s="411"/>
      <c r="AO73" s="410"/>
      <c r="AP73" s="411"/>
      <c r="AQ73" s="410"/>
      <c r="AR73" s="411"/>
      <c r="AS73" s="410"/>
      <c r="AT73" s="411"/>
      <c r="AU73" s="49"/>
      <c r="AV73" s="49"/>
      <c r="AW73" s="49"/>
      <c r="AX73" s="49"/>
      <c r="AY73" s="49"/>
      <c r="AZ73" s="49"/>
      <c r="BA73" s="49"/>
      <c r="BB73" s="49"/>
      <c r="BC73" s="49"/>
      <c r="BD73" s="49"/>
      <c r="BE73" s="49"/>
      <c r="BF73" s="49"/>
      <c r="BG73" s="49"/>
      <c r="BH73" s="49"/>
      <c r="BI73" s="49"/>
      <c r="BJ73" s="49"/>
      <c r="BK73" s="49"/>
      <c r="BL73" s="49"/>
      <c r="BM73" s="49"/>
      <c r="BN73" s="49"/>
      <c r="BO73" s="49"/>
      <c r="BP73" s="49"/>
      <c r="BQ73" s="49"/>
      <c r="BR73" s="49"/>
      <c r="BS73" s="49"/>
      <c r="BT73" s="49"/>
      <c r="BU73" s="49"/>
      <c r="BV73" s="49"/>
      <c r="BW73" s="49"/>
      <c r="BX73" s="49"/>
      <c r="BY73" s="49"/>
      <c r="BZ73" s="49"/>
      <c r="CA73" s="49"/>
      <c r="CB73" s="49"/>
      <c r="CC73" s="49"/>
      <c r="CD73" s="49"/>
      <c r="CE73" s="49"/>
      <c r="CF73" s="49"/>
      <c r="CG73" s="49"/>
      <c r="CH73" s="49"/>
      <c r="CI73" s="49"/>
      <c r="CJ73" s="49"/>
      <c r="CK73" s="49"/>
      <c r="CL73" s="49"/>
      <c r="CM73" s="49"/>
      <c r="CN73" s="49"/>
      <c r="CO73" s="49"/>
      <c r="CP73" s="49"/>
      <c r="CQ73" s="49"/>
      <c r="CR73" s="49"/>
      <c r="CS73" s="49"/>
      <c r="CT73" s="49"/>
      <c r="CU73" s="49"/>
      <c r="CV73" s="49"/>
      <c r="CW73" s="49"/>
      <c r="CX73" s="49"/>
      <c r="CY73" s="49"/>
      <c r="CZ73" s="49"/>
      <c r="DA73" s="49"/>
      <c r="DB73" s="49"/>
      <c r="DC73" s="49"/>
      <c r="DD73" s="49"/>
      <c r="DE73" s="49"/>
      <c r="DF73" s="49"/>
      <c r="DG73" s="49"/>
      <c r="DH73" s="49"/>
      <c r="DI73" s="49"/>
      <c r="DJ73" s="49"/>
      <c r="DK73" s="49"/>
      <c r="DL73" s="49"/>
      <c r="DM73" s="49"/>
      <c r="DN73" s="49"/>
      <c r="DO73" s="49"/>
      <c r="DP73" s="49"/>
      <c r="DQ73" s="49"/>
      <c r="DR73" s="49"/>
      <c r="DS73" s="49"/>
      <c r="DT73" s="49"/>
      <c r="DU73" s="49"/>
      <c r="DV73" s="49"/>
      <c r="DW73" s="49"/>
      <c r="DX73" s="49"/>
      <c r="DY73" s="49"/>
      <c r="DZ73" s="49"/>
      <c r="EA73" s="49"/>
      <c r="EB73" s="49"/>
      <c r="EC73" s="49"/>
      <c r="ED73" s="49"/>
      <c r="EE73" s="49"/>
      <c r="EF73" s="49"/>
      <c r="EG73" s="49"/>
      <c r="EH73" s="49"/>
      <c r="EI73" s="49"/>
      <c r="EJ73" s="49"/>
      <c r="EK73" s="49"/>
      <c r="EL73" s="49"/>
      <c r="EM73" s="49"/>
      <c r="EN73" s="49"/>
      <c r="EO73" s="49"/>
      <c r="EP73" s="49"/>
      <c r="EQ73" s="49"/>
      <c r="ER73" s="49"/>
      <c r="ES73" s="49"/>
      <c r="ET73" s="49"/>
      <c r="EU73" s="49"/>
      <c r="EV73" s="49"/>
      <c r="EW73" s="49"/>
      <c r="EX73" s="49"/>
      <c r="EY73" s="49"/>
      <c r="EZ73" s="49"/>
      <c r="FA73" s="49"/>
      <c r="FB73" s="49"/>
      <c r="FC73" s="49"/>
      <c r="FD73" s="49"/>
      <c r="FE73" s="49"/>
      <c r="FF73" s="49"/>
      <c r="FG73" s="49"/>
      <c r="FH73" s="49"/>
      <c r="FI73" s="49"/>
      <c r="FJ73" s="49"/>
      <c r="FK73" s="49"/>
      <c r="FL73" s="49"/>
      <c r="FM73" s="49"/>
      <c r="FN73" s="49"/>
      <c r="FO73" s="49"/>
      <c r="FP73" s="49"/>
      <c r="FQ73" s="49"/>
      <c r="FR73" s="49"/>
      <c r="FS73" s="49"/>
      <c r="FT73" s="49"/>
      <c r="FU73" s="49"/>
      <c r="FV73" s="49"/>
      <c r="FW73" s="49"/>
      <c r="FX73" s="49"/>
      <c r="FY73" s="49"/>
      <c r="FZ73" s="49"/>
      <c r="GA73" s="49"/>
      <c r="GB73" s="49"/>
      <c r="GC73" s="49"/>
      <c r="GD73" s="49"/>
      <c r="GE73" s="49"/>
      <c r="GF73" s="49"/>
      <c r="GG73" s="49"/>
      <c r="GH73" s="49"/>
      <c r="GI73" s="49"/>
      <c r="GJ73" s="49"/>
      <c r="GK73" s="49"/>
      <c r="GL73" s="49"/>
      <c r="GM73" s="49"/>
      <c r="GN73" s="49"/>
      <c r="GO73" s="49"/>
      <c r="GP73" s="49"/>
      <c r="GQ73" s="49"/>
      <c r="GR73" s="49"/>
      <c r="GS73" s="49"/>
      <c r="GT73" s="49"/>
      <c r="GU73" s="49"/>
      <c r="GV73" s="49"/>
      <c r="GW73" s="49"/>
      <c r="GX73" s="49"/>
      <c r="GY73" s="49"/>
      <c r="GZ73" s="49"/>
      <c r="HA73" s="49"/>
      <c r="HB73" s="49"/>
      <c r="HC73" s="49"/>
    </row>
    <row r="74" spans="1:211" s="64" customFormat="1" ht="12.75" customHeight="1" x14ac:dyDescent="0.25">
      <c r="A74" s="582"/>
      <c r="B74" s="175"/>
      <c r="C74" s="181"/>
      <c r="D74" s="182"/>
      <c r="E74" s="181"/>
      <c r="F74" s="182"/>
      <c r="G74" s="181"/>
      <c r="H74" s="182"/>
      <c r="I74" s="181"/>
      <c r="J74" s="182"/>
      <c r="K74" s="181">
        <v>0.375</v>
      </c>
      <c r="L74" s="182">
        <v>0.5</v>
      </c>
      <c r="M74" s="181"/>
      <c r="N74" s="182"/>
      <c r="O74" s="181"/>
      <c r="P74" s="182"/>
      <c r="Q74" s="181"/>
      <c r="R74" s="182"/>
      <c r="S74" s="208">
        <v>0.33333333333333331</v>
      </c>
      <c r="T74" s="209">
        <v>0.41666666666666669</v>
      </c>
      <c r="U74" s="208"/>
      <c r="V74" s="209"/>
      <c r="W74" s="208">
        <v>0.5625</v>
      </c>
      <c r="X74" s="209">
        <v>0.64583333333333337</v>
      </c>
      <c r="Y74" s="183"/>
      <c r="Z74" s="184"/>
      <c r="AA74" s="208">
        <v>0.375</v>
      </c>
      <c r="AB74" s="209">
        <v>0.5</v>
      </c>
      <c r="AC74" s="208"/>
      <c r="AD74" s="209"/>
      <c r="AE74" s="208">
        <v>0.58333333333333337</v>
      </c>
      <c r="AF74" s="209">
        <v>0.70833333333333337</v>
      </c>
      <c r="AG74" s="208"/>
      <c r="AH74" s="209"/>
      <c r="AI74" s="208"/>
      <c r="AJ74" s="209"/>
      <c r="AK74" s="208"/>
      <c r="AL74" s="209"/>
      <c r="AM74" s="208">
        <v>0.58333333333333337</v>
      </c>
      <c r="AN74" s="209">
        <v>0.70833333333333337</v>
      </c>
      <c r="AO74" s="208"/>
      <c r="AP74" s="209"/>
      <c r="AQ74" s="208"/>
      <c r="AR74" s="209"/>
      <c r="AS74" s="208"/>
      <c r="AT74" s="209"/>
      <c r="AU74" s="49"/>
      <c r="AV74" s="49"/>
      <c r="AW74" s="49"/>
      <c r="AX74" s="49"/>
      <c r="AY74" s="49"/>
      <c r="AZ74" s="49"/>
      <c r="BA74" s="49"/>
      <c r="BB74" s="49"/>
      <c r="BC74" s="49"/>
      <c r="BD74" s="49"/>
      <c r="BE74" s="49"/>
      <c r="BF74" s="49"/>
      <c r="BG74" s="49"/>
      <c r="BH74" s="49"/>
      <c r="BI74" s="49"/>
      <c r="BJ74" s="49"/>
      <c r="BK74" s="49"/>
      <c r="BL74" s="49"/>
      <c r="BM74" s="49"/>
      <c r="BN74" s="49"/>
      <c r="BO74" s="49"/>
      <c r="BP74" s="49"/>
      <c r="BQ74" s="49"/>
      <c r="BR74" s="49"/>
      <c r="BS74" s="49"/>
      <c r="BT74" s="49"/>
      <c r="BU74" s="49"/>
      <c r="BV74" s="49"/>
      <c r="BW74" s="49"/>
      <c r="BX74" s="49"/>
      <c r="BY74" s="49"/>
      <c r="BZ74" s="49"/>
      <c r="CA74" s="49"/>
      <c r="CB74" s="49"/>
      <c r="CC74" s="49"/>
      <c r="CD74" s="49"/>
      <c r="CE74" s="49"/>
      <c r="CF74" s="49"/>
      <c r="CG74" s="49"/>
      <c r="CH74" s="49"/>
      <c r="CI74" s="49"/>
      <c r="CJ74" s="49"/>
      <c r="CK74" s="49"/>
      <c r="CL74" s="49"/>
      <c r="CM74" s="49"/>
      <c r="CN74" s="49"/>
      <c r="CO74" s="49"/>
      <c r="CP74" s="49"/>
      <c r="CQ74" s="49"/>
      <c r="CR74" s="49"/>
      <c r="CS74" s="49"/>
      <c r="CT74" s="49"/>
      <c r="CU74" s="49"/>
      <c r="CV74" s="49"/>
      <c r="CW74" s="49"/>
      <c r="CX74" s="49"/>
      <c r="CY74" s="49"/>
      <c r="CZ74" s="49"/>
      <c r="DA74" s="49"/>
      <c r="DB74" s="49"/>
      <c r="DC74" s="49"/>
      <c r="DD74" s="49"/>
      <c r="DE74" s="49"/>
      <c r="DF74" s="49"/>
      <c r="DG74" s="49"/>
      <c r="DH74" s="49"/>
      <c r="DI74" s="49"/>
      <c r="DJ74" s="49"/>
      <c r="DK74" s="49"/>
      <c r="DL74" s="49"/>
      <c r="DM74" s="49"/>
      <c r="DN74" s="49"/>
      <c r="DO74" s="49"/>
      <c r="DP74" s="49"/>
      <c r="DQ74" s="49"/>
      <c r="DR74" s="49"/>
      <c r="DS74" s="49"/>
      <c r="DT74" s="49"/>
      <c r="DU74" s="49"/>
      <c r="DV74" s="49"/>
      <c r="DW74" s="49"/>
      <c r="DX74" s="49"/>
      <c r="DY74" s="49"/>
      <c r="DZ74" s="49"/>
      <c r="EA74" s="49"/>
      <c r="EB74" s="49"/>
      <c r="EC74" s="49"/>
      <c r="ED74" s="49"/>
      <c r="EE74" s="49"/>
      <c r="EF74" s="49"/>
      <c r="EG74" s="49"/>
      <c r="EH74" s="49"/>
      <c r="EI74" s="49"/>
      <c r="EJ74" s="49"/>
      <c r="EK74" s="49"/>
      <c r="EL74" s="49"/>
      <c r="EM74" s="49"/>
      <c r="EN74" s="49"/>
      <c r="EO74" s="49"/>
      <c r="EP74" s="49"/>
      <c r="EQ74" s="49"/>
      <c r="ER74" s="49"/>
      <c r="ES74" s="49"/>
      <c r="ET74" s="49"/>
      <c r="EU74" s="49"/>
      <c r="EV74" s="49"/>
      <c r="EW74" s="49"/>
      <c r="EX74" s="49"/>
      <c r="EY74" s="49"/>
      <c r="EZ74" s="49"/>
      <c r="FA74" s="49"/>
      <c r="FB74" s="49"/>
      <c r="FC74" s="49"/>
      <c r="FD74" s="49"/>
      <c r="FE74" s="49"/>
      <c r="FF74" s="49"/>
      <c r="FG74" s="49"/>
      <c r="FH74" s="49"/>
      <c r="FI74" s="49"/>
      <c r="FJ74" s="49"/>
      <c r="FK74" s="49"/>
      <c r="FL74" s="49"/>
      <c r="FM74" s="49"/>
      <c r="FN74" s="49"/>
      <c r="FO74" s="49"/>
      <c r="FP74" s="49"/>
      <c r="FQ74" s="49"/>
      <c r="FR74" s="49"/>
      <c r="FS74" s="49"/>
      <c r="FT74" s="49"/>
      <c r="FU74" s="49"/>
      <c r="FV74" s="49"/>
      <c r="FW74" s="49"/>
      <c r="FX74" s="49"/>
      <c r="FY74" s="49"/>
      <c r="FZ74" s="49"/>
      <c r="GA74" s="49"/>
      <c r="GB74" s="49"/>
      <c r="GC74" s="49"/>
      <c r="GD74" s="49"/>
      <c r="GE74" s="49"/>
      <c r="GF74" s="49"/>
      <c r="GG74" s="49"/>
      <c r="GH74" s="49"/>
      <c r="GI74" s="49"/>
      <c r="GJ74" s="49"/>
      <c r="GK74" s="49"/>
      <c r="GL74" s="49"/>
      <c r="GM74" s="49"/>
      <c r="GN74" s="49"/>
      <c r="GO74" s="49"/>
      <c r="GP74" s="49"/>
      <c r="GQ74" s="49"/>
      <c r="GR74" s="49"/>
      <c r="GS74" s="49"/>
      <c r="GT74" s="49"/>
      <c r="GU74" s="49"/>
      <c r="GV74" s="49"/>
      <c r="GW74" s="49"/>
      <c r="GX74" s="49"/>
      <c r="GY74" s="49"/>
      <c r="GZ74" s="49"/>
      <c r="HA74" s="49"/>
      <c r="HB74" s="49"/>
      <c r="HC74" s="49"/>
    </row>
    <row r="75" spans="1:211" s="64" customFormat="1" ht="12.75" customHeight="1" x14ac:dyDescent="0.25">
      <c r="A75" s="582"/>
      <c r="B75" s="175"/>
      <c r="C75" s="85"/>
      <c r="D75" s="188"/>
      <c r="E75" s="85"/>
      <c r="F75" s="188"/>
      <c r="G75" s="85"/>
      <c r="H75" s="188"/>
      <c r="I75" s="85"/>
      <c r="J75" s="188"/>
      <c r="K75" s="85" t="s">
        <v>89</v>
      </c>
      <c r="L75" s="188" t="s">
        <v>45</v>
      </c>
      <c r="M75" s="85"/>
      <c r="N75" s="188"/>
      <c r="O75" s="85"/>
      <c r="P75" s="188"/>
      <c r="Q75" s="85"/>
      <c r="R75" s="188"/>
      <c r="S75" s="14" t="s">
        <v>70</v>
      </c>
      <c r="T75" s="212" t="s">
        <v>14</v>
      </c>
      <c r="U75" s="14"/>
      <c r="V75" s="212"/>
      <c r="W75" s="14" t="s">
        <v>70</v>
      </c>
      <c r="X75" s="212" t="s">
        <v>12</v>
      </c>
      <c r="Y75" s="87"/>
      <c r="Z75" s="189"/>
      <c r="AA75" s="14" t="s">
        <v>70</v>
      </c>
      <c r="AB75" s="212" t="s">
        <v>12</v>
      </c>
      <c r="AC75" s="14"/>
      <c r="AD75" s="212"/>
      <c r="AE75" s="14" t="s">
        <v>70</v>
      </c>
      <c r="AF75" s="212" t="s">
        <v>12</v>
      </c>
      <c r="AG75" s="14"/>
      <c r="AH75" s="212"/>
      <c r="AI75" s="14"/>
      <c r="AJ75" s="212"/>
      <c r="AK75" s="14"/>
      <c r="AL75" s="212"/>
      <c r="AM75" s="14" t="s">
        <v>70</v>
      </c>
      <c r="AN75" s="212" t="s">
        <v>43</v>
      </c>
      <c r="AO75" s="14"/>
      <c r="AP75" s="212"/>
      <c r="AQ75" s="14"/>
      <c r="AR75" s="212"/>
      <c r="AS75" s="14"/>
      <c r="AT75" s="212"/>
      <c r="AU75" s="49"/>
      <c r="AV75" s="49"/>
      <c r="AW75" s="49"/>
      <c r="AX75" s="49"/>
      <c r="AY75" s="49"/>
      <c r="AZ75" s="49"/>
      <c r="BA75" s="49"/>
      <c r="BB75" s="49"/>
      <c r="BC75" s="49"/>
      <c r="BD75" s="49"/>
      <c r="BE75" s="49"/>
      <c r="BF75" s="49"/>
      <c r="BG75" s="49"/>
      <c r="BH75" s="49"/>
      <c r="BI75" s="49"/>
      <c r="BJ75" s="49"/>
      <c r="BK75" s="49"/>
      <c r="BL75" s="49"/>
      <c r="BM75" s="49"/>
      <c r="BN75" s="49"/>
      <c r="BO75" s="49"/>
      <c r="BP75" s="49"/>
      <c r="BQ75" s="49"/>
      <c r="BR75" s="49"/>
      <c r="BS75" s="49"/>
      <c r="BT75" s="49"/>
      <c r="BU75" s="49"/>
      <c r="BV75" s="49"/>
      <c r="BW75" s="49"/>
      <c r="BX75" s="49"/>
      <c r="BY75" s="49"/>
      <c r="BZ75" s="49"/>
      <c r="CA75" s="49"/>
      <c r="CB75" s="49"/>
      <c r="CC75" s="49"/>
      <c r="CD75" s="49"/>
      <c r="CE75" s="49"/>
      <c r="CF75" s="49"/>
      <c r="CG75" s="49"/>
      <c r="CH75" s="49"/>
      <c r="CI75" s="49"/>
      <c r="CJ75" s="49"/>
      <c r="CK75" s="49"/>
      <c r="CL75" s="49"/>
      <c r="CM75" s="49"/>
      <c r="CN75" s="49"/>
      <c r="CO75" s="49"/>
      <c r="CP75" s="49"/>
      <c r="CQ75" s="49"/>
      <c r="CR75" s="49"/>
      <c r="CS75" s="49"/>
      <c r="CT75" s="49"/>
      <c r="CU75" s="49"/>
      <c r="CV75" s="49"/>
      <c r="CW75" s="49"/>
      <c r="CX75" s="49"/>
      <c r="CY75" s="49"/>
      <c r="CZ75" s="49"/>
      <c r="DA75" s="49"/>
      <c r="DB75" s="49"/>
      <c r="DC75" s="49"/>
      <c r="DD75" s="49"/>
      <c r="DE75" s="49"/>
      <c r="DF75" s="49"/>
      <c r="DG75" s="49"/>
      <c r="DH75" s="49"/>
      <c r="DI75" s="49"/>
      <c r="DJ75" s="49"/>
      <c r="DK75" s="49"/>
      <c r="DL75" s="49"/>
      <c r="DM75" s="49"/>
      <c r="DN75" s="49"/>
      <c r="DO75" s="49"/>
      <c r="DP75" s="49"/>
      <c r="DQ75" s="49"/>
      <c r="DR75" s="49"/>
      <c r="DS75" s="49"/>
      <c r="DT75" s="49"/>
      <c r="DU75" s="49"/>
      <c r="DV75" s="49"/>
      <c r="DW75" s="49"/>
      <c r="DX75" s="49"/>
      <c r="DY75" s="49"/>
      <c r="DZ75" s="49"/>
      <c r="EA75" s="49"/>
      <c r="EB75" s="49"/>
      <c r="EC75" s="49"/>
      <c r="ED75" s="49"/>
      <c r="EE75" s="49"/>
      <c r="EF75" s="49"/>
      <c r="EG75" s="49"/>
      <c r="EH75" s="49"/>
      <c r="EI75" s="49"/>
      <c r="EJ75" s="49"/>
      <c r="EK75" s="49"/>
      <c r="EL75" s="49"/>
      <c r="EM75" s="49"/>
      <c r="EN75" s="49"/>
      <c r="EO75" s="49"/>
      <c r="EP75" s="49"/>
      <c r="EQ75" s="49"/>
      <c r="ER75" s="49"/>
      <c r="ES75" s="49"/>
      <c r="ET75" s="49"/>
      <c r="EU75" s="49"/>
      <c r="EV75" s="49"/>
      <c r="EW75" s="49"/>
      <c r="EX75" s="49"/>
      <c r="EY75" s="49"/>
      <c r="EZ75" s="49"/>
      <c r="FA75" s="49"/>
      <c r="FB75" s="49"/>
      <c r="FC75" s="49"/>
      <c r="FD75" s="49"/>
      <c r="FE75" s="49"/>
      <c r="FF75" s="49"/>
      <c r="FG75" s="49"/>
      <c r="FH75" s="49"/>
      <c r="FI75" s="49"/>
      <c r="FJ75" s="49"/>
      <c r="FK75" s="49"/>
      <c r="FL75" s="49"/>
      <c r="FM75" s="49"/>
      <c r="FN75" s="49"/>
      <c r="FO75" s="49"/>
      <c r="FP75" s="49"/>
      <c r="FQ75" s="49"/>
      <c r="FR75" s="49"/>
      <c r="FS75" s="49"/>
      <c r="FT75" s="49"/>
      <c r="FU75" s="49"/>
      <c r="FV75" s="49"/>
      <c r="FW75" s="49"/>
      <c r="FX75" s="49"/>
      <c r="FY75" s="49"/>
      <c r="FZ75" s="49"/>
      <c r="GA75" s="49"/>
      <c r="GB75" s="49"/>
      <c r="GC75" s="49"/>
      <c r="GD75" s="49"/>
      <c r="GE75" s="49"/>
      <c r="GF75" s="49"/>
      <c r="GG75" s="49"/>
      <c r="GH75" s="49"/>
      <c r="GI75" s="49"/>
      <c r="GJ75" s="49"/>
      <c r="GK75" s="49"/>
      <c r="GL75" s="49"/>
      <c r="GM75" s="49"/>
      <c r="GN75" s="49"/>
      <c r="GO75" s="49"/>
      <c r="GP75" s="49"/>
      <c r="GQ75" s="49"/>
      <c r="GR75" s="49"/>
      <c r="GS75" s="49"/>
      <c r="GT75" s="49"/>
      <c r="GU75" s="49"/>
      <c r="GV75" s="49"/>
      <c r="GW75" s="49"/>
      <c r="GX75" s="49"/>
      <c r="GY75" s="49"/>
      <c r="GZ75" s="49"/>
      <c r="HA75" s="49"/>
      <c r="HB75" s="49"/>
      <c r="HC75" s="49"/>
    </row>
    <row r="76" spans="1:211" s="64" customFormat="1" ht="12.75" customHeight="1" thickBot="1" x14ac:dyDescent="0.3">
      <c r="A76" s="582"/>
      <c r="B76" s="175"/>
      <c r="C76" s="404"/>
      <c r="D76" s="405"/>
      <c r="E76" s="404"/>
      <c r="F76" s="405"/>
      <c r="G76" s="404"/>
      <c r="H76" s="405"/>
      <c r="I76" s="404"/>
      <c r="J76" s="405"/>
      <c r="K76" s="404"/>
      <c r="L76" s="405"/>
      <c r="M76" s="404"/>
      <c r="N76" s="405"/>
      <c r="O76" s="404"/>
      <c r="P76" s="405"/>
      <c r="Q76" s="404"/>
      <c r="R76" s="405"/>
      <c r="S76" s="396"/>
      <c r="T76" s="397"/>
      <c r="U76" s="396"/>
      <c r="V76" s="397"/>
      <c r="W76" s="396"/>
      <c r="X76" s="397"/>
      <c r="Y76" s="402"/>
      <c r="Z76" s="403"/>
      <c r="AA76" s="396"/>
      <c r="AB76" s="397"/>
      <c r="AC76" s="396"/>
      <c r="AD76" s="397"/>
      <c r="AE76" s="396"/>
      <c r="AF76" s="397"/>
      <c r="AG76" s="396"/>
      <c r="AH76" s="397"/>
      <c r="AI76" s="396"/>
      <c r="AJ76" s="397"/>
      <c r="AK76" s="396"/>
      <c r="AL76" s="397"/>
      <c r="AM76" s="396"/>
      <c r="AN76" s="397"/>
      <c r="AO76" s="396"/>
      <c r="AP76" s="397"/>
      <c r="AQ76" s="396"/>
      <c r="AR76" s="397"/>
      <c r="AS76" s="396"/>
      <c r="AT76" s="397"/>
      <c r="AU76" s="49"/>
      <c r="AV76" s="49"/>
      <c r="AW76" s="49"/>
      <c r="AX76" s="49"/>
      <c r="AY76" s="49"/>
      <c r="AZ76" s="49"/>
      <c r="BA76" s="49"/>
      <c r="BB76" s="49"/>
      <c r="BC76" s="49"/>
      <c r="BD76" s="49"/>
      <c r="BE76" s="49"/>
      <c r="BF76" s="49"/>
      <c r="BG76" s="49"/>
      <c r="BH76" s="49"/>
      <c r="BI76" s="49"/>
      <c r="BJ76" s="49"/>
      <c r="BK76" s="49"/>
      <c r="BL76" s="49"/>
      <c r="BM76" s="49"/>
      <c r="BN76" s="49"/>
      <c r="BO76" s="49"/>
      <c r="BP76" s="49"/>
      <c r="BQ76" s="49"/>
      <c r="BR76" s="49"/>
      <c r="BS76" s="49"/>
      <c r="BT76" s="49"/>
      <c r="BU76" s="49"/>
      <c r="BV76" s="49"/>
      <c r="BW76" s="49"/>
      <c r="BX76" s="49"/>
      <c r="BY76" s="49"/>
      <c r="BZ76" s="49"/>
      <c r="CA76" s="49"/>
      <c r="CB76" s="49"/>
      <c r="CC76" s="49"/>
      <c r="CD76" s="49"/>
      <c r="CE76" s="49"/>
      <c r="CF76" s="49"/>
      <c r="CG76" s="49"/>
      <c r="CH76" s="49"/>
      <c r="CI76" s="49"/>
      <c r="CJ76" s="49"/>
      <c r="CK76" s="49"/>
      <c r="CL76" s="49"/>
      <c r="CM76" s="49"/>
      <c r="CN76" s="49"/>
      <c r="CO76" s="49"/>
      <c r="CP76" s="49"/>
      <c r="CQ76" s="49"/>
      <c r="CR76" s="49"/>
      <c r="CS76" s="49"/>
      <c r="CT76" s="49"/>
      <c r="CU76" s="49"/>
      <c r="CV76" s="49"/>
      <c r="CW76" s="49"/>
      <c r="CX76" s="49"/>
      <c r="CY76" s="49"/>
      <c r="CZ76" s="49"/>
      <c r="DA76" s="49"/>
      <c r="DB76" s="49"/>
      <c r="DC76" s="49"/>
      <c r="DD76" s="49"/>
      <c r="DE76" s="49"/>
      <c r="DF76" s="49"/>
      <c r="DG76" s="49"/>
      <c r="DH76" s="49"/>
      <c r="DI76" s="49"/>
      <c r="DJ76" s="49"/>
      <c r="DK76" s="49"/>
      <c r="DL76" s="49"/>
      <c r="DM76" s="49"/>
      <c r="DN76" s="49"/>
      <c r="DO76" s="49"/>
      <c r="DP76" s="49"/>
      <c r="DQ76" s="49"/>
      <c r="DR76" s="49"/>
      <c r="DS76" s="49"/>
      <c r="DT76" s="49"/>
      <c r="DU76" s="49"/>
      <c r="DV76" s="49"/>
      <c r="DW76" s="49"/>
      <c r="DX76" s="49"/>
      <c r="DY76" s="49"/>
      <c r="DZ76" s="49"/>
      <c r="EA76" s="49"/>
      <c r="EB76" s="49"/>
      <c r="EC76" s="49"/>
      <c r="ED76" s="49"/>
      <c r="EE76" s="49"/>
      <c r="EF76" s="49"/>
      <c r="EG76" s="49"/>
      <c r="EH76" s="49"/>
      <c r="EI76" s="49"/>
      <c r="EJ76" s="49"/>
      <c r="EK76" s="49"/>
      <c r="EL76" s="49"/>
      <c r="EM76" s="49"/>
      <c r="EN76" s="49"/>
      <c r="EO76" s="49"/>
      <c r="EP76" s="49"/>
      <c r="EQ76" s="49"/>
      <c r="ER76" s="49"/>
      <c r="ES76" s="49"/>
      <c r="ET76" s="49"/>
      <c r="EU76" s="49"/>
      <c r="EV76" s="49"/>
      <c r="EW76" s="49"/>
      <c r="EX76" s="49"/>
      <c r="EY76" s="49"/>
      <c r="EZ76" s="49"/>
      <c r="FA76" s="49"/>
      <c r="FB76" s="49"/>
      <c r="FC76" s="49"/>
      <c r="FD76" s="49"/>
      <c r="FE76" s="49"/>
      <c r="FF76" s="49"/>
      <c r="FG76" s="49"/>
      <c r="FH76" s="49"/>
      <c r="FI76" s="49"/>
      <c r="FJ76" s="49"/>
      <c r="FK76" s="49"/>
      <c r="FL76" s="49"/>
      <c r="FM76" s="49"/>
      <c r="FN76" s="49"/>
      <c r="FO76" s="49"/>
      <c r="FP76" s="49"/>
      <c r="FQ76" s="49"/>
      <c r="FR76" s="49"/>
      <c r="FS76" s="49"/>
      <c r="FT76" s="49"/>
      <c r="FU76" s="49"/>
      <c r="FV76" s="49"/>
      <c r="FW76" s="49"/>
      <c r="FX76" s="49"/>
      <c r="FY76" s="49"/>
      <c r="FZ76" s="49"/>
      <c r="GA76" s="49"/>
      <c r="GB76" s="49"/>
      <c r="GC76" s="49"/>
      <c r="GD76" s="49"/>
      <c r="GE76" s="49"/>
      <c r="GF76" s="49"/>
      <c r="GG76" s="49"/>
      <c r="GH76" s="49"/>
      <c r="GI76" s="49"/>
      <c r="GJ76" s="49"/>
      <c r="GK76" s="49"/>
      <c r="GL76" s="49"/>
      <c r="GM76" s="49"/>
      <c r="GN76" s="49"/>
      <c r="GO76" s="49"/>
      <c r="GP76" s="49"/>
      <c r="GQ76" s="49"/>
      <c r="GR76" s="49"/>
      <c r="GS76" s="49"/>
      <c r="GT76" s="49"/>
      <c r="GU76" s="49"/>
      <c r="GV76" s="49"/>
      <c r="GW76" s="49"/>
      <c r="GX76" s="49"/>
      <c r="GY76" s="49"/>
      <c r="GZ76" s="49"/>
      <c r="HA76" s="49"/>
      <c r="HB76" s="49"/>
      <c r="HC76" s="49"/>
    </row>
    <row r="77" spans="1:211" s="65" customFormat="1" ht="12.75" customHeight="1" outlineLevel="1" x14ac:dyDescent="0.25">
      <c r="A77" s="582"/>
      <c r="B77" s="176" t="s">
        <v>32</v>
      </c>
      <c r="C77" s="398"/>
      <c r="D77" s="399"/>
      <c r="E77" s="398"/>
      <c r="F77" s="399"/>
      <c r="G77" s="398"/>
      <c r="H77" s="399"/>
      <c r="I77" s="398"/>
      <c r="J77" s="399"/>
      <c r="K77" s="398"/>
      <c r="L77" s="399"/>
      <c r="M77" s="398"/>
      <c r="N77" s="399"/>
      <c r="O77" s="398"/>
      <c r="P77" s="399"/>
      <c r="Q77" s="398"/>
      <c r="R77" s="399"/>
      <c r="S77" s="398"/>
      <c r="T77" s="399"/>
      <c r="U77" s="398"/>
      <c r="V77" s="399"/>
      <c r="W77" s="398"/>
      <c r="X77" s="399"/>
      <c r="Y77" s="398"/>
      <c r="Z77" s="399"/>
      <c r="AA77" s="398"/>
      <c r="AB77" s="399"/>
      <c r="AC77" s="398"/>
      <c r="AD77" s="399"/>
      <c r="AE77" s="398"/>
      <c r="AF77" s="399"/>
      <c r="AG77" s="398"/>
      <c r="AH77" s="399"/>
      <c r="AI77" s="398"/>
      <c r="AJ77" s="399"/>
      <c r="AK77" s="398"/>
      <c r="AL77" s="399"/>
      <c r="AM77" s="398"/>
      <c r="AN77" s="399"/>
      <c r="AO77" s="398"/>
      <c r="AP77" s="399"/>
      <c r="AQ77" s="398"/>
      <c r="AR77" s="399"/>
      <c r="AS77" s="398"/>
      <c r="AT77" s="399"/>
      <c r="AU77" s="49"/>
      <c r="AV77" s="49"/>
      <c r="AW77" s="49"/>
      <c r="AX77" s="49"/>
      <c r="AY77" s="49"/>
      <c r="AZ77" s="49"/>
      <c r="BA77" s="49"/>
      <c r="BB77" s="49"/>
      <c r="BC77" s="49"/>
      <c r="BD77" s="49"/>
      <c r="BE77" s="49"/>
      <c r="BF77" s="49"/>
      <c r="BG77" s="49"/>
      <c r="BH77" s="49"/>
      <c r="BI77" s="49"/>
      <c r="BJ77" s="49"/>
      <c r="BK77" s="49"/>
      <c r="BL77" s="49"/>
      <c r="BM77" s="49"/>
      <c r="BN77" s="49"/>
      <c r="BO77" s="49"/>
      <c r="BP77" s="49"/>
      <c r="BQ77" s="49"/>
      <c r="BR77" s="49"/>
      <c r="BS77" s="49"/>
      <c r="BT77" s="49"/>
      <c r="BU77" s="49"/>
      <c r="BV77" s="49"/>
      <c r="BW77" s="49"/>
      <c r="BX77" s="49"/>
      <c r="BY77" s="49"/>
      <c r="BZ77" s="49"/>
      <c r="CA77" s="49"/>
      <c r="CB77" s="49"/>
      <c r="CC77" s="49"/>
      <c r="CD77" s="49"/>
      <c r="CE77" s="49"/>
      <c r="CF77" s="49"/>
      <c r="CG77" s="49"/>
      <c r="CH77" s="49"/>
      <c r="CI77" s="49"/>
      <c r="CJ77" s="49"/>
      <c r="CK77" s="49"/>
      <c r="CL77" s="49"/>
      <c r="CM77" s="49"/>
      <c r="CN77" s="49"/>
      <c r="CO77" s="49"/>
      <c r="CP77" s="49"/>
      <c r="CQ77" s="49"/>
      <c r="CR77" s="49"/>
      <c r="CS77" s="49"/>
      <c r="CT77" s="49"/>
      <c r="CU77" s="49"/>
      <c r="CV77" s="49"/>
      <c r="CW77" s="49"/>
      <c r="CX77" s="49"/>
      <c r="CY77" s="49"/>
      <c r="CZ77" s="49"/>
      <c r="DA77" s="49"/>
      <c r="DB77" s="49"/>
      <c r="DC77" s="49"/>
      <c r="DD77" s="49"/>
      <c r="DE77" s="49"/>
      <c r="DF77" s="49"/>
      <c r="DG77" s="49"/>
      <c r="DH77" s="49"/>
      <c r="DI77" s="49"/>
      <c r="DJ77" s="49"/>
      <c r="DK77" s="49"/>
      <c r="DL77" s="49"/>
      <c r="DM77" s="49"/>
      <c r="DN77" s="49"/>
      <c r="DO77" s="49"/>
      <c r="DP77" s="49"/>
      <c r="DQ77" s="49"/>
      <c r="DR77" s="49"/>
      <c r="DS77" s="49"/>
      <c r="DT77" s="49"/>
      <c r="DU77" s="49"/>
      <c r="DV77" s="49"/>
      <c r="DW77" s="49"/>
      <c r="DX77" s="49"/>
      <c r="DY77" s="49"/>
      <c r="DZ77" s="49"/>
      <c r="EA77" s="49"/>
      <c r="EB77" s="49"/>
      <c r="EC77" s="49"/>
      <c r="ED77" s="49"/>
      <c r="EE77" s="49"/>
      <c r="EF77" s="49"/>
      <c r="EG77" s="49"/>
      <c r="EH77" s="49"/>
      <c r="EI77" s="49"/>
      <c r="EJ77" s="49"/>
      <c r="EK77" s="49"/>
      <c r="EL77" s="49"/>
      <c r="EM77" s="49"/>
      <c r="EN77" s="49"/>
      <c r="EO77" s="49"/>
      <c r="EP77" s="49"/>
      <c r="EQ77" s="49"/>
      <c r="ER77" s="49"/>
      <c r="ES77" s="49"/>
      <c r="ET77" s="49"/>
      <c r="EU77" s="49"/>
      <c r="EV77" s="49"/>
      <c r="EW77" s="49"/>
      <c r="EX77" s="49"/>
      <c r="EY77" s="49"/>
      <c r="EZ77" s="49"/>
      <c r="FA77" s="49"/>
      <c r="FB77" s="49"/>
      <c r="FC77" s="49"/>
      <c r="FD77" s="49"/>
      <c r="FE77" s="49"/>
      <c r="FF77" s="49"/>
      <c r="FG77" s="49"/>
      <c r="FH77" s="49"/>
      <c r="FI77" s="49"/>
      <c r="FJ77" s="49"/>
      <c r="FK77" s="49"/>
      <c r="FL77" s="49"/>
      <c r="FM77" s="49"/>
      <c r="FN77" s="49"/>
      <c r="FO77" s="49"/>
      <c r="FP77" s="49"/>
      <c r="FQ77" s="49"/>
      <c r="FR77" s="49"/>
      <c r="FS77" s="49"/>
      <c r="FT77" s="49"/>
      <c r="FU77" s="49"/>
      <c r="FV77" s="49"/>
      <c r="FW77" s="49"/>
      <c r="FX77" s="49"/>
      <c r="FY77" s="49"/>
      <c r="FZ77" s="49"/>
      <c r="GA77" s="49"/>
      <c r="GB77" s="49"/>
      <c r="GC77" s="49"/>
      <c r="GD77" s="49"/>
      <c r="GE77" s="49"/>
      <c r="GF77" s="49"/>
      <c r="GG77" s="49"/>
      <c r="GH77" s="49"/>
      <c r="GI77" s="49"/>
      <c r="GJ77" s="49"/>
      <c r="GK77" s="49"/>
      <c r="GL77" s="49"/>
      <c r="GM77" s="49"/>
      <c r="GN77" s="49"/>
      <c r="GO77" s="49"/>
      <c r="GP77" s="49"/>
      <c r="GQ77" s="49"/>
      <c r="GR77" s="49"/>
      <c r="GS77" s="49"/>
      <c r="GT77" s="49"/>
      <c r="GU77" s="49"/>
      <c r="GV77" s="49"/>
      <c r="GW77" s="49"/>
      <c r="GX77" s="49"/>
      <c r="GY77" s="49"/>
      <c r="GZ77" s="49"/>
      <c r="HA77" s="49"/>
      <c r="HB77" s="49"/>
      <c r="HC77" s="49"/>
    </row>
    <row r="78" spans="1:211" s="65" customFormat="1" ht="12.75" customHeight="1" outlineLevel="1" x14ac:dyDescent="0.25">
      <c r="A78" s="582"/>
      <c r="B78" s="176"/>
      <c r="C78" s="214"/>
      <c r="D78" s="215"/>
      <c r="E78" s="214"/>
      <c r="F78" s="215"/>
      <c r="G78" s="214"/>
      <c r="H78" s="215"/>
      <c r="I78" s="214"/>
      <c r="J78" s="215"/>
      <c r="K78" s="214"/>
      <c r="L78" s="215"/>
      <c r="M78" s="214"/>
      <c r="N78" s="215"/>
      <c r="O78" s="214"/>
      <c r="P78" s="215"/>
      <c r="Q78" s="214"/>
      <c r="R78" s="215"/>
      <c r="S78" s="214"/>
      <c r="T78" s="215"/>
      <c r="U78" s="214"/>
      <c r="V78" s="215"/>
      <c r="W78" s="214"/>
      <c r="X78" s="215"/>
      <c r="Y78" s="214"/>
      <c r="Z78" s="215"/>
      <c r="AA78" s="214"/>
      <c r="AB78" s="215"/>
      <c r="AC78" s="214"/>
      <c r="AD78" s="215"/>
      <c r="AE78" s="214"/>
      <c r="AF78" s="215"/>
      <c r="AG78" s="214"/>
      <c r="AH78" s="215"/>
      <c r="AI78" s="214"/>
      <c r="AJ78" s="215"/>
      <c r="AK78" s="214"/>
      <c r="AL78" s="215"/>
      <c r="AM78" s="214"/>
      <c r="AN78" s="215"/>
      <c r="AO78" s="214"/>
      <c r="AP78" s="215"/>
      <c r="AQ78" s="214"/>
      <c r="AR78" s="215"/>
      <c r="AS78" s="214"/>
      <c r="AT78" s="215"/>
      <c r="AU78" s="49"/>
      <c r="AV78" s="49"/>
      <c r="AW78" s="49"/>
      <c r="AX78" s="49"/>
      <c r="AY78" s="49"/>
      <c r="AZ78" s="49"/>
      <c r="BA78" s="49"/>
      <c r="BB78" s="49"/>
      <c r="BC78" s="49"/>
      <c r="BD78" s="49"/>
      <c r="BE78" s="49"/>
      <c r="BF78" s="49"/>
      <c r="BG78" s="49"/>
      <c r="BH78" s="49"/>
      <c r="BI78" s="49"/>
      <c r="BJ78" s="49"/>
      <c r="BK78" s="49"/>
      <c r="BL78" s="49"/>
      <c r="BM78" s="49"/>
      <c r="BN78" s="49"/>
      <c r="BO78" s="49"/>
      <c r="BP78" s="49"/>
      <c r="BQ78" s="49"/>
      <c r="BR78" s="49"/>
      <c r="BS78" s="49"/>
      <c r="BT78" s="49"/>
      <c r="BU78" s="49"/>
      <c r="BV78" s="49"/>
      <c r="BW78" s="49"/>
      <c r="BX78" s="49"/>
      <c r="BY78" s="49"/>
      <c r="BZ78" s="49"/>
      <c r="CA78" s="49"/>
      <c r="CB78" s="49"/>
      <c r="CC78" s="49"/>
      <c r="CD78" s="49"/>
      <c r="CE78" s="49"/>
      <c r="CF78" s="49"/>
      <c r="CG78" s="49"/>
      <c r="CH78" s="49"/>
      <c r="CI78" s="49"/>
      <c r="CJ78" s="49"/>
      <c r="CK78" s="49"/>
      <c r="CL78" s="49"/>
      <c r="CM78" s="49"/>
      <c r="CN78" s="49"/>
      <c r="CO78" s="49"/>
      <c r="CP78" s="49"/>
      <c r="CQ78" s="49"/>
      <c r="CR78" s="49"/>
      <c r="CS78" s="49"/>
      <c r="CT78" s="49"/>
      <c r="CU78" s="49"/>
      <c r="CV78" s="49"/>
      <c r="CW78" s="49"/>
      <c r="CX78" s="49"/>
      <c r="CY78" s="49"/>
      <c r="CZ78" s="49"/>
      <c r="DA78" s="49"/>
      <c r="DB78" s="49"/>
      <c r="DC78" s="49"/>
      <c r="DD78" s="49"/>
      <c r="DE78" s="49"/>
      <c r="DF78" s="49"/>
      <c r="DG78" s="49"/>
      <c r="DH78" s="49"/>
      <c r="DI78" s="49"/>
      <c r="DJ78" s="49"/>
      <c r="DK78" s="49"/>
      <c r="DL78" s="49"/>
      <c r="DM78" s="49"/>
      <c r="DN78" s="49"/>
      <c r="DO78" s="49"/>
      <c r="DP78" s="49"/>
      <c r="DQ78" s="49"/>
      <c r="DR78" s="49"/>
      <c r="DS78" s="49"/>
      <c r="DT78" s="49"/>
      <c r="DU78" s="49"/>
      <c r="DV78" s="49"/>
      <c r="DW78" s="49"/>
      <c r="DX78" s="49"/>
      <c r="DY78" s="49"/>
      <c r="DZ78" s="49"/>
      <c r="EA78" s="49"/>
      <c r="EB78" s="49"/>
      <c r="EC78" s="49"/>
      <c r="ED78" s="49"/>
      <c r="EE78" s="49"/>
      <c r="EF78" s="49"/>
      <c r="EG78" s="49"/>
      <c r="EH78" s="49"/>
      <c r="EI78" s="49"/>
      <c r="EJ78" s="49"/>
      <c r="EK78" s="49"/>
      <c r="EL78" s="49"/>
      <c r="EM78" s="49"/>
      <c r="EN78" s="49"/>
      <c r="EO78" s="49"/>
      <c r="EP78" s="49"/>
      <c r="EQ78" s="49"/>
      <c r="ER78" s="49"/>
      <c r="ES78" s="49"/>
      <c r="ET78" s="49"/>
      <c r="EU78" s="49"/>
      <c r="EV78" s="49"/>
      <c r="EW78" s="49"/>
      <c r="EX78" s="49"/>
      <c r="EY78" s="49"/>
      <c r="EZ78" s="49"/>
      <c r="FA78" s="49"/>
      <c r="FB78" s="49"/>
      <c r="FC78" s="49"/>
      <c r="FD78" s="49"/>
      <c r="FE78" s="49"/>
      <c r="FF78" s="49"/>
      <c r="FG78" s="49"/>
      <c r="FH78" s="49"/>
      <c r="FI78" s="49"/>
      <c r="FJ78" s="49"/>
      <c r="FK78" s="49"/>
      <c r="FL78" s="49"/>
      <c r="FM78" s="49"/>
      <c r="FN78" s="49"/>
      <c r="FO78" s="49"/>
      <c r="FP78" s="49"/>
      <c r="FQ78" s="49"/>
      <c r="FR78" s="49"/>
      <c r="FS78" s="49"/>
      <c r="FT78" s="49"/>
      <c r="FU78" s="49"/>
      <c r="FV78" s="49"/>
      <c r="FW78" s="49"/>
      <c r="FX78" s="49"/>
      <c r="FY78" s="49"/>
      <c r="FZ78" s="49"/>
      <c r="GA78" s="49"/>
      <c r="GB78" s="49"/>
      <c r="GC78" s="49"/>
      <c r="GD78" s="49"/>
      <c r="GE78" s="49"/>
      <c r="GF78" s="49"/>
      <c r="GG78" s="49"/>
      <c r="GH78" s="49"/>
      <c r="GI78" s="49"/>
      <c r="GJ78" s="49"/>
      <c r="GK78" s="49"/>
      <c r="GL78" s="49"/>
      <c r="GM78" s="49"/>
      <c r="GN78" s="49"/>
      <c r="GO78" s="49"/>
      <c r="GP78" s="49"/>
      <c r="GQ78" s="49"/>
      <c r="GR78" s="49"/>
      <c r="GS78" s="49"/>
      <c r="GT78" s="49"/>
      <c r="GU78" s="49"/>
      <c r="GV78" s="49"/>
      <c r="GW78" s="49"/>
      <c r="GX78" s="49"/>
      <c r="GY78" s="49"/>
      <c r="GZ78" s="49"/>
      <c r="HA78" s="49"/>
      <c r="HB78" s="49"/>
      <c r="HC78" s="49"/>
    </row>
    <row r="79" spans="1:211" s="65" customFormat="1" ht="12.75" customHeight="1" outlineLevel="1" x14ac:dyDescent="0.25">
      <c r="A79" s="582"/>
      <c r="B79" s="176"/>
      <c r="C79" s="19"/>
      <c r="D79" s="216"/>
      <c r="E79" s="19"/>
      <c r="F79" s="216"/>
      <c r="G79" s="19"/>
      <c r="H79" s="216"/>
      <c r="I79" s="19"/>
      <c r="J79" s="216"/>
      <c r="K79" s="19"/>
      <c r="L79" s="216"/>
      <c r="M79" s="19"/>
      <c r="N79" s="216"/>
      <c r="O79" s="19"/>
      <c r="P79" s="216"/>
      <c r="Q79" s="19"/>
      <c r="R79" s="216"/>
      <c r="S79" s="19"/>
      <c r="T79" s="216"/>
      <c r="U79" s="19"/>
      <c r="V79" s="216"/>
      <c r="W79" s="19"/>
      <c r="X79" s="216"/>
      <c r="Y79" s="19"/>
      <c r="Z79" s="216"/>
      <c r="AA79" s="19"/>
      <c r="AB79" s="216"/>
      <c r="AC79" s="19"/>
      <c r="AD79" s="216"/>
      <c r="AE79" s="19"/>
      <c r="AF79" s="216"/>
      <c r="AG79" s="19"/>
      <c r="AH79" s="216"/>
      <c r="AI79" s="19"/>
      <c r="AJ79" s="216"/>
      <c r="AK79" s="19"/>
      <c r="AL79" s="216"/>
      <c r="AM79" s="19"/>
      <c r="AN79" s="216"/>
      <c r="AO79" s="19"/>
      <c r="AP79" s="216"/>
      <c r="AQ79" s="19"/>
      <c r="AR79" s="216"/>
      <c r="AS79" s="19"/>
      <c r="AT79" s="216"/>
      <c r="AU79" s="49"/>
      <c r="AV79" s="49"/>
      <c r="AW79" s="49"/>
      <c r="AX79" s="49"/>
      <c r="AY79" s="49"/>
      <c r="AZ79" s="49"/>
      <c r="BA79" s="49"/>
      <c r="BB79" s="49"/>
      <c r="BC79" s="49"/>
      <c r="BD79" s="49"/>
      <c r="BE79" s="49"/>
      <c r="BF79" s="49"/>
      <c r="BG79" s="49"/>
      <c r="BH79" s="49"/>
      <c r="BI79" s="49"/>
      <c r="BJ79" s="49"/>
      <c r="BK79" s="49"/>
      <c r="BL79" s="49"/>
      <c r="BM79" s="49"/>
      <c r="BN79" s="49"/>
      <c r="BO79" s="49"/>
      <c r="BP79" s="49"/>
      <c r="BQ79" s="49"/>
      <c r="BR79" s="49"/>
      <c r="BS79" s="49"/>
      <c r="BT79" s="49"/>
      <c r="BU79" s="49"/>
      <c r="BV79" s="49"/>
      <c r="BW79" s="49"/>
      <c r="BX79" s="49"/>
      <c r="BY79" s="49"/>
      <c r="BZ79" s="49"/>
      <c r="CA79" s="49"/>
      <c r="CB79" s="49"/>
      <c r="CC79" s="49"/>
      <c r="CD79" s="49"/>
      <c r="CE79" s="49"/>
      <c r="CF79" s="49"/>
      <c r="CG79" s="49"/>
      <c r="CH79" s="49"/>
      <c r="CI79" s="49"/>
      <c r="CJ79" s="49"/>
      <c r="CK79" s="49"/>
      <c r="CL79" s="49"/>
      <c r="CM79" s="49"/>
      <c r="CN79" s="49"/>
      <c r="CO79" s="49"/>
      <c r="CP79" s="49"/>
      <c r="CQ79" s="49"/>
      <c r="CR79" s="49"/>
      <c r="CS79" s="49"/>
      <c r="CT79" s="49"/>
      <c r="CU79" s="49"/>
      <c r="CV79" s="49"/>
      <c r="CW79" s="49"/>
      <c r="CX79" s="49"/>
      <c r="CY79" s="49"/>
      <c r="CZ79" s="49"/>
      <c r="DA79" s="49"/>
      <c r="DB79" s="49"/>
      <c r="DC79" s="49"/>
      <c r="DD79" s="49"/>
      <c r="DE79" s="49"/>
      <c r="DF79" s="49"/>
      <c r="DG79" s="49"/>
      <c r="DH79" s="49"/>
      <c r="DI79" s="49"/>
      <c r="DJ79" s="49"/>
      <c r="DK79" s="49"/>
      <c r="DL79" s="49"/>
      <c r="DM79" s="49"/>
      <c r="DN79" s="49"/>
      <c r="DO79" s="49"/>
      <c r="DP79" s="49"/>
      <c r="DQ79" s="49"/>
      <c r="DR79" s="49"/>
      <c r="DS79" s="49"/>
      <c r="DT79" s="49"/>
      <c r="DU79" s="49"/>
      <c r="DV79" s="49"/>
      <c r="DW79" s="49"/>
      <c r="DX79" s="49"/>
      <c r="DY79" s="49"/>
      <c r="DZ79" s="49"/>
      <c r="EA79" s="49"/>
      <c r="EB79" s="49"/>
      <c r="EC79" s="49"/>
      <c r="ED79" s="49"/>
      <c r="EE79" s="49"/>
      <c r="EF79" s="49"/>
      <c r="EG79" s="49"/>
      <c r="EH79" s="49"/>
      <c r="EI79" s="49"/>
      <c r="EJ79" s="49"/>
      <c r="EK79" s="49"/>
      <c r="EL79" s="49"/>
      <c r="EM79" s="49"/>
      <c r="EN79" s="49"/>
      <c r="EO79" s="49"/>
      <c r="EP79" s="49"/>
      <c r="EQ79" s="49"/>
      <c r="ER79" s="49"/>
      <c r="ES79" s="49"/>
      <c r="ET79" s="49"/>
      <c r="EU79" s="49"/>
      <c r="EV79" s="49"/>
      <c r="EW79" s="49"/>
      <c r="EX79" s="49"/>
      <c r="EY79" s="49"/>
      <c r="EZ79" s="49"/>
      <c r="FA79" s="49"/>
      <c r="FB79" s="49"/>
      <c r="FC79" s="49"/>
      <c r="FD79" s="49"/>
      <c r="FE79" s="49"/>
      <c r="FF79" s="49"/>
      <c r="FG79" s="49"/>
      <c r="FH79" s="49"/>
      <c r="FI79" s="49"/>
      <c r="FJ79" s="49"/>
      <c r="FK79" s="49"/>
      <c r="FL79" s="49"/>
      <c r="FM79" s="49"/>
      <c r="FN79" s="49"/>
      <c r="FO79" s="49"/>
      <c r="FP79" s="49"/>
      <c r="FQ79" s="49"/>
      <c r="FR79" s="49"/>
      <c r="FS79" s="49"/>
      <c r="FT79" s="49"/>
      <c r="FU79" s="49"/>
      <c r="FV79" s="49"/>
      <c r="FW79" s="49"/>
      <c r="FX79" s="49"/>
      <c r="FY79" s="49"/>
      <c r="FZ79" s="49"/>
      <c r="GA79" s="49"/>
      <c r="GB79" s="49"/>
      <c r="GC79" s="49"/>
      <c r="GD79" s="49"/>
      <c r="GE79" s="49"/>
      <c r="GF79" s="49"/>
      <c r="GG79" s="49"/>
      <c r="GH79" s="49"/>
      <c r="GI79" s="49"/>
      <c r="GJ79" s="49"/>
      <c r="GK79" s="49"/>
      <c r="GL79" s="49"/>
      <c r="GM79" s="49"/>
      <c r="GN79" s="49"/>
      <c r="GO79" s="49"/>
      <c r="GP79" s="49"/>
      <c r="GQ79" s="49"/>
      <c r="GR79" s="49"/>
      <c r="GS79" s="49"/>
      <c r="GT79" s="49"/>
      <c r="GU79" s="49"/>
      <c r="GV79" s="49"/>
      <c r="GW79" s="49"/>
      <c r="GX79" s="49"/>
      <c r="GY79" s="49"/>
      <c r="GZ79" s="49"/>
      <c r="HA79" s="49"/>
      <c r="HB79" s="49"/>
      <c r="HC79" s="49"/>
    </row>
    <row r="80" spans="1:211" s="65" customFormat="1" ht="12.75" customHeight="1" outlineLevel="1" thickBot="1" x14ac:dyDescent="0.3">
      <c r="A80" s="582"/>
      <c r="B80" s="176"/>
      <c r="C80" s="394"/>
      <c r="D80" s="395"/>
      <c r="E80" s="394"/>
      <c r="F80" s="395"/>
      <c r="G80" s="394"/>
      <c r="H80" s="395"/>
      <c r="I80" s="394"/>
      <c r="J80" s="395"/>
      <c r="K80" s="394"/>
      <c r="L80" s="395"/>
      <c r="M80" s="394"/>
      <c r="N80" s="395"/>
      <c r="O80" s="394"/>
      <c r="P80" s="395"/>
      <c r="Q80" s="394"/>
      <c r="R80" s="395"/>
      <c r="S80" s="394"/>
      <c r="T80" s="395"/>
      <c r="U80" s="394"/>
      <c r="V80" s="395"/>
      <c r="W80" s="394"/>
      <c r="X80" s="395"/>
      <c r="Y80" s="394"/>
      <c r="Z80" s="395"/>
      <c r="AA80" s="394"/>
      <c r="AB80" s="395"/>
      <c r="AC80" s="394"/>
      <c r="AD80" s="395"/>
      <c r="AE80" s="394"/>
      <c r="AF80" s="395"/>
      <c r="AG80" s="394"/>
      <c r="AH80" s="395"/>
      <c r="AI80" s="394"/>
      <c r="AJ80" s="395"/>
      <c r="AK80" s="394"/>
      <c r="AL80" s="395"/>
      <c r="AM80" s="394"/>
      <c r="AN80" s="395"/>
      <c r="AO80" s="394"/>
      <c r="AP80" s="395"/>
      <c r="AQ80" s="394"/>
      <c r="AR80" s="395"/>
      <c r="AS80" s="394"/>
      <c r="AT80" s="395"/>
      <c r="AU80" s="49"/>
      <c r="AV80" s="49"/>
      <c r="AW80" s="49"/>
      <c r="AX80" s="49"/>
      <c r="AY80" s="49"/>
      <c r="AZ80" s="49"/>
      <c r="BA80" s="49"/>
      <c r="BB80" s="49"/>
      <c r="BC80" s="49"/>
      <c r="BD80" s="49"/>
      <c r="BE80" s="49"/>
      <c r="BF80" s="49"/>
      <c r="BG80" s="49"/>
      <c r="BH80" s="49"/>
      <c r="BI80" s="49"/>
      <c r="BJ80" s="49"/>
      <c r="BK80" s="49"/>
      <c r="BL80" s="49"/>
      <c r="BM80" s="49"/>
      <c r="BN80" s="49"/>
      <c r="BO80" s="49"/>
      <c r="BP80" s="49"/>
      <c r="BQ80" s="49"/>
      <c r="BR80" s="49"/>
      <c r="BS80" s="49"/>
      <c r="BT80" s="49"/>
      <c r="BU80" s="49"/>
      <c r="BV80" s="49"/>
      <c r="BW80" s="49"/>
      <c r="BX80" s="49"/>
      <c r="BY80" s="49"/>
      <c r="BZ80" s="49"/>
      <c r="CA80" s="49"/>
      <c r="CB80" s="49"/>
      <c r="CC80" s="49"/>
      <c r="CD80" s="49"/>
      <c r="CE80" s="49"/>
      <c r="CF80" s="49"/>
      <c r="CG80" s="49"/>
      <c r="CH80" s="49"/>
      <c r="CI80" s="49"/>
      <c r="CJ80" s="49"/>
      <c r="CK80" s="49"/>
      <c r="CL80" s="49"/>
      <c r="CM80" s="49"/>
      <c r="CN80" s="49"/>
      <c r="CO80" s="49"/>
      <c r="CP80" s="49"/>
      <c r="CQ80" s="49"/>
      <c r="CR80" s="49"/>
      <c r="CS80" s="49"/>
      <c r="CT80" s="49"/>
      <c r="CU80" s="49"/>
      <c r="CV80" s="49"/>
      <c r="CW80" s="49"/>
      <c r="CX80" s="49"/>
      <c r="CY80" s="49"/>
      <c r="CZ80" s="49"/>
      <c r="DA80" s="49"/>
      <c r="DB80" s="49"/>
      <c r="DC80" s="49"/>
      <c r="DD80" s="49"/>
      <c r="DE80" s="49"/>
      <c r="DF80" s="49"/>
      <c r="DG80" s="49"/>
      <c r="DH80" s="49"/>
      <c r="DI80" s="49"/>
      <c r="DJ80" s="49"/>
      <c r="DK80" s="49"/>
      <c r="DL80" s="49"/>
      <c r="DM80" s="49"/>
      <c r="DN80" s="49"/>
      <c r="DO80" s="49"/>
      <c r="DP80" s="49"/>
      <c r="DQ80" s="49"/>
      <c r="DR80" s="49"/>
      <c r="DS80" s="49"/>
      <c r="DT80" s="49"/>
      <c r="DU80" s="49"/>
      <c r="DV80" s="49"/>
      <c r="DW80" s="49"/>
      <c r="DX80" s="49"/>
      <c r="DY80" s="49"/>
      <c r="DZ80" s="49"/>
      <c r="EA80" s="49"/>
      <c r="EB80" s="49"/>
      <c r="EC80" s="49"/>
      <c r="ED80" s="49"/>
      <c r="EE80" s="49"/>
      <c r="EF80" s="49"/>
      <c r="EG80" s="49"/>
      <c r="EH80" s="49"/>
      <c r="EI80" s="49"/>
      <c r="EJ80" s="49"/>
      <c r="EK80" s="49"/>
      <c r="EL80" s="49"/>
      <c r="EM80" s="49"/>
      <c r="EN80" s="49"/>
      <c r="EO80" s="49"/>
      <c r="EP80" s="49"/>
      <c r="EQ80" s="49"/>
      <c r="ER80" s="49"/>
      <c r="ES80" s="49"/>
      <c r="ET80" s="49"/>
      <c r="EU80" s="49"/>
      <c r="EV80" s="49"/>
      <c r="EW80" s="49"/>
      <c r="EX80" s="49"/>
      <c r="EY80" s="49"/>
      <c r="EZ80" s="49"/>
      <c r="FA80" s="49"/>
      <c r="FB80" s="49"/>
      <c r="FC80" s="49"/>
      <c r="FD80" s="49"/>
      <c r="FE80" s="49"/>
      <c r="FF80" s="49"/>
      <c r="FG80" s="49"/>
      <c r="FH80" s="49"/>
      <c r="FI80" s="49"/>
      <c r="FJ80" s="49"/>
      <c r="FK80" s="49"/>
      <c r="FL80" s="49"/>
      <c r="FM80" s="49"/>
      <c r="FN80" s="49"/>
      <c r="FO80" s="49"/>
      <c r="FP80" s="49"/>
      <c r="FQ80" s="49"/>
      <c r="FR80" s="49"/>
      <c r="FS80" s="49"/>
      <c r="FT80" s="49"/>
      <c r="FU80" s="49"/>
      <c r="FV80" s="49"/>
      <c r="FW80" s="49"/>
      <c r="FX80" s="49"/>
      <c r="FY80" s="49"/>
      <c r="FZ80" s="49"/>
      <c r="GA80" s="49"/>
      <c r="GB80" s="49"/>
      <c r="GC80" s="49"/>
      <c r="GD80" s="49"/>
      <c r="GE80" s="49"/>
      <c r="GF80" s="49"/>
      <c r="GG80" s="49"/>
      <c r="GH80" s="49"/>
      <c r="GI80" s="49"/>
      <c r="GJ80" s="49"/>
      <c r="GK80" s="49"/>
      <c r="GL80" s="49"/>
      <c r="GM80" s="49"/>
      <c r="GN80" s="49"/>
      <c r="GO80" s="49"/>
      <c r="GP80" s="49"/>
      <c r="GQ80" s="49"/>
      <c r="GR80" s="49"/>
      <c r="GS80" s="49"/>
      <c r="GT80" s="49"/>
      <c r="GU80" s="49"/>
      <c r="GV80" s="49"/>
      <c r="GW80" s="49"/>
      <c r="GX80" s="49"/>
      <c r="GY80" s="49"/>
      <c r="GZ80" s="49"/>
      <c r="HA80" s="49"/>
      <c r="HB80" s="49"/>
      <c r="HC80" s="49"/>
    </row>
    <row r="81" spans="1:211" s="67" customFormat="1" ht="12.75" customHeight="1" outlineLevel="1" x14ac:dyDescent="0.25">
      <c r="A81" s="582"/>
      <c r="B81" s="177" t="s">
        <v>33</v>
      </c>
      <c r="C81" s="390"/>
      <c r="D81" s="391"/>
      <c r="E81" s="392"/>
      <c r="F81" s="393"/>
      <c r="G81" s="390"/>
      <c r="H81" s="391"/>
      <c r="I81" s="392"/>
      <c r="J81" s="393"/>
      <c r="K81" s="390"/>
      <c r="L81" s="391"/>
      <c r="M81" s="392"/>
      <c r="N81" s="393"/>
      <c r="O81" s="390"/>
      <c r="P81" s="391"/>
      <c r="Q81" s="392"/>
      <c r="R81" s="393"/>
      <c r="S81" s="390"/>
      <c r="T81" s="391"/>
      <c r="U81" s="392"/>
      <c r="V81" s="393"/>
      <c r="W81" s="390"/>
      <c r="X81" s="391"/>
      <c r="Y81" s="392"/>
      <c r="Z81" s="393"/>
      <c r="AA81" s="390"/>
      <c r="AB81" s="391"/>
      <c r="AC81" s="392"/>
      <c r="AD81" s="393"/>
      <c r="AE81" s="390"/>
      <c r="AF81" s="391"/>
      <c r="AG81" s="392"/>
      <c r="AH81" s="393"/>
      <c r="AI81" s="390"/>
      <c r="AJ81" s="391"/>
      <c r="AK81" s="392"/>
      <c r="AL81" s="393"/>
      <c r="AM81" s="390"/>
      <c r="AN81" s="391"/>
      <c r="AO81" s="392"/>
      <c r="AP81" s="393"/>
      <c r="AQ81" s="390"/>
      <c r="AR81" s="391"/>
      <c r="AS81" s="392"/>
      <c r="AT81" s="393"/>
      <c r="AU81" s="49"/>
      <c r="AV81" s="49"/>
      <c r="AW81" s="49"/>
      <c r="AX81" s="49"/>
      <c r="AY81" s="49"/>
      <c r="AZ81" s="49"/>
      <c r="BA81" s="49"/>
      <c r="BB81" s="49"/>
      <c r="BC81" s="49"/>
      <c r="BD81" s="49"/>
      <c r="BE81" s="49"/>
      <c r="BF81" s="49"/>
      <c r="BG81" s="49"/>
      <c r="BH81" s="49"/>
      <c r="BI81" s="49"/>
      <c r="BJ81" s="49"/>
      <c r="BK81" s="49"/>
      <c r="BL81" s="49"/>
      <c r="BM81" s="49"/>
      <c r="BN81" s="49"/>
      <c r="BO81" s="49"/>
      <c r="BP81" s="49"/>
      <c r="BQ81" s="49"/>
      <c r="BR81" s="49"/>
      <c r="BS81" s="49"/>
      <c r="BT81" s="49"/>
      <c r="BU81" s="49"/>
      <c r="BV81" s="49"/>
      <c r="BW81" s="49"/>
      <c r="BX81" s="49"/>
      <c r="BY81" s="49"/>
      <c r="BZ81" s="49"/>
      <c r="CA81" s="49"/>
      <c r="CB81" s="49"/>
      <c r="CC81" s="49"/>
      <c r="CD81" s="49"/>
      <c r="CE81" s="49"/>
      <c r="CF81" s="49"/>
      <c r="CG81" s="49"/>
      <c r="CH81" s="49"/>
      <c r="CI81" s="49"/>
      <c r="CJ81" s="49"/>
      <c r="CK81" s="49"/>
      <c r="CL81" s="49"/>
      <c r="CM81" s="49"/>
      <c r="CN81" s="49"/>
      <c r="CO81" s="49"/>
      <c r="CP81" s="49"/>
      <c r="CQ81" s="49"/>
      <c r="CR81" s="49"/>
      <c r="CS81" s="49"/>
      <c r="CT81" s="49"/>
      <c r="CU81" s="49"/>
      <c r="CV81" s="49"/>
      <c r="CW81" s="49"/>
      <c r="CX81" s="49"/>
      <c r="CY81" s="49"/>
      <c r="CZ81" s="49"/>
      <c r="DA81" s="49"/>
      <c r="DB81" s="49"/>
      <c r="DC81" s="49"/>
      <c r="DD81" s="49"/>
      <c r="DE81" s="49"/>
      <c r="DF81" s="49"/>
      <c r="DG81" s="49"/>
      <c r="DH81" s="49"/>
      <c r="DI81" s="49"/>
      <c r="DJ81" s="49"/>
      <c r="DK81" s="49"/>
      <c r="DL81" s="49"/>
      <c r="DM81" s="49"/>
      <c r="DN81" s="49"/>
      <c r="DO81" s="49"/>
      <c r="DP81" s="49"/>
      <c r="DQ81" s="49"/>
      <c r="DR81" s="49"/>
      <c r="DS81" s="49"/>
      <c r="DT81" s="49"/>
      <c r="DU81" s="49"/>
      <c r="DV81" s="49"/>
      <c r="DW81" s="49"/>
      <c r="DX81" s="49"/>
      <c r="DY81" s="49"/>
      <c r="DZ81" s="49"/>
      <c r="EA81" s="49"/>
      <c r="EB81" s="49"/>
      <c r="EC81" s="49"/>
      <c r="ED81" s="49"/>
      <c r="EE81" s="49"/>
      <c r="EF81" s="49"/>
      <c r="EG81" s="49"/>
      <c r="EH81" s="49"/>
      <c r="EI81" s="49"/>
      <c r="EJ81" s="49"/>
      <c r="EK81" s="49"/>
      <c r="EL81" s="49"/>
      <c r="EM81" s="49"/>
      <c r="EN81" s="49"/>
      <c r="EO81" s="49"/>
      <c r="EP81" s="49"/>
      <c r="EQ81" s="49"/>
      <c r="ER81" s="49"/>
      <c r="ES81" s="49"/>
      <c r="ET81" s="49"/>
      <c r="EU81" s="49"/>
      <c r="EV81" s="49"/>
      <c r="EW81" s="49"/>
      <c r="EX81" s="49"/>
      <c r="EY81" s="49"/>
      <c r="EZ81" s="49"/>
      <c r="FA81" s="49"/>
      <c r="FB81" s="49"/>
      <c r="FC81" s="49"/>
      <c r="FD81" s="49"/>
      <c r="FE81" s="49"/>
      <c r="FF81" s="49"/>
      <c r="FG81" s="49"/>
      <c r="FH81" s="49"/>
      <c r="FI81" s="49"/>
      <c r="FJ81" s="49"/>
      <c r="FK81" s="49"/>
      <c r="FL81" s="49"/>
      <c r="FM81" s="49"/>
      <c r="FN81" s="49"/>
      <c r="FO81" s="49"/>
      <c r="FP81" s="49"/>
      <c r="FQ81" s="49"/>
      <c r="FR81" s="49"/>
      <c r="FS81" s="49"/>
      <c r="FT81" s="49"/>
      <c r="FU81" s="49"/>
      <c r="FV81" s="49"/>
      <c r="FW81" s="49"/>
      <c r="FX81" s="49"/>
      <c r="FY81" s="49"/>
      <c r="FZ81" s="49"/>
      <c r="GA81" s="49"/>
      <c r="GB81" s="49"/>
      <c r="GC81" s="49"/>
      <c r="GD81" s="49"/>
      <c r="GE81" s="49"/>
      <c r="GF81" s="49"/>
      <c r="GG81" s="49"/>
      <c r="GH81" s="49"/>
      <c r="GI81" s="49"/>
      <c r="GJ81" s="49"/>
      <c r="GK81" s="49"/>
      <c r="GL81" s="49"/>
      <c r="GM81" s="49"/>
      <c r="GN81" s="49"/>
      <c r="GO81" s="49"/>
      <c r="GP81" s="49"/>
      <c r="GQ81" s="49"/>
      <c r="GR81" s="49"/>
      <c r="GS81" s="49"/>
      <c r="GT81" s="49"/>
      <c r="GU81" s="49"/>
      <c r="GV81" s="49"/>
      <c r="GW81" s="49"/>
      <c r="GX81" s="49"/>
      <c r="GY81" s="49"/>
      <c r="GZ81" s="49"/>
      <c r="HA81" s="49"/>
      <c r="HB81" s="49"/>
      <c r="HC81" s="49"/>
    </row>
    <row r="82" spans="1:211" s="67" customFormat="1" ht="12.75" customHeight="1" outlineLevel="1" x14ac:dyDescent="0.25">
      <c r="A82" s="582"/>
      <c r="B82" s="177"/>
      <c r="C82" s="220"/>
      <c r="D82" s="221"/>
      <c r="E82" s="220"/>
      <c r="F82" s="221"/>
      <c r="G82" s="220"/>
      <c r="H82" s="221"/>
      <c r="I82" s="220"/>
      <c r="J82" s="221"/>
      <c r="K82" s="220"/>
      <c r="L82" s="221"/>
      <c r="M82" s="220"/>
      <c r="N82" s="221"/>
      <c r="O82" s="220"/>
      <c r="P82" s="221"/>
      <c r="Q82" s="220"/>
      <c r="R82" s="221"/>
      <c r="S82" s="220"/>
      <c r="T82" s="221"/>
      <c r="U82" s="220"/>
      <c r="V82" s="221"/>
      <c r="W82" s="220"/>
      <c r="X82" s="221"/>
      <c r="Y82" s="220"/>
      <c r="Z82" s="221"/>
      <c r="AA82" s="220"/>
      <c r="AB82" s="221"/>
      <c r="AC82" s="220"/>
      <c r="AD82" s="221"/>
      <c r="AE82" s="220"/>
      <c r="AF82" s="221"/>
      <c r="AG82" s="220"/>
      <c r="AH82" s="221"/>
      <c r="AI82" s="220"/>
      <c r="AJ82" s="221"/>
      <c r="AK82" s="220"/>
      <c r="AL82" s="221"/>
      <c r="AM82" s="220"/>
      <c r="AN82" s="221"/>
      <c r="AO82" s="220"/>
      <c r="AP82" s="221"/>
      <c r="AQ82" s="220"/>
      <c r="AR82" s="221"/>
      <c r="AS82" s="220"/>
      <c r="AT82" s="221"/>
      <c r="AU82" s="49"/>
      <c r="AV82" s="49"/>
      <c r="AW82" s="49"/>
      <c r="AX82" s="49"/>
      <c r="AY82" s="49"/>
      <c r="AZ82" s="49"/>
      <c r="BA82" s="49"/>
      <c r="BB82" s="49"/>
      <c r="BC82" s="49"/>
      <c r="BD82" s="49"/>
      <c r="BE82" s="49"/>
      <c r="BF82" s="49"/>
      <c r="BG82" s="49"/>
      <c r="BH82" s="49"/>
      <c r="BI82" s="49"/>
      <c r="BJ82" s="49"/>
      <c r="BK82" s="49"/>
      <c r="BL82" s="49"/>
      <c r="BM82" s="49"/>
      <c r="BN82" s="49"/>
      <c r="BO82" s="49"/>
      <c r="BP82" s="49"/>
      <c r="BQ82" s="49"/>
      <c r="BR82" s="49"/>
      <c r="BS82" s="49"/>
      <c r="BT82" s="49"/>
      <c r="BU82" s="49"/>
      <c r="BV82" s="49"/>
      <c r="BW82" s="49"/>
      <c r="BX82" s="49"/>
      <c r="BY82" s="49"/>
      <c r="BZ82" s="49"/>
      <c r="CA82" s="49"/>
      <c r="CB82" s="49"/>
      <c r="CC82" s="49"/>
      <c r="CD82" s="49"/>
      <c r="CE82" s="49"/>
      <c r="CF82" s="49"/>
      <c r="CG82" s="49"/>
      <c r="CH82" s="49"/>
      <c r="CI82" s="49"/>
      <c r="CJ82" s="49"/>
      <c r="CK82" s="49"/>
      <c r="CL82" s="49"/>
      <c r="CM82" s="49"/>
      <c r="CN82" s="49"/>
      <c r="CO82" s="49"/>
      <c r="CP82" s="49"/>
      <c r="CQ82" s="49"/>
      <c r="CR82" s="49"/>
      <c r="CS82" s="49"/>
      <c r="CT82" s="49"/>
      <c r="CU82" s="49"/>
      <c r="CV82" s="49"/>
      <c r="CW82" s="49"/>
      <c r="CX82" s="49"/>
      <c r="CY82" s="49"/>
      <c r="CZ82" s="49"/>
      <c r="DA82" s="49"/>
      <c r="DB82" s="49"/>
      <c r="DC82" s="49"/>
      <c r="DD82" s="49"/>
      <c r="DE82" s="49"/>
      <c r="DF82" s="49"/>
      <c r="DG82" s="49"/>
      <c r="DH82" s="49"/>
      <c r="DI82" s="49"/>
      <c r="DJ82" s="49"/>
      <c r="DK82" s="49"/>
      <c r="DL82" s="49"/>
      <c r="DM82" s="49"/>
      <c r="DN82" s="49"/>
      <c r="DO82" s="49"/>
      <c r="DP82" s="49"/>
      <c r="DQ82" s="49"/>
      <c r="DR82" s="49"/>
      <c r="DS82" s="49"/>
      <c r="DT82" s="49"/>
      <c r="DU82" s="49"/>
      <c r="DV82" s="49"/>
      <c r="DW82" s="49"/>
      <c r="DX82" s="49"/>
      <c r="DY82" s="49"/>
      <c r="DZ82" s="49"/>
      <c r="EA82" s="49"/>
      <c r="EB82" s="49"/>
      <c r="EC82" s="49"/>
      <c r="ED82" s="49"/>
      <c r="EE82" s="49"/>
      <c r="EF82" s="49"/>
      <c r="EG82" s="49"/>
      <c r="EH82" s="49"/>
      <c r="EI82" s="49"/>
      <c r="EJ82" s="49"/>
      <c r="EK82" s="49"/>
      <c r="EL82" s="49"/>
      <c r="EM82" s="49"/>
      <c r="EN82" s="49"/>
      <c r="EO82" s="49"/>
      <c r="EP82" s="49"/>
      <c r="EQ82" s="49"/>
      <c r="ER82" s="49"/>
      <c r="ES82" s="49"/>
      <c r="ET82" s="49"/>
      <c r="EU82" s="49"/>
      <c r="EV82" s="49"/>
      <c r="EW82" s="49"/>
      <c r="EX82" s="49"/>
      <c r="EY82" s="49"/>
      <c r="EZ82" s="49"/>
      <c r="FA82" s="49"/>
      <c r="FB82" s="49"/>
      <c r="FC82" s="49"/>
      <c r="FD82" s="49"/>
      <c r="FE82" s="49"/>
      <c r="FF82" s="49"/>
      <c r="FG82" s="49"/>
      <c r="FH82" s="49"/>
      <c r="FI82" s="49"/>
      <c r="FJ82" s="49"/>
      <c r="FK82" s="49"/>
      <c r="FL82" s="49"/>
      <c r="FM82" s="49"/>
      <c r="FN82" s="49"/>
      <c r="FO82" s="49"/>
      <c r="FP82" s="49"/>
      <c r="FQ82" s="49"/>
      <c r="FR82" s="49"/>
      <c r="FS82" s="49"/>
      <c r="FT82" s="49"/>
      <c r="FU82" s="49"/>
      <c r="FV82" s="49"/>
      <c r="FW82" s="49"/>
      <c r="FX82" s="49"/>
      <c r="FY82" s="49"/>
      <c r="FZ82" s="49"/>
      <c r="GA82" s="49"/>
      <c r="GB82" s="49"/>
      <c r="GC82" s="49"/>
      <c r="GD82" s="49"/>
      <c r="GE82" s="49"/>
      <c r="GF82" s="49"/>
      <c r="GG82" s="49"/>
      <c r="GH82" s="49"/>
      <c r="GI82" s="49"/>
      <c r="GJ82" s="49"/>
      <c r="GK82" s="49"/>
      <c r="GL82" s="49"/>
      <c r="GM82" s="49"/>
      <c r="GN82" s="49"/>
      <c r="GO82" s="49"/>
      <c r="GP82" s="49"/>
      <c r="GQ82" s="49"/>
      <c r="GR82" s="49"/>
      <c r="GS82" s="49"/>
      <c r="GT82" s="49"/>
      <c r="GU82" s="49"/>
      <c r="GV82" s="49"/>
      <c r="GW82" s="49"/>
      <c r="GX82" s="49"/>
      <c r="GY82" s="49"/>
      <c r="GZ82" s="49"/>
      <c r="HA82" s="49"/>
      <c r="HB82" s="49"/>
      <c r="HC82" s="49"/>
    </row>
    <row r="83" spans="1:211" s="67" customFormat="1" ht="12.75" customHeight="1" outlineLevel="1" x14ac:dyDescent="0.25">
      <c r="A83" s="582"/>
      <c r="B83" s="177"/>
      <c r="C83" s="15"/>
      <c r="D83" s="222"/>
      <c r="E83" s="15"/>
      <c r="F83" s="222"/>
      <c r="G83" s="15"/>
      <c r="H83" s="222"/>
      <c r="I83" s="15"/>
      <c r="J83" s="222"/>
      <c r="K83" s="15"/>
      <c r="L83" s="222"/>
      <c r="M83" s="15"/>
      <c r="N83" s="222"/>
      <c r="O83" s="15"/>
      <c r="P83" s="222"/>
      <c r="Q83" s="15"/>
      <c r="R83" s="222"/>
      <c r="S83" s="15"/>
      <c r="T83" s="222"/>
      <c r="U83" s="15"/>
      <c r="V83" s="222"/>
      <c r="W83" s="15"/>
      <c r="X83" s="222"/>
      <c r="Y83" s="15"/>
      <c r="Z83" s="222"/>
      <c r="AA83" s="15"/>
      <c r="AB83" s="222"/>
      <c r="AC83" s="15"/>
      <c r="AD83" s="222"/>
      <c r="AE83" s="15"/>
      <c r="AF83" s="222"/>
      <c r="AG83" s="15"/>
      <c r="AH83" s="222"/>
      <c r="AI83" s="15"/>
      <c r="AJ83" s="222"/>
      <c r="AK83" s="15"/>
      <c r="AL83" s="222"/>
      <c r="AM83" s="15"/>
      <c r="AN83" s="222"/>
      <c r="AO83" s="15"/>
      <c r="AP83" s="222"/>
      <c r="AQ83" s="15"/>
      <c r="AR83" s="222"/>
      <c r="AS83" s="15"/>
      <c r="AT83" s="222"/>
      <c r="AU83" s="49"/>
      <c r="AV83" s="49"/>
      <c r="AW83" s="49"/>
      <c r="AX83" s="49"/>
      <c r="AY83" s="49"/>
      <c r="AZ83" s="49"/>
      <c r="BA83" s="49"/>
      <c r="BB83" s="49"/>
      <c r="BC83" s="49"/>
      <c r="BD83" s="49"/>
      <c r="BE83" s="49"/>
      <c r="BF83" s="49"/>
      <c r="BG83" s="49"/>
      <c r="BH83" s="49"/>
      <c r="BI83" s="49"/>
      <c r="BJ83" s="49"/>
      <c r="BK83" s="49"/>
      <c r="BL83" s="49"/>
      <c r="BM83" s="49"/>
      <c r="BN83" s="49"/>
      <c r="BO83" s="49"/>
      <c r="BP83" s="49"/>
      <c r="BQ83" s="49"/>
      <c r="BR83" s="49"/>
      <c r="BS83" s="49"/>
      <c r="BT83" s="49"/>
      <c r="BU83" s="49"/>
      <c r="BV83" s="49"/>
      <c r="BW83" s="49"/>
      <c r="BX83" s="49"/>
      <c r="BY83" s="49"/>
      <c r="BZ83" s="49"/>
      <c r="CA83" s="49"/>
      <c r="CB83" s="49"/>
      <c r="CC83" s="49"/>
      <c r="CD83" s="49"/>
      <c r="CE83" s="49"/>
      <c r="CF83" s="49"/>
      <c r="CG83" s="49"/>
      <c r="CH83" s="49"/>
      <c r="CI83" s="49"/>
      <c r="CJ83" s="49"/>
      <c r="CK83" s="49"/>
      <c r="CL83" s="49"/>
      <c r="CM83" s="49"/>
      <c r="CN83" s="49"/>
      <c r="CO83" s="49"/>
      <c r="CP83" s="49"/>
      <c r="CQ83" s="49"/>
      <c r="CR83" s="49"/>
      <c r="CS83" s="49"/>
      <c r="CT83" s="49"/>
      <c r="CU83" s="49"/>
      <c r="CV83" s="49"/>
      <c r="CW83" s="49"/>
      <c r="CX83" s="49"/>
      <c r="CY83" s="49"/>
      <c r="CZ83" s="49"/>
      <c r="DA83" s="49"/>
      <c r="DB83" s="49"/>
      <c r="DC83" s="49"/>
      <c r="DD83" s="49"/>
      <c r="DE83" s="49"/>
      <c r="DF83" s="49"/>
      <c r="DG83" s="49"/>
      <c r="DH83" s="49"/>
      <c r="DI83" s="49"/>
      <c r="DJ83" s="49"/>
      <c r="DK83" s="49"/>
      <c r="DL83" s="49"/>
      <c r="DM83" s="49"/>
      <c r="DN83" s="49"/>
      <c r="DO83" s="49"/>
      <c r="DP83" s="49"/>
      <c r="DQ83" s="49"/>
      <c r="DR83" s="49"/>
      <c r="DS83" s="49"/>
      <c r="DT83" s="49"/>
      <c r="DU83" s="49"/>
      <c r="DV83" s="49"/>
      <c r="DW83" s="49"/>
      <c r="DX83" s="49"/>
      <c r="DY83" s="49"/>
      <c r="DZ83" s="49"/>
      <c r="EA83" s="49"/>
      <c r="EB83" s="49"/>
      <c r="EC83" s="49"/>
      <c r="ED83" s="49"/>
      <c r="EE83" s="49"/>
      <c r="EF83" s="49"/>
      <c r="EG83" s="49"/>
      <c r="EH83" s="49"/>
      <c r="EI83" s="49"/>
      <c r="EJ83" s="49"/>
      <c r="EK83" s="49"/>
      <c r="EL83" s="49"/>
      <c r="EM83" s="49"/>
      <c r="EN83" s="49"/>
      <c r="EO83" s="49"/>
      <c r="EP83" s="49"/>
      <c r="EQ83" s="49"/>
      <c r="ER83" s="49"/>
      <c r="ES83" s="49"/>
      <c r="ET83" s="49"/>
      <c r="EU83" s="49"/>
      <c r="EV83" s="49"/>
      <c r="EW83" s="49"/>
      <c r="EX83" s="49"/>
      <c r="EY83" s="49"/>
      <c r="EZ83" s="49"/>
      <c r="FA83" s="49"/>
      <c r="FB83" s="49"/>
      <c r="FC83" s="49"/>
      <c r="FD83" s="49"/>
      <c r="FE83" s="49"/>
      <c r="FF83" s="49"/>
      <c r="FG83" s="49"/>
      <c r="FH83" s="49"/>
      <c r="FI83" s="49"/>
      <c r="FJ83" s="49"/>
      <c r="FK83" s="49"/>
      <c r="FL83" s="49"/>
      <c r="FM83" s="49"/>
      <c r="FN83" s="49"/>
      <c r="FO83" s="49"/>
      <c r="FP83" s="49"/>
      <c r="FQ83" s="49"/>
      <c r="FR83" s="49"/>
      <c r="FS83" s="49"/>
      <c r="FT83" s="49"/>
      <c r="FU83" s="49"/>
      <c r="FV83" s="49"/>
      <c r="FW83" s="49"/>
      <c r="FX83" s="49"/>
      <c r="FY83" s="49"/>
      <c r="FZ83" s="49"/>
      <c r="GA83" s="49"/>
      <c r="GB83" s="49"/>
      <c r="GC83" s="49"/>
      <c r="GD83" s="49"/>
      <c r="GE83" s="49"/>
      <c r="GF83" s="49"/>
      <c r="GG83" s="49"/>
      <c r="GH83" s="49"/>
      <c r="GI83" s="49"/>
      <c r="GJ83" s="49"/>
      <c r="GK83" s="49"/>
      <c r="GL83" s="49"/>
      <c r="GM83" s="49"/>
      <c r="GN83" s="49"/>
      <c r="GO83" s="49"/>
      <c r="GP83" s="49"/>
      <c r="GQ83" s="49"/>
      <c r="GR83" s="49"/>
      <c r="GS83" s="49"/>
      <c r="GT83" s="49"/>
      <c r="GU83" s="49"/>
      <c r="GV83" s="49"/>
      <c r="GW83" s="49"/>
      <c r="GX83" s="49"/>
      <c r="GY83" s="49"/>
      <c r="GZ83" s="49"/>
      <c r="HA83" s="49"/>
      <c r="HB83" s="49"/>
      <c r="HC83" s="49"/>
    </row>
    <row r="84" spans="1:211" s="67" customFormat="1" ht="12.75" customHeight="1" outlineLevel="1" x14ac:dyDescent="0.25">
      <c r="A84" s="582"/>
      <c r="B84" s="177"/>
      <c r="C84" s="388"/>
      <c r="D84" s="389"/>
      <c r="E84" s="388"/>
      <c r="F84" s="389"/>
      <c r="G84" s="388"/>
      <c r="H84" s="389"/>
      <c r="I84" s="388"/>
      <c r="J84" s="389"/>
      <c r="K84" s="388"/>
      <c r="L84" s="389"/>
      <c r="M84" s="388"/>
      <c r="N84" s="389"/>
      <c r="O84" s="388"/>
      <c r="P84" s="389"/>
      <c r="Q84" s="388"/>
      <c r="R84" s="389"/>
      <c r="S84" s="388"/>
      <c r="T84" s="389"/>
      <c r="U84" s="388"/>
      <c r="V84" s="389"/>
      <c r="W84" s="388"/>
      <c r="X84" s="389"/>
      <c r="Y84" s="388"/>
      <c r="Z84" s="389"/>
      <c r="AA84" s="388"/>
      <c r="AB84" s="389"/>
      <c r="AC84" s="388"/>
      <c r="AD84" s="389"/>
      <c r="AE84" s="388"/>
      <c r="AF84" s="389"/>
      <c r="AG84" s="388"/>
      <c r="AH84" s="389"/>
      <c r="AI84" s="388"/>
      <c r="AJ84" s="389"/>
      <c r="AK84" s="388"/>
      <c r="AL84" s="389"/>
      <c r="AM84" s="388"/>
      <c r="AN84" s="389"/>
      <c r="AO84" s="388"/>
      <c r="AP84" s="389"/>
      <c r="AQ84" s="388"/>
      <c r="AR84" s="389"/>
      <c r="AS84" s="388"/>
      <c r="AT84" s="389"/>
      <c r="AU84" s="49"/>
      <c r="AV84" s="49"/>
      <c r="AW84" s="49"/>
      <c r="AX84" s="49"/>
      <c r="AY84" s="49"/>
      <c r="AZ84" s="49"/>
      <c r="BA84" s="49"/>
      <c r="BB84" s="49"/>
      <c r="BC84" s="49"/>
      <c r="BD84" s="49"/>
      <c r="BE84" s="49"/>
      <c r="BF84" s="49"/>
      <c r="BG84" s="49"/>
      <c r="BH84" s="49"/>
      <c r="BI84" s="49"/>
      <c r="BJ84" s="49"/>
      <c r="BK84" s="49"/>
      <c r="BL84" s="49"/>
      <c r="BM84" s="49"/>
      <c r="BN84" s="49"/>
      <c r="BO84" s="49"/>
      <c r="BP84" s="49"/>
      <c r="BQ84" s="49"/>
      <c r="BR84" s="49"/>
      <c r="BS84" s="49"/>
      <c r="BT84" s="49"/>
      <c r="BU84" s="49"/>
      <c r="BV84" s="49"/>
      <c r="BW84" s="49"/>
      <c r="BX84" s="49"/>
      <c r="BY84" s="49"/>
      <c r="BZ84" s="49"/>
      <c r="CA84" s="49"/>
      <c r="CB84" s="49"/>
      <c r="CC84" s="49"/>
      <c r="CD84" s="49"/>
      <c r="CE84" s="49"/>
      <c r="CF84" s="49"/>
      <c r="CG84" s="49"/>
      <c r="CH84" s="49"/>
      <c r="CI84" s="49"/>
      <c r="CJ84" s="49"/>
      <c r="CK84" s="49"/>
      <c r="CL84" s="49"/>
      <c r="CM84" s="49"/>
      <c r="CN84" s="49"/>
      <c r="CO84" s="49"/>
      <c r="CP84" s="49"/>
      <c r="CQ84" s="49"/>
      <c r="CR84" s="49"/>
      <c r="CS84" s="49"/>
      <c r="CT84" s="49"/>
      <c r="CU84" s="49"/>
      <c r="CV84" s="49"/>
      <c r="CW84" s="49"/>
      <c r="CX84" s="49"/>
      <c r="CY84" s="49"/>
      <c r="CZ84" s="49"/>
      <c r="DA84" s="49"/>
      <c r="DB84" s="49"/>
      <c r="DC84" s="49"/>
      <c r="DD84" s="49"/>
      <c r="DE84" s="49"/>
      <c r="DF84" s="49"/>
      <c r="DG84" s="49"/>
      <c r="DH84" s="49"/>
      <c r="DI84" s="49"/>
      <c r="DJ84" s="49"/>
      <c r="DK84" s="49"/>
      <c r="DL84" s="49"/>
      <c r="DM84" s="49"/>
      <c r="DN84" s="49"/>
      <c r="DO84" s="49"/>
      <c r="DP84" s="49"/>
      <c r="DQ84" s="49"/>
      <c r="DR84" s="49"/>
      <c r="DS84" s="49"/>
      <c r="DT84" s="49"/>
      <c r="DU84" s="49"/>
      <c r="DV84" s="49"/>
      <c r="DW84" s="49"/>
      <c r="DX84" s="49"/>
      <c r="DY84" s="49"/>
      <c r="DZ84" s="49"/>
      <c r="EA84" s="49"/>
      <c r="EB84" s="49"/>
      <c r="EC84" s="49"/>
      <c r="ED84" s="49"/>
      <c r="EE84" s="49"/>
      <c r="EF84" s="49"/>
      <c r="EG84" s="49"/>
      <c r="EH84" s="49"/>
      <c r="EI84" s="49"/>
      <c r="EJ84" s="49"/>
      <c r="EK84" s="49"/>
      <c r="EL84" s="49"/>
      <c r="EM84" s="49"/>
      <c r="EN84" s="49"/>
      <c r="EO84" s="49"/>
      <c r="EP84" s="49"/>
      <c r="EQ84" s="49"/>
      <c r="ER84" s="49"/>
      <c r="ES84" s="49"/>
      <c r="ET84" s="49"/>
      <c r="EU84" s="49"/>
      <c r="EV84" s="49"/>
      <c r="EW84" s="49"/>
      <c r="EX84" s="49"/>
      <c r="EY84" s="49"/>
      <c r="EZ84" s="49"/>
      <c r="FA84" s="49"/>
      <c r="FB84" s="49"/>
      <c r="FC84" s="49"/>
      <c r="FD84" s="49"/>
      <c r="FE84" s="49"/>
      <c r="FF84" s="49"/>
      <c r="FG84" s="49"/>
      <c r="FH84" s="49"/>
      <c r="FI84" s="49"/>
      <c r="FJ84" s="49"/>
      <c r="FK84" s="49"/>
      <c r="FL84" s="49"/>
      <c r="FM84" s="49"/>
      <c r="FN84" s="49"/>
      <c r="FO84" s="49"/>
      <c r="FP84" s="49"/>
      <c r="FQ84" s="49"/>
      <c r="FR84" s="49"/>
      <c r="FS84" s="49"/>
      <c r="FT84" s="49"/>
      <c r="FU84" s="49"/>
      <c r="FV84" s="49"/>
      <c r="FW84" s="49"/>
      <c r="FX84" s="49"/>
      <c r="FY84" s="49"/>
      <c r="FZ84" s="49"/>
      <c r="GA84" s="49"/>
      <c r="GB84" s="49"/>
      <c r="GC84" s="49"/>
      <c r="GD84" s="49"/>
      <c r="GE84" s="49"/>
      <c r="GF84" s="49"/>
      <c r="GG84" s="49"/>
      <c r="GH84" s="49"/>
      <c r="GI84" s="49"/>
      <c r="GJ84" s="49"/>
      <c r="GK84" s="49"/>
      <c r="GL84" s="49"/>
      <c r="GM84" s="49"/>
      <c r="GN84" s="49"/>
      <c r="GO84" s="49"/>
      <c r="GP84" s="49"/>
      <c r="GQ84" s="49"/>
      <c r="GR84" s="49"/>
      <c r="GS84" s="49"/>
      <c r="GT84" s="49"/>
      <c r="GU84" s="49"/>
      <c r="GV84" s="49"/>
      <c r="GW84" s="49"/>
      <c r="GX84" s="49"/>
      <c r="GY84" s="49"/>
      <c r="GZ84" s="49"/>
      <c r="HA84" s="49"/>
      <c r="HB84" s="49"/>
      <c r="HC84" s="49"/>
    </row>
    <row r="85" spans="1:211" ht="17.100000000000001" customHeight="1" x14ac:dyDescent="0.25">
      <c r="K85" s="495" t="s">
        <v>177</v>
      </c>
      <c r="L85" s="495"/>
      <c r="M85" s="495"/>
      <c r="N85" s="495"/>
      <c r="O85" s="495"/>
      <c r="P85" s="495"/>
    </row>
    <row r="86" spans="1:211" ht="16.5" thickBot="1" x14ac:dyDescent="0.3">
      <c r="A86" s="49" t="s">
        <v>0</v>
      </c>
      <c r="B86" s="157"/>
      <c r="C86" s="158">
        <f>AS44+2</f>
        <v>43024</v>
      </c>
      <c r="D86" s="159" t="s">
        <v>1</v>
      </c>
      <c r="E86" s="160">
        <f>C86</f>
        <v>43024</v>
      </c>
      <c r="F86" s="161" t="s">
        <v>2</v>
      </c>
      <c r="G86" s="158">
        <f>C86</f>
        <v>43024</v>
      </c>
      <c r="H86" s="162" t="s">
        <v>3</v>
      </c>
      <c r="I86" s="160">
        <f>C86</f>
        <v>43024</v>
      </c>
      <c r="J86" s="161" t="s">
        <v>4</v>
      </c>
      <c r="K86" s="158">
        <f>C86+1</f>
        <v>43025</v>
      </c>
      <c r="L86" s="163" t="s">
        <v>1</v>
      </c>
      <c r="M86" s="160">
        <f>C86+1</f>
        <v>43025</v>
      </c>
      <c r="N86" s="161" t="s">
        <v>2</v>
      </c>
      <c r="O86" s="158">
        <f>C86+1</f>
        <v>43025</v>
      </c>
      <c r="P86" s="162" t="s">
        <v>3</v>
      </c>
      <c r="Q86" s="160">
        <f>C86+1</f>
        <v>43025</v>
      </c>
      <c r="R86" s="161" t="s">
        <v>4</v>
      </c>
      <c r="S86" s="158">
        <f>K86+1</f>
        <v>43026</v>
      </c>
      <c r="T86" s="162" t="s">
        <v>1</v>
      </c>
      <c r="U86" s="160">
        <f>K86+1</f>
        <v>43026</v>
      </c>
      <c r="V86" s="161" t="s">
        <v>2</v>
      </c>
      <c r="W86" s="158">
        <f>K86+1</f>
        <v>43026</v>
      </c>
      <c r="X86" s="162" t="s">
        <v>3</v>
      </c>
      <c r="Y86" s="160">
        <f>K86+1</f>
        <v>43026</v>
      </c>
      <c r="Z86" s="161" t="s">
        <v>4</v>
      </c>
      <c r="AA86" s="158">
        <f>S86+1</f>
        <v>43027</v>
      </c>
      <c r="AB86" s="162" t="s">
        <v>1</v>
      </c>
      <c r="AC86" s="160">
        <f>S86+1</f>
        <v>43027</v>
      </c>
      <c r="AD86" s="161" t="s">
        <v>2</v>
      </c>
      <c r="AE86" s="158">
        <f>S86+1</f>
        <v>43027</v>
      </c>
      <c r="AF86" s="162" t="s">
        <v>3</v>
      </c>
      <c r="AG86" s="160">
        <f>S86+1</f>
        <v>43027</v>
      </c>
      <c r="AH86" s="161" t="s">
        <v>4</v>
      </c>
      <c r="AI86" s="158">
        <f>AA86+1</f>
        <v>43028</v>
      </c>
      <c r="AJ86" s="162" t="s">
        <v>1</v>
      </c>
      <c r="AK86" s="160">
        <f>AA86+1</f>
        <v>43028</v>
      </c>
      <c r="AL86" s="161" t="s">
        <v>2</v>
      </c>
      <c r="AM86" s="158">
        <f>AA86+1</f>
        <v>43028</v>
      </c>
      <c r="AN86" s="162" t="s">
        <v>3</v>
      </c>
      <c r="AO86" s="160">
        <f>AA86+1</f>
        <v>43028</v>
      </c>
      <c r="AP86" s="161" t="s">
        <v>4</v>
      </c>
      <c r="AQ86" s="158">
        <f>AI86+1</f>
        <v>43029</v>
      </c>
      <c r="AR86" s="162" t="s">
        <v>1</v>
      </c>
      <c r="AS86" s="158">
        <f>AI86+1</f>
        <v>43029</v>
      </c>
      <c r="AT86" s="162" t="s">
        <v>3</v>
      </c>
    </row>
    <row r="87" spans="1:211" s="50" customFormat="1" ht="12.75" hidden="1" customHeight="1" x14ac:dyDescent="0.25">
      <c r="A87" s="582">
        <f>A45+1</f>
        <v>3</v>
      </c>
      <c r="B87" s="164" t="s">
        <v>6</v>
      </c>
      <c r="C87" s="595" t="s">
        <v>178</v>
      </c>
      <c r="D87" s="596"/>
      <c r="E87" s="595"/>
      <c r="F87" s="596"/>
      <c r="G87" s="595"/>
      <c r="H87" s="596"/>
      <c r="I87" s="595"/>
      <c r="J87" s="596"/>
      <c r="K87" s="595"/>
      <c r="L87" s="596"/>
      <c r="M87" s="595"/>
      <c r="N87" s="596"/>
      <c r="O87" s="595"/>
      <c r="P87" s="596"/>
      <c r="Q87" s="595"/>
      <c r="R87" s="596"/>
      <c r="S87" s="595"/>
      <c r="T87" s="596"/>
      <c r="U87" s="595"/>
      <c r="V87" s="596"/>
      <c r="W87" s="595"/>
      <c r="X87" s="596"/>
      <c r="Y87" s="595"/>
      <c r="Z87" s="596"/>
      <c r="AA87" s="595"/>
      <c r="AB87" s="596"/>
      <c r="AC87" s="595"/>
      <c r="AD87" s="596"/>
      <c r="AE87" s="595"/>
      <c r="AF87" s="596"/>
      <c r="AG87" s="595"/>
      <c r="AH87" s="596"/>
      <c r="AI87" s="595"/>
      <c r="AJ87" s="596"/>
      <c r="AK87" s="595"/>
      <c r="AL87" s="596"/>
      <c r="AM87" s="595"/>
      <c r="AN87" s="596"/>
      <c r="AO87" s="595"/>
      <c r="AP87" s="596"/>
      <c r="AQ87" s="595"/>
      <c r="AR87" s="596"/>
      <c r="AS87" s="595"/>
      <c r="AT87" s="596"/>
      <c r="AU87" s="49"/>
      <c r="AV87" s="49"/>
      <c r="AW87" s="49"/>
      <c r="AX87" s="49"/>
      <c r="AY87" s="49"/>
      <c r="AZ87" s="49"/>
      <c r="BA87" s="49"/>
      <c r="BB87" s="49"/>
      <c r="BC87" s="49"/>
      <c r="BD87" s="49"/>
      <c r="BE87" s="49"/>
      <c r="BF87" s="49"/>
      <c r="BG87" s="49"/>
      <c r="BH87" s="49"/>
      <c r="BI87" s="49"/>
      <c r="BJ87" s="49"/>
      <c r="BK87" s="49"/>
      <c r="BL87" s="49"/>
      <c r="BM87" s="49"/>
      <c r="BN87" s="49"/>
      <c r="BO87" s="49"/>
      <c r="BP87" s="49"/>
      <c r="BQ87" s="49"/>
      <c r="BR87" s="49"/>
      <c r="BS87" s="49"/>
      <c r="BT87" s="49"/>
      <c r="BU87" s="49"/>
      <c r="BV87" s="49"/>
      <c r="BW87" s="49"/>
      <c r="BX87" s="49"/>
      <c r="BY87" s="49"/>
      <c r="BZ87" s="49"/>
      <c r="CA87" s="49"/>
      <c r="CB87" s="49"/>
      <c r="CC87" s="49"/>
      <c r="CD87" s="49"/>
      <c r="CE87" s="49"/>
      <c r="CF87" s="49"/>
      <c r="CG87" s="49"/>
      <c r="CH87" s="49"/>
      <c r="CI87" s="49"/>
      <c r="CJ87" s="49"/>
      <c r="CK87" s="49"/>
      <c r="CL87" s="49"/>
      <c r="CM87" s="49"/>
      <c r="CN87" s="49"/>
      <c r="CO87" s="49"/>
      <c r="CP87" s="49"/>
      <c r="CQ87" s="49"/>
      <c r="CR87" s="49"/>
      <c r="CS87" s="49"/>
      <c r="CT87" s="49"/>
      <c r="CU87" s="49"/>
      <c r="CV87" s="49"/>
      <c r="CW87" s="49"/>
      <c r="CX87" s="49"/>
      <c r="CY87" s="49"/>
      <c r="CZ87" s="49"/>
      <c r="DA87" s="49"/>
      <c r="DB87" s="49"/>
      <c r="DC87" s="49"/>
      <c r="DD87" s="49"/>
      <c r="DE87" s="49"/>
      <c r="DF87" s="49"/>
      <c r="DG87" s="49"/>
      <c r="DH87" s="49"/>
      <c r="DI87" s="49"/>
      <c r="DJ87" s="49"/>
      <c r="DK87" s="49"/>
      <c r="DL87" s="49"/>
      <c r="DM87" s="49"/>
      <c r="DN87" s="49"/>
      <c r="DO87" s="49"/>
      <c r="DP87" s="49"/>
      <c r="DQ87" s="49"/>
      <c r="DR87" s="49"/>
      <c r="DS87" s="49"/>
      <c r="DT87" s="49"/>
      <c r="DU87" s="49"/>
      <c r="DV87" s="49"/>
      <c r="DW87" s="49"/>
      <c r="DX87" s="49"/>
      <c r="DY87" s="49"/>
      <c r="DZ87" s="49"/>
      <c r="EA87" s="49"/>
      <c r="EB87" s="49"/>
      <c r="EC87" s="49"/>
      <c r="ED87" s="49"/>
      <c r="EE87" s="49"/>
      <c r="EF87" s="49"/>
      <c r="EG87" s="49"/>
      <c r="EH87" s="49"/>
      <c r="EI87" s="49"/>
      <c r="EJ87" s="49"/>
      <c r="EK87" s="49"/>
      <c r="EL87" s="49"/>
      <c r="EM87" s="49"/>
      <c r="EN87" s="49"/>
      <c r="EO87" s="49"/>
      <c r="EP87" s="49"/>
      <c r="EQ87" s="49"/>
      <c r="ER87" s="49"/>
      <c r="ES87" s="49"/>
      <c r="ET87" s="49"/>
      <c r="EU87" s="49"/>
      <c r="EV87" s="49"/>
      <c r="EW87" s="49"/>
      <c r="EX87" s="49"/>
      <c r="EY87" s="49"/>
      <c r="EZ87" s="49"/>
      <c r="FA87" s="49"/>
      <c r="FB87" s="49"/>
      <c r="FC87" s="49"/>
      <c r="FD87" s="49"/>
      <c r="FE87" s="49"/>
      <c r="FF87" s="49"/>
      <c r="FG87" s="49"/>
      <c r="FH87" s="49"/>
      <c r="FI87" s="49"/>
      <c r="FJ87" s="49"/>
      <c r="FK87" s="49"/>
      <c r="FL87" s="49"/>
      <c r="FM87" s="49"/>
      <c r="FN87" s="49"/>
      <c r="FO87" s="49"/>
      <c r="FP87" s="49"/>
      <c r="FQ87" s="49"/>
      <c r="FR87" s="49"/>
      <c r="FS87" s="49"/>
      <c r="FT87" s="49"/>
      <c r="FU87" s="49"/>
      <c r="FV87" s="49"/>
      <c r="FW87" s="49"/>
      <c r="FX87" s="49"/>
      <c r="FY87" s="49"/>
      <c r="FZ87" s="49"/>
      <c r="GA87" s="49"/>
      <c r="GB87" s="49"/>
      <c r="GC87" s="49"/>
      <c r="GD87" s="49"/>
      <c r="GE87" s="49"/>
      <c r="GF87" s="49"/>
      <c r="GG87" s="49"/>
      <c r="GH87" s="49"/>
      <c r="GI87" s="49"/>
      <c r="GJ87" s="49"/>
      <c r="GK87" s="49"/>
      <c r="GL87" s="49"/>
      <c r="GM87" s="49"/>
      <c r="GN87" s="49"/>
      <c r="GO87" s="49"/>
      <c r="GP87" s="49"/>
      <c r="GQ87" s="49"/>
      <c r="GR87" s="49"/>
      <c r="GS87" s="49"/>
      <c r="GT87" s="49"/>
      <c r="GU87" s="49"/>
      <c r="GV87" s="49"/>
      <c r="GW87" s="49"/>
      <c r="GX87" s="49"/>
      <c r="GY87" s="49"/>
      <c r="GZ87" s="49"/>
      <c r="HA87" s="49"/>
      <c r="HB87" s="49"/>
      <c r="HC87" s="49"/>
    </row>
    <row r="88" spans="1:211" s="50" customFormat="1" ht="12.75" hidden="1" customHeight="1" x14ac:dyDescent="0.25">
      <c r="A88" s="582"/>
      <c r="B88" s="164"/>
      <c r="C88" s="165"/>
      <c r="D88" s="166"/>
      <c r="E88" s="165"/>
      <c r="F88" s="166"/>
      <c r="G88" s="165"/>
      <c r="H88" s="166"/>
      <c r="I88" s="165"/>
      <c r="J88" s="166"/>
      <c r="K88" s="165"/>
      <c r="L88" s="166"/>
      <c r="M88" s="165"/>
      <c r="N88" s="166"/>
      <c r="O88" s="165"/>
      <c r="P88" s="166"/>
      <c r="Q88" s="165"/>
      <c r="R88" s="166"/>
      <c r="S88" s="165"/>
      <c r="T88" s="166"/>
      <c r="U88" s="165"/>
      <c r="V88" s="166"/>
      <c r="W88" s="165"/>
      <c r="X88" s="166"/>
      <c r="Y88" s="165"/>
      <c r="Z88" s="166"/>
      <c r="AA88" s="165"/>
      <c r="AB88" s="166"/>
      <c r="AC88" s="165"/>
      <c r="AD88" s="166"/>
      <c r="AE88" s="165"/>
      <c r="AF88" s="166"/>
      <c r="AG88" s="165"/>
      <c r="AH88" s="166"/>
      <c r="AI88" s="165"/>
      <c r="AJ88" s="166"/>
      <c r="AK88" s="165"/>
      <c r="AL88" s="166"/>
      <c r="AM88" s="165"/>
      <c r="AN88" s="166"/>
      <c r="AO88" s="165"/>
      <c r="AP88" s="166"/>
      <c r="AQ88" s="165"/>
      <c r="AR88" s="166"/>
      <c r="AS88" s="165"/>
      <c r="AT88" s="166"/>
      <c r="AU88" s="49"/>
      <c r="AV88" s="49"/>
      <c r="AW88" s="49"/>
      <c r="AX88" s="49"/>
      <c r="AY88" s="49"/>
      <c r="AZ88" s="49"/>
      <c r="BA88" s="49"/>
      <c r="BB88" s="49"/>
      <c r="BC88" s="49"/>
      <c r="BD88" s="49"/>
      <c r="BE88" s="49"/>
      <c r="BF88" s="49"/>
      <c r="BG88" s="49"/>
      <c r="BH88" s="49"/>
      <c r="BI88" s="49"/>
      <c r="BJ88" s="49"/>
      <c r="BK88" s="49"/>
      <c r="BL88" s="49"/>
      <c r="BM88" s="49"/>
      <c r="BN88" s="49"/>
      <c r="BO88" s="49"/>
      <c r="BP88" s="49"/>
      <c r="BQ88" s="49"/>
      <c r="BR88" s="49"/>
      <c r="BS88" s="49"/>
      <c r="BT88" s="49"/>
      <c r="BU88" s="49"/>
      <c r="BV88" s="49"/>
      <c r="BW88" s="49"/>
      <c r="BX88" s="49"/>
      <c r="BY88" s="49"/>
      <c r="BZ88" s="49"/>
      <c r="CA88" s="49"/>
      <c r="CB88" s="49"/>
      <c r="CC88" s="49"/>
      <c r="CD88" s="49"/>
      <c r="CE88" s="49"/>
      <c r="CF88" s="49"/>
      <c r="CG88" s="49"/>
      <c r="CH88" s="49"/>
      <c r="CI88" s="49"/>
      <c r="CJ88" s="49"/>
      <c r="CK88" s="49"/>
      <c r="CL88" s="49"/>
      <c r="CM88" s="49"/>
      <c r="CN88" s="49"/>
      <c r="CO88" s="49"/>
      <c r="CP88" s="49"/>
      <c r="CQ88" s="49"/>
      <c r="CR88" s="49"/>
      <c r="CS88" s="49"/>
      <c r="CT88" s="49"/>
      <c r="CU88" s="49"/>
      <c r="CV88" s="49"/>
      <c r="CW88" s="49"/>
      <c r="CX88" s="49"/>
      <c r="CY88" s="49"/>
      <c r="CZ88" s="49"/>
      <c r="DA88" s="49"/>
      <c r="DB88" s="49"/>
      <c r="DC88" s="49"/>
      <c r="DD88" s="49"/>
      <c r="DE88" s="49"/>
      <c r="DF88" s="49"/>
      <c r="DG88" s="49"/>
      <c r="DH88" s="49"/>
      <c r="DI88" s="49"/>
      <c r="DJ88" s="49"/>
      <c r="DK88" s="49"/>
      <c r="DL88" s="49"/>
      <c r="DM88" s="49"/>
      <c r="DN88" s="49"/>
      <c r="DO88" s="49"/>
      <c r="DP88" s="49"/>
      <c r="DQ88" s="49"/>
      <c r="DR88" s="49"/>
      <c r="DS88" s="49"/>
      <c r="DT88" s="49"/>
      <c r="DU88" s="49"/>
      <c r="DV88" s="49"/>
      <c r="DW88" s="49"/>
      <c r="DX88" s="49"/>
      <c r="DY88" s="49"/>
      <c r="DZ88" s="49"/>
      <c r="EA88" s="49"/>
      <c r="EB88" s="49"/>
      <c r="EC88" s="49"/>
      <c r="ED88" s="49"/>
      <c r="EE88" s="49"/>
      <c r="EF88" s="49"/>
      <c r="EG88" s="49"/>
      <c r="EH88" s="49"/>
      <c r="EI88" s="49"/>
      <c r="EJ88" s="49"/>
      <c r="EK88" s="49"/>
      <c r="EL88" s="49"/>
      <c r="EM88" s="49"/>
      <c r="EN88" s="49"/>
      <c r="EO88" s="49"/>
      <c r="EP88" s="49"/>
      <c r="EQ88" s="49"/>
      <c r="ER88" s="49"/>
      <c r="ES88" s="49"/>
      <c r="ET88" s="49"/>
      <c r="EU88" s="49"/>
      <c r="EV88" s="49"/>
      <c r="EW88" s="49"/>
      <c r="EX88" s="49"/>
      <c r="EY88" s="49"/>
      <c r="EZ88" s="49"/>
      <c r="FA88" s="49"/>
      <c r="FB88" s="49"/>
      <c r="FC88" s="49"/>
      <c r="FD88" s="49"/>
      <c r="FE88" s="49"/>
      <c r="FF88" s="49"/>
      <c r="FG88" s="49"/>
      <c r="FH88" s="49"/>
      <c r="FI88" s="49"/>
      <c r="FJ88" s="49"/>
      <c r="FK88" s="49"/>
      <c r="FL88" s="49"/>
      <c r="FM88" s="49"/>
      <c r="FN88" s="49"/>
      <c r="FO88" s="49"/>
      <c r="FP88" s="49"/>
      <c r="FQ88" s="49"/>
      <c r="FR88" s="49"/>
      <c r="FS88" s="49"/>
      <c r="FT88" s="49"/>
      <c r="FU88" s="49"/>
      <c r="FV88" s="49"/>
      <c r="FW88" s="49"/>
      <c r="FX88" s="49"/>
      <c r="FY88" s="49"/>
      <c r="FZ88" s="49"/>
      <c r="GA88" s="49"/>
      <c r="GB88" s="49"/>
      <c r="GC88" s="49"/>
      <c r="GD88" s="49"/>
      <c r="GE88" s="49"/>
      <c r="GF88" s="49"/>
      <c r="GG88" s="49"/>
      <c r="GH88" s="49"/>
      <c r="GI88" s="49"/>
      <c r="GJ88" s="49"/>
      <c r="GK88" s="49"/>
      <c r="GL88" s="49"/>
      <c r="GM88" s="49"/>
      <c r="GN88" s="49"/>
      <c r="GO88" s="49"/>
      <c r="GP88" s="49"/>
      <c r="GQ88" s="49"/>
      <c r="GR88" s="49"/>
      <c r="GS88" s="49"/>
      <c r="GT88" s="49"/>
      <c r="GU88" s="49"/>
      <c r="GV88" s="49"/>
      <c r="GW88" s="49"/>
      <c r="GX88" s="49"/>
      <c r="GY88" s="49"/>
      <c r="GZ88" s="49"/>
      <c r="HA88" s="49"/>
      <c r="HB88" s="49"/>
      <c r="HC88" s="49"/>
    </row>
    <row r="89" spans="1:211" s="50" customFormat="1" ht="12.75" hidden="1" customHeight="1" x14ac:dyDescent="0.25">
      <c r="A89" s="582"/>
      <c r="B89" s="164"/>
      <c r="C89" s="51"/>
      <c r="D89" s="167"/>
      <c r="E89" s="51"/>
      <c r="F89" s="168"/>
      <c r="G89" s="51"/>
      <c r="H89" s="167"/>
      <c r="I89" s="51"/>
      <c r="J89" s="168"/>
      <c r="K89" s="51"/>
      <c r="L89" s="167"/>
      <c r="M89" s="51"/>
      <c r="N89" s="168"/>
      <c r="O89" s="51"/>
      <c r="P89" s="167"/>
      <c r="Q89" s="51"/>
      <c r="R89" s="168"/>
      <c r="S89" s="51"/>
      <c r="T89" s="167"/>
      <c r="U89" s="51"/>
      <c r="V89" s="168"/>
      <c r="W89" s="51"/>
      <c r="X89" s="167"/>
      <c r="Y89" s="51"/>
      <c r="Z89" s="168"/>
      <c r="AA89" s="51"/>
      <c r="AB89" s="167"/>
      <c r="AC89" s="51"/>
      <c r="AD89" s="168"/>
      <c r="AE89" s="51"/>
      <c r="AF89" s="167"/>
      <c r="AG89" s="51"/>
      <c r="AH89" s="168"/>
      <c r="AI89" s="51"/>
      <c r="AJ89" s="167"/>
      <c r="AK89" s="51"/>
      <c r="AL89" s="168"/>
      <c r="AM89" s="51"/>
      <c r="AN89" s="167"/>
      <c r="AO89" s="51"/>
      <c r="AP89" s="168"/>
      <c r="AQ89" s="51"/>
      <c r="AR89" s="167"/>
      <c r="AS89" s="51"/>
      <c r="AT89" s="168"/>
      <c r="AU89" s="49"/>
      <c r="AV89" s="49"/>
      <c r="AW89" s="49"/>
      <c r="AX89" s="49"/>
      <c r="AY89" s="49"/>
      <c r="AZ89" s="49"/>
      <c r="BA89" s="49"/>
      <c r="BB89" s="49"/>
      <c r="BC89" s="49"/>
      <c r="BD89" s="49"/>
      <c r="BE89" s="49"/>
      <c r="BF89" s="49"/>
      <c r="BG89" s="49"/>
      <c r="BH89" s="49"/>
      <c r="BI89" s="49"/>
      <c r="BJ89" s="49"/>
      <c r="BK89" s="49"/>
      <c r="BL89" s="49"/>
      <c r="BM89" s="49"/>
      <c r="BN89" s="49"/>
      <c r="BO89" s="49"/>
      <c r="BP89" s="49"/>
      <c r="BQ89" s="49"/>
      <c r="BR89" s="49"/>
      <c r="BS89" s="49"/>
      <c r="BT89" s="49"/>
      <c r="BU89" s="49"/>
      <c r="BV89" s="49"/>
      <c r="BW89" s="49"/>
      <c r="BX89" s="49"/>
      <c r="BY89" s="49"/>
      <c r="BZ89" s="49"/>
      <c r="CA89" s="49"/>
      <c r="CB89" s="49"/>
      <c r="CC89" s="49"/>
      <c r="CD89" s="49"/>
      <c r="CE89" s="49"/>
      <c r="CF89" s="49"/>
      <c r="CG89" s="49"/>
      <c r="CH89" s="49"/>
      <c r="CI89" s="49"/>
      <c r="CJ89" s="49"/>
      <c r="CK89" s="49"/>
      <c r="CL89" s="49"/>
      <c r="CM89" s="49"/>
      <c r="CN89" s="49"/>
      <c r="CO89" s="49"/>
      <c r="CP89" s="49"/>
      <c r="CQ89" s="49"/>
      <c r="CR89" s="49"/>
      <c r="CS89" s="49"/>
      <c r="CT89" s="49"/>
      <c r="CU89" s="49"/>
      <c r="CV89" s="49"/>
      <c r="CW89" s="49"/>
      <c r="CX89" s="49"/>
      <c r="CY89" s="49"/>
      <c r="CZ89" s="49"/>
      <c r="DA89" s="49"/>
      <c r="DB89" s="49"/>
      <c r="DC89" s="49"/>
      <c r="DD89" s="49"/>
      <c r="DE89" s="49"/>
      <c r="DF89" s="49"/>
      <c r="DG89" s="49"/>
      <c r="DH89" s="49"/>
      <c r="DI89" s="49"/>
      <c r="DJ89" s="49"/>
      <c r="DK89" s="49"/>
      <c r="DL89" s="49"/>
      <c r="DM89" s="49"/>
      <c r="DN89" s="49"/>
      <c r="DO89" s="49"/>
      <c r="DP89" s="49"/>
      <c r="DQ89" s="49"/>
      <c r="DR89" s="49"/>
      <c r="DS89" s="49"/>
      <c r="DT89" s="49"/>
      <c r="DU89" s="49"/>
      <c r="DV89" s="49"/>
      <c r="DW89" s="49"/>
      <c r="DX89" s="49"/>
      <c r="DY89" s="49"/>
      <c r="DZ89" s="49"/>
      <c r="EA89" s="49"/>
      <c r="EB89" s="49"/>
      <c r="EC89" s="49"/>
      <c r="ED89" s="49"/>
      <c r="EE89" s="49"/>
      <c r="EF89" s="49"/>
      <c r="EG89" s="49"/>
      <c r="EH89" s="49"/>
      <c r="EI89" s="49"/>
      <c r="EJ89" s="49"/>
      <c r="EK89" s="49"/>
      <c r="EL89" s="49"/>
      <c r="EM89" s="49"/>
      <c r="EN89" s="49"/>
      <c r="EO89" s="49"/>
      <c r="EP89" s="49"/>
      <c r="EQ89" s="49"/>
      <c r="ER89" s="49"/>
      <c r="ES89" s="49"/>
      <c r="ET89" s="49"/>
      <c r="EU89" s="49"/>
      <c r="EV89" s="49"/>
      <c r="EW89" s="49"/>
      <c r="EX89" s="49"/>
      <c r="EY89" s="49"/>
      <c r="EZ89" s="49"/>
      <c r="FA89" s="49"/>
      <c r="FB89" s="49"/>
      <c r="FC89" s="49"/>
      <c r="FD89" s="49"/>
      <c r="FE89" s="49"/>
      <c r="FF89" s="49"/>
      <c r="FG89" s="49"/>
      <c r="FH89" s="49"/>
      <c r="FI89" s="49"/>
      <c r="FJ89" s="49"/>
      <c r="FK89" s="49"/>
      <c r="FL89" s="49"/>
      <c r="FM89" s="49"/>
      <c r="FN89" s="49"/>
      <c r="FO89" s="49"/>
      <c r="FP89" s="49"/>
      <c r="FQ89" s="49"/>
      <c r="FR89" s="49"/>
      <c r="FS89" s="49"/>
      <c r="FT89" s="49"/>
      <c r="FU89" s="49"/>
      <c r="FV89" s="49"/>
      <c r="FW89" s="49"/>
      <c r="FX89" s="49"/>
      <c r="FY89" s="49"/>
      <c r="FZ89" s="49"/>
      <c r="GA89" s="49"/>
      <c r="GB89" s="49"/>
      <c r="GC89" s="49"/>
      <c r="GD89" s="49"/>
      <c r="GE89" s="49"/>
      <c r="GF89" s="49"/>
      <c r="GG89" s="49"/>
      <c r="GH89" s="49"/>
      <c r="GI89" s="49"/>
      <c r="GJ89" s="49"/>
      <c r="GK89" s="49"/>
      <c r="GL89" s="49"/>
      <c r="GM89" s="49"/>
      <c r="GN89" s="49"/>
      <c r="GO89" s="49"/>
      <c r="GP89" s="49"/>
      <c r="GQ89" s="49"/>
      <c r="GR89" s="49"/>
      <c r="GS89" s="49"/>
      <c r="GT89" s="49"/>
      <c r="GU89" s="49"/>
      <c r="GV89" s="49"/>
      <c r="GW89" s="49"/>
      <c r="GX89" s="49"/>
      <c r="GY89" s="49"/>
      <c r="GZ89" s="49"/>
      <c r="HA89" s="49"/>
      <c r="HB89" s="49"/>
      <c r="HC89" s="49"/>
    </row>
    <row r="90" spans="1:211" s="50" customFormat="1" ht="12.75" hidden="1" customHeight="1" thickBot="1" x14ac:dyDescent="0.3">
      <c r="A90" s="582"/>
      <c r="B90" s="164"/>
      <c r="C90" s="597"/>
      <c r="D90" s="598"/>
      <c r="E90" s="597"/>
      <c r="F90" s="598"/>
      <c r="G90" s="597"/>
      <c r="H90" s="598"/>
      <c r="I90" s="597"/>
      <c r="J90" s="598"/>
      <c r="K90" s="597"/>
      <c r="L90" s="598"/>
      <c r="M90" s="597"/>
      <c r="N90" s="598"/>
      <c r="O90" s="597"/>
      <c r="P90" s="598"/>
      <c r="Q90" s="597"/>
      <c r="R90" s="598"/>
      <c r="S90" s="597"/>
      <c r="T90" s="598"/>
      <c r="U90" s="597"/>
      <c r="V90" s="598"/>
      <c r="W90" s="597"/>
      <c r="X90" s="598"/>
      <c r="Y90" s="597"/>
      <c r="Z90" s="598"/>
      <c r="AA90" s="597"/>
      <c r="AB90" s="598"/>
      <c r="AC90" s="597"/>
      <c r="AD90" s="598"/>
      <c r="AE90" s="597"/>
      <c r="AF90" s="598"/>
      <c r="AG90" s="597"/>
      <c r="AH90" s="598"/>
      <c r="AI90" s="597"/>
      <c r="AJ90" s="598"/>
      <c r="AK90" s="597"/>
      <c r="AL90" s="598"/>
      <c r="AM90" s="597"/>
      <c r="AN90" s="598"/>
      <c r="AO90" s="597"/>
      <c r="AP90" s="598"/>
      <c r="AQ90" s="597"/>
      <c r="AR90" s="598"/>
      <c r="AS90" s="597"/>
      <c r="AT90" s="598"/>
      <c r="AU90" s="49"/>
      <c r="AV90" s="49"/>
      <c r="AW90" s="49"/>
      <c r="AX90" s="49"/>
      <c r="AY90" s="49"/>
      <c r="AZ90" s="49"/>
      <c r="BA90" s="49"/>
      <c r="BB90" s="49"/>
      <c r="BC90" s="49"/>
      <c r="BD90" s="49"/>
      <c r="BE90" s="49"/>
      <c r="BF90" s="49"/>
      <c r="BG90" s="49"/>
      <c r="BH90" s="49"/>
      <c r="BI90" s="49"/>
      <c r="BJ90" s="49"/>
      <c r="BK90" s="49"/>
      <c r="BL90" s="49"/>
      <c r="BM90" s="49"/>
      <c r="BN90" s="49"/>
      <c r="BO90" s="49"/>
      <c r="BP90" s="49"/>
      <c r="BQ90" s="49"/>
      <c r="BR90" s="49"/>
      <c r="BS90" s="49"/>
      <c r="BT90" s="49"/>
      <c r="BU90" s="49"/>
      <c r="BV90" s="49"/>
      <c r="BW90" s="49"/>
      <c r="BX90" s="49"/>
      <c r="BY90" s="49"/>
      <c r="BZ90" s="49"/>
      <c r="CA90" s="49"/>
      <c r="CB90" s="49"/>
      <c r="CC90" s="49"/>
      <c r="CD90" s="49"/>
      <c r="CE90" s="49"/>
      <c r="CF90" s="49"/>
      <c r="CG90" s="49"/>
      <c r="CH90" s="49"/>
      <c r="CI90" s="49"/>
      <c r="CJ90" s="49"/>
      <c r="CK90" s="49"/>
      <c r="CL90" s="49"/>
      <c r="CM90" s="49"/>
      <c r="CN90" s="49"/>
      <c r="CO90" s="49"/>
      <c r="CP90" s="49"/>
      <c r="CQ90" s="49"/>
      <c r="CR90" s="49"/>
      <c r="CS90" s="49"/>
      <c r="CT90" s="49"/>
      <c r="CU90" s="49"/>
      <c r="CV90" s="49"/>
      <c r="CW90" s="49"/>
      <c r="CX90" s="49"/>
      <c r="CY90" s="49"/>
      <c r="CZ90" s="49"/>
      <c r="DA90" s="49"/>
      <c r="DB90" s="49"/>
      <c r="DC90" s="49"/>
      <c r="DD90" s="49"/>
      <c r="DE90" s="49"/>
      <c r="DF90" s="49"/>
      <c r="DG90" s="49"/>
      <c r="DH90" s="49"/>
      <c r="DI90" s="49"/>
      <c r="DJ90" s="49"/>
      <c r="DK90" s="49"/>
      <c r="DL90" s="49"/>
      <c r="DM90" s="49"/>
      <c r="DN90" s="49"/>
      <c r="DO90" s="49"/>
      <c r="DP90" s="49"/>
      <c r="DQ90" s="49"/>
      <c r="DR90" s="49"/>
      <c r="DS90" s="49"/>
      <c r="DT90" s="49"/>
      <c r="DU90" s="49"/>
      <c r="DV90" s="49"/>
      <c r="DW90" s="49"/>
      <c r="DX90" s="49"/>
      <c r="DY90" s="49"/>
      <c r="DZ90" s="49"/>
      <c r="EA90" s="49"/>
      <c r="EB90" s="49"/>
      <c r="EC90" s="49"/>
      <c r="ED90" s="49"/>
      <c r="EE90" s="49"/>
      <c r="EF90" s="49"/>
      <c r="EG90" s="49"/>
      <c r="EH90" s="49"/>
      <c r="EI90" s="49"/>
      <c r="EJ90" s="49"/>
      <c r="EK90" s="49"/>
      <c r="EL90" s="49"/>
      <c r="EM90" s="49"/>
      <c r="EN90" s="49"/>
      <c r="EO90" s="49"/>
      <c r="EP90" s="49"/>
      <c r="EQ90" s="49"/>
      <c r="ER90" s="49"/>
      <c r="ES90" s="49"/>
      <c r="ET90" s="49"/>
      <c r="EU90" s="49"/>
      <c r="EV90" s="49"/>
      <c r="EW90" s="49"/>
      <c r="EX90" s="49"/>
      <c r="EY90" s="49"/>
      <c r="EZ90" s="49"/>
      <c r="FA90" s="49"/>
      <c r="FB90" s="49"/>
      <c r="FC90" s="49"/>
      <c r="FD90" s="49"/>
      <c r="FE90" s="49"/>
      <c r="FF90" s="49"/>
      <c r="FG90" s="49"/>
      <c r="FH90" s="49"/>
      <c r="FI90" s="49"/>
      <c r="FJ90" s="49"/>
      <c r="FK90" s="49"/>
      <c r="FL90" s="49"/>
      <c r="FM90" s="49"/>
      <c r="FN90" s="49"/>
      <c r="FO90" s="49"/>
      <c r="FP90" s="49"/>
      <c r="FQ90" s="49"/>
      <c r="FR90" s="49"/>
      <c r="FS90" s="49"/>
      <c r="FT90" s="49"/>
      <c r="FU90" s="49"/>
      <c r="FV90" s="49"/>
      <c r="FW90" s="49"/>
      <c r="FX90" s="49"/>
      <c r="FY90" s="49"/>
      <c r="FZ90" s="49"/>
      <c r="GA90" s="49"/>
      <c r="GB90" s="49"/>
      <c r="GC90" s="49"/>
      <c r="GD90" s="49"/>
      <c r="GE90" s="49"/>
      <c r="GF90" s="49"/>
      <c r="GG90" s="49"/>
      <c r="GH90" s="49"/>
      <c r="GI90" s="49"/>
      <c r="GJ90" s="49"/>
      <c r="GK90" s="49"/>
      <c r="GL90" s="49"/>
      <c r="GM90" s="49"/>
      <c r="GN90" s="49"/>
      <c r="GO90" s="49"/>
      <c r="GP90" s="49"/>
      <c r="GQ90" s="49"/>
      <c r="GR90" s="49"/>
      <c r="GS90" s="49"/>
      <c r="GT90" s="49"/>
      <c r="GU90" s="49"/>
      <c r="GV90" s="49"/>
      <c r="GW90" s="49"/>
      <c r="GX90" s="49"/>
      <c r="GY90" s="49"/>
      <c r="GZ90" s="49"/>
      <c r="HA90" s="49"/>
      <c r="HB90" s="49"/>
      <c r="HC90" s="49"/>
    </row>
    <row r="91" spans="1:211" s="52" customFormat="1" ht="12.75" customHeight="1" x14ac:dyDescent="0.25">
      <c r="A91" s="582"/>
      <c r="B91" s="169" t="s">
        <v>17</v>
      </c>
      <c r="C91" s="450" t="s">
        <v>179</v>
      </c>
      <c r="D91" s="451"/>
      <c r="E91" s="450" t="s">
        <v>124</v>
      </c>
      <c r="F91" s="451"/>
      <c r="G91" s="450" t="s">
        <v>41</v>
      </c>
      <c r="H91" s="451"/>
      <c r="I91" s="603"/>
      <c r="J91" s="604"/>
      <c r="K91" s="450" t="s">
        <v>180</v>
      </c>
      <c r="L91" s="451"/>
      <c r="M91" s="450"/>
      <c r="N91" s="451"/>
      <c r="O91" s="450" t="s">
        <v>78</v>
      </c>
      <c r="P91" s="451"/>
      <c r="Q91" s="450"/>
      <c r="R91" s="451"/>
      <c r="S91" s="450" t="s">
        <v>181</v>
      </c>
      <c r="T91" s="451"/>
      <c r="U91" s="450" t="s">
        <v>182</v>
      </c>
      <c r="V91" s="451"/>
      <c r="W91" s="408"/>
      <c r="X91" s="409"/>
      <c r="Y91" s="414"/>
      <c r="Z91" s="415"/>
      <c r="AA91" s="452" t="s">
        <v>170</v>
      </c>
      <c r="AB91" s="453"/>
      <c r="AC91" s="452"/>
      <c r="AD91" s="453"/>
      <c r="AE91" s="452" t="s">
        <v>170</v>
      </c>
      <c r="AF91" s="453"/>
      <c r="AG91" s="452"/>
      <c r="AH91" s="453"/>
      <c r="AI91" s="450" t="s">
        <v>163</v>
      </c>
      <c r="AJ91" s="451"/>
      <c r="AK91" s="450" t="s">
        <v>183</v>
      </c>
      <c r="AL91" s="451"/>
      <c r="AM91" s="450" t="s">
        <v>164</v>
      </c>
      <c r="AN91" s="451"/>
      <c r="AO91" s="450"/>
      <c r="AP91" s="451"/>
      <c r="AQ91" s="450"/>
      <c r="AR91" s="451"/>
      <c r="AS91" s="450"/>
      <c r="AT91" s="451"/>
      <c r="AU91" s="49"/>
      <c r="AV91" s="49"/>
      <c r="AW91" s="49"/>
      <c r="AX91" s="49"/>
      <c r="AY91" s="49"/>
      <c r="AZ91" s="49"/>
      <c r="BA91" s="49"/>
      <c r="BB91" s="49"/>
      <c r="BC91" s="49"/>
      <c r="BD91" s="49"/>
      <c r="BE91" s="49"/>
      <c r="BF91" s="49"/>
      <c r="BG91" s="49"/>
      <c r="BH91" s="49"/>
      <c r="BI91" s="49"/>
      <c r="BJ91" s="49"/>
      <c r="BK91" s="49"/>
      <c r="BL91" s="49"/>
      <c r="BM91" s="49"/>
      <c r="BN91" s="49"/>
      <c r="BO91" s="49"/>
      <c r="BP91" s="49"/>
      <c r="BQ91" s="49"/>
      <c r="BR91" s="49"/>
      <c r="BS91" s="49"/>
      <c r="BT91" s="49"/>
      <c r="BU91" s="49"/>
      <c r="BV91" s="49"/>
      <c r="BW91" s="49"/>
      <c r="BX91" s="49"/>
      <c r="BY91" s="49"/>
      <c r="BZ91" s="49"/>
      <c r="CA91" s="49"/>
      <c r="CB91" s="49"/>
      <c r="CC91" s="49"/>
      <c r="CD91" s="49"/>
      <c r="CE91" s="49"/>
      <c r="CF91" s="49"/>
      <c r="CG91" s="49"/>
      <c r="CH91" s="49"/>
      <c r="CI91" s="49"/>
      <c r="CJ91" s="49"/>
      <c r="CK91" s="49"/>
      <c r="CL91" s="49"/>
      <c r="CM91" s="49"/>
      <c r="CN91" s="49"/>
      <c r="CO91" s="49"/>
      <c r="CP91" s="49"/>
      <c r="CQ91" s="49"/>
      <c r="CR91" s="49"/>
      <c r="CS91" s="49"/>
      <c r="CT91" s="49"/>
      <c r="CU91" s="49"/>
      <c r="CV91" s="49"/>
      <c r="CW91" s="49"/>
      <c r="CX91" s="49"/>
      <c r="CY91" s="49"/>
      <c r="CZ91" s="49"/>
      <c r="DA91" s="49"/>
      <c r="DB91" s="49"/>
      <c r="DC91" s="49"/>
      <c r="DD91" s="49"/>
      <c r="DE91" s="49"/>
      <c r="DF91" s="49"/>
      <c r="DG91" s="49"/>
      <c r="DH91" s="49"/>
      <c r="DI91" s="49"/>
      <c r="DJ91" s="49"/>
      <c r="DK91" s="49"/>
      <c r="DL91" s="49"/>
      <c r="DM91" s="49"/>
      <c r="DN91" s="49"/>
      <c r="DO91" s="49"/>
      <c r="DP91" s="49"/>
      <c r="DQ91" s="49"/>
      <c r="DR91" s="49"/>
      <c r="DS91" s="49"/>
      <c r="DT91" s="49"/>
      <c r="DU91" s="49"/>
      <c r="DV91" s="49"/>
      <c r="DW91" s="49"/>
      <c r="DX91" s="49"/>
      <c r="DY91" s="49"/>
      <c r="DZ91" s="49"/>
      <c r="EA91" s="49"/>
      <c r="EB91" s="49"/>
      <c r="EC91" s="49"/>
      <c r="ED91" s="49"/>
      <c r="EE91" s="49"/>
      <c r="EF91" s="49"/>
      <c r="EG91" s="49"/>
      <c r="EH91" s="49"/>
      <c r="EI91" s="49"/>
      <c r="EJ91" s="49"/>
      <c r="EK91" s="49"/>
      <c r="EL91" s="49"/>
      <c r="EM91" s="49"/>
      <c r="EN91" s="49"/>
      <c r="EO91" s="49"/>
      <c r="EP91" s="49"/>
      <c r="EQ91" s="49"/>
      <c r="ER91" s="49"/>
      <c r="ES91" s="49"/>
      <c r="ET91" s="49"/>
      <c r="EU91" s="49"/>
      <c r="EV91" s="49"/>
      <c r="EW91" s="49"/>
      <c r="EX91" s="49"/>
      <c r="EY91" s="49"/>
      <c r="EZ91" s="49"/>
      <c r="FA91" s="49"/>
      <c r="FB91" s="49"/>
      <c r="FC91" s="49"/>
      <c r="FD91" s="49"/>
      <c r="FE91" s="49"/>
      <c r="FF91" s="49"/>
      <c r="FG91" s="49"/>
      <c r="FH91" s="49"/>
      <c r="FI91" s="49"/>
      <c r="FJ91" s="49"/>
      <c r="FK91" s="49"/>
      <c r="FL91" s="49"/>
      <c r="FM91" s="49"/>
      <c r="FN91" s="49"/>
      <c r="FO91" s="49"/>
      <c r="FP91" s="49"/>
      <c r="FQ91" s="49"/>
      <c r="FR91" s="49"/>
      <c r="FS91" s="49"/>
      <c r="FT91" s="49"/>
      <c r="FU91" s="49"/>
      <c r="FV91" s="49"/>
      <c r="FW91" s="49"/>
      <c r="FX91" s="49"/>
      <c r="FY91" s="49"/>
      <c r="FZ91" s="49"/>
      <c r="GA91" s="49"/>
      <c r="GB91" s="49"/>
      <c r="GC91" s="49"/>
      <c r="GD91" s="49"/>
      <c r="GE91" s="49"/>
      <c r="GF91" s="49"/>
      <c r="GG91" s="49"/>
      <c r="GH91" s="49"/>
      <c r="GI91" s="49"/>
      <c r="GJ91" s="49"/>
      <c r="GK91" s="49"/>
      <c r="GL91" s="49"/>
      <c r="GM91" s="49"/>
      <c r="GN91" s="49"/>
      <c r="GO91" s="49"/>
      <c r="GP91" s="49"/>
      <c r="GQ91" s="49"/>
      <c r="GR91" s="49"/>
      <c r="GS91" s="49"/>
      <c r="GT91" s="49"/>
      <c r="GU91" s="49"/>
      <c r="GV91" s="49"/>
      <c r="GW91" s="49"/>
      <c r="GX91" s="49"/>
      <c r="GY91" s="49"/>
      <c r="GZ91" s="49"/>
      <c r="HA91" s="49"/>
      <c r="HB91" s="49"/>
      <c r="HC91" s="49"/>
    </row>
    <row r="92" spans="1:211" s="52" customFormat="1" ht="12.75" customHeight="1" x14ac:dyDescent="0.25">
      <c r="A92" s="582"/>
      <c r="B92" s="169"/>
      <c r="C92" s="179">
        <v>0.36458333333333331</v>
      </c>
      <c r="D92" s="180">
        <v>0.40625</v>
      </c>
      <c r="E92" s="312" t="s">
        <v>184</v>
      </c>
      <c r="F92" s="180">
        <v>0.5</v>
      </c>
      <c r="G92" s="179">
        <v>0.5625</v>
      </c>
      <c r="H92" s="180">
        <v>0.6875</v>
      </c>
      <c r="I92" s="179"/>
      <c r="J92" s="180"/>
      <c r="K92" s="179">
        <v>0.41666666666666669</v>
      </c>
      <c r="L92" s="180">
        <v>0.5</v>
      </c>
      <c r="M92" s="179"/>
      <c r="N92" s="180"/>
      <c r="O92" s="179">
        <v>0.5625</v>
      </c>
      <c r="P92" s="180">
        <v>0.6875</v>
      </c>
      <c r="Q92" s="179"/>
      <c r="R92" s="180"/>
      <c r="S92" s="179">
        <v>0.33333333333333331</v>
      </c>
      <c r="T92" s="180">
        <v>0.41666666666666669</v>
      </c>
      <c r="U92" s="179">
        <v>0.42708333333333331</v>
      </c>
      <c r="V92" s="180">
        <v>0.51041666666666663</v>
      </c>
      <c r="W92" s="181"/>
      <c r="X92" s="182"/>
      <c r="Y92" s="183"/>
      <c r="Z92" s="184"/>
      <c r="AA92" s="185"/>
      <c r="AB92" s="186"/>
      <c r="AC92" s="185"/>
      <c r="AD92" s="186"/>
      <c r="AE92" s="185"/>
      <c r="AF92" s="186"/>
      <c r="AG92" s="185"/>
      <c r="AH92" s="186"/>
      <c r="AI92" s="179">
        <v>0.36458333333333331</v>
      </c>
      <c r="AJ92" s="180">
        <v>0.5</v>
      </c>
      <c r="AK92" s="312">
        <v>0.36458333333333331</v>
      </c>
      <c r="AL92" s="180">
        <v>0.5</v>
      </c>
      <c r="AM92" s="179">
        <v>0.5625</v>
      </c>
      <c r="AN92" s="180">
        <v>0.6875</v>
      </c>
      <c r="AO92" s="179"/>
      <c r="AP92" s="179"/>
      <c r="AQ92" s="179"/>
      <c r="AR92" s="180"/>
      <c r="AS92" s="179"/>
      <c r="AT92" s="180"/>
      <c r="AU92" s="49"/>
      <c r="AV92" s="49"/>
      <c r="AW92" s="49"/>
      <c r="AX92" s="49"/>
      <c r="AY92" s="49"/>
      <c r="AZ92" s="49"/>
      <c r="BA92" s="49"/>
      <c r="BB92" s="49"/>
      <c r="BC92" s="49"/>
      <c r="BD92" s="49"/>
      <c r="BE92" s="49"/>
      <c r="BF92" s="49"/>
      <c r="BG92" s="49"/>
      <c r="BH92" s="49"/>
      <c r="BI92" s="49"/>
      <c r="BJ92" s="49"/>
      <c r="BK92" s="49"/>
      <c r="BL92" s="49"/>
      <c r="BM92" s="49"/>
      <c r="BN92" s="49"/>
      <c r="BO92" s="49"/>
      <c r="BP92" s="49"/>
      <c r="BQ92" s="49"/>
      <c r="BR92" s="49"/>
      <c r="BS92" s="49"/>
      <c r="BT92" s="49"/>
      <c r="BU92" s="49"/>
      <c r="BV92" s="49"/>
      <c r="BW92" s="49"/>
      <c r="BX92" s="49"/>
      <c r="BY92" s="49"/>
      <c r="BZ92" s="49"/>
      <c r="CA92" s="49"/>
      <c r="CB92" s="49"/>
      <c r="CC92" s="49"/>
      <c r="CD92" s="49"/>
      <c r="CE92" s="49"/>
      <c r="CF92" s="49"/>
      <c r="CG92" s="49"/>
      <c r="CH92" s="49"/>
      <c r="CI92" s="49"/>
      <c r="CJ92" s="49"/>
      <c r="CK92" s="49"/>
      <c r="CL92" s="49"/>
      <c r="CM92" s="49"/>
      <c r="CN92" s="49"/>
      <c r="CO92" s="49"/>
      <c r="CP92" s="49"/>
      <c r="CQ92" s="49"/>
      <c r="CR92" s="49"/>
      <c r="CS92" s="49"/>
      <c r="CT92" s="49"/>
      <c r="CU92" s="49"/>
      <c r="CV92" s="49"/>
      <c r="CW92" s="49"/>
      <c r="CX92" s="49"/>
      <c r="CY92" s="49"/>
      <c r="CZ92" s="49"/>
      <c r="DA92" s="49"/>
      <c r="DB92" s="49"/>
      <c r="DC92" s="49"/>
      <c r="DD92" s="49"/>
      <c r="DE92" s="49"/>
      <c r="DF92" s="49"/>
      <c r="DG92" s="49"/>
      <c r="DH92" s="49"/>
      <c r="DI92" s="49"/>
      <c r="DJ92" s="49"/>
      <c r="DK92" s="49"/>
      <c r="DL92" s="49"/>
      <c r="DM92" s="49"/>
      <c r="DN92" s="49"/>
      <c r="DO92" s="49"/>
      <c r="DP92" s="49"/>
      <c r="DQ92" s="49"/>
      <c r="DR92" s="49"/>
      <c r="DS92" s="49"/>
      <c r="DT92" s="49"/>
      <c r="DU92" s="49"/>
      <c r="DV92" s="49"/>
      <c r="DW92" s="49"/>
      <c r="DX92" s="49"/>
      <c r="DY92" s="49"/>
      <c r="DZ92" s="49"/>
      <c r="EA92" s="49"/>
      <c r="EB92" s="49"/>
      <c r="EC92" s="49"/>
      <c r="ED92" s="49"/>
      <c r="EE92" s="49"/>
      <c r="EF92" s="49"/>
      <c r="EG92" s="49"/>
      <c r="EH92" s="49"/>
      <c r="EI92" s="49"/>
      <c r="EJ92" s="49"/>
      <c r="EK92" s="49"/>
      <c r="EL92" s="49"/>
      <c r="EM92" s="49"/>
      <c r="EN92" s="49"/>
      <c r="EO92" s="49"/>
      <c r="EP92" s="49"/>
      <c r="EQ92" s="49"/>
      <c r="ER92" s="49"/>
      <c r="ES92" s="49"/>
      <c r="ET92" s="49"/>
      <c r="EU92" s="49"/>
      <c r="EV92" s="49"/>
      <c r="EW92" s="49"/>
      <c r="EX92" s="49"/>
      <c r="EY92" s="49"/>
      <c r="EZ92" s="49"/>
      <c r="FA92" s="49"/>
      <c r="FB92" s="49"/>
      <c r="FC92" s="49"/>
      <c r="FD92" s="49"/>
      <c r="FE92" s="49"/>
      <c r="FF92" s="49"/>
      <c r="FG92" s="49"/>
      <c r="FH92" s="49"/>
      <c r="FI92" s="49"/>
      <c r="FJ92" s="49"/>
      <c r="FK92" s="49"/>
      <c r="FL92" s="49"/>
      <c r="FM92" s="49"/>
      <c r="FN92" s="49"/>
      <c r="FO92" s="49"/>
      <c r="FP92" s="49"/>
      <c r="FQ92" s="49"/>
      <c r="FR92" s="49"/>
      <c r="FS92" s="49"/>
      <c r="FT92" s="49"/>
      <c r="FU92" s="49"/>
      <c r="FV92" s="49"/>
      <c r="FW92" s="49"/>
      <c r="FX92" s="49"/>
      <c r="FY92" s="49"/>
      <c r="FZ92" s="49"/>
      <c r="GA92" s="49"/>
      <c r="GB92" s="49"/>
      <c r="GC92" s="49"/>
      <c r="GD92" s="49"/>
      <c r="GE92" s="49"/>
      <c r="GF92" s="49"/>
      <c r="GG92" s="49"/>
      <c r="GH92" s="49"/>
      <c r="GI92" s="49"/>
      <c r="GJ92" s="49"/>
      <c r="GK92" s="49"/>
      <c r="GL92" s="49"/>
      <c r="GM92" s="49"/>
      <c r="GN92" s="49"/>
      <c r="GO92" s="49"/>
      <c r="GP92" s="49"/>
      <c r="GQ92" s="49"/>
      <c r="GR92" s="49"/>
      <c r="GS92" s="49"/>
      <c r="GT92" s="49"/>
      <c r="GU92" s="49"/>
      <c r="GV92" s="49"/>
      <c r="GW92" s="49"/>
      <c r="GX92" s="49"/>
      <c r="GY92" s="49"/>
      <c r="GZ92" s="49"/>
      <c r="HA92" s="49"/>
      <c r="HB92" s="49"/>
      <c r="HC92" s="49"/>
    </row>
    <row r="93" spans="1:211" s="52" customFormat="1" ht="12.75" customHeight="1" x14ac:dyDescent="0.25">
      <c r="A93" s="582"/>
      <c r="B93" s="169"/>
      <c r="C93" s="9"/>
      <c r="D93" s="187" t="s">
        <v>43</v>
      </c>
      <c r="E93" s="9"/>
      <c r="F93" s="187" t="s">
        <v>45</v>
      </c>
      <c r="G93" s="9"/>
      <c r="H93" s="187" t="s">
        <v>14</v>
      </c>
      <c r="I93" s="9"/>
      <c r="J93" s="187"/>
      <c r="K93" s="9" t="s">
        <v>17</v>
      </c>
      <c r="L93" s="187" t="s">
        <v>14</v>
      </c>
      <c r="M93" s="9"/>
      <c r="N93" s="187"/>
      <c r="O93" s="9"/>
      <c r="P93" s="187" t="s">
        <v>45</v>
      </c>
      <c r="Q93" s="9"/>
      <c r="R93" s="187"/>
      <c r="S93" s="9"/>
      <c r="T93" s="187" t="s">
        <v>123</v>
      </c>
      <c r="U93" s="9" t="s">
        <v>17</v>
      </c>
      <c r="V93" s="187" t="s">
        <v>60</v>
      </c>
      <c r="W93" s="85"/>
      <c r="X93" s="188"/>
      <c r="Y93" s="87"/>
      <c r="Z93" s="189"/>
      <c r="AA93" s="88"/>
      <c r="AB93" s="190"/>
      <c r="AC93" s="88"/>
      <c r="AD93" s="190"/>
      <c r="AE93" s="88"/>
      <c r="AF93" s="190"/>
      <c r="AG93" s="88"/>
      <c r="AH93" s="190"/>
      <c r="AI93" s="9" t="s">
        <v>165</v>
      </c>
      <c r="AJ93" s="187" t="s">
        <v>60</v>
      </c>
      <c r="AK93" s="9" t="s">
        <v>165</v>
      </c>
      <c r="AL93" s="187" t="s">
        <v>118</v>
      </c>
      <c r="AM93" s="9"/>
      <c r="AN93" s="187" t="s">
        <v>43</v>
      </c>
      <c r="AO93" s="9"/>
      <c r="AP93" s="325" t="s">
        <v>185</v>
      </c>
      <c r="AQ93" s="9"/>
      <c r="AR93" s="187"/>
      <c r="AS93" s="9"/>
      <c r="AT93" s="187"/>
      <c r="AU93" s="49"/>
      <c r="AV93" s="49"/>
      <c r="AW93" s="49"/>
      <c r="AX93" s="49"/>
      <c r="AY93" s="49"/>
      <c r="AZ93" s="49"/>
      <c r="BA93" s="49"/>
      <c r="BB93" s="49"/>
      <c r="BC93" s="49"/>
      <c r="BD93" s="49"/>
      <c r="BE93" s="49"/>
      <c r="BF93" s="49"/>
      <c r="BG93" s="49"/>
      <c r="BH93" s="49"/>
      <c r="BI93" s="49"/>
      <c r="BJ93" s="49"/>
      <c r="BK93" s="49"/>
      <c r="BL93" s="49"/>
      <c r="BM93" s="49"/>
      <c r="BN93" s="49"/>
      <c r="BO93" s="49"/>
      <c r="BP93" s="49"/>
      <c r="BQ93" s="49"/>
      <c r="BR93" s="49"/>
      <c r="BS93" s="49"/>
      <c r="BT93" s="49"/>
      <c r="BU93" s="49"/>
      <c r="BV93" s="49"/>
      <c r="BW93" s="49"/>
      <c r="BX93" s="49"/>
      <c r="BY93" s="49"/>
      <c r="BZ93" s="49"/>
      <c r="CA93" s="49"/>
      <c r="CB93" s="49"/>
      <c r="CC93" s="49"/>
      <c r="CD93" s="49"/>
      <c r="CE93" s="49"/>
      <c r="CF93" s="49"/>
      <c r="CG93" s="49"/>
      <c r="CH93" s="49"/>
      <c r="CI93" s="49"/>
      <c r="CJ93" s="49"/>
      <c r="CK93" s="49"/>
      <c r="CL93" s="49"/>
      <c r="CM93" s="49"/>
      <c r="CN93" s="49"/>
      <c r="CO93" s="49"/>
      <c r="CP93" s="49"/>
      <c r="CQ93" s="49"/>
      <c r="CR93" s="49"/>
      <c r="CS93" s="49"/>
      <c r="CT93" s="49"/>
      <c r="CU93" s="49"/>
      <c r="CV93" s="49"/>
      <c r="CW93" s="49"/>
      <c r="CX93" s="49"/>
      <c r="CY93" s="49"/>
      <c r="CZ93" s="49"/>
      <c r="DA93" s="49"/>
      <c r="DB93" s="49"/>
      <c r="DC93" s="49"/>
      <c r="DD93" s="49"/>
      <c r="DE93" s="49"/>
      <c r="DF93" s="49"/>
      <c r="DG93" s="49"/>
      <c r="DH93" s="49"/>
      <c r="DI93" s="49"/>
      <c r="DJ93" s="49"/>
      <c r="DK93" s="49"/>
      <c r="DL93" s="49"/>
      <c r="DM93" s="49"/>
      <c r="DN93" s="49"/>
      <c r="DO93" s="49"/>
      <c r="DP93" s="49"/>
      <c r="DQ93" s="49"/>
      <c r="DR93" s="49"/>
      <c r="DS93" s="49"/>
      <c r="DT93" s="49"/>
      <c r="DU93" s="49"/>
      <c r="DV93" s="49"/>
      <c r="DW93" s="49"/>
      <c r="DX93" s="49"/>
      <c r="DY93" s="49"/>
      <c r="DZ93" s="49"/>
      <c r="EA93" s="49"/>
      <c r="EB93" s="49"/>
      <c r="EC93" s="49"/>
      <c r="ED93" s="49"/>
      <c r="EE93" s="49"/>
      <c r="EF93" s="49"/>
      <c r="EG93" s="49"/>
      <c r="EH93" s="49"/>
      <c r="EI93" s="49"/>
      <c r="EJ93" s="49"/>
      <c r="EK93" s="49"/>
      <c r="EL93" s="49"/>
      <c r="EM93" s="49"/>
      <c r="EN93" s="49"/>
      <c r="EO93" s="49"/>
      <c r="EP93" s="49"/>
      <c r="EQ93" s="49"/>
      <c r="ER93" s="49"/>
      <c r="ES93" s="49"/>
      <c r="ET93" s="49"/>
      <c r="EU93" s="49"/>
      <c r="EV93" s="49"/>
      <c r="EW93" s="49"/>
      <c r="EX93" s="49"/>
      <c r="EY93" s="49"/>
      <c r="EZ93" s="49"/>
      <c r="FA93" s="49"/>
      <c r="FB93" s="49"/>
      <c r="FC93" s="49"/>
      <c r="FD93" s="49"/>
      <c r="FE93" s="49"/>
      <c r="FF93" s="49"/>
      <c r="FG93" s="49"/>
      <c r="FH93" s="49"/>
      <c r="FI93" s="49"/>
      <c r="FJ93" s="49"/>
      <c r="FK93" s="49"/>
      <c r="FL93" s="49"/>
      <c r="FM93" s="49"/>
      <c r="FN93" s="49"/>
      <c r="FO93" s="49"/>
      <c r="FP93" s="49"/>
      <c r="FQ93" s="49"/>
      <c r="FR93" s="49"/>
      <c r="FS93" s="49"/>
      <c r="FT93" s="49"/>
      <c r="FU93" s="49"/>
      <c r="FV93" s="49"/>
      <c r="FW93" s="49"/>
      <c r="FX93" s="49"/>
      <c r="FY93" s="49"/>
      <c r="FZ93" s="49"/>
      <c r="GA93" s="49"/>
      <c r="GB93" s="49"/>
      <c r="GC93" s="49"/>
      <c r="GD93" s="49"/>
      <c r="GE93" s="49"/>
      <c r="GF93" s="49"/>
      <c r="GG93" s="49"/>
      <c r="GH93" s="49"/>
      <c r="GI93" s="49"/>
      <c r="GJ93" s="49"/>
      <c r="GK93" s="49"/>
      <c r="GL93" s="49"/>
      <c r="GM93" s="49"/>
      <c r="GN93" s="49"/>
      <c r="GO93" s="49"/>
      <c r="GP93" s="49"/>
      <c r="GQ93" s="49"/>
      <c r="GR93" s="49"/>
      <c r="GS93" s="49"/>
      <c r="GT93" s="49"/>
      <c r="GU93" s="49"/>
      <c r="GV93" s="49"/>
      <c r="GW93" s="49"/>
      <c r="GX93" s="49"/>
      <c r="GY93" s="49"/>
      <c r="GZ93" s="49"/>
      <c r="HA93" s="49"/>
      <c r="HB93" s="49"/>
      <c r="HC93" s="49"/>
    </row>
    <row r="94" spans="1:211" s="52" customFormat="1" ht="12" customHeight="1" x14ac:dyDescent="0.25">
      <c r="A94" s="582"/>
      <c r="B94" s="169"/>
      <c r="C94" s="346"/>
      <c r="D94" s="347"/>
      <c r="E94" s="346"/>
      <c r="F94" s="347"/>
      <c r="G94" s="346"/>
      <c r="H94" s="347"/>
      <c r="I94" s="346"/>
      <c r="J94" s="347"/>
      <c r="K94" s="346"/>
      <c r="L94" s="347"/>
      <c r="M94" s="346"/>
      <c r="N94" s="347"/>
      <c r="O94" s="346"/>
      <c r="P94" s="347"/>
      <c r="Q94" s="346"/>
      <c r="R94" s="347"/>
      <c r="S94" s="346"/>
      <c r="T94" s="347"/>
      <c r="U94" s="346"/>
      <c r="V94" s="347"/>
      <c r="W94" s="404"/>
      <c r="X94" s="405"/>
      <c r="Y94" s="402"/>
      <c r="Z94" s="403"/>
      <c r="AA94" s="424"/>
      <c r="AB94" s="425"/>
      <c r="AC94" s="424"/>
      <c r="AD94" s="425"/>
      <c r="AE94" s="424"/>
      <c r="AF94" s="425"/>
      <c r="AG94" s="424"/>
      <c r="AH94" s="425"/>
      <c r="AI94" s="346"/>
      <c r="AJ94" s="347"/>
      <c r="AK94" s="346"/>
      <c r="AL94" s="347"/>
      <c r="AM94" s="346"/>
      <c r="AN94" s="347"/>
      <c r="AO94" s="346"/>
      <c r="AP94" s="347"/>
      <c r="AQ94" s="346"/>
      <c r="AR94" s="347"/>
      <c r="AS94" s="346"/>
      <c r="AT94" s="347"/>
      <c r="AU94" s="49"/>
      <c r="AV94" s="49"/>
      <c r="AW94" s="49"/>
      <c r="AX94" s="49"/>
      <c r="AY94" s="49"/>
      <c r="AZ94" s="49"/>
      <c r="BA94" s="49"/>
      <c r="BB94" s="49"/>
      <c r="BC94" s="49"/>
      <c r="BD94" s="49"/>
      <c r="BE94" s="49"/>
      <c r="BF94" s="49"/>
      <c r="BG94" s="49"/>
      <c r="BH94" s="49"/>
      <c r="BI94" s="49"/>
      <c r="BJ94" s="49"/>
      <c r="BK94" s="49"/>
      <c r="BL94" s="49"/>
      <c r="BM94" s="49"/>
      <c r="BN94" s="49"/>
      <c r="BO94" s="49"/>
      <c r="BP94" s="49"/>
      <c r="BQ94" s="49"/>
      <c r="BR94" s="49"/>
      <c r="BS94" s="49"/>
      <c r="BT94" s="49"/>
      <c r="BU94" s="49"/>
      <c r="BV94" s="49"/>
      <c r="BW94" s="49"/>
      <c r="BX94" s="49"/>
      <c r="BY94" s="49"/>
      <c r="BZ94" s="49"/>
      <c r="CA94" s="49"/>
      <c r="CB94" s="49"/>
      <c r="CC94" s="49"/>
      <c r="CD94" s="49"/>
      <c r="CE94" s="49"/>
      <c r="CF94" s="49"/>
      <c r="CG94" s="49"/>
      <c r="CH94" s="49"/>
      <c r="CI94" s="49"/>
      <c r="CJ94" s="49"/>
      <c r="CK94" s="49"/>
      <c r="CL94" s="49"/>
      <c r="CM94" s="49"/>
      <c r="CN94" s="49"/>
      <c r="CO94" s="49"/>
      <c r="CP94" s="49"/>
      <c r="CQ94" s="49"/>
      <c r="CR94" s="49"/>
      <c r="CS94" s="49"/>
      <c r="CT94" s="49"/>
      <c r="CU94" s="49"/>
      <c r="CV94" s="49"/>
      <c r="CW94" s="49"/>
      <c r="CX94" s="49"/>
      <c r="CY94" s="49"/>
      <c r="CZ94" s="49"/>
      <c r="DA94" s="49"/>
      <c r="DB94" s="49"/>
      <c r="DC94" s="49"/>
      <c r="DD94" s="49"/>
      <c r="DE94" s="49"/>
      <c r="DF94" s="49"/>
      <c r="DG94" s="49"/>
      <c r="DH94" s="49"/>
      <c r="DI94" s="49"/>
      <c r="DJ94" s="49"/>
      <c r="DK94" s="49"/>
      <c r="DL94" s="49"/>
      <c r="DM94" s="49"/>
      <c r="DN94" s="49"/>
      <c r="DO94" s="49"/>
      <c r="DP94" s="49"/>
      <c r="DQ94" s="49"/>
      <c r="DR94" s="49"/>
      <c r="DS94" s="49"/>
      <c r="DT94" s="49"/>
      <c r="DU94" s="49"/>
      <c r="DV94" s="49"/>
      <c r="DW94" s="49"/>
      <c r="DX94" s="49"/>
      <c r="DY94" s="49"/>
      <c r="DZ94" s="49"/>
      <c r="EA94" s="49"/>
      <c r="EB94" s="49"/>
      <c r="EC94" s="49"/>
      <c r="ED94" s="49"/>
      <c r="EE94" s="49"/>
      <c r="EF94" s="49"/>
      <c r="EG94" s="49"/>
      <c r="EH94" s="49"/>
      <c r="EI94" s="49"/>
      <c r="EJ94" s="49"/>
      <c r="EK94" s="49"/>
      <c r="EL94" s="49"/>
      <c r="EM94" s="49"/>
      <c r="EN94" s="49"/>
      <c r="EO94" s="49"/>
      <c r="EP94" s="49"/>
      <c r="EQ94" s="49"/>
      <c r="ER94" s="49"/>
      <c r="ES94" s="49"/>
      <c r="ET94" s="49"/>
      <c r="EU94" s="49"/>
      <c r="EV94" s="49"/>
      <c r="EW94" s="49"/>
      <c r="EX94" s="49"/>
      <c r="EY94" s="49"/>
      <c r="EZ94" s="49"/>
      <c r="FA94" s="49"/>
      <c r="FB94" s="49"/>
      <c r="FC94" s="49"/>
      <c r="FD94" s="49"/>
      <c r="FE94" s="49"/>
      <c r="FF94" s="49"/>
      <c r="FG94" s="49"/>
      <c r="FH94" s="49"/>
      <c r="FI94" s="49"/>
      <c r="FJ94" s="49"/>
      <c r="FK94" s="49"/>
      <c r="FL94" s="49"/>
      <c r="FM94" s="49"/>
      <c r="FN94" s="49"/>
      <c r="FO94" s="49"/>
      <c r="FP94" s="49"/>
      <c r="FQ94" s="49"/>
      <c r="FR94" s="49"/>
      <c r="FS94" s="49"/>
      <c r="FT94" s="49"/>
      <c r="FU94" s="49"/>
      <c r="FV94" s="49"/>
      <c r="FW94" s="49"/>
      <c r="FX94" s="49"/>
      <c r="FY94" s="49"/>
      <c r="FZ94" s="49"/>
      <c r="GA94" s="49"/>
      <c r="GB94" s="49"/>
      <c r="GC94" s="49"/>
      <c r="GD94" s="49"/>
      <c r="GE94" s="49"/>
      <c r="GF94" s="49"/>
      <c r="GG94" s="49"/>
      <c r="GH94" s="49"/>
      <c r="GI94" s="49"/>
      <c r="GJ94" s="49"/>
      <c r="GK94" s="49"/>
      <c r="GL94" s="49"/>
      <c r="GM94" s="49"/>
      <c r="GN94" s="49"/>
      <c r="GO94" s="49"/>
      <c r="GP94" s="49"/>
      <c r="GQ94" s="49"/>
      <c r="GR94" s="49"/>
      <c r="GS94" s="49"/>
      <c r="GT94" s="49"/>
      <c r="GU94" s="49"/>
      <c r="GV94" s="49"/>
      <c r="GW94" s="49"/>
      <c r="GX94" s="49"/>
      <c r="GY94" s="49"/>
      <c r="GZ94" s="49"/>
      <c r="HA94" s="49"/>
      <c r="HB94" s="49"/>
      <c r="HC94" s="49"/>
    </row>
    <row r="95" spans="1:211" s="54" customFormat="1" ht="12.75" customHeight="1" x14ac:dyDescent="0.25">
      <c r="A95" s="582"/>
      <c r="B95" s="170" t="s">
        <v>24</v>
      </c>
      <c r="C95" s="438" t="s">
        <v>179</v>
      </c>
      <c r="D95" s="439"/>
      <c r="E95" s="438" t="s">
        <v>95</v>
      </c>
      <c r="F95" s="439"/>
      <c r="G95" s="438" t="s">
        <v>41</v>
      </c>
      <c r="H95" s="439"/>
      <c r="I95" s="599"/>
      <c r="J95" s="600"/>
      <c r="K95" s="438" t="s">
        <v>186</v>
      </c>
      <c r="L95" s="439"/>
      <c r="M95" s="438"/>
      <c r="N95" s="439"/>
      <c r="O95" s="438" t="s">
        <v>78</v>
      </c>
      <c r="P95" s="439"/>
      <c r="Q95" s="438"/>
      <c r="R95" s="439"/>
      <c r="S95" s="438" t="s">
        <v>181</v>
      </c>
      <c r="T95" s="439"/>
      <c r="U95" s="438" t="s">
        <v>83</v>
      </c>
      <c r="V95" s="439"/>
      <c r="W95" s="438"/>
      <c r="X95" s="439"/>
      <c r="Y95" s="438"/>
      <c r="Z95" s="439"/>
      <c r="AA95" s="452" t="s">
        <v>170</v>
      </c>
      <c r="AB95" s="453"/>
      <c r="AC95" s="452"/>
      <c r="AD95" s="453"/>
      <c r="AE95" s="452" t="s">
        <v>170</v>
      </c>
      <c r="AF95" s="453"/>
      <c r="AG95" s="452"/>
      <c r="AH95" s="453"/>
      <c r="AI95" s="438" t="s">
        <v>163</v>
      </c>
      <c r="AJ95" s="439"/>
      <c r="AK95" s="438" t="s">
        <v>183</v>
      </c>
      <c r="AL95" s="439"/>
      <c r="AM95" s="438" t="s">
        <v>164</v>
      </c>
      <c r="AN95" s="439"/>
      <c r="AO95" s="438"/>
      <c r="AP95" s="439"/>
      <c r="AQ95" s="438"/>
      <c r="AR95" s="439"/>
      <c r="AS95" s="438"/>
      <c r="AT95" s="439"/>
      <c r="AU95" s="49"/>
      <c r="AV95" s="49"/>
      <c r="AW95" s="49"/>
      <c r="AX95" s="49"/>
      <c r="AY95" s="49"/>
      <c r="AZ95" s="49"/>
      <c r="BA95" s="49"/>
      <c r="BB95" s="49"/>
      <c r="BC95" s="49"/>
      <c r="BD95" s="49"/>
      <c r="BE95" s="49"/>
      <c r="BF95" s="49"/>
      <c r="BG95" s="49"/>
      <c r="BH95" s="49"/>
      <c r="BI95" s="49"/>
      <c r="BJ95" s="49"/>
      <c r="BK95" s="49"/>
      <c r="BL95" s="49"/>
      <c r="BM95" s="49"/>
      <c r="BN95" s="49"/>
      <c r="BO95" s="49"/>
      <c r="BP95" s="49"/>
      <c r="BQ95" s="49"/>
      <c r="BR95" s="49"/>
      <c r="BS95" s="49"/>
      <c r="BT95" s="49"/>
      <c r="BU95" s="49"/>
      <c r="BV95" s="49"/>
      <c r="BW95" s="49"/>
      <c r="BX95" s="49"/>
      <c r="BY95" s="49"/>
      <c r="BZ95" s="49"/>
      <c r="CA95" s="49"/>
      <c r="CB95" s="49"/>
      <c r="CC95" s="49"/>
      <c r="CD95" s="49"/>
      <c r="CE95" s="49"/>
      <c r="CF95" s="49"/>
      <c r="CG95" s="49"/>
      <c r="CH95" s="49"/>
      <c r="CI95" s="49"/>
      <c r="CJ95" s="49"/>
      <c r="CK95" s="49"/>
      <c r="CL95" s="49"/>
      <c r="CM95" s="49"/>
      <c r="CN95" s="49"/>
      <c r="CO95" s="49"/>
      <c r="CP95" s="49"/>
      <c r="CQ95" s="49"/>
      <c r="CR95" s="49"/>
      <c r="CS95" s="49"/>
      <c r="CT95" s="49"/>
      <c r="CU95" s="49"/>
      <c r="CV95" s="49"/>
      <c r="CW95" s="49"/>
      <c r="CX95" s="49"/>
      <c r="CY95" s="49"/>
      <c r="CZ95" s="49"/>
      <c r="DA95" s="49"/>
      <c r="DB95" s="49"/>
      <c r="DC95" s="49"/>
      <c r="DD95" s="49"/>
      <c r="DE95" s="49"/>
      <c r="DF95" s="49"/>
      <c r="DG95" s="49"/>
      <c r="DH95" s="49"/>
      <c r="DI95" s="49"/>
      <c r="DJ95" s="49"/>
      <c r="DK95" s="49"/>
      <c r="DL95" s="49"/>
      <c r="DM95" s="49"/>
      <c r="DN95" s="49"/>
      <c r="DO95" s="49"/>
      <c r="DP95" s="49"/>
      <c r="DQ95" s="49"/>
      <c r="DR95" s="49"/>
      <c r="DS95" s="49"/>
      <c r="DT95" s="49"/>
      <c r="DU95" s="49"/>
      <c r="DV95" s="49"/>
      <c r="DW95" s="49"/>
      <c r="DX95" s="49"/>
      <c r="DY95" s="49"/>
      <c r="DZ95" s="49"/>
      <c r="EA95" s="49"/>
      <c r="EB95" s="49"/>
      <c r="EC95" s="49"/>
      <c r="ED95" s="49"/>
      <c r="EE95" s="49"/>
      <c r="EF95" s="49"/>
      <c r="EG95" s="49"/>
      <c r="EH95" s="49"/>
      <c r="EI95" s="49"/>
      <c r="EJ95" s="49"/>
      <c r="EK95" s="49"/>
      <c r="EL95" s="49"/>
      <c r="EM95" s="49"/>
      <c r="EN95" s="49"/>
      <c r="EO95" s="49"/>
      <c r="EP95" s="49"/>
      <c r="EQ95" s="49"/>
      <c r="ER95" s="49"/>
      <c r="ES95" s="49"/>
      <c r="ET95" s="49"/>
      <c r="EU95" s="49"/>
      <c r="EV95" s="49"/>
      <c r="EW95" s="49"/>
      <c r="EX95" s="49"/>
      <c r="EY95" s="49"/>
      <c r="EZ95" s="49"/>
      <c r="FA95" s="49"/>
      <c r="FB95" s="49"/>
      <c r="FC95" s="49"/>
      <c r="FD95" s="49"/>
      <c r="FE95" s="49"/>
      <c r="FF95" s="49"/>
      <c r="FG95" s="49"/>
      <c r="FH95" s="49"/>
      <c r="FI95" s="49"/>
      <c r="FJ95" s="49"/>
      <c r="FK95" s="49"/>
      <c r="FL95" s="49"/>
      <c r="FM95" s="49"/>
      <c r="FN95" s="49"/>
      <c r="FO95" s="49"/>
      <c r="FP95" s="49"/>
      <c r="FQ95" s="49"/>
      <c r="FR95" s="49"/>
      <c r="FS95" s="49"/>
      <c r="FT95" s="49"/>
      <c r="FU95" s="49"/>
      <c r="FV95" s="49"/>
      <c r="FW95" s="49"/>
      <c r="FX95" s="49"/>
      <c r="FY95" s="49"/>
      <c r="FZ95" s="49"/>
      <c r="GA95" s="49"/>
      <c r="GB95" s="49"/>
      <c r="GC95" s="49"/>
      <c r="GD95" s="49"/>
      <c r="GE95" s="49"/>
      <c r="GF95" s="49"/>
      <c r="GG95" s="49"/>
      <c r="GH95" s="49"/>
      <c r="GI95" s="49"/>
      <c r="GJ95" s="49"/>
      <c r="GK95" s="49"/>
      <c r="GL95" s="49"/>
      <c r="GM95" s="49"/>
      <c r="GN95" s="49"/>
      <c r="GO95" s="49"/>
      <c r="GP95" s="49"/>
      <c r="GQ95" s="49"/>
      <c r="GR95" s="49"/>
      <c r="GS95" s="49"/>
      <c r="GT95" s="49"/>
      <c r="GU95" s="49"/>
      <c r="GV95" s="49"/>
      <c r="GW95" s="49"/>
      <c r="GX95" s="49"/>
      <c r="GY95" s="49"/>
      <c r="GZ95" s="49"/>
      <c r="HA95" s="49"/>
      <c r="HB95" s="49"/>
      <c r="HC95" s="49"/>
    </row>
    <row r="96" spans="1:211" s="54" customFormat="1" ht="12.75" customHeight="1" x14ac:dyDescent="0.25">
      <c r="A96" s="582"/>
      <c r="B96" s="170"/>
      <c r="C96" s="191">
        <v>0.36458333333333331</v>
      </c>
      <c r="D96" s="192">
        <v>0.40625</v>
      </c>
      <c r="E96" s="191">
        <v>0.41666666666666669</v>
      </c>
      <c r="F96" s="192">
        <v>0.5</v>
      </c>
      <c r="G96" s="311">
        <v>0.5625</v>
      </c>
      <c r="H96" s="192">
        <v>0.6875</v>
      </c>
      <c r="I96" s="311" t="s">
        <v>185</v>
      </c>
      <c r="J96" s="192"/>
      <c r="K96" s="191">
        <v>0.375</v>
      </c>
      <c r="L96" s="192">
        <v>0.5</v>
      </c>
      <c r="M96" s="191"/>
      <c r="N96" s="192"/>
      <c r="O96" s="311">
        <v>0.5625</v>
      </c>
      <c r="P96" s="192">
        <v>0.6875</v>
      </c>
      <c r="Q96" s="311"/>
      <c r="R96" s="192"/>
      <c r="S96" s="191">
        <v>0.33333333333333331</v>
      </c>
      <c r="T96" s="192">
        <v>0.41666666666666669</v>
      </c>
      <c r="U96" s="191">
        <v>0.41666666666666669</v>
      </c>
      <c r="V96" s="192">
        <v>0.5</v>
      </c>
      <c r="W96" s="191"/>
      <c r="X96" s="192"/>
      <c r="Y96" s="191"/>
      <c r="Z96" s="192"/>
      <c r="AA96" s="185"/>
      <c r="AB96" s="186"/>
      <c r="AC96" s="185"/>
      <c r="AD96" s="186"/>
      <c r="AE96" s="185"/>
      <c r="AF96" s="186"/>
      <c r="AG96" s="185"/>
      <c r="AH96" s="186"/>
      <c r="AI96" s="311">
        <v>0.36458333333333331</v>
      </c>
      <c r="AJ96" s="192">
        <v>0.5</v>
      </c>
      <c r="AK96" s="311">
        <v>0.36458333333333331</v>
      </c>
      <c r="AL96" s="192">
        <v>0.5</v>
      </c>
      <c r="AM96" s="191">
        <v>0.5625</v>
      </c>
      <c r="AN96" s="192">
        <v>0.6875</v>
      </c>
      <c r="AO96" s="191"/>
      <c r="AP96" s="192"/>
      <c r="AQ96" s="191"/>
      <c r="AR96" s="192"/>
      <c r="AS96" s="191"/>
      <c r="AT96" s="192"/>
      <c r="AU96" s="49"/>
      <c r="AV96" s="49"/>
      <c r="AW96" s="49"/>
      <c r="AX96" s="49"/>
      <c r="AY96" s="49"/>
      <c r="AZ96" s="49"/>
      <c r="BA96" s="49"/>
      <c r="BB96" s="49"/>
      <c r="BC96" s="49"/>
      <c r="BD96" s="49"/>
      <c r="BE96" s="49"/>
      <c r="BF96" s="49"/>
      <c r="BG96" s="49"/>
      <c r="BH96" s="49"/>
      <c r="BI96" s="49"/>
      <c r="BJ96" s="49"/>
      <c r="BK96" s="49"/>
      <c r="BL96" s="49"/>
      <c r="BM96" s="49"/>
      <c r="BN96" s="49"/>
      <c r="BO96" s="49"/>
      <c r="BP96" s="49"/>
      <c r="BQ96" s="49"/>
      <c r="BR96" s="49"/>
      <c r="BS96" s="49"/>
      <c r="BT96" s="49"/>
      <c r="BU96" s="49"/>
      <c r="BV96" s="49"/>
      <c r="BW96" s="49"/>
      <c r="BX96" s="49"/>
      <c r="BY96" s="49"/>
      <c r="BZ96" s="49"/>
      <c r="CA96" s="49"/>
      <c r="CB96" s="49"/>
      <c r="CC96" s="49"/>
      <c r="CD96" s="49"/>
      <c r="CE96" s="49"/>
      <c r="CF96" s="49"/>
      <c r="CG96" s="49"/>
      <c r="CH96" s="49"/>
      <c r="CI96" s="49"/>
      <c r="CJ96" s="49"/>
      <c r="CK96" s="49"/>
      <c r="CL96" s="49"/>
      <c r="CM96" s="49"/>
      <c r="CN96" s="49"/>
      <c r="CO96" s="49"/>
      <c r="CP96" s="49"/>
      <c r="CQ96" s="49"/>
      <c r="CR96" s="49"/>
      <c r="CS96" s="49"/>
      <c r="CT96" s="49"/>
      <c r="CU96" s="49"/>
      <c r="CV96" s="49"/>
      <c r="CW96" s="49"/>
      <c r="CX96" s="49"/>
      <c r="CY96" s="49"/>
      <c r="CZ96" s="49"/>
      <c r="DA96" s="49"/>
      <c r="DB96" s="49"/>
      <c r="DC96" s="49"/>
      <c r="DD96" s="49"/>
      <c r="DE96" s="49"/>
      <c r="DF96" s="49"/>
      <c r="DG96" s="49"/>
      <c r="DH96" s="49"/>
      <c r="DI96" s="49"/>
      <c r="DJ96" s="49"/>
      <c r="DK96" s="49"/>
      <c r="DL96" s="49"/>
      <c r="DM96" s="49"/>
      <c r="DN96" s="49"/>
      <c r="DO96" s="49"/>
      <c r="DP96" s="49"/>
      <c r="DQ96" s="49"/>
      <c r="DR96" s="49"/>
      <c r="DS96" s="49"/>
      <c r="DT96" s="49"/>
      <c r="DU96" s="49"/>
      <c r="DV96" s="49"/>
      <c r="DW96" s="49"/>
      <c r="DX96" s="49"/>
      <c r="DY96" s="49"/>
      <c r="DZ96" s="49"/>
      <c r="EA96" s="49"/>
      <c r="EB96" s="49"/>
      <c r="EC96" s="49"/>
      <c r="ED96" s="49"/>
      <c r="EE96" s="49"/>
      <c r="EF96" s="49"/>
      <c r="EG96" s="49"/>
      <c r="EH96" s="49"/>
      <c r="EI96" s="49"/>
      <c r="EJ96" s="49"/>
      <c r="EK96" s="49"/>
      <c r="EL96" s="49"/>
      <c r="EM96" s="49"/>
      <c r="EN96" s="49"/>
      <c r="EO96" s="49"/>
      <c r="EP96" s="49"/>
      <c r="EQ96" s="49"/>
      <c r="ER96" s="49"/>
      <c r="ES96" s="49"/>
      <c r="ET96" s="49"/>
      <c r="EU96" s="49"/>
      <c r="EV96" s="49"/>
      <c r="EW96" s="49"/>
      <c r="EX96" s="49"/>
      <c r="EY96" s="49"/>
      <c r="EZ96" s="49"/>
      <c r="FA96" s="49"/>
      <c r="FB96" s="49"/>
      <c r="FC96" s="49"/>
      <c r="FD96" s="49"/>
      <c r="FE96" s="49"/>
      <c r="FF96" s="49"/>
      <c r="FG96" s="49"/>
      <c r="FH96" s="49"/>
      <c r="FI96" s="49"/>
      <c r="FJ96" s="49"/>
      <c r="FK96" s="49"/>
      <c r="FL96" s="49"/>
      <c r="FM96" s="49"/>
      <c r="FN96" s="49"/>
      <c r="FO96" s="49"/>
      <c r="FP96" s="49"/>
      <c r="FQ96" s="49"/>
      <c r="FR96" s="49"/>
      <c r="FS96" s="49"/>
      <c r="FT96" s="49"/>
      <c r="FU96" s="49"/>
      <c r="FV96" s="49"/>
      <c r="FW96" s="49"/>
      <c r="FX96" s="49"/>
      <c r="FY96" s="49"/>
      <c r="FZ96" s="49"/>
      <c r="GA96" s="49"/>
      <c r="GB96" s="49"/>
      <c r="GC96" s="49"/>
      <c r="GD96" s="49"/>
      <c r="GE96" s="49"/>
      <c r="GF96" s="49"/>
      <c r="GG96" s="49"/>
      <c r="GH96" s="49"/>
      <c r="GI96" s="49"/>
      <c r="GJ96" s="49"/>
      <c r="GK96" s="49"/>
      <c r="GL96" s="49"/>
      <c r="GM96" s="49"/>
      <c r="GN96" s="49"/>
      <c r="GO96" s="49"/>
      <c r="GP96" s="49"/>
      <c r="GQ96" s="49"/>
      <c r="GR96" s="49"/>
      <c r="GS96" s="49"/>
      <c r="GT96" s="49"/>
      <c r="GU96" s="49"/>
      <c r="GV96" s="49"/>
      <c r="GW96" s="49"/>
      <c r="GX96" s="49"/>
      <c r="GY96" s="49"/>
      <c r="GZ96" s="49"/>
      <c r="HA96" s="49"/>
      <c r="HB96" s="49"/>
      <c r="HC96" s="49"/>
    </row>
    <row r="97" spans="1:211" s="54" customFormat="1" ht="12.75" customHeight="1" x14ac:dyDescent="0.25">
      <c r="A97" s="582"/>
      <c r="B97" s="170"/>
      <c r="C97" s="101"/>
      <c r="D97" s="193" t="s">
        <v>43</v>
      </c>
      <c r="E97" s="101"/>
      <c r="F97" s="193" t="s">
        <v>45</v>
      </c>
      <c r="G97" s="10"/>
      <c r="H97" s="193" t="s">
        <v>14</v>
      </c>
      <c r="I97" s="10"/>
      <c r="J97" s="193"/>
      <c r="K97" s="10" t="s">
        <v>51</v>
      </c>
      <c r="L97" s="193" t="s">
        <v>45</v>
      </c>
      <c r="M97" s="10"/>
      <c r="N97" s="193"/>
      <c r="O97" s="10"/>
      <c r="P97" s="193" t="s">
        <v>45</v>
      </c>
      <c r="Q97" s="10"/>
      <c r="R97" s="193"/>
      <c r="S97" s="10"/>
      <c r="T97" s="193" t="s">
        <v>45</v>
      </c>
      <c r="U97" s="10"/>
      <c r="V97" s="193" t="s">
        <v>14</v>
      </c>
      <c r="W97" s="10"/>
      <c r="X97" s="193"/>
      <c r="Y97" s="10"/>
      <c r="Z97" s="193"/>
      <c r="AA97" s="88"/>
      <c r="AB97" s="190"/>
      <c r="AC97" s="88"/>
      <c r="AD97" s="190"/>
      <c r="AE97" s="88"/>
      <c r="AF97" s="190"/>
      <c r="AG97" s="99"/>
      <c r="AH97" s="190"/>
      <c r="AI97" s="10" t="s">
        <v>165</v>
      </c>
      <c r="AJ97" s="193" t="s">
        <v>60</v>
      </c>
      <c r="AK97" s="10" t="s">
        <v>165</v>
      </c>
      <c r="AL97" s="193" t="s">
        <v>118</v>
      </c>
      <c r="AM97" s="10"/>
      <c r="AN97" s="193" t="s">
        <v>43</v>
      </c>
      <c r="AO97" s="10"/>
      <c r="AP97" s="193"/>
      <c r="AQ97" s="10"/>
      <c r="AR97" s="193"/>
      <c r="AS97" s="10"/>
      <c r="AT97" s="193"/>
      <c r="AU97" s="49"/>
      <c r="AV97" s="49"/>
      <c r="AW97" s="49"/>
      <c r="AX97" s="49"/>
      <c r="AY97" s="49"/>
      <c r="AZ97" s="49"/>
      <c r="BA97" s="49"/>
      <c r="BB97" s="49"/>
      <c r="BC97" s="49"/>
      <c r="BD97" s="49"/>
      <c r="BE97" s="49"/>
      <c r="BF97" s="49"/>
      <c r="BG97" s="49"/>
      <c r="BH97" s="49"/>
      <c r="BI97" s="49"/>
      <c r="BJ97" s="49"/>
      <c r="BK97" s="49"/>
      <c r="BL97" s="49"/>
      <c r="BM97" s="49"/>
      <c r="BN97" s="49"/>
      <c r="BO97" s="49"/>
      <c r="BP97" s="49"/>
      <c r="BQ97" s="49"/>
      <c r="BR97" s="49"/>
      <c r="BS97" s="49"/>
      <c r="BT97" s="49"/>
      <c r="BU97" s="49"/>
      <c r="BV97" s="49"/>
      <c r="BW97" s="49"/>
      <c r="BX97" s="49"/>
      <c r="BY97" s="49"/>
      <c r="BZ97" s="49"/>
      <c r="CA97" s="49"/>
      <c r="CB97" s="49"/>
      <c r="CC97" s="49"/>
      <c r="CD97" s="49"/>
      <c r="CE97" s="49"/>
      <c r="CF97" s="49"/>
      <c r="CG97" s="49"/>
      <c r="CH97" s="49"/>
      <c r="CI97" s="49"/>
      <c r="CJ97" s="49"/>
      <c r="CK97" s="49"/>
      <c r="CL97" s="49"/>
      <c r="CM97" s="49"/>
      <c r="CN97" s="49"/>
      <c r="CO97" s="49"/>
      <c r="CP97" s="49"/>
      <c r="CQ97" s="49"/>
      <c r="CR97" s="49"/>
      <c r="CS97" s="49"/>
      <c r="CT97" s="49"/>
      <c r="CU97" s="49"/>
      <c r="CV97" s="49"/>
      <c r="CW97" s="49"/>
      <c r="CX97" s="49"/>
      <c r="CY97" s="49"/>
      <c r="CZ97" s="49"/>
      <c r="DA97" s="49"/>
      <c r="DB97" s="49"/>
      <c r="DC97" s="49"/>
      <c r="DD97" s="49"/>
      <c r="DE97" s="49"/>
      <c r="DF97" s="49"/>
      <c r="DG97" s="49"/>
      <c r="DH97" s="49"/>
      <c r="DI97" s="49"/>
      <c r="DJ97" s="49"/>
      <c r="DK97" s="49"/>
      <c r="DL97" s="49"/>
      <c r="DM97" s="49"/>
      <c r="DN97" s="49"/>
      <c r="DO97" s="49"/>
      <c r="DP97" s="49"/>
      <c r="DQ97" s="49"/>
      <c r="DR97" s="49"/>
      <c r="DS97" s="49"/>
      <c r="DT97" s="49"/>
      <c r="DU97" s="49"/>
      <c r="DV97" s="49"/>
      <c r="DW97" s="49"/>
      <c r="DX97" s="49"/>
      <c r="DY97" s="49"/>
      <c r="DZ97" s="49"/>
      <c r="EA97" s="49"/>
      <c r="EB97" s="49"/>
      <c r="EC97" s="49"/>
      <c r="ED97" s="49"/>
      <c r="EE97" s="49"/>
      <c r="EF97" s="49"/>
      <c r="EG97" s="49"/>
      <c r="EH97" s="49"/>
      <c r="EI97" s="49"/>
      <c r="EJ97" s="49"/>
      <c r="EK97" s="49"/>
      <c r="EL97" s="49"/>
      <c r="EM97" s="49"/>
      <c r="EN97" s="49"/>
      <c r="EO97" s="49"/>
      <c r="EP97" s="49"/>
      <c r="EQ97" s="49"/>
      <c r="ER97" s="49"/>
      <c r="ES97" s="49"/>
      <c r="ET97" s="49"/>
      <c r="EU97" s="49"/>
      <c r="EV97" s="49"/>
      <c r="EW97" s="49"/>
      <c r="EX97" s="49"/>
      <c r="EY97" s="49"/>
      <c r="EZ97" s="49"/>
      <c r="FA97" s="49"/>
      <c r="FB97" s="49"/>
      <c r="FC97" s="49"/>
      <c r="FD97" s="49"/>
      <c r="FE97" s="49"/>
      <c r="FF97" s="49"/>
      <c r="FG97" s="49"/>
      <c r="FH97" s="49"/>
      <c r="FI97" s="49"/>
      <c r="FJ97" s="49"/>
      <c r="FK97" s="49"/>
      <c r="FL97" s="49"/>
      <c r="FM97" s="49"/>
      <c r="FN97" s="49"/>
      <c r="FO97" s="49"/>
      <c r="FP97" s="49"/>
      <c r="FQ97" s="49"/>
      <c r="FR97" s="49"/>
      <c r="FS97" s="49"/>
      <c r="FT97" s="49"/>
      <c r="FU97" s="49"/>
      <c r="FV97" s="49"/>
      <c r="FW97" s="49"/>
      <c r="FX97" s="49"/>
      <c r="FY97" s="49"/>
      <c r="FZ97" s="49"/>
      <c r="GA97" s="49"/>
      <c r="GB97" s="49"/>
      <c r="GC97" s="49"/>
      <c r="GD97" s="49"/>
      <c r="GE97" s="49"/>
      <c r="GF97" s="49"/>
      <c r="GG97" s="49"/>
      <c r="GH97" s="49"/>
      <c r="GI97" s="49"/>
      <c r="GJ97" s="49"/>
      <c r="GK97" s="49"/>
      <c r="GL97" s="49"/>
      <c r="GM97" s="49"/>
      <c r="GN97" s="49"/>
      <c r="GO97" s="49"/>
      <c r="GP97" s="49"/>
      <c r="GQ97" s="49"/>
      <c r="GR97" s="49"/>
      <c r="GS97" s="49"/>
      <c r="GT97" s="49"/>
      <c r="GU97" s="49"/>
      <c r="GV97" s="49"/>
      <c r="GW97" s="49"/>
      <c r="GX97" s="49"/>
      <c r="GY97" s="49"/>
      <c r="GZ97" s="49"/>
      <c r="HA97" s="49"/>
      <c r="HB97" s="49"/>
      <c r="HC97" s="49"/>
    </row>
    <row r="98" spans="1:211" s="54" customFormat="1" ht="12.75" customHeight="1" thickBot="1" x14ac:dyDescent="0.3">
      <c r="A98" s="582"/>
      <c r="B98" s="170"/>
      <c r="C98" s="344"/>
      <c r="D98" s="345"/>
      <c r="E98" s="344"/>
      <c r="F98" s="345"/>
      <c r="G98" s="344"/>
      <c r="H98" s="345"/>
      <c r="I98" s="344"/>
      <c r="J98" s="345"/>
      <c r="K98" s="344"/>
      <c r="L98" s="345"/>
      <c r="M98" s="344"/>
      <c r="N98" s="345"/>
      <c r="O98" s="344"/>
      <c r="P98" s="345"/>
      <c r="Q98" s="344"/>
      <c r="R98" s="345"/>
      <c r="S98" s="344"/>
      <c r="T98" s="345"/>
      <c r="U98" s="344"/>
      <c r="V98" s="345"/>
      <c r="W98" s="344"/>
      <c r="X98" s="345"/>
      <c r="Y98" s="344"/>
      <c r="Z98" s="345"/>
      <c r="AA98" s="424"/>
      <c r="AB98" s="425"/>
      <c r="AC98" s="424"/>
      <c r="AD98" s="425"/>
      <c r="AE98" s="424"/>
      <c r="AF98" s="425"/>
      <c r="AG98" s="601"/>
      <c r="AH98" s="602"/>
      <c r="AI98" s="344"/>
      <c r="AJ98" s="345"/>
      <c r="AK98" s="344"/>
      <c r="AL98" s="345"/>
      <c r="AM98" s="344"/>
      <c r="AN98" s="345"/>
      <c r="AO98" s="344"/>
      <c r="AP98" s="345"/>
      <c r="AQ98" s="344"/>
      <c r="AR98" s="345"/>
      <c r="AS98" s="344"/>
      <c r="AT98" s="345"/>
      <c r="AU98" s="49"/>
      <c r="AV98" s="49"/>
      <c r="AW98" s="49"/>
      <c r="AX98" s="49"/>
      <c r="AY98" s="49"/>
      <c r="AZ98" s="49"/>
      <c r="BA98" s="49"/>
      <c r="BB98" s="49"/>
      <c r="BC98" s="49"/>
      <c r="BD98" s="49"/>
      <c r="BE98" s="49"/>
      <c r="BF98" s="49"/>
      <c r="BG98" s="49"/>
      <c r="BH98" s="49"/>
      <c r="BI98" s="49"/>
      <c r="BJ98" s="49"/>
      <c r="BK98" s="49"/>
      <c r="BL98" s="49"/>
      <c r="BM98" s="49"/>
      <c r="BN98" s="49"/>
      <c r="BO98" s="49"/>
      <c r="BP98" s="49"/>
      <c r="BQ98" s="49"/>
      <c r="BR98" s="49"/>
      <c r="BS98" s="49"/>
      <c r="BT98" s="49"/>
      <c r="BU98" s="49"/>
      <c r="BV98" s="49"/>
      <c r="BW98" s="49"/>
      <c r="BX98" s="49"/>
      <c r="BY98" s="49"/>
      <c r="BZ98" s="49"/>
      <c r="CA98" s="49"/>
      <c r="CB98" s="49"/>
      <c r="CC98" s="49"/>
      <c r="CD98" s="49"/>
      <c r="CE98" s="49"/>
      <c r="CF98" s="49"/>
      <c r="CG98" s="49"/>
      <c r="CH98" s="49"/>
      <c r="CI98" s="49"/>
      <c r="CJ98" s="49"/>
      <c r="CK98" s="49"/>
      <c r="CL98" s="49"/>
      <c r="CM98" s="49"/>
      <c r="CN98" s="49"/>
      <c r="CO98" s="49"/>
      <c r="CP98" s="49"/>
      <c r="CQ98" s="49"/>
      <c r="CR98" s="49"/>
      <c r="CS98" s="49"/>
      <c r="CT98" s="49"/>
      <c r="CU98" s="49"/>
      <c r="CV98" s="49"/>
      <c r="CW98" s="49"/>
      <c r="CX98" s="49"/>
      <c r="CY98" s="49"/>
      <c r="CZ98" s="49"/>
      <c r="DA98" s="49"/>
      <c r="DB98" s="49"/>
      <c r="DC98" s="49"/>
      <c r="DD98" s="49"/>
      <c r="DE98" s="49"/>
      <c r="DF98" s="49"/>
      <c r="DG98" s="49"/>
      <c r="DH98" s="49"/>
      <c r="DI98" s="49"/>
      <c r="DJ98" s="49"/>
      <c r="DK98" s="49"/>
      <c r="DL98" s="49"/>
      <c r="DM98" s="49"/>
      <c r="DN98" s="49"/>
      <c r="DO98" s="49"/>
      <c r="DP98" s="49"/>
      <c r="DQ98" s="49"/>
      <c r="DR98" s="49"/>
      <c r="DS98" s="49"/>
      <c r="DT98" s="49"/>
      <c r="DU98" s="49"/>
      <c r="DV98" s="49"/>
      <c r="DW98" s="49"/>
      <c r="DX98" s="49"/>
      <c r="DY98" s="49"/>
      <c r="DZ98" s="49"/>
      <c r="EA98" s="49"/>
      <c r="EB98" s="49"/>
      <c r="EC98" s="49"/>
      <c r="ED98" s="49"/>
      <c r="EE98" s="49"/>
      <c r="EF98" s="49"/>
      <c r="EG98" s="49"/>
      <c r="EH98" s="49"/>
      <c r="EI98" s="49"/>
      <c r="EJ98" s="49"/>
      <c r="EK98" s="49"/>
      <c r="EL98" s="49"/>
      <c r="EM98" s="49"/>
      <c r="EN98" s="49"/>
      <c r="EO98" s="49"/>
      <c r="EP98" s="49"/>
      <c r="EQ98" s="49"/>
      <c r="ER98" s="49"/>
      <c r="ES98" s="49"/>
      <c r="ET98" s="49"/>
      <c r="EU98" s="49"/>
      <c r="EV98" s="49"/>
      <c r="EW98" s="49"/>
      <c r="EX98" s="49"/>
      <c r="EY98" s="49"/>
      <c r="EZ98" s="49"/>
      <c r="FA98" s="49"/>
      <c r="FB98" s="49"/>
      <c r="FC98" s="49"/>
      <c r="FD98" s="49"/>
      <c r="FE98" s="49"/>
      <c r="FF98" s="49"/>
      <c r="FG98" s="49"/>
      <c r="FH98" s="49"/>
      <c r="FI98" s="49"/>
      <c r="FJ98" s="49"/>
      <c r="FK98" s="49"/>
      <c r="FL98" s="49"/>
      <c r="FM98" s="49"/>
      <c r="FN98" s="49"/>
      <c r="FO98" s="49"/>
      <c r="FP98" s="49"/>
      <c r="FQ98" s="49"/>
      <c r="FR98" s="49"/>
      <c r="FS98" s="49"/>
      <c r="FT98" s="49"/>
      <c r="FU98" s="49"/>
      <c r="FV98" s="49"/>
      <c r="FW98" s="49"/>
      <c r="FX98" s="49"/>
      <c r="FY98" s="49"/>
      <c r="FZ98" s="49"/>
      <c r="GA98" s="49"/>
      <c r="GB98" s="49"/>
      <c r="GC98" s="49"/>
      <c r="GD98" s="49"/>
      <c r="GE98" s="49"/>
      <c r="GF98" s="49"/>
      <c r="GG98" s="49"/>
      <c r="GH98" s="49"/>
      <c r="GI98" s="49"/>
      <c r="GJ98" s="49"/>
      <c r="GK98" s="49"/>
      <c r="GL98" s="49"/>
      <c r="GM98" s="49"/>
      <c r="GN98" s="49"/>
      <c r="GO98" s="49"/>
      <c r="GP98" s="49"/>
      <c r="GQ98" s="49"/>
      <c r="GR98" s="49"/>
      <c r="GS98" s="49"/>
      <c r="GT98" s="49"/>
      <c r="GU98" s="49"/>
      <c r="GV98" s="49"/>
      <c r="GW98" s="49"/>
      <c r="GX98" s="49"/>
      <c r="GY98" s="49"/>
      <c r="GZ98" s="49"/>
      <c r="HA98" s="49"/>
      <c r="HB98" s="49"/>
      <c r="HC98" s="49"/>
    </row>
    <row r="99" spans="1:211" s="56" customFormat="1" ht="12.75" customHeight="1" x14ac:dyDescent="0.25">
      <c r="A99" s="582"/>
      <c r="B99" s="171" t="s">
        <v>27</v>
      </c>
      <c r="C99" s="440" t="s">
        <v>124</v>
      </c>
      <c r="D99" s="441"/>
      <c r="E99" s="440"/>
      <c r="F99" s="441"/>
      <c r="G99" s="440"/>
      <c r="H99" s="441"/>
      <c r="I99" s="440"/>
      <c r="J99" s="441"/>
      <c r="K99" s="440" t="s">
        <v>186</v>
      </c>
      <c r="L99" s="441"/>
      <c r="M99" s="440"/>
      <c r="N99" s="441"/>
      <c r="O99" s="440"/>
      <c r="P99" s="441"/>
      <c r="Q99" s="440"/>
      <c r="R99" s="441"/>
      <c r="S99" s="440" t="s">
        <v>83</v>
      </c>
      <c r="T99" s="441"/>
      <c r="U99" s="440"/>
      <c r="V99" s="441"/>
      <c r="W99" s="440"/>
      <c r="X99" s="441"/>
      <c r="Y99" s="440"/>
      <c r="Z99" s="441"/>
      <c r="AA99" s="360"/>
      <c r="AB99" s="361"/>
      <c r="AC99" s="360"/>
      <c r="AD99" s="361"/>
      <c r="AE99" s="360"/>
      <c r="AF99" s="361"/>
      <c r="AG99" s="360"/>
      <c r="AH99" s="361"/>
      <c r="AI99" s="360"/>
      <c r="AJ99" s="361"/>
      <c r="AK99" s="360"/>
      <c r="AL99" s="361"/>
      <c r="AM99" s="360"/>
      <c r="AN99" s="361"/>
      <c r="AO99" s="360"/>
      <c r="AP99" s="361"/>
      <c r="AQ99" s="360"/>
      <c r="AR99" s="361"/>
      <c r="AS99" s="360"/>
      <c r="AT99" s="361"/>
      <c r="AU99" s="49"/>
      <c r="AV99" s="49"/>
      <c r="AW99" s="49"/>
      <c r="AX99" s="49"/>
      <c r="AY99" s="49"/>
      <c r="AZ99" s="49"/>
      <c r="BA99" s="49"/>
      <c r="BB99" s="49"/>
      <c r="BC99" s="49"/>
      <c r="BD99" s="49"/>
      <c r="BE99" s="49"/>
      <c r="BF99" s="49"/>
      <c r="BG99" s="49"/>
      <c r="BH99" s="49"/>
      <c r="BI99" s="49"/>
      <c r="BJ99" s="49"/>
      <c r="BK99" s="49"/>
      <c r="BL99" s="49"/>
      <c r="BM99" s="49"/>
      <c r="BN99" s="49"/>
      <c r="BO99" s="49"/>
      <c r="BP99" s="49"/>
      <c r="BQ99" s="49"/>
      <c r="BR99" s="49"/>
      <c r="BS99" s="49"/>
      <c r="BT99" s="49"/>
      <c r="BU99" s="49"/>
      <c r="BV99" s="49"/>
      <c r="BW99" s="49"/>
      <c r="BX99" s="49"/>
      <c r="BY99" s="49"/>
      <c r="BZ99" s="49"/>
      <c r="CA99" s="49"/>
      <c r="CB99" s="49"/>
      <c r="CC99" s="49"/>
      <c r="CD99" s="49"/>
      <c r="CE99" s="49"/>
      <c r="CF99" s="49"/>
      <c r="CG99" s="49"/>
      <c r="CH99" s="49"/>
      <c r="CI99" s="49"/>
      <c r="CJ99" s="49"/>
      <c r="CK99" s="49"/>
      <c r="CL99" s="49"/>
      <c r="CM99" s="49"/>
      <c r="CN99" s="49"/>
      <c r="CO99" s="49"/>
      <c r="CP99" s="49"/>
      <c r="CQ99" s="49"/>
      <c r="CR99" s="49"/>
      <c r="CS99" s="49"/>
      <c r="CT99" s="49"/>
      <c r="CU99" s="49"/>
      <c r="CV99" s="49"/>
      <c r="CW99" s="49"/>
      <c r="CX99" s="49"/>
      <c r="CY99" s="49"/>
      <c r="CZ99" s="49"/>
      <c r="DA99" s="49"/>
      <c r="DB99" s="49"/>
      <c r="DC99" s="49"/>
      <c r="DD99" s="49"/>
      <c r="DE99" s="49"/>
      <c r="DF99" s="49"/>
      <c r="DG99" s="49"/>
      <c r="DH99" s="49"/>
      <c r="DI99" s="49"/>
      <c r="DJ99" s="49"/>
      <c r="DK99" s="49"/>
      <c r="DL99" s="49"/>
      <c r="DM99" s="49"/>
      <c r="DN99" s="49"/>
      <c r="DO99" s="49"/>
      <c r="DP99" s="49"/>
      <c r="DQ99" s="49"/>
      <c r="DR99" s="49"/>
      <c r="DS99" s="49"/>
      <c r="DT99" s="49"/>
      <c r="DU99" s="49"/>
      <c r="DV99" s="49"/>
      <c r="DW99" s="49"/>
      <c r="DX99" s="49"/>
      <c r="DY99" s="49"/>
      <c r="DZ99" s="49"/>
      <c r="EA99" s="49"/>
      <c r="EB99" s="49"/>
      <c r="EC99" s="49"/>
      <c r="ED99" s="49"/>
      <c r="EE99" s="49"/>
      <c r="EF99" s="49"/>
      <c r="EG99" s="49"/>
      <c r="EH99" s="49"/>
      <c r="EI99" s="49"/>
      <c r="EJ99" s="49"/>
      <c r="EK99" s="49"/>
      <c r="EL99" s="49"/>
      <c r="EM99" s="49"/>
      <c r="EN99" s="49"/>
      <c r="EO99" s="49"/>
      <c r="EP99" s="49"/>
      <c r="EQ99" s="49"/>
      <c r="ER99" s="49"/>
      <c r="ES99" s="49"/>
      <c r="ET99" s="49"/>
      <c r="EU99" s="49"/>
      <c r="EV99" s="49"/>
      <c r="EW99" s="49"/>
      <c r="EX99" s="49"/>
      <c r="EY99" s="49"/>
      <c r="EZ99" s="49"/>
      <c r="FA99" s="49"/>
      <c r="FB99" s="49"/>
      <c r="FC99" s="49"/>
      <c r="FD99" s="49"/>
      <c r="FE99" s="49"/>
      <c r="FF99" s="49"/>
      <c r="FG99" s="49"/>
      <c r="FH99" s="49"/>
      <c r="FI99" s="49"/>
      <c r="FJ99" s="49"/>
      <c r="FK99" s="49"/>
      <c r="FL99" s="49"/>
      <c r="FM99" s="49"/>
      <c r="FN99" s="49"/>
      <c r="FO99" s="49"/>
      <c r="FP99" s="49"/>
      <c r="FQ99" s="49"/>
      <c r="FR99" s="49"/>
      <c r="FS99" s="49"/>
      <c r="FT99" s="49"/>
      <c r="FU99" s="49"/>
      <c r="FV99" s="49"/>
      <c r="FW99" s="49"/>
      <c r="FX99" s="49"/>
      <c r="FY99" s="49"/>
      <c r="FZ99" s="49"/>
      <c r="GA99" s="49"/>
      <c r="GB99" s="49"/>
      <c r="GC99" s="49"/>
      <c r="GD99" s="49"/>
      <c r="GE99" s="49"/>
      <c r="GF99" s="49"/>
      <c r="GG99" s="49"/>
      <c r="GH99" s="49"/>
      <c r="GI99" s="49"/>
      <c r="GJ99" s="49"/>
      <c r="GK99" s="49"/>
      <c r="GL99" s="49"/>
      <c r="GM99" s="49"/>
      <c r="GN99" s="49"/>
      <c r="GO99" s="49"/>
      <c r="GP99" s="49"/>
      <c r="GQ99" s="49"/>
      <c r="GR99" s="49"/>
      <c r="GS99" s="49"/>
      <c r="GT99" s="49"/>
      <c r="GU99" s="49"/>
      <c r="GV99" s="49"/>
      <c r="GW99" s="49"/>
      <c r="GX99" s="49"/>
      <c r="GY99" s="49"/>
      <c r="GZ99" s="49"/>
      <c r="HA99" s="49"/>
      <c r="HB99" s="49"/>
      <c r="HC99" s="49"/>
    </row>
    <row r="100" spans="1:211" s="56" customFormat="1" ht="12.75" customHeight="1" x14ac:dyDescent="0.25">
      <c r="A100" s="582"/>
      <c r="B100" s="171"/>
      <c r="C100" s="194">
        <v>0.41666666666666669</v>
      </c>
      <c r="D100" s="195">
        <v>0.5</v>
      </c>
      <c r="E100" s="194"/>
      <c r="F100" s="195"/>
      <c r="G100" s="194"/>
      <c r="H100" s="195"/>
      <c r="I100" s="194"/>
      <c r="J100" s="195"/>
      <c r="K100" s="194">
        <v>0.375</v>
      </c>
      <c r="L100" s="195">
        <v>0.5</v>
      </c>
      <c r="M100" s="194"/>
      <c r="N100" s="195"/>
      <c r="O100" s="194"/>
      <c r="P100" s="195"/>
      <c r="Q100" s="194"/>
      <c r="R100" s="195"/>
      <c r="S100" s="194">
        <v>0.41666666666666669</v>
      </c>
      <c r="T100" s="195">
        <v>0.5</v>
      </c>
      <c r="U100" s="194"/>
      <c r="V100" s="195"/>
      <c r="W100" s="194"/>
      <c r="X100" s="195"/>
      <c r="Y100" s="194"/>
      <c r="Z100" s="195"/>
      <c r="AA100" s="196"/>
      <c r="AB100" s="197"/>
      <c r="AC100" s="196"/>
      <c r="AD100" s="197"/>
      <c r="AE100" s="196"/>
      <c r="AF100" s="197"/>
      <c r="AG100" s="196"/>
      <c r="AH100" s="197"/>
      <c r="AI100" s="196"/>
      <c r="AJ100" s="197"/>
      <c r="AK100" s="196"/>
      <c r="AL100" s="197"/>
      <c r="AM100" s="196"/>
      <c r="AN100" s="197"/>
      <c r="AO100" s="196"/>
      <c r="AP100" s="197"/>
      <c r="AQ100" s="196"/>
      <c r="AR100" s="197"/>
      <c r="AS100" s="196"/>
      <c r="AT100" s="197"/>
      <c r="AU100" s="49"/>
      <c r="AV100" s="49"/>
      <c r="AW100" s="49"/>
      <c r="AX100" s="49"/>
      <c r="AY100" s="49"/>
      <c r="AZ100" s="49"/>
      <c r="BA100" s="49"/>
      <c r="BB100" s="49"/>
      <c r="BC100" s="49"/>
      <c r="BD100" s="49"/>
      <c r="BE100" s="49"/>
      <c r="BF100" s="49"/>
      <c r="BG100" s="49"/>
      <c r="BH100" s="49"/>
      <c r="BI100" s="49"/>
      <c r="BJ100" s="49"/>
      <c r="BK100" s="49"/>
      <c r="BL100" s="49"/>
      <c r="BM100" s="49"/>
      <c r="BN100" s="49"/>
      <c r="BO100" s="49"/>
      <c r="BP100" s="49"/>
      <c r="BQ100" s="49"/>
      <c r="BR100" s="49"/>
      <c r="BS100" s="49"/>
      <c r="BT100" s="49"/>
      <c r="BU100" s="49"/>
      <c r="BV100" s="49"/>
      <c r="BW100" s="49"/>
      <c r="BX100" s="49"/>
      <c r="BY100" s="49"/>
      <c r="BZ100" s="49"/>
      <c r="CA100" s="49"/>
      <c r="CB100" s="49"/>
      <c r="CC100" s="49"/>
      <c r="CD100" s="49"/>
      <c r="CE100" s="49"/>
      <c r="CF100" s="49"/>
      <c r="CG100" s="49"/>
      <c r="CH100" s="49"/>
      <c r="CI100" s="49"/>
      <c r="CJ100" s="49"/>
      <c r="CK100" s="49"/>
      <c r="CL100" s="49"/>
      <c r="CM100" s="49"/>
      <c r="CN100" s="49"/>
      <c r="CO100" s="49"/>
      <c r="CP100" s="49"/>
      <c r="CQ100" s="49"/>
      <c r="CR100" s="49"/>
      <c r="CS100" s="49"/>
      <c r="CT100" s="49"/>
      <c r="CU100" s="49"/>
      <c r="CV100" s="49"/>
      <c r="CW100" s="49"/>
      <c r="CX100" s="49"/>
      <c r="CY100" s="49"/>
      <c r="CZ100" s="49"/>
      <c r="DA100" s="49"/>
      <c r="DB100" s="49"/>
      <c r="DC100" s="49"/>
      <c r="DD100" s="49"/>
      <c r="DE100" s="49"/>
      <c r="DF100" s="49"/>
      <c r="DG100" s="49"/>
      <c r="DH100" s="49"/>
      <c r="DI100" s="49"/>
      <c r="DJ100" s="49"/>
      <c r="DK100" s="49"/>
      <c r="DL100" s="49"/>
      <c r="DM100" s="49"/>
      <c r="DN100" s="49"/>
      <c r="DO100" s="49"/>
      <c r="DP100" s="49"/>
      <c r="DQ100" s="49"/>
      <c r="DR100" s="49"/>
      <c r="DS100" s="49"/>
      <c r="DT100" s="49"/>
      <c r="DU100" s="49"/>
      <c r="DV100" s="49"/>
      <c r="DW100" s="49"/>
      <c r="DX100" s="49"/>
      <c r="DY100" s="49"/>
      <c r="DZ100" s="49"/>
      <c r="EA100" s="49"/>
      <c r="EB100" s="49"/>
      <c r="EC100" s="49"/>
      <c r="ED100" s="49"/>
      <c r="EE100" s="49"/>
      <c r="EF100" s="49"/>
      <c r="EG100" s="49"/>
      <c r="EH100" s="49"/>
      <c r="EI100" s="49"/>
      <c r="EJ100" s="49"/>
      <c r="EK100" s="49"/>
      <c r="EL100" s="49"/>
      <c r="EM100" s="49"/>
      <c r="EN100" s="49"/>
      <c r="EO100" s="49"/>
      <c r="EP100" s="49"/>
      <c r="EQ100" s="49"/>
      <c r="ER100" s="49"/>
      <c r="ES100" s="49"/>
      <c r="ET100" s="49"/>
      <c r="EU100" s="49"/>
      <c r="EV100" s="49"/>
      <c r="EW100" s="49"/>
      <c r="EX100" s="49"/>
      <c r="EY100" s="49"/>
      <c r="EZ100" s="49"/>
      <c r="FA100" s="49"/>
      <c r="FB100" s="49"/>
      <c r="FC100" s="49"/>
      <c r="FD100" s="49"/>
      <c r="FE100" s="49"/>
      <c r="FF100" s="49"/>
      <c r="FG100" s="49"/>
      <c r="FH100" s="49"/>
      <c r="FI100" s="49"/>
      <c r="FJ100" s="49"/>
      <c r="FK100" s="49"/>
      <c r="FL100" s="49"/>
      <c r="FM100" s="49"/>
      <c r="FN100" s="49"/>
      <c r="FO100" s="49"/>
      <c r="FP100" s="49"/>
      <c r="FQ100" s="49"/>
      <c r="FR100" s="49"/>
      <c r="FS100" s="49"/>
      <c r="FT100" s="49"/>
      <c r="FU100" s="49"/>
      <c r="FV100" s="49"/>
      <c r="FW100" s="49"/>
      <c r="FX100" s="49"/>
      <c r="FY100" s="49"/>
      <c r="FZ100" s="49"/>
      <c r="GA100" s="49"/>
      <c r="GB100" s="49"/>
      <c r="GC100" s="49"/>
      <c r="GD100" s="49"/>
      <c r="GE100" s="49"/>
      <c r="GF100" s="49"/>
      <c r="GG100" s="49"/>
      <c r="GH100" s="49"/>
      <c r="GI100" s="49"/>
      <c r="GJ100" s="49"/>
      <c r="GK100" s="49"/>
      <c r="GL100" s="49"/>
      <c r="GM100" s="49"/>
      <c r="GN100" s="49"/>
      <c r="GO100" s="49"/>
      <c r="GP100" s="49"/>
      <c r="GQ100" s="49"/>
      <c r="GR100" s="49"/>
      <c r="GS100" s="49"/>
      <c r="GT100" s="49"/>
      <c r="GU100" s="49"/>
      <c r="GV100" s="49"/>
      <c r="GW100" s="49"/>
      <c r="GX100" s="49"/>
      <c r="GY100" s="49"/>
      <c r="GZ100" s="49"/>
      <c r="HA100" s="49"/>
      <c r="HB100" s="49"/>
      <c r="HC100" s="49"/>
    </row>
    <row r="101" spans="1:211" s="56" customFormat="1" ht="12.75" customHeight="1" x14ac:dyDescent="0.25">
      <c r="A101" s="582"/>
      <c r="B101" s="171"/>
      <c r="C101" s="13"/>
      <c r="D101" s="198" t="s">
        <v>45</v>
      </c>
      <c r="E101" s="13"/>
      <c r="F101" s="198"/>
      <c r="G101" s="13"/>
      <c r="H101" s="198"/>
      <c r="I101" s="13"/>
      <c r="J101" s="198"/>
      <c r="K101" s="13" t="s">
        <v>51</v>
      </c>
      <c r="L101" s="198" t="s">
        <v>45</v>
      </c>
      <c r="M101" s="13"/>
      <c r="N101" s="198"/>
      <c r="O101" s="13"/>
      <c r="P101" s="198"/>
      <c r="Q101" s="13"/>
      <c r="R101" s="198"/>
      <c r="S101" s="13"/>
      <c r="T101" s="198" t="s">
        <v>14</v>
      </c>
      <c r="U101" s="13"/>
      <c r="V101" s="198"/>
      <c r="W101" s="13"/>
      <c r="X101" s="198"/>
      <c r="Y101" s="13"/>
      <c r="Z101" s="198"/>
      <c r="AA101" s="86"/>
      <c r="AB101" s="199"/>
      <c r="AC101" s="86"/>
      <c r="AD101" s="199"/>
      <c r="AE101" s="86"/>
      <c r="AF101" s="199"/>
      <c r="AG101" s="86"/>
      <c r="AH101" s="199"/>
      <c r="AI101" s="86"/>
      <c r="AJ101" s="199"/>
      <c r="AK101" s="86"/>
      <c r="AL101" s="199"/>
      <c r="AM101" s="86"/>
      <c r="AN101" s="199"/>
      <c r="AO101" s="86"/>
      <c r="AP101" s="199"/>
      <c r="AQ101" s="86"/>
      <c r="AR101" s="199"/>
      <c r="AS101" s="86"/>
      <c r="AT101" s="199"/>
      <c r="AU101" s="49"/>
      <c r="AV101" s="49"/>
      <c r="AW101" s="49"/>
      <c r="AX101" s="49"/>
      <c r="AY101" s="49"/>
      <c r="AZ101" s="49"/>
      <c r="BA101" s="49"/>
      <c r="BB101" s="49"/>
      <c r="BC101" s="49"/>
      <c r="BD101" s="49"/>
      <c r="BE101" s="49"/>
      <c r="BF101" s="49"/>
      <c r="BG101" s="49"/>
      <c r="BH101" s="49"/>
      <c r="BI101" s="49"/>
      <c r="BJ101" s="49"/>
      <c r="BK101" s="49"/>
      <c r="BL101" s="49"/>
      <c r="BM101" s="49"/>
      <c r="BN101" s="49"/>
      <c r="BO101" s="49"/>
      <c r="BP101" s="49"/>
      <c r="BQ101" s="49"/>
      <c r="BR101" s="49"/>
      <c r="BS101" s="49"/>
      <c r="BT101" s="49"/>
      <c r="BU101" s="49"/>
      <c r="BV101" s="49"/>
      <c r="BW101" s="49"/>
      <c r="BX101" s="49"/>
      <c r="BY101" s="49"/>
      <c r="BZ101" s="49"/>
      <c r="CA101" s="49"/>
      <c r="CB101" s="49"/>
      <c r="CC101" s="49"/>
      <c r="CD101" s="49"/>
      <c r="CE101" s="49"/>
      <c r="CF101" s="49"/>
      <c r="CG101" s="49"/>
      <c r="CH101" s="49"/>
      <c r="CI101" s="49"/>
      <c r="CJ101" s="49"/>
      <c r="CK101" s="49"/>
      <c r="CL101" s="49"/>
      <c r="CM101" s="49"/>
      <c r="CN101" s="49"/>
      <c r="CO101" s="49"/>
      <c r="CP101" s="49"/>
      <c r="CQ101" s="49"/>
      <c r="CR101" s="49"/>
      <c r="CS101" s="49"/>
      <c r="CT101" s="49"/>
      <c r="CU101" s="49"/>
      <c r="CV101" s="49"/>
      <c r="CW101" s="49"/>
      <c r="CX101" s="49"/>
      <c r="CY101" s="49"/>
      <c r="CZ101" s="49"/>
      <c r="DA101" s="49"/>
      <c r="DB101" s="49"/>
      <c r="DC101" s="49"/>
      <c r="DD101" s="49"/>
      <c r="DE101" s="49"/>
      <c r="DF101" s="49"/>
      <c r="DG101" s="49"/>
      <c r="DH101" s="49"/>
      <c r="DI101" s="49"/>
      <c r="DJ101" s="49"/>
      <c r="DK101" s="49"/>
      <c r="DL101" s="49"/>
      <c r="DM101" s="49"/>
      <c r="DN101" s="49"/>
      <c r="DO101" s="49"/>
      <c r="DP101" s="49"/>
      <c r="DQ101" s="49"/>
      <c r="DR101" s="49"/>
      <c r="DS101" s="49"/>
      <c r="DT101" s="49"/>
      <c r="DU101" s="49"/>
      <c r="DV101" s="49"/>
      <c r="DW101" s="49"/>
      <c r="DX101" s="49"/>
      <c r="DY101" s="49"/>
      <c r="DZ101" s="49"/>
      <c r="EA101" s="49"/>
      <c r="EB101" s="49"/>
      <c r="EC101" s="49"/>
      <c r="ED101" s="49"/>
      <c r="EE101" s="49"/>
      <c r="EF101" s="49"/>
      <c r="EG101" s="49"/>
      <c r="EH101" s="49"/>
      <c r="EI101" s="49"/>
      <c r="EJ101" s="49"/>
      <c r="EK101" s="49"/>
      <c r="EL101" s="49"/>
      <c r="EM101" s="49"/>
      <c r="EN101" s="49"/>
      <c r="EO101" s="49"/>
      <c r="EP101" s="49"/>
      <c r="EQ101" s="49"/>
      <c r="ER101" s="49"/>
      <c r="ES101" s="49"/>
      <c r="ET101" s="49"/>
      <c r="EU101" s="49"/>
      <c r="EV101" s="49"/>
      <c r="EW101" s="49"/>
      <c r="EX101" s="49"/>
      <c r="EY101" s="49"/>
      <c r="EZ101" s="49"/>
      <c r="FA101" s="49"/>
      <c r="FB101" s="49"/>
      <c r="FC101" s="49"/>
      <c r="FD101" s="49"/>
      <c r="FE101" s="49"/>
      <c r="FF101" s="49"/>
      <c r="FG101" s="49"/>
      <c r="FH101" s="49"/>
      <c r="FI101" s="49"/>
      <c r="FJ101" s="49"/>
      <c r="FK101" s="49"/>
      <c r="FL101" s="49"/>
      <c r="FM101" s="49"/>
      <c r="FN101" s="49"/>
      <c r="FO101" s="49"/>
      <c r="FP101" s="49"/>
      <c r="FQ101" s="49"/>
      <c r="FR101" s="49"/>
      <c r="FS101" s="49"/>
      <c r="FT101" s="49"/>
      <c r="FU101" s="49"/>
      <c r="FV101" s="49"/>
      <c r="FW101" s="49"/>
      <c r="FX101" s="49"/>
      <c r="FY101" s="49"/>
      <c r="FZ101" s="49"/>
      <c r="GA101" s="49"/>
      <c r="GB101" s="49"/>
      <c r="GC101" s="49"/>
      <c r="GD101" s="49"/>
      <c r="GE101" s="49"/>
      <c r="GF101" s="49"/>
      <c r="GG101" s="49"/>
      <c r="GH101" s="49"/>
      <c r="GI101" s="49"/>
      <c r="GJ101" s="49"/>
      <c r="GK101" s="49"/>
      <c r="GL101" s="49"/>
      <c r="GM101" s="49"/>
      <c r="GN101" s="49"/>
      <c r="GO101" s="49"/>
      <c r="GP101" s="49"/>
      <c r="GQ101" s="49"/>
      <c r="GR101" s="49"/>
      <c r="GS101" s="49"/>
      <c r="GT101" s="49"/>
      <c r="GU101" s="49"/>
      <c r="GV101" s="49"/>
      <c r="GW101" s="49"/>
      <c r="GX101" s="49"/>
      <c r="GY101" s="49"/>
      <c r="GZ101" s="49"/>
      <c r="HA101" s="49"/>
      <c r="HB101" s="49"/>
      <c r="HC101" s="49"/>
    </row>
    <row r="102" spans="1:211" s="56" customFormat="1" ht="12.75" customHeight="1" thickBot="1" x14ac:dyDescent="0.3">
      <c r="A102" s="582"/>
      <c r="B102" s="171"/>
      <c r="C102" s="352"/>
      <c r="D102" s="353"/>
      <c r="E102" s="352"/>
      <c r="F102" s="353"/>
      <c r="G102" s="352"/>
      <c r="H102" s="353"/>
      <c r="I102" s="352"/>
      <c r="J102" s="353"/>
      <c r="K102" s="352"/>
      <c r="L102" s="353"/>
      <c r="M102" s="352"/>
      <c r="N102" s="353"/>
      <c r="O102" s="352"/>
      <c r="P102" s="353"/>
      <c r="Q102" s="352"/>
      <c r="R102" s="353"/>
      <c r="S102" s="352"/>
      <c r="T102" s="353"/>
      <c r="U102" s="352"/>
      <c r="V102" s="353"/>
      <c r="W102" s="352"/>
      <c r="X102" s="353"/>
      <c r="Y102" s="352"/>
      <c r="Z102" s="353"/>
      <c r="AA102" s="436"/>
      <c r="AB102" s="437"/>
      <c r="AC102" s="436"/>
      <c r="AD102" s="437"/>
      <c r="AE102" s="436"/>
      <c r="AF102" s="437"/>
      <c r="AG102" s="436"/>
      <c r="AH102" s="437"/>
      <c r="AI102" s="436"/>
      <c r="AJ102" s="437"/>
      <c r="AK102" s="436"/>
      <c r="AL102" s="437"/>
      <c r="AM102" s="436"/>
      <c r="AN102" s="437"/>
      <c r="AO102" s="436"/>
      <c r="AP102" s="437"/>
      <c r="AQ102" s="436"/>
      <c r="AR102" s="437"/>
      <c r="AS102" s="436"/>
      <c r="AT102" s="437"/>
      <c r="AU102" s="49"/>
      <c r="AV102" s="49"/>
      <c r="AW102" s="49"/>
      <c r="AX102" s="49"/>
      <c r="AY102" s="49"/>
      <c r="AZ102" s="49"/>
      <c r="BA102" s="49"/>
      <c r="BB102" s="49"/>
      <c r="BC102" s="49"/>
      <c r="BD102" s="49"/>
      <c r="BE102" s="49"/>
      <c r="BF102" s="49"/>
      <c r="BG102" s="49"/>
      <c r="BH102" s="49"/>
      <c r="BI102" s="49"/>
      <c r="BJ102" s="49"/>
      <c r="BK102" s="49"/>
      <c r="BL102" s="49"/>
      <c r="BM102" s="49"/>
      <c r="BN102" s="49"/>
      <c r="BO102" s="49"/>
      <c r="BP102" s="49"/>
      <c r="BQ102" s="49"/>
      <c r="BR102" s="49"/>
      <c r="BS102" s="49"/>
      <c r="BT102" s="49"/>
      <c r="BU102" s="49"/>
      <c r="BV102" s="49"/>
      <c r="BW102" s="49"/>
      <c r="BX102" s="49"/>
      <c r="BY102" s="49"/>
      <c r="BZ102" s="49"/>
      <c r="CA102" s="49"/>
      <c r="CB102" s="49"/>
      <c r="CC102" s="49"/>
      <c r="CD102" s="49"/>
      <c r="CE102" s="49"/>
      <c r="CF102" s="49"/>
      <c r="CG102" s="49"/>
      <c r="CH102" s="49"/>
      <c r="CI102" s="49"/>
      <c r="CJ102" s="49"/>
      <c r="CK102" s="49"/>
      <c r="CL102" s="49"/>
      <c r="CM102" s="49"/>
      <c r="CN102" s="49"/>
      <c r="CO102" s="49"/>
      <c r="CP102" s="49"/>
      <c r="CQ102" s="49"/>
      <c r="CR102" s="49"/>
      <c r="CS102" s="49"/>
      <c r="CT102" s="49"/>
      <c r="CU102" s="49"/>
      <c r="CV102" s="49"/>
      <c r="CW102" s="49"/>
      <c r="CX102" s="49"/>
      <c r="CY102" s="49"/>
      <c r="CZ102" s="49"/>
      <c r="DA102" s="49"/>
      <c r="DB102" s="49"/>
      <c r="DC102" s="49"/>
      <c r="DD102" s="49"/>
      <c r="DE102" s="49"/>
      <c r="DF102" s="49"/>
      <c r="DG102" s="49"/>
      <c r="DH102" s="49"/>
      <c r="DI102" s="49"/>
      <c r="DJ102" s="49"/>
      <c r="DK102" s="49"/>
      <c r="DL102" s="49"/>
      <c r="DM102" s="49"/>
      <c r="DN102" s="49"/>
      <c r="DO102" s="49"/>
      <c r="DP102" s="49"/>
      <c r="DQ102" s="49"/>
      <c r="DR102" s="49"/>
      <c r="DS102" s="49"/>
      <c r="DT102" s="49"/>
      <c r="DU102" s="49"/>
      <c r="DV102" s="49"/>
      <c r="DW102" s="49"/>
      <c r="DX102" s="49"/>
      <c r="DY102" s="49"/>
      <c r="DZ102" s="49"/>
      <c r="EA102" s="49"/>
      <c r="EB102" s="49"/>
      <c r="EC102" s="49"/>
      <c r="ED102" s="49"/>
      <c r="EE102" s="49"/>
      <c r="EF102" s="49"/>
      <c r="EG102" s="49"/>
      <c r="EH102" s="49"/>
      <c r="EI102" s="49"/>
      <c r="EJ102" s="49"/>
      <c r="EK102" s="49"/>
      <c r="EL102" s="49"/>
      <c r="EM102" s="49"/>
      <c r="EN102" s="49"/>
      <c r="EO102" s="49"/>
      <c r="EP102" s="49"/>
      <c r="EQ102" s="49"/>
      <c r="ER102" s="49"/>
      <c r="ES102" s="49"/>
      <c r="ET102" s="49"/>
      <c r="EU102" s="49"/>
      <c r="EV102" s="49"/>
      <c r="EW102" s="49"/>
      <c r="EX102" s="49"/>
      <c r="EY102" s="49"/>
      <c r="EZ102" s="49"/>
      <c r="FA102" s="49"/>
      <c r="FB102" s="49"/>
      <c r="FC102" s="49"/>
      <c r="FD102" s="49"/>
      <c r="FE102" s="49"/>
      <c r="FF102" s="49"/>
      <c r="FG102" s="49"/>
      <c r="FH102" s="49"/>
      <c r="FI102" s="49"/>
      <c r="FJ102" s="49"/>
      <c r="FK102" s="49"/>
      <c r="FL102" s="49"/>
      <c r="FM102" s="49"/>
      <c r="FN102" s="49"/>
      <c r="FO102" s="49"/>
      <c r="FP102" s="49"/>
      <c r="FQ102" s="49"/>
      <c r="FR102" s="49"/>
      <c r="FS102" s="49"/>
      <c r="FT102" s="49"/>
      <c r="FU102" s="49"/>
      <c r="FV102" s="49"/>
      <c r="FW102" s="49"/>
      <c r="FX102" s="49"/>
      <c r="FY102" s="49"/>
      <c r="FZ102" s="49"/>
      <c r="GA102" s="49"/>
      <c r="GB102" s="49"/>
      <c r="GC102" s="49"/>
      <c r="GD102" s="49"/>
      <c r="GE102" s="49"/>
      <c r="GF102" s="49"/>
      <c r="GG102" s="49"/>
      <c r="GH102" s="49"/>
      <c r="GI102" s="49"/>
      <c r="GJ102" s="49"/>
      <c r="GK102" s="49"/>
      <c r="GL102" s="49"/>
      <c r="GM102" s="49"/>
      <c r="GN102" s="49"/>
      <c r="GO102" s="49"/>
      <c r="GP102" s="49"/>
      <c r="GQ102" s="49"/>
      <c r="GR102" s="49"/>
      <c r="GS102" s="49"/>
      <c r="GT102" s="49"/>
      <c r="GU102" s="49"/>
      <c r="GV102" s="49"/>
      <c r="GW102" s="49"/>
      <c r="GX102" s="49"/>
      <c r="GY102" s="49"/>
      <c r="GZ102" s="49"/>
      <c r="HA102" s="49"/>
      <c r="HB102" s="49"/>
      <c r="HC102" s="49"/>
    </row>
    <row r="103" spans="1:211" s="58" customFormat="1" ht="12.75" customHeight="1" x14ac:dyDescent="0.25">
      <c r="A103" s="582"/>
      <c r="B103" s="172" t="s">
        <v>28</v>
      </c>
      <c r="C103" s="428" t="s">
        <v>110</v>
      </c>
      <c r="D103" s="429"/>
      <c r="E103" s="428" t="s">
        <v>187</v>
      </c>
      <c r="F103" s="429"/>
      <c r="G103" s="428" t="s">
        <v>188</v>
      </c>
      <c r="H103" s="429"/>
      <c r="I103" s="428"/>
      <c r="J103" s="429"/>
      <c r="K103" s="428" t="s">
        <v>113</v>
      </c>
      <c r="L103" s="429"/>
      <c r="M103" s="428"/>
      <c r="N103" s="429"/>
      <c r="O103" s="428" t="s">
        <v>114</v>
      </c>
      <c r="P103" s="429"/>
      <c r="Q103" s="428"/>
      <c r="R103" s="429"/>
      <c r="S103" s="428" t="s">
        <v>56</v>
      </c>
      <c r="T103" s="429"/>
      <c r="U103" s="428" t="s">
        <v>189</v>
      </c>
      <c r="V103" s="429"/>
      <c r="W103" s="428" t="s">
        <v>190</v>
      </c>
      <c r="X103" s="429"/>
      <c r="Y103" s="428"/>
      <c r="Z103" s="429"/>
      <c r="AA103" s="428" t="s">
        <v>191</v>
      </c>
      <c r="AB103" s="429"/>
      <c r="AC103" s="428"/>
      <c r="AD103" s="429"/>
      <c r="AE103" s="428" t="s">
        <v>191</v>
      </c>
      <c r="AF103" s="429"/>
      <c r="AG103" s="428"/>
      <c r="AH103" s="429"/>
      <c r="AI103" s="428" t="s">
        <v>116</v>
      </c>
      <c r="AJ103" s="429"/>
      <c r="AK103" s="428"/>
      <c r="AL103" s="429"/>
      <c r="AM103" s="428" t="s">
        <v>38</v>
      </c>
      <c r="AN103" s="429"/>
      <c r="AO103" s="428"/>
      <c r="AP103" s="429"/>
      <c r="AQ103" s="428"/>
      <c r="AR103" s="429"/>
      <c r="AS103" s="428"/>
      <c r="AT103" s="429"/>
      <c r="AU103" s="49"/>
      <c r="AV103" s="49"/>
      <c r="AW103" s="49"/>
      <c r="AX103" s="49"/>
      <c r="AY103" s="49"/>
      <c r="AZ103" s="49"/>
      <c r="BA103" s="49"/>
      <c r="BB103" s="49"/>
      <c r="BC103" s="49"/>
      <c r="BD103" s="49"/>
      <c r="BE103" s="49"/>
      <c r="BF103" s="49"/>
      <c r="BG103" s="49"/>
      <c r="BH103" s="49"/>
      <c r="BI103" s="49"/>
      <c r="BJ103" s="49"/>
      <c r="BK103" s="49"/>
      <c r="BL103" s="49"/>
      <c r="BM103" s="49"/>
      <c r="BN103" s="49"/>
      <c r="BO103" s="49"/>
      <c r="BP103" s="49"/>
      <c r="BQ103" s="49"/>
      <c r="BR103" s="49"/>
      <c r="BS103" s="49"/>
      <c r="BT103" s="49"/>
      <c r="BU103" s="49"/>
      <c r="BV103" s="49"/>
      <c r="BW103" s="49"/>
      <c r="BX103" s="49"/>
      <c r="BY103" s="49"/>
      <c r="BZ103" s="49"/>
      <c r="CA103" s="49"/>
      <c r="CB103" s="49"/>
      <c r="CC103" s="49"/>
      <c r="CD103" s="49"/>
      <c r="CE103" s="49"/>
      <c r="CF103" s="49"/>
      <c r="CG103" s="49"/>
      <c r="CH103" s="49"/>
      <c r="CI103" s="49"/>
      <c r="CJ103" s="49"/>
      <c r="CK103" s="49"/>
      <c r="CL103" s="49"/>
      <c r="CM103" s="49"/>
      <c r="CN103" s="49"/>
      <c r="CO103" s="49"/>
      <c r="CP103" s="49"/>
      <c r="CQ103" s="49"/>
      <c r="CR103" s="49"/>
      <c r="CS103" s="49"/>
      <c r="CT103" s="49"/>
      <c r="CU103" s="49"/>
      <c r="CV103" s="49"/>
      <c r="CW103" s="49"/>
      <c r="CX103" s="49"/>
      <c r="CY103" s="49"/>
      <c r="CZ103" s="49"/>
      <c r="DA103" s="49"/>
      <c r="DB103" s="49"/>
      <c r="DC103" s="49"/>
      <c r="DD103" s="49"/>
      <c r="DE103" s="49"/>
      <c r="DF103" s="49"/>
      <c r="DG103" s="49"/>
      <c r="DH103" s="49"/>
      <c r="DI103" s="49"/>
      <c r="DJ103" s="49"/>
      <c r="DK103" s="49"/>
      <c r="DL103" s="49"/>
      <c r="DM103" s="49"/>
      <c r="DN103" s="49"/>
      <c r="DO103" s="49"/>
      <c r="DP103" s="49"/>
      <c r="DQ103" s="49"/>
      <c r="DR103" s="49"/>
      <c r="DS103" s="49"/>
      <c r="DT103" s="49"/>
      <c r="DU103" s="49"/>
      <c r="DV103" s="49"/>
      <c r="DW103" s="49"/>
      <c r="DX103" s="49"/>
      <c r="DY103" s="49"/>
      <c r="DZ103" s="49"/>
      <c r="EA103" s="49"/>
      <c r="EB103" s="49"/>
      <c r="EC103" s="49"/>
      <c r="ED103" s="49"/>
      <c r="EE103" s="49"/>
      <c r="EF103" s="49"/>
      <c r="EG103" s="49"/>
      <c r="EH103" s="49"/>
      <c r="EI103" s="49"/>
      <c r="EJ103" s="49"/>
      <c r="EK103" s="49"/>
      <c r="EL103" s="49"/>
      <c r="EM103" s="49"/>
      <c r="EN103" s="49"/>
      <c r="EO103" s="49"/>
      <c r="EP103" s="49"/>
      <c r="EQ103" s="49"/>
      <c r="ER103" s="49"/>
      <c r="ES103" s="49"/>
      <c r="ET103" s="49"/>
      <c r="EU103" s="49"/>
      <c r="EV103" s="49"/>
      <c r="EW103" s="49"/>
      <c r="EX103" s="49"/>
      <c r="EY103" s="49"/>
      <c r="EZ103" s="49"/>
      <c r="FA103" s="49"/>
      <c r="FB103" s="49"/>
      <c r="FC103" s="49"/>
      <c r="FD103" s="49"/>
      <c r="FE103" s="49"/>
      <c r="FF103" s="49"/>
      <c r="FG103" s="49"/>
      <c r="FH103" s="49"/>
      <c r="FI103" s="49"/>
      <c r="FJ103" s="49"/>
      <c r="FK103" s="49"/>
      <c r="FL103" s="49"/>
      <c r="FM103" s="49"/>
      <c r="FN103" s="49"/>
      <c r="FO103" s="49"/>
      <c r="FP103" s="49"/>
      <c r="FQ103" s="49"/>
      <c r="FR103" s="49"/>
      <c r="FS103" s="49"/>
      <c r="FT103" s="49"/>
      <c r="FU103" s="49"/>
      <c r="FV103" s="49"/>
      <c r="FW103" s="49"/>
      <c r="FX103" s="49"/>
      <c r="FY103" s="49"/>
      <c r="FZ103" s="49"/>
      <c r="GA103" s="49"/>
      <c r="GB103" s="49"/>
      <c r="GC103" s="49"/>
      <c r="GD103" s="49"/>
      <c r="GE103" s="49"/>
      <c r="GF103" s="49"/>
      <c r="GG103" s="49"/>
      <c r="GH103" s="49"/>
      <c r="GI103" s="49"/>
      <c r="GJ103" s="49"/>
      <c r="GK103" s="49"/>
      <c r="GL103" s="49"/>
      <c r="GM103" s="49"/>
      <c r="GN103" s="49"/>
      <c r="GO103" s="49"/>
      <c r="GP103" s="49"/>
      <c r="GQ103" s="49"/>
      <c r="GR103" s="49"/>
      <c r="GS103" s="49"/>
      <c r="GT103" s="49"/>
      <c r="GU103" s="49"/>
      <c r="GV103" s="49"/>
      <c r="GW103" s="49"/>
      <c r="GX103" s="49"/>
      <c r="GY103" s="49"/>
      <c r="GZ103" s="49"/>
      <c r="HA103" s="49"/>
      <c r="HB103" s="49"/>
      <c r="HC103" s="49"/>
    </row>
    <row r="104" spans="1:211" s="58" customFormat="1" ht="12.75" customHeight="1" x14ac:dyDescent="0.25">
      <c r="A104" s="582"/>
      <c r="B104" s="172"/>
      <c r="C104" s="200">
        <v>0.33333333333333331</v>
      </c>
      <c r="D104" s="201">
        <v>0.41666666666666669</v>
      </c>
      <c r="E104" s="200">
        <v>0.42708333333333331</v>
      </c>
      <c r="F104" s="201">
        <v>0.51041666666666663</v>
      </c>
      <c r="G104" s="200">
        <v>0.58333333333333337</v>
      </c>
      <c r="H104" s="201">
        <v>0.6875</v>
      </c>
      <c r="I104" s="200"/>
      <c r="J104" s="201"/>
      <c r="K104" s="200">
        <v>0.42708333333333331</v>
      </c>
      <c r="L104" s="201">
        <v>0.51041666666666663</v>
      </c>
      <c r="M104" s="200"/>
      <c r="N104" s="201"/>
      <c r="O104" s="200" t="s">
        <v>86</v>
      </c>
      <c r="P104" s="201">
        <v>0.64583333333333337</v>
      </c>
      <c r="Q104" s="200"/>
      <c r="R104" s="201"/>
      <c r="S104" s="200">
        <v>0.33333333333333331</v>
      </c>
      <c r="T104" s="201">
        <v>0.41666666666666669</v>
      </c>
      <c r="U104" s="200">
        <v>0.41666666666666669</v>
      </c>
      <c r="V104" s="201">
        <v>0.52083333333333337</v>
      </c>
      <c r="W104" s="200">
        <v>0.5625</v>
      </c>
      <c r="X104" s="201">
        <v>0.6875</v>
      </c>
      <c r="Y104" s="200"/>
      <c r="Z104" s="201"/>
      <c r="AA104" s="200">
        <v>0.375</v>
      </c>
      <c r="AB104" s="201">
        <v>0.5</v>
      </c>
      <c r="AC104" s="200"/>
      <c r="AD104" s="201"/>
      <c r="AE104" s="200">
        <v>0.5625</v>
      </c>
      <c r="AF104" s="201">
        <v>0.6875</v>
      </c>
      <c r="AG104" s="200"/>
      <c r="AH104" s="201"/>
      <c r="AI104" s="200">
        <v>0.38541666666666669</v>
      </c>
      <c r="AJ104" s="201">
        <v>0.51041666666666663</v>
      </c>
      <c r="AK104" s="200"/>
      <c r="AL104" s="201"/>
      <c r="AM104" s="200">
        <v>0.5625</v>
      </c>
      <c r="AN104" s="201">
        <v>0.6875</v>
      </c>
      <c r="AO104" s="200"/>
      <c r="AP104" s="201"/>
      <c r="AQ104" s="200"/>
      <c r="AR104" s="201"/>
      <c r="AS104" s="200"/>
      <c r="AT104" s="201"/>
      <c r="AU104" s="49"/>
      <c r="AV104" s="49"/>
      <c r="AW104" s="49"/>
      <c r="AX104" s="49"/>
      <c r="AY104" s="49"/>
      <c r="AZ104" s="49"/>
      <c r="BA104" s="49"/>
      <c r="BB104" s="49"/>
      <c r="BC104" s="49"/>
      <c r="BD104" s="49"/>
      <c r="BE104" s="49"/>
      <c r="BF104" s="49"/>
      <c r="BG104" s="49"/>
      <c r="BH104" s="49"/>
      <c r="BI104" s="49"/>
      <c r="BJ104" s="49"/>
      <c r="BK104" s="49"/>
      <c r="BL104" s="49"/>
      <c r="BM104" s="49"/>
      <c r="BN104" s="49"/>
      <c r="BO104" s="49"/>
      <c r="BP104" s="49"/>
      <c r="BQ104" s="49"/>
      <c r="BR104" s="49"/>
      <c r="BS104" s="49"/>
      <c r="BT104" s="49"/>
      <c r="BU104" s="49"/>
      <c r="BV104" s="49"/>
      <c r="BW104" s="49"/>
      <c r="BX104" s="49"/>
      <c r="BY104" s="49"/>
      <c r="BZ104" s="49"/>
      <c r="CA104" s="49"/>
      <c r="CB104" s="49"/>
      <c r="CC104" s="49"/>
      <c r="CD104" s="49"/>
      <c r="CE104" s="49"/>
      <c r="CF104" s="49"/>
      <c r="CG104" s="49"/>
      <c r="CH104" s="49"/>
      <c r="CI104" s="49"/>
      <c r="CJ104" s="49"/>
      <c r="CK104" s="49"/>
      <c r="CL104" s="49"/>
      <c r="CM104" s="49"/>
      <c r="CN104" s="49"/>
      <c r="CO104" s="49"/>
      <c r="CP104" s="49"/>
      <c r="CQ104" s="49"/>
      <c r="CR104" s="49"/>
      <c r="CS104" s="49"/>
      <c r="CT104" s="49"/>
      <c r="CU104" s="49"/>
      <c r="CV104" s="49"/>
      <c r="CW104" s="49"/>
      <c r="CX104" s="49"/>
      <c r="CY104" s="49"/>
      <c r="CZ104" s="49"/>
      <c r="DA104" s="49"/>
      <c r="DB104" s="49"/>
      <c r="DC104" s="49"/>
      <c r="DD104" s="49"/>
      <c r="DE104" s="49"/>
      <c r="DF104" s="49"/>
      <c r="DG104" s="49"/>
      <c r="DH104" s="49"/>
      <c r="DI104" s="49"/>
      <c r="DJ104" s="49"/>
      <c r="DK104" s="49"/>
      <c r="DL104" s="49"/>
      <c r="DM104" s="49"/>
      <c r="DN104" s="49"/>
      <c r="DO104" s="49"/>
      <c r="DP104" s="49"/>
      <c r="DQ104" s="49"/>
      <c r="DR104" s="49"/>
      <c r="DS104" s="49"/>
      <c r="DT104" s="49"/>
      <c r="DU104" s="49"/>
      <c r="DV104" s="49"/>
      <c r="DW104" s="49"/>
      <c r="DX104" s="49"/>
      <c r="DY104" s="49"/>
      <c r="DZ104" s="49"/>
      <c r="EA104" s="49"/>
      <c r="EB104" s="49"/>
      <c r="EC104" s="49"/>
      <c r="ED104" s="49"/>
      <c r="EE104" s="49"/>
      <c r="EF104" s="49"/>
      <c r="EG104" s="49"/>
      <c r="EH104" s="49"/>
      <c r="EI104" s="49"/>
      <c r="EJ104" s="49"/>
      <c r="EK104" s="49"/>
      <c r="EL104" s="49"/>
      <c r="EM104" s="49"/>
      <c r="EN104" s="49"/>
      <c r="EO104" s="49"/>
      <c r="EP104" s="49"/>
      <c r="EQ104" s="49"/>
      <c r="ER104" s="49"/>
      <c r="ES104" s="49"/>
      <c r="ET104" s="49"/>
      <c r="EU104" s="49"/>
      <c r="EV104" s="49"/>
      <c r="EW104" s="49"/>
      <c r="EX104" s="49"/>
      <c r="EY104" s="49"/>
      <c r="EZ104" s="49"/>
      <c r="FA104" s="49"/>
      <c r="FB104" s="49"/>
      <c r="FC104" s="49"/>
      <c r="FD104" s="49"/>
      <c r="FE104" s="49"/>
      <c r="FF104" s="49"/>
      <c r="FG104" s="49"/>
      <c r="FH104" s="49"/>
      <c r="FI104" s="49"/>
      <c r="FJ104" s="49"/>
      <c r="FK104" s="49"/>
      <c r="FL104" s="49"/>
      <c r="FM104" s="49"/>
      <c r="FN104" s="49"/>
      <c r="FO104" s="49"/>
      <c r="FP104" s="49"/>
      <c r="FQ104" s="49"/>
      <c r="FR104" s="49"/>
      <c r="FS104" s="49"/>
      <c r="FT104" s="49"/>
      <c r="FU104" s="49"/>
      <c r="FV104" s="49"/>
      <c r="FW104" s="49"/>
      <c r="FX104" s="49"/>
      <c r="FY104" s="49"/>
      <c r="FZ104" s="49"/>
      <c r="GA104" s="49"/>
      <c r="GB104" s="49"/>
      <c r="GC104" s="49"/>
      <c r="GD104" s="49"/>
      <c r="GE104" s="49"/>
      <c r="GF104" s="49"/>
      <c r="GG104" s="49"/>
      <c r="GH104" s="49"/>
      <c r="GI104" s="49"/>
      <c r="GJ104" s="49"/>
      <c r="GK104" s="49"/>
      <c r="GL104" s="49"/>
      <c r="GM104" s="49"/>
      <c r="GN104" s="49"/>
      <c r="GO104" s="49"/>
      <c r="GP104" s="49"/>
      <c r="GQ104" s="49"/>
      <c r="GR104" s="49"/>
      <c r="GS104" s="49"/>
      <c r="GT104" s="49"/>
      <c r="GU104" s="49"/>
      <c r="GV104" s="49"/>
      <c r="GW104" s="49"/>
      <c r="GX104" s="49"/>
      <c r="GY104" s="49"/>
      <c r="GZ104" s="49"/>
      <c r="HA104" s="49"/>
      <c r="HB104" s="49"/>
      <c r="HC104" s="49"/>
    </row>
    <row r="105" spans="1:211" s="58" customFormat="1" ht="12.75" customHeight="1" x14ac:dyDescent="0.25">
      <c r="A105" s="582"/>
      <c r="B105" s="172"/>
      <c r="C105" s="17" t="s">
        <v>28</v>
      </c>
      <c r="D105" s="202" t="s">
        <v>60</v>
      </c>
      <c r="E105" s="17" t="s">
        <v>28</v>
      </c>
      <c r="F105" s="202" t="s">
        <v>14</v>
      </c>
      <c r="G105" s="17" t="s">
        <v>28</v>
      </c>
      <c r="H105" s="202" t="s">
        <v>63</v>
      </c>
      <c r="I105" s="17"/>
      <c r="J105" s="202"/>
      <c r="K105" s="17" t="s">
        <v>28</v>
      </c>
      <c r="L105" s="202" t="s">
        <v>43</v>
      </c>
      <c r="M105" s="17"/>
      <c r="N105" s="202"/>
      <c r="O105" s="17" t="s">
        <v>28</v>
      </c>
      <c r="P105" s="202" t="s">
        <v>43</v>
      </c>
      <c r="Q105" s="17"/>
      <c r="R105" s="202"/>
      <c r="S105" s="17" t="s">
        <v>28</v>
      </c>
      <c r="T105" s="202" t="s">
        <v>60</v>
      </c>
      <c r="U105" s="17" t="s">
        <v>28</v>
      </c>
      <c r="V105" s="202" t="s">
        <v>43</v>
      </c>
      <c r="W105" s="17" t="s">
        <v>192</v>
      </c>
      <c r="X105" s="202" t="s">
        <v>14</v>
      </c>
      <c r="Y105" s="17"/>
      <c r="Z105" s="202"/>
      <c r="AA105" s="17" t="s">
        <v>193</v>
      </c>
      <c r="AB105" s="202" t="s">
        <v>43</v>
      </c>
      <c r="AC105" s="17"/>
      <c r="AD105" s="202"/>
      <c r="AE105" s="17" t="s">
        <v>193</v>
      </c>
      <c r="AF105" s="202" t="s">
        <v>43</v>
      </c>
      <c r="AG105" s="17"/>
      <c r="AH105" s="202"/>
      <c r="AI105" s="17" t="s">
        <v>28</v>
      </c>
      <c r="AJ105" s="202" t="s">
        <v>43</v>
      </c>
      <c r="AK105" s="17"/>
      <c r="AL105" s="202"/>
      <c r="AM105" s="17" t="s">
        <v>194</v>
      </c>
      <c r="AN105" s="202" t="s">
        <v>45</v>
      </c>
      <c r="AO105" s="17"/>
      <c r="AP105" s="202"/>
      <c r="AQ105" s="17"/>
      <c r="AR105" s="202"/>
      <c r="AS105" s="17"/>
      <c r="AT105" s="202"/>
      <c r="AU105" s="49"/>
      <c r="AV105" s="49"/>
      <c r="AW105" s="49"/>
      <c r="AX105" s="49"/>
      <c r="AY105" s="49"/>
      <c r="AZ105" s="49"/>
      <c r="BA105" s="49"/>
      <c r="BB105" s="49"/>
      <c r="BC105" s="49"/>
      <c r="BD105" s="49"/>
      <c r="BE105" s="49"/>
      <c r="BF105" s="49"/>
      <c r="BG105" s="49"/>
      <c r="BH105" s="49"/>
      <c r="BI105" s="49"/>
      <c r="BJ105" s="49"/>
      <c r="BK105" s="49"/>
      <c r="BL105" s="49"/>
      <c r="BM105" s="49"/>
      <c r="BN105" s="49"/>
      <c r="BO105" s="49"/>
      <c r="BP105" s="49"/>
      <c r="BQ105" s="49"/>
      <c r="BR105" s="49"/>
      <c r="BS105" s="49"/>
      <c r="BT105" s="49"/>
      <c r="BU105" s="49"/>
      <c r="BV105" s="49"/>
      <c r="BW105" s="49"/>
      <c r="BX105" s="49"/>
      <c r="BY105" s="49"/>
      <c r="BZ105" s="49"/>
      <c r="CA105" s="49"/>
      <c r="CB105" s="49"/>
      <c r="CC105" s="49"/>
      <c r="CD105" s="49"/>
      <c r="CE105" s="49"/>
      <c r="CF105" s="49"/>
      <c r="CG105" s="49"/>
      <c r="CH105" s="49"/>
      <c r="CI105" s="49"/>
      <c r="CJ105" s="49"/>
      <c r="CK105" s="49"/>
      <c r="CL105" s="49"/>
      <c r="CM105" s="49"/>
      <c r="CN105" s="49"/>
      <c r="CO105" s="49"/>
      <c r="CP105" s="49"/>
      <c r="CQ105" s="49"/>
      <c r="CR105" s="49"/>
      <c r="CS105" s="49"/>
      <c r="CT105" s="49"/>
      <c r="CU105" s="49"/>
      <c r="CV105" s="49"/>
      <c r="CW105" s="49"/>
      <c r="CX105" s="49"/>
      <c r="CY105" s="49"/>
      <c r="CZ105" s="49"/>
      <c r="DA105" s="49"/>
      <c r="DB105" s="49"/>
      <c r="DC105" s="49"/>
      <c r="DD105" s="49"/>
      <c r="DE105" s="49"/>
      <c r="DF105" s="49"/>
      <c r="DG105" s="49"/>
      <c r="DH105" s="49"/>
      <c r="DI105" s="49"/>
      <c r="DJ105" s="49"/>
      <c r="DK105" s="49"/>
      <c r="DL105" s="49"/>
      <c r="DM105" s="49"/>
      <c r="DN105" s="49"/>
      <c r="DO105" s="49"/>
      <c r="DP105" s="49"/>
      <c r="DQ105" s="49"/>
      <c r="DR105" s="49"/>
      <c r="DS105" s="49"/>
      <c r="DT105" s="49"/>
      <c r="DU105" s="49"/>
      <c r="DV105" s="49"/>
      <c r="DW105" s="49"/>
      <c r="DX105" s="49"/>
      <c r="DY105" s="49"/>
      <c r="DZ105" s="49"/>
      <c r="EA105" s="49"/>
      <c r="EB105" s="49"/>
      <c r="EC105" s="49"/>
      <c r="ED105" s="49"/>
      <c r="EE105" s="49"/>
      <c r="EF105" s="49"/>
      <c r="EG105" s="49"/>
      <c r="EH105" s="49"/>
      <c r="EI105" s="49"/>
      <c r="EJ105" s="49"/>
      <c r="EK105" s="49"/>
      <c r="EL105" s="49"/>
      <c r="EM105" s="49"/>
      <c r="EN105" s="49"/>
      <c r="EO105" s="49"/>
      <c r="EP105" s="49"/>
      <c r="EQ105" s="49"/>
      <c r="ER105" s="49"/>
      <c r="ES105" s="49"/>
      <c r="ET105" s="49"/>
      <c r="EU105" s="49"/>
      <c r="EV105" s="49"/>
      <c r="EW105" s="49"/>
      <c r="EX105" s="49"/>
      <c r="EY105" s="49"/>
      <c r="EZ105" s="49"/>
      <c r="FA105" s="49"/>
      <c r="FB105" s="49"/>
      <c r="FC105" s="49"/>
      <c r="FD105" s="49"/>
      <c r="FE105" s="49"/>
      <c r="FF105" s="49"/>
      <c r="FG105" s="49"/>
      <c r="FH105" s="49"/>
      <c r="FI105" s="49"/>
      <c r="FJ105" s="49"/>
      <c r="FK105" s="49"/>
      <c r="FL105" s="49"/>
      <c r="FM105" s="49"/>
      <c r="FN105" s="49"/>
      <c r="FO105" s="49"/>
      <c r="FP105" s="49"/>
      <c r="FQ105" s="49"/>
      <c r="FR105" s="49"/>
      <c r="FS105" s="49"/>
      <c r="FT105" s="49"/>
      <c r="FU105" s="49"/>
      <c r="FV105" s="49"/>
      <c r="FW105" s="49"/>
      <c r="FX105" s="49"/>
      <c r="FY105" s="49"/>
      <c r="FZ105" s="49"/>
      <c r="GA105" s="49"/>
      <c r="GB105" s="49"/>
      <c r="GC105" s="49"/>
      <c r="GD105" s="49"/>
      <c r="GE105" s="49"/>
      <c r="GF105" s="49"/>
      <c r="GG105" s="49"/>
      <c r="GH105" s="49"/>
      <c r="GI105" s="49"/>
      <c r="GJ105" s="49"/>
      <c r="GK105" s="49"/>
      <c r="GL105" s="49"/>
      <c r="GM105" s="49"/>
      <c r="GN105" s="49"/>
      <c r="GO105" s="49"/>
      <c r="GP105" s="49"/>
      <c r="GQ105" s="49"/>
      <c r="GR105" s="49"/>
      <c r="GS105" s="49"/>
      <c r="GT105" s="49"/>
      <c r="GU105" s="49"/>
      <c r="GV105" s="49"/>
      <c r="GW105" s="49"/>
      <c r="GX105" s="49"/>
      <c r="GY105" s="49"/>
      <c r="GZ105" s="49"/>
      <c r="HA105" s="49"/>
      <c r="HB105" s="49"/>
      <c r="HC105" s="49"/>
    </row>
    <row r="106" spans="1:211" s="58" customFormat="1" ht="12.75" customHeight="1" x14ac:dyDescent="0.25">
      <c r="A106" s="582"/>
      <c r="B106" s="172"/>
      <c r="C106" s="426"/>
      <c r="D106" s="427"/>
      <c r="E106" s="426"/>
      <c r="F106" s="427"/>
      <c r="G106" s="426"/>
      <c r="H106" s="427"/>
      <c r="I106" s="426"/>
      <c r="J106" s="427"/>
      <c r="K106" s="426"/>
      <c r="L106" s="427"/>
      <c r="M106" s="426"/>
      <c r="N106" s="427"/>
      <c r="O106" s="426"/>
      <c r="P106" s="427"/>
      <c r="Q106" s="426"/>
      <c r="R106" s="427"/>
      <c r="S106" s="434"/>
      <c r="T106" s="435"/>
      <c r="U106" s="426"/>
      <c r="V106" s="427"/>
      <c r="W106" s="426"/>
      <c r="X106" s="427"/>
      <c r="Y106" s="426"/>
      <c r="Z106" s="427"/>
      <c r="AA106" s="426" t="s">
        <v>241</v>
      </c>
      <c r="AB106" s="427"/>
      <c r="AC106" s="426"/>
      <c r="AD106" s="427"/>
      <c r="AE106" s="426"/>
      <c r="AF106" s="427"/>
      <c r="AG106" s="426"/>
      <c r="AH106" s="427"/>
      <c r="AI106" s="426"/>
      <c r="AJ106" s="427"/>
      <c r="AK106" s="426"/>
      <c r="AL106" s="427"/>
      <c r="AM106" s="426"/>
      <c r="AN106" s="427"/>
      <c r="AO106" s="426"/>
      <c r="AP106" s="427"/>
      <c r="AQ106" s="426"/>
      <c r="AR106" s="427"/>
      <c r="AS106" s="426"/>
      <c r="AT106" s="427"/>
      <c r="AU106" s="49"/>
      <c r="AV106" s="49"/>
      <c r="AW106" s="49"/>
      <c r="AX106" s="49"/>
      <c r="AY106" s="49"/>
      <c r="AZ106" s="49"/>
      <c r="BA106" s="49"/>
      <c r="BB106" s="49"/>
      <c r="BC106" s="49"/>
      <c r="BD106" s="49"/>
      <c r="BE106" s="49"/>
      <c r="BF106" s="49"/>
      <c r="BG106" s="49"/>
      <c r="BH106" s="49"/>
      <c r="BI106" s="49"/>
      <c r="BJ106" s="49"/>
      <c r="BK106" s="49"/>
      <c r="BL106" s="49"/>
      <c r="BM106" s="49"/>
      <c r="BN106" s="49"/>
      <c r="BO106" s="49"/>
      <c r="BP106" s="49"/>
      <c r="BQ106" s="49"/>
      <c r="BR106" s="49"/>
      <c r="BS106" s="49"/>
      <c r="BT106" s="49"/>
      <c r="BU106" s="49"/>
      <c r="BV106" s="49"/>
      <c r="BW106" s="49"/>
      <c r="BX106" s="49"/>
      <c r="BY106" s="49"/>
      <c r="BZ106" s="49"/>
      <c r="CA106" s="49"/>
      <c r="CB106" s="49"/>
      <c r="CC106" s="49"/>
      <c r="CD106" s="49"/>
      <c r="CE106" s="49"/>
      <c r="CF106" s="49"/>
      <c r="CG106" s="49"/>
      <c r="CH106" s="49"/>
      <c r="CI106" s="49"/>
      <c r="CJ106" s="49"/>
      <c r="CK106" s="49"/>
      <c r="CL106" s="49"/>
      <c r="CM106" s="49"/>
      <c r="CN106" s="49"/>
      <c r="CO106" s="49"/>
      <c r="CP106" s="49"/>
      <c r="CQ106" s="49"/>
      <c r="CR106" s="49"/>
      <c r="CS106" s="49"/>
      <c r="CT106" s="49"/>
      <c r="CU106" s="49"/>
      <c r="CV106" s="49"/>
      <c r="CW106" s="49"/>
      <c r="CX106" s="49"/>
      <c r="CY106" s="49"/>
      <c r="CZ106" s="49"/>
      <c r="DA106" s="49"/>
      <c r="DB106" s="49"/>
      <c r="DC106" s="49"/>
      <c r="DD106" s="49"/>
      <c r="DE106" s="49"/>
      <c r="DF106" s="49"/>
      <c r="DG106" s="49"/>
      <c r="DH106" s="49"/>
      <c r="DI106" s="49"/>
      <c r="DJ106" s="49"/>
      <c r="DK106" s="49"/>
      <c r="DL106" s="49"/>
      <c r="DM106" s="49"/>
      <c r="DN106" s="49"/>
      <c r="DO106" s="49"/>
      <c r="DP106" s="49"/>
      <c r="DQ106" s="49"/>
      <c r="DR106" s="49"/>
      <c r="DS106" s="49"/>
      <c r="DT106" s="49"/>
      <c r="DU106" s="49"/>
      <c r="DV106" s="49"/>
      <c r="DW106" s="49"/>
      <c r="DX106" s="49"/>
      <c r="DY106" s="49"/>
      <c r="DZ106" s="49"/>
      <c r="EA106" s="49"/>
      <c r="EB106" s="49"/>
      <c r="EC106" s="49"/>
      <c r="ED106" s="49"/>
      <c r="EE106" s="49"/>
      <c r="EF106" s="49"/>
      <c r="EG106" s="49"/>
      <c r="EH106" s="49"/>
      <c r="EI106" s="49"/>
      <c r="EJ106" s="49"/>
      <c r="EK106" s="49"/>
      <c r="EL106" s="49"/>
      <c r="EM106" s="49"/>
      <c r="EN106" s="49"/>
      <c r="EO106" s="49"/>
      <c r="EP106" s="49"/>
      <c r="EQ106" s="49"/>
      <c r="ER106" s="49"/>
      <c r="ES106" s="49"/>
      <c r="ET106" s="49"/>
      <c r="EU106" s="49"/>
      <c r="EV106" s="49"/>
      <c r="EW106" s="49"/>
      <c r="EX106" s="49"/>
      <c r="EY106" s="49"/>
      <c r="EZ106" s="49"/>
      <c r="FA106" s="49"/>
      <c r="FB106" s="49"/>
      <c r="FC106" s="49"/>
      <c r="FD106" s="49"/>
      <c r="FE106" s="49"/>
      <c r="FF106" s="49"/>
      <c r="FG106" s="49"/>
      <c r="FH106" s="49"/>
      <c r="FI106" s="49"/>
      <c r="FJ106" s="49"/>
      <c r="FK106" s="49"/>
      <c r="FL106" s="49"/>
      <c r="FM106" s="49"/>
      <c r="FN106" s="49"/>
      <c r="FO106" s="49"/>
      <c r="FP106" s="49"/>
      <c r="FQ106" s="49"/>
      <c r="FR106" s="49"/>
      <c r="FS106" s="49"/>
      <c r="FT106" s="49"/>
      <c r="FU106" s="49"/>
      <c r="FV106" s="49"/>
      <c r="FW106" s="49"/>
      <c r="FX106" s="49"/>
      <c r="FY106" s="49"/>
      <c r="FZ106" s="49"/>
      <c r="GA106" s="49"/>
      <c r="GB106" s="49"/>
      <c r="GC106" s="49"/>
      <c r="GD106" s="49"/>
      <c r="GE106" s="49"/>
      <c r="GF106" s="49"/>
      <c r="GG106" s="49"/>
      <c r="GH106" s="49"/>
      <c r="GI106" s="49"/>
      <c r="GJ106" s="49"/>
      <c r="GK106" s="49"/>
      <c r="GL106" s="49"/>
      <c r="GM106" s="49"/>
      <c r="GN106" s="49"/>
      <c r="GO106" s="49"/>
      <c r="GP106" s="49"/>
      <c r="GQ106" s="49"/>
      <c r="GR106" s="49"/>
      <c r="GS106" s="49"/>
      <c r="GT106" s="49"/>
      <c r="GU106" s="49"/>
      <c r="GV106" s="49"/>
      <c r="GW106" s="49"/>
      <c r="GX106" s="49"/>
      <c r="GY106" s="49"/>
      <c r="GZ106" s="49"/>
      <c r="HA106" s="49"/>
      <c r="HB106" s="49"/>
      <c r="HC106" s="49"/>
    </row>
    <row r="107" spans="1:211" s="60" customFormat="1" ht="12.75" customHeight="1" x14ac:dyDescent="0.25">
      <c r="A107" s="582"/>
      <c r="B107" s="173" t="s">
        <v>29</v>
      </c>
      <c r="C107" s="452" t="s">
        <v>170</v>
      </c>
      <c r="D107" s="453"/>
      <c r="E107" s="452"/>
      <c r="F107" s="453"/>
      <c r="G107" s="452" t="s">
        <v>170</v>
      </c>
      <c r="H107" s="453"/>
      <c r="I107" s="452"/>
      <c r="J107" s="453"/>
      <c r="K107" s="420" t="s">
        <v>146</v>
      </c>
      <c r="L107" s="421"/>
      <c r="M107" s="420"/>
      <c r="N107" s="421"/>
      <c r="O107" s="420" t="s">
        <v>146</v>
      </c>
      <c r="P107" s="421"/>
      <c r="Q107" s="420"/>
      <c r="R107" s="421"/>
      <c r="S107" s="420" t="s">
        <v>195</v>
      </c>
      <c r="T107" s="421"/>
      <c r="U107" s="420"/>
      <c r="V107" s="421"/>
      <c r="W107" s="420"/>
      <c r="X107" s="421"/>
      <c r="Y107" s="414"/>
      <c r="Z107" s="415"/>
      <c r="AA107" s="420" t="s">
        <v>191</v>
      </c>
      <c r="AB107" s="421"/>
      <c r="AC107" s="420"/>
      <c r="AD107" s="421"/>
      <c r="AE107" s="420" t="s">
        <v>191</v>
      </c>
      <c r="AF107" s="421"/>
      <c r="AG107" s="420"/>
      <c r="AH107" s="421"/>
      <c r="AI107" s="420" t="s">
        <v>196</v>
      </c>
      <c r="AJ107" s="421"/>
      <c r="AK107" s="420"/>
      <c r="AL107" s="421"/>
      <c r="AM107" s="420" t="s">
        <v>38</v>
      </c>
      <c r="AN107" s="421"/>
      <c r="AO107" s="420"/>
      <c r="AP107" s="421"/>
      <c r="AQ107" s="420"/>
      <c r="AR107" s="421"/>
      <c r="AS107" s="420"/>
      <c r="AT107" s="421"/>
      <c r="AU107" s="49"/>
      <c r="AV107" s="49"/>
      <c r="AW107" s="49"/>
      <c r="AX107" s="49"/>
      <c r="AY107" s="49"/>
      <c r="AZ107" s="49"/>
      <c r="BA107" s="49"/>
      <c r="BB107" s="49"/>
      <c r="BC107" s="49"/>
      <c r="BD107" s="49"/>
      <c r="BE107" s="49"/>
      <c r="BF107" s="49"/>
      <c r="BG107" s="49"/>
      <c r="BH107" s="49"/>
      <c r="BI107" s="49"/>
      <c r="BJ107" s="49"/>
      <c r="BK107" s="49"/>
      <c r="BL107" s="49"/>
      <c r="BM107" s="49"/>
      <c r="BN107" s="49"/>
      <c r="BO107" s="49"/>
      <c r="BP107" s="49"/>
      <c r="BQ107" s="49"/>
      <c r="BR107" s="49"/>
      <c r="BS107" s="49"/>
      <c r="BT107" s="49"/>
      <c r="BU107" s="49"/>
      <c r="BV107" s="49"/>
      <c r="BW107" s="49"/>
      <c r="BX107" s="49"/>
      <c r="BY107" s="49"/>
      <c r="BZ107" s="49"/>
      <c r="CA107" s="49"/>
      <c r="CB107" s="49"/>
      <c r="CC107" s="49"/>
      <c r="CD107" s="49"/>
      <c r="CE107" s="49"/>
      <c r="CF107" s="49"/>
      <c r="CG107" s="49"/>
      <c r="CH107" s="49"/>
      <c r="CI107" s="49"/>
      <c r="CJ107" s="49"/>
      <c r="CK107" s="49"/>
      <c r="CL107" s="49"/>
      <c r="CM107" s="49"/>
      <c r="CN107" s="49"/>
      <c r="CO107" s="49"/>
      <c r="CP107" s="49"/>
      <c r="CQ107" s="49"/>
      <c r="CR107" s="49"/>
      <c r="CS107" s="49"/>
      <c r="CT107" s="49"/>
      <c r="CU107" s="49"/>
      <c r="CV107" s="49"/>
      <c r="CW107" s="49"/>
      <c r="CX107" s="49"/>
      <c r="CY107" s="49"/>
      <c r="CZ107" s="49"/>
      <c r="DA107" s="49"/>
      <c r="DB107" s="49"/>
      <c r="DC107" s="49"/>
      <c r="DD107" s="49"/>
      <c r="DE107" s="49"/>
      <c r="DF107" s="49"/>
      <c r="DG107" s="49"/>
      <c r="DH107" s="49"/>
      <c r="DI107" s="49"/>
      <c r="DJ107" s="49"/>
      <c r="DK107" s="49"/>
      <c r="DL107" s="49"/>
      <c r="DM107" s="49"/>
      <c r="DN107" s="49"/>
      <c r="DO107" s="49"/>
      <c r="DP107" s="49"/>
      <c r="DQ107" s="49"/>
      <c r="DR107" s="49"/>
      <c r="DS107" s="49"/>
      <c r="DT107" s="49"/>
      <c r="DU107" s="49"/>
      <c r="DV107" s="49"/>
      <c r="DW107" s="49"/>
      <c r="DX107" s="49"/>
      <c r="DY107" s="49"/>
      <c r="DZ107" s="49"/>
      <c r="EA107" s="49"/>
      <c r="EB107" s="49"/>
      <c r="EC107" s="49"/>
      <c r="ED107" s="49"/>
      <c r="EE107" s="49"/>
      <c r="EF107" s="49"/>
      <c r="EG107" s="49"/>
      <c r="EH107" s="49"/>
      <c r="EI107" s="49"/>
      <c r="EJ107" s="49"/>
      <c r="EK107" s="49"/>
      <c r="EL107" s="49"/>
      <c r="EM107" s="49"/>
      <c r="EN107" s="49"/>
      <c r="EO107" s="49"/>
      <c r="EP107" s="49"/>
      <c r="EQ107" s="49"/>
      <c r="ER107" s="49"/>
      <c r="ES107" s="49"/>
      <c r="ET107" s="49"/>
      <c r="EU107" s="49"/>
      <c r="EV107" s="49"/>
      <c r="EW107" s="49"/>
      <c r="EX107" s="49"/>
      <c r="EY107" s="49"/>
      <c r="EZ107" s="49"/>
      <c r="FA107" s="49"/>
      <c r="FB107" s="49"/>
      <c r="FC107" s="49"/>
      <c r="FD107" s="49"/>
      <c r="FE107" s="49"/>
      <c r="FF107" s="49"/>
      <c r="FG107" s="49"/>
      <c r="FH107" s="49"/>
      <c r="FI107" s="49"/>
      <c r="FJ107" s="49"/>
      <c r="FK107" s="49"/>
      <c r="FL107" s="49"/>
      <c r="FM107" s="49"/>
      <c r="FN107" s="49"/>
      <c r="FO107" s="49"/>
      <c r="FP107" s="49"/>
      <c r="FQ107" s="49"/>
      <c r="FR107" s="49"/>
      <c r="FS107" s="49"/>
      <c r="FT107" s="49"/>
      <c r="FU107" s="49"/>
      <c r="FV107" s="49"/>
      <c r="FW107" s="49"/>
      <c r="FX107" s="49"/>
      <c r="FY107" s="49"/>
      <c r="FZ107" s="49"/>
      <c r="GA107" s="49"/>
      <c r="GB107" s="49"/>
      <c r="GC107" s="49"/>
      <c r="GD107" s="49"/>
      <c r="GE107" s="49"/>
      <c r="GF107" s="49"/>
      <c r="GG107" s="49"/>
      <c r="GH107" s="49"/>
      <c r="GI107" s="49"/>
      <c r="GJ107" s="49"/>
      <c r="GK107" s="49"/>
      <c r="GL107" s="49"/>
      <c r="GM107" s="49"/>
      <c r="GN107" s="49"/>
      <c r="GO107" s="49"/>
      <c r="GP107" s="49"/>
      <c r="GQ107" s="49"/>
      <c r="GR107" s="49"/>
      <c r="GS107" s="49"/>
      <c r="GT107" s="49"/>
      <c r="GU107" s="49"/>
      <c r="GV107" s="49"/>
      <c r="GW107" s="49"/>
      <c r="GX107" s="49"/>
      <c r="GY107" s="49"/>
      <c r="GZ107" s="49"/>
      <c r="HA107" s="49"/>
      <c r="HB107" s="49"/>
      <c r="HC107" s="49"/>
    </row>
    <row r="108" spans="1:211" s="60" customFormat="1" ht="12.75" customHeight="1" x14ac:dyDescent="0.25">
      <c r="A108" s="582"/>
      <c r="B108" s="173"/>
      <c r="C108" s="185"/>
      <c r="D108" s="186"/>
      <c r="E108" s="185"/>
      <c r="F108" s="186"/>
      <c r="G108" s="185"/>
      <c r="H108" s="186"/>
      <c r="I108" s="185"/>
      <c r="J108" s="186"/>
      <c r="K108" s="203">
        <v>0.375</v>
      </c>
      <c r="L108" s="204">
        <v>0.5</v>
      </c>
      <c r="M108" s="203"/>
      <c r="N108" s="204"/>
      <c r="O108" s="203">
        <v>0.5625</v>
      </c>
      <c r="P108" s="204">
        <v>0.6875</v>
      </c>
      <c r="Q108" s="203"/>
      <c r="R108" s="204"/>
      <c r="S108" s="203">
        <v>0.42708333333333331</v>
      </c>
      <c r="T108" s="204">
        <v>0.5</v>
      </c>
      <c r="U108" s="203"/>
      <c r="V108" s="204"/>
      <c r="W108" s="203"/>
      <c r="X108" s="204"/>
      <c r="Y108" s="183"/>
      <c r="Z108" s="184"/>
      <c r="AA108" s="203">
        <v>0.375</v>
      </c>
      <c r="AB108" s="204">
        <v>0.5</v>
      </c>
      <c r="AC108" s="203"/>
      <c r="AD108" s="204"/>
      <c r="AE108" s="203">
        <v>0.5625</v>
      </c>
      <c r="AF108" s="204">
        <v>0.6875</v>
      </c>
      <c r="AG108" s="203"/>
      <c r="AH108" s="204"/>
      <c r="AI108" s="203">
        <v>0.33333333333333331</v>
      </c>
      <c r="AJ108" s="204">
        <v>0.41666666666666669</v>
      </c>
      <c r="AK108" s="203"/>
      <c r="AL108" s="204"/>
      <c r="AM108" s="203">
        <v>0.5625</v>
      </c>
      <c r="AN108" s="204">
        <v>0.6875</v>
      </c>
      <c r="AO108" s="203"/>
      <c r="AP108" s="204"/>
      <c r="AQ108" s="203"/>
      <c r="AR108" s="204"/>
      <c r="AS108" s="203"/>
      <c r="AT108" s="204"/>
      <c r="AU108" s="49"/>
      <c r="AV108" s="49"/>
      <c r="AW108" s="49"/>
      <c r="AX108" s="49"/>
      <c r="AY108" s="49"/>
      <c r="AZ108" s="49"/>
      <c r="BA108" s="49"/>
      <c r="BB108" s="49"/>
      <c r="BC108" s="49"/>
      <c r="BD108" s="49"/>
      <c r="BE108" s="49"/>
      <c r="BF108" s="49"/>
      <c r="BG108" s="49"/>
      <c r="BH108" s="49"/>
      <c r="BI108" s="49"/>
      <c r="BJ108" s="49"/>
      <c r="BK108" s="49"/>
      <c r="BL108" s="49"/>
      <c r="BM108" s="49"/>
      <c r="BN108" s="49"/>
      <c r="BO108" s="49"/>
      <c r="BP108" s="49"/>
      <c r="BQ108" s="49"/>
      <c r="BR108" s="49"/>
      <c r="BS108" s="49"/>
      <c r="BT108" s="49"/>
      <c r="BU108" s="49"/>
      <c r="BV108" s="49"/>
      <c r="BW108" s="49"/>
      <c r="BX108" s="49"/>
      <c r="BY108" s="49"/>
      <c r="BZ108" s="49"/>
      <c r="CA108" s="49"/>
      <c r="CB108" s="49"/>
      <c r="CC108" s="49"/>
      <c r="CD108" s="49"/>
      <c r="CE108" s="49"/>
      <c r="CF108" s="49"/>
      <c r="CG108" s="49"/>
      <c r="CH108" s="49"/>
      <c r="CI108" s="49"/>
      <c r="CJ108" s="49"/>
      <c r="CK108" s="49"/>
      <c r="CL108" s="49"/>
      <c r="CM108" s="49"/>
      <c r="CN108" s="49"/>
      <c r="CO108" s="49"/>
      <c r="CP108" s="49"/>
      <c r="CQ108" s="49"/>
      <c r="CR108" s="49"/>
      <c r="CS108" s="49"/>
      <c r="CT108" s="49"/>
      <c r="CU108" s="49"/>
      <c r="CV108" s="49"/>
      <c r="CW108" s="49"/>
      <c r="CX108" s="49"/>
      <c r="CY108" s="49"/>
      <c r="CZ108" s="49"/>
      <c r="DA108" s="49"/>
      <c r="DB108" s="49"/>
      <c r="DC108" s="49"/>
      <c r="DD108" s="49"/>
      <c r="DE108" s="49"/>
      <c r="DF108" s="49"/>
      <c r="DG108" s="49"/>
      <c r="DH108" s="49"/>
      <c r="DI108" s="49"/>
      <c r="DJ108" s="49"/>
      <c r="DK108" s="49"/>
      <c r="DL108" s="49"/>
      <c r="DM108" s="49"/>
      <c r="DN108" s="49"/>
      <c r="DO108" s="49"/>
      <c r="DP108" s="49"/>
      <c r="DQ108" s="49"/>
      <c r="DR108" s="49"/>
      <c r="DS108" s="49"/>
      <c r="DT108" s="49"/>
      <c r="DU108" s="49"/>
      <c r="DV108" s="49"/>
      <c r="DW108" s="49"/>
      <c r="DX108" s="49"/>
      <c r="DY108" s="49"/>
      <c r="DZ108" s="49"/>
      <c r="EA108" s="49"/>
      <c r="EB108" s="49"/>
      <c r="EC108" s="49"/>
      <c r="ED108" s="49"/>
      <c r="EE108" s="49"/>
      <c r="EF108" s="49"/>
      <c r="EG108" s="49"/>
      <c r="EH108" s="49"/>
      <c r="EI108" s="49"/>
      <c r="EJ108" s="49"/>
      <c r="EK108" s="49"/>
      <c r="EL108" s="49"/>
      <c r="EM108" s="49"/>
      <c r="EN108" s="49"/>
      <c r="EO108" s="49"/>
      <c r="EP108" s="49"/>
      <c r="EQ108" s="49"/>
      <c r="ER108" s="49"/>
      <c r="ES108" s="49"/>
      <c r="ET108" s="49"/>
      <c r="EU108" s="49"/>
      <c r="EV108" s="49"/>
      <c r="EW108" s="49"/>
      <c r="EX108" s="49"/>
      <c r="EY108" s="49"/>
      <c r="EZ108" s="49"/>
      <c r="FA108" s="49"/>
      <c r="FB108" s="49"/>
      <c r="FC108" s="49"/>
      <c r="FD108" s="49"/>
      <c r="FE108" s="49"/>
      <c r="FF108" s="49"/>
      <c r="FG108" s="49"/>
      <c r="FH108" s="49"/>
      <c r="FI108" s="49"/>
      <c r="FJ108" s="49"/>
      <c r="FK108" s="49"/>
      <c r="FL108" s="49"/>
      <c r="FM108" s="49"/>
      <c r="FN108" s="49"/>
      <c r="FO108" s="49"/>
      <c r="FP108" s="49"/>
      <c r="FQ108" s="49"/>
      <c r="FR108" s="49"/>
      <c r="FS108" s="49"/>
      <c r="FT108" s="49"/>
      <c r="FU108" s="49"/>
      <c r="FV108" s="49"/>
      <c r="FW108" s="49"/>
      <c r="FX108" s="49"/>
      <c r="FY108" s="49"/>
      <c r="FZ108" s="49"/>
      <c r="GA108" s="49"/>
      <c r="GB108" s="49"/>
      <c r="GC108" s="49"/>
      <c r="GD108" s="49"/>
      <c r="GE108" s="49"/>
      <c r="GF108" s="49"/>
      <c r="GG108" s="49"/>
      <c r="GH108" s="49"/>
      <c r="GI108" s="49"/>
      <c r="GJ108" s="49"/>
      <c r="GK108" s="49"/>
      <c r="GL108" s="49"/>
      <c r="GM108" s="49"/>
      <c r="GN108" s="49"/>
      <c r="GO108" s="49"/>
      <c r="GP108" s="49"/>
      <c r="GQ108" s="49"/>
      <c r="GR108" s="49"/>
      <c r="GS108" s="49"/>
      <c r="GT108" s="49"/>
      <c r="GU108" s="49"/>
      <c r="GV108" s="49"/>
      <c r="GW108" s="49"/>
      <c r="GX108" s="49"/>
      <c r="GY108" s="49"/>
      <c r="GZ108" s="49"/>
      <c r="HA108" s="49"/>
      <c r="HB108" s="49"/>
      <c r="HC108" s="49"/>
    </row>
    <row r="109" spans="1:211" s="60" customFormat="1" ht="12.75" customHeight="1" x14ac:dyDescent="0.25">
      <c r="A109" s="582"/>
      <c r="B109" s="173"/>
      <c r="C109" s="88"/>
      <c r="D109" s="190"/>
      <c r="E109" s="88"/>
      <c r="F109" s="190"/>
      <c r="G109" s="88"/>
      <c r="H109" s="190"/>
      <c r="I109" s="88"/>
      <c r="J109" s="190"/>
      <c r="K109" s="11" t="s">
        <v>29</v>
      </c>
      <c r="L109" s="205" t="s">
        <v>60</v>
      </c>
      <c r="M109" s="11"/>
      <c r="N109" s="205"/>
      <c r="O109" s="11" t="s">
        <v>29</v>
      </c>
      <c r="P109" s="205" t="s">
        <v>60</v>
      </c>
      <c r="Q109" s="11"/>
      <c r="R109" s="205"/>
      <c r="S109" s="11" t="s">
        <v>197</v>
      </c>
      <c r="T109" s="205" t="s">
        <v>45</v>
      </c>
      <c r="U109" s="11"/>
      <c r="V109" s="205"/>
      <c r="W109" s="11"/>
      <c r="X109" s="205"/>
      <c r="Y109" s="87"/>
      <c r="Z109" s="189"/>
      <c r="AA109" s="11" t="s">
        <v>193</v>
      </c>
      <c r="AB109" s="205" t="s">
        <v>43</v>
      </c>
      <c r="AC109" s="11"/>
      <c r="AD109" s="205"/>
      <c r="AE109" s="11" t="s">
        <v>193</v>
      </c>
      <c r="AF109" s="205" t="s">
        <v>43</v>
      </c>
      <c r="AG109" s="11"/>
      <c r="AH109" s="205"/>
      <c r="AI109" s="11" t="s">
        <v>66</v>
      </c>
      <c r="AJ109" s="205" t="s">
        <v>63</v>
      </c>
      <c r="AK109" s="11"/>
      <c r="AL109" s="205"/>
      <c r="AM109" s="11" t="s">
        <v>198</v>
      </c>
      <c r="AN109" s="205" t="s">
        <v>45</v>
      </c>
      <c r="AO109" s="11"/>
      <c r="AP109" s="205"/>
      <c r="AQ109" s="11"/>
      <c r="AR109" s="205"/>
      <c r="AS109" s="11"/>
      <c r="AT109" s="205"/>
      <c r="AU109" s="49"/>
      <c r="AV109" s="49"/>
      <c r="AW109" s="49"/>
      <c r="AX109" s="49"/>
      <c r="AY109" s="49"/>
      <c r="AZ109" s="49"/>
      <c r="BA109" s="49"/>
      <c r="BB109" s="49"/>
      <c r="BC109" s="49"/>
      <c r="BD109" s="49"/>
      <c r="BE109" s="49"/>
      <c r="BF109" s="49"/>
      <c r="BG109" s="49"/>
      <c r="BH109" s="49"/>
      <c r="BI109" s="49"/>
      <c r="BJ109" s="49"/>
      <c r="BK109" s="49"/>
      <c r="BL109" s="49"/>
      <c r="BM109" s="49"/>
      <c r="BN109" s="49"/>
      <c r="BO109" s="49"/>
      <c r="BP109" s="49"/>
      <c r="BQ109" s="49"/>
      <c r="BR109" s="49"/>
      <c r="BS109" s="49"/>
      <c r="BT109" s="49"/>
      <c r="BU109" s="49"/>
      <c r="BV109" s="49"/>
      <c r="BW109" s="49"/>
      <c r="BX109" s="49"/>
      <c r="BY109" s="49"/>
      <c r="BZ109" s="49"/>
      <c r="CA109" s="49"/>
      <c r="CB109" s="49"/>
      <c r="CC109" s="49"/>
      <c r="CD109" s="49"/>
      <c r="CE109" s="49"/>
      <c r="CF109" s="49"/>
      <c r="CG109" s="49"/>
      <c r="CH109" s="49"/>
      <c r="CI109" s="49"/>
      <c r="CJ109" s="49"/>
      <c r="CK109" s="49"/>
      <c r="CL109" s="49"/>
      <c r="CM109" s="49"/>
      <c r="CN109" s="49"/>
      <c r="CO109" s="49"/>
      <c r="CP109" s="49"/>
      <c r="CQ109" s="49"/>
      <c r="CR109" s="49"/>
      <c r="CS109" s="49"/>
      <c r="CT109" s="49"/>
      <c r="CU109" s="49"/>
      <c r="CV109" s="49"/>
      <c r="CW109" s="49"/>
      <c r="CX109" s="49"/>
      <c r="CY109" s="49"/>
      <c r="CZ109" s="49"/>
      <c r="DA109" s="49"/>
      <c r="DB109" s="49"/>
      <c r="DC109" s="49"/>
      <c r="DD109" s="49"/>
      <c r="DE109" s="49"/>
      <c r="DF109" s="49"/>
      <c r="DG109" s="49"/>
      <c r="DH109" s="49"/>
      <c r="DI109" s="49"/>
      <c r="DJ109" s="49"/>
      <c r="DK109" s="49"/>
      <c r="DL109" s="49"/>
      <c r="DM109" s="49"/>
      <c r="DN109" s="49"/>
      <c r="DO109" s="49"/>
      <c r="DP109" s="49"/>
      <c r="DQ109" s="49"/>
      <c r="DR109" s="49"/>
      <c r="DS109" s="49"/>
      <c r="DT109" s="49"/>
      <c r="DU109" s="49"/>
      <c r="DV109" s="49"/>
      <c r="DW109" s="49"/>
      <c r="DX109" s="49"/>
      <c r="DY109" s="49"/>
      <c r="DZ109" s="49"/>
      <c r="EA109" s="49"/>
      <c r="EB109" s="49"/>
      <c r="EC109" s="49"/>
      <c r="ED109" s="49"/>
      <c r="EE109" s="49"/>
      <c r="EF109" s="49"/>
      <c r="EG109" s="49"/>
      <c r="EH109" s="49"/>
      <c r="EI109" s="49"/>
      <c r="EJ109" s="49"/>
      <c r="EK109" s="49"/>
      <c r="EL109" s="49"/>
      <c r="EM109" s="49"/>
      <c r="EN109" s="49"/>
      <c r="EO109" s="49"/>
      <c r="EP109" s="49"/>
      <c r="EQ109" s="49"/>
      <c r="ER109" s="49"/>
      <c r="ES109" s="49"/>
      <c r="ET109" s="49"/>
      <c r="EU109" s="49"/>
      <c r="EV109" s="49"/>
      <c r="EW109" s="49"/>
      <c r="EX109" s="49"/>
      <c r="EY109" s="49"/>
      <c r="EZ109" s="49"/>
      <c r="FA109" s="49"/>
      <c r="FB109" s="49"/>
      <c r="FC109" s="49"/>
      <c r="FD109" s="49"/>
      <c r="FE109" s="49"/>
      <c r="FF109" s="49"/>
      <c r="FG109" s="49"/>
      <c r="FH109" s="49"/>
      <c r="FI109" s="49"/>
      <c r="FJ109" s="49"/>
      <c r="FK109" s="49"/>
      <c r="FL109" s="49"/>
      <c r="FM109" s="49"/>
      <c r="FN109" s="49"/>
      <c r="FO109" s="49"/>
      <c r="FP109" s="49"/>
      <c r="FQ109" s="49"/>
      <c r="FR109" s="49"/>
      <c r="FS109" s="49"/>
      <c r="FT109" s="49"/>
      <c r="FU109" s="49"/>
      <c r="FV109" s="49"/>
      <c r="FW109" s="49"/>
      <c r="FX109" s="49"/>
      <c r="FY109" s="49"/>
      <c r="FZ109" s="49"/>
      <c r="GA109" s="49"/>
      <c r="GB109" s="49"/>
      <c r="GC109" s="49"/>
      <c r="GD109" s="49"/>
      <c r="GE109" s="49"/>
      <c r="GF109" s="49"/>
      <c r="GG109" s="49"/>
      <c r="GH109" s="49"/>
      <c r="GI109" s="49"/>
      <c r="GJ109" s="49"/>
      <c r="GK109" s="49"/>
      <c r="GL109" s="49"/>
      <c r="GM109" s="49"/>
      <c r="GN109" s="49"/>
      <c r="GO109" s="49"/>
      <c r="GP109" s="49"/>
      <c r="GQ109" s="49"/>
      <c r="GR109" s="49"/>
      <c r="GS109" s="49"/>
      <c r="GT109" s="49"/>
      <c r="GU109" s="49"/>
      <c r="GV109" s="49"/>
      <c r="GW109" s="49"/>
      <c r="GX109" s="49"/>
      <c r="GY109" s="49"/>
      <c r="GZ109" s="49"/>
      <c r="HA109" s="49"/>
      <c r="HB109" s="49"/>
      <c r="HC109" s="49"/>
    </row>
    <row r="110" spans="1:211" s="60" customFormat="1" ht="12.75" customHeight="1" x14ac:dyDescent="0.25">
      <c r="A110" s="582"/>
      <c r="B110" s="173"/>
      <c r="C110" s="424"/>
      <c r="D110" s="425"/>
      <c r="E110" s="424"/>
      <c r="F110" s="425"/>
      <c r="G110" s="424"/>
      <c r="H110" s="425"/>
      <c r="I110" s="424"/>
      <c r="J110" s="425"/>
      <c r="K110" s="422"/>
      <c r="L110" s="423"/>
      <c r="M110" s="422"/>
      <c r="N110" s="423"/>
      <c r="O110" s="422"/>
      <c r="P110" s="423"/>
      <c r="Q110" s="422"/>
      <c r="R110" s="423"/>
      <c r="S110" s="422"/>
      <c r="T110" s="423"/>
      <c r="U110" s="422"/>
      <c r="V110" s="423"/>
      <c r="W110" s="422"/>
      <c r="X110" s="423"/>
      <c r="Y110" s="402"/>
      <c r="Z110" s="403"/>
      <c r="AA110" s="422"/>
      <c r="AB110" s="423"/>
      <c r="AC110" s="422"/>
      <c r="AD110" s="423"/>
      <c r="AE110" s="422"/>
      <c r="AF110" s="423"/>
      <c r="AG110" s="422"/>
      <c r="AH110" s="423"/>
      <c r="AI110" s="422"/>
      <c r="AJ110" s="423"/>
      <c r="AK110" s="422"/>
      <c r="AL110" s="423"/>
      <c r="AM110" s="422"/>
      <c r="AN110" s="423"/>
      <c r="AO110" s="422"/>
      <c r="AP110" s="423"/>
      <c r="AQ110" s="422"/>
      <c r="AR110" s="423"/>
      <c r="AS110" s="422"/>
      <c r="AT110" s="423"/>
      <c r="AU110" s="49"/>
      <c r="AV110" s="49"/>
      <c r="AW110" s="49"/>
      <c r="AX110" s="49"/>
      <c r="AY110" s="49"/>
      <c r="AZ110" s="49"/>
      <c r="BA110" s="49"/>
      <c r="BB110" s="49"/>
      <c r="BC110" s="49"/>
      <c r="BD110" s="49"/>
      <c r="BE110" s="49"/>
      <c r="BF110" s="49"/>
      <c r="BG110" s="49"/>
      <c r="BH110" s="49"/>
      <c r="BI110" s="49"/>
      <c r="BJ110" s="49"/>
      <c r="BK110" s="49"/>
      <c r="BL110" s="49"/>
      <c r="BM110" s="49"/>
      <c r="BN110" s="49"/>
      <c r="BO110" s="49"/>
      <c r="BP110" s="49"/>
      <c r="BQ110" s="49"/>
      <c r="BR110" s="49"/>
      <c r="BS110" s="49"/>
      <c r="BT110" s="49"/>
      <c r="BU110" s="49"/>
      <c r="BV110" s="49"/>
      <c r="BW110" s="49"/>
      <c r="BX110" s="49"/>
      <c r="BY110" s="49"/>
      <c r="BZ110" s="49"/>
      <c r="CA110" s="49"/>
      <c r="CB110" s="49"/>
      <c r="CC110" s="49"/>
      <c r="CD110" s="49"/>
      <c r="CE110" s="49"/>
      <c r="CF110" s="49"/>
      <c r="CG110" s="49"/>
      <c r="CH110" s="49"/>
      <c r="CI110" s="49"/>
      <c r="CJ110" s="49"/>
      <c r="CK110" s="49"/>
      <c r="CL110" s="49"/>
      <c r="CM110" s="49"/>
      <c r="CN110" s="49"/>
      <c r="CO110" s="49"/>
      <c r="CP110" s="49"/>
      <c r="CQ110" s="49"/>
      <c r="CR110" s="49"/>
      <c r="CS110" s="49"/>
      <c r="CT110" s="49"/>
      <c r="CU110" s="49"/>
      <c r="CV110" s="49"/>
      <c r="CW110" s="49"/>
      <c r="CX110" s="49"/>
      <c r="CY110" s="49"/>
      <c r="CZ110" s="49"/>
      <c r="DA110" s="49"/>
      <c r="DB110" s="49"/>
      <c r="DC110" s="49"/>
      <c r="DD110" s="49"/>
      <c r="DE110" s="49"/>
      <c r="DF110" s="49"/>
      <c r="DG110" s="49"/>
      <c r="DH110" s="49"/>
      <c r="DI110" s="49"/>
      <c r="DJ110" s="49"/>
      <c r="DK110" s="49"/>
      <c r="DL110" s="49"/>
      <c r="DM110" s="49"/>
      <c r="DN110" s="49"/>
      <c r="DO110" s="49"/>
      <c r="DP110" s="49"/>
      <c r="DQ110" s="49"/>
      <c r="DR110" s="49"/>
      <c r="DS110" s="49"/>
      <c r="DT110" s="49"/>
      <c r="DU110" s="49"/>
      <c r="DV110" s="49"/>
      <c r="DW110" s="49"/>
      <c r="DX110" s="49"/>
      <c r="DY110" s="49"/>
      <c r="DZ110" s="49"/>
      <c r="EA110" s="49"/>
      <c r="EB110" s="49"/>
      <c r="EC110" s="49"/>
      <c r="ED110" s="49"/>
      <c r="EE110" s="49"/>
      <c r="EF110" s="49"/>
      <c r="EG110" s="49"/>
      <c r="EH110" s="49"/>
      <c r="EI110" s="49"/>
      <c r="EJ110" s="49"/>
      <c r="EK110" s="49"/>
      <c r="EL110" s="49"/>
      <c r="EM110" s="49"/>
      <c r="EN110" s="49"/>
      <c r="EO110" s="49"/>
      <c r="EP110" s="49"/>
      <c r="EQ110" s="49"/>
      <c r="ER110" s="49"/>
      <c r="ES110" s="49"/>
      <c r="ET110" s="49"/>
      <c r="EU110" s="49"/>
      <c r="EV110" s="49"/>
      <c r="EW110" s="49"/>
      <c r="EX110" s="49"/>
      <c r="EY110" s="49"/>
      <c r="EZ110" s="49"/>
      <c r="FA110" s="49"/>
      <c r="FB110" s="49"/>
      <c r="FC110" s="49"/>
      <c r="FD110" s="49"/>
      <c r="FE110" s="49"/>
      <c r="FF110" s="49"/>
      <c r="FG110" s="49"/>
      <c r="FH110" s="49"/>
      <c r="FI110" s="49"/>
      <c r="FJ110" s="49"/>
      <c r="FK110" s="49"/>
      <c r="FL110" s="49"/>
      <c r="FM110" s="49"/>
      <c r="FN110" s="49"/>
      <c r="FO110" s="49"/>
      <c r="FP110" s="49"/>
      <c r="FQ110" s="49"/>
      <c r="FR110" s="49"/>
      <c r="FS110" s="49"/>
      <c r="FT110" s="49"/>
      <c r="FU110" s="49"/>
      <c r="FV110" s="49"/>
      <c r="FW110" s="49"/>
      <c r="FX110" s="49"/>
      <c r="FY110" s="49"/>
      <c r="FZ110" s="49"/>
      <c r="GA110" s="49"/>
      <c r="GB110" s="49"/>
      <c r="GC110" s="49"/>
      <c r="GD110" s="49"/>
      <c r="GE110" s="49"/>
      <c r="GF110" s="49"/>
      <c r="GG110" s="49"/>
      <c r="GH110" s="49"/>
      <c r="GI110" s="49"/>
      <c r="GJ110" s="49"/>
      <c r="GK110" s="49"/>
      <c r="GL110" s="49"/>
      <c r="GM110" s="49"/>
      <c r="GN110" s="49"/>
      <c r="GO110" s="49"/>
      <c r="GP110" s="49"/>
      <c r="GQ110" s="49"/>
      <c r="GR110" s="49"/>
      <c r="GS110" s="49"/>
      <c r="GT110" s="49"/>
      <c r="GU110" s="49"/>
      <c r="GV110" s="49"/>
      <c r="GW110" s="49"/>
      <c r="GX110" s="49"/>
      <c r="GY110" s="49"/>
      <c r="GZ110" s="49"/>
      <c r="HA110" s="49"/>
      <c r="HB110" s="49"/>
      <c r="HC110" s="49"/>
    </row>
    <row r="111" spans="1:211" s="62" customFormat="1" ht="12.75" customHeight="1" x14ac:dyDescent="0.25">
      <c r="A111" s="582"/>
      <c r="B111" s="174" t="s">
        <v>30</v>
      </c>
      <c r="C111" s="452" t="s">
        <v>170</v>
      </c>
      <c r="D111" s="453"/>
      <c r="E111" s="452"/>
      <c r="F111" s="453"/>
      <c r="G111" s="452" t="s">
        <v>170</v>
      </c>
      <c r="H111" s="453"/>
      <c r="I111" s="416"/>
      <c r="J111" s="417"/>
      <c r="K111" s="416"/>
      <c r="L111" s="417"/>
      <c r="M111" s="416"/>
      <c r="N111" s="417"/>
      <c r="O111" s="416"/>
      <c r="P111" s="417"/>
      <c r="Q111" s="416"/>
      <c r="R111" s="417"/>
      <c r="S111" s="416" t="s">
        <v>83</v>
      </c>
      <c r="T111" s="417"/>
      <c r="U111" s="416" t="s">
        <v>195</v>
      </c>
      <c r="V111" s="417"/>
      <c r="W111" s="416" t="s">
        <v>174</v>
      </c>
      <c r="X111" s="417"/>
      <c r="Y111" s="416"/>
      <c r="Z111" s="417"/>
      <c r="AA111" s="416" t="s">
        <v>175</v>
      </c>
      <c r="AB111" s="417"/>
      <c r="AC111" s="416"/>
      <c r="AD111" s="417"/>
      <c r="AE111" s="416" t="s">
        <v>175</v>
      </c>
      <c r="AF111" s="417"/>
      <c r="AG111" s="416"/>
      <c r="AH111" s="417"/>
      <c r="AI111" s="416" t="s">
        <v>196</v>
      </c>
      <c r="AJ111" s="417"/>
      <c r="AK111" s="416" t="s">
        <v>95</v>
      </c>
      <c r="AL111" s="417"/>
      <c r="AM111" s="416" t="s">
        <v>38</v>
      </c>
      <c r="AN111" s="417"/>
      <c r="AO111" s="416"/>
      <c r="AP111" s="417"/>
      <c r="AQ111" s="416"/>
      <c r="AR111" s="417"/>
      <c r="AS111" s="416"/>
      <c r="AT111" s="417"/>
      <c r="AU111" s="49"/>
      <c r="AV111" s="49"/>
      <c r="AW111" s="49"/>
      <c r="AX111" s="49"/>
      <c r="AY111" s="49"/>
      <c r="AZ111" s="49"/>
      <c r="BA111" s="49"/>
      <c r="BB111" s="49"/>
      <c r="BC111" s="49"/>
      <c r="BD111" s="49"/>
      <c r="BE111" s="49"/>
      <c r="BF111" s="49"/>
      <c r="BG111" s="49"/>
      <c r="BH111" s="49"/>
      <c r="BI111" s="49"/>
      <c r="BJ111" s="49"/>
      <c r="BK111" s="49"/>
      <c r="BL111" s="49"/>
      <c r="BM111" s="49"/>
      <c r="BN111" s="49"/>
      <c r="BO111" s="49"/>
      <c r="BP111" s="49"/>
      <c r="BQ111" s="49"/>
      <c r="BR111" s="49"/>
      <c r="BS111" s="49"/>
      <c r="BT111" s="49"/>
      <c r="BU111" s="49"/>
      <c r="BV111" s="49"/>
      <c r="BW111" s="49"/>
      <c r="BX111" s="49"/>
      <c r="BY111" s="49"/>
      <c r="BZ111" s="49"/>
      <c r="CA111" s="49"/>
      <c r="CB111" s="49"/>
      <c r="CC111" s="49"/>
      <c r="CD111" s="49"/>
      <c r="CE111" s="49"/>
      <c r="CF111" s="49"/>
      <c r="CG111" s="49"/>
      <c r="CH111" s="49"/>
      <c r="CI111" s="49"/>
      <c r="CJ111" s="49"/>
      <c r="CK111" s="49"/>
      <c r="CL111" s="49"/>
      <c r="CM111" s="49"/>
      <c r="CN111" s="49"/>
      <c r="CO111" s="49"/>
      <c r="CP111" s="49"/>
      <c r="CQ111" s="49"/>
      <c r="CR111" s="49"/>
      <c r="CS111" s="49"/>
      <c r="CT111" s="49"/>
      <c r="CU111" s="49"/>
      <c r="CV111" s="49"/>
      <c r="CW111" s="49"/>
      <c r="CX111" s="49"/>
      <c r="CY111" s="49"/>
      <c r="CZ111" s="49"/>
      <c r="DA111" s="49"/>
      <c r="DB111" s="49"/>
      <c r="DC111" s="49"/>
      <c r="DD111" s="49"/>
      <c r="DE111" s="49"/>
      <c r="DF111" s="49"/>
      <c r="DG111" s="49"/>
      <c r="DH111" s="49"/>
      <c r="DI111" s="49"/>
      <c r="DJ111" s="49"/>
      <c r="DK111" s="49"/>
      <c r="DL111" s="49"/>
      <c r="DM111" s="49"/>
      <c r="DN111" s="49"/>
      <c r="DO111" s="49"/>
      <c r="DP111" s="49"/>
      <c r="DQ111" s="49"/>
      <c r="DR111" s="49"/>
      <c r="DS111" s="49"/>
      <c r="DT111" s="49"/>
      <c r="DU111" s="49"/>
      <c r="DV111" s="49"/>
      <c r="DW111" s="49"/>
      <c r="DX111" s="49"/>
      <c r="DY111" s="49"/>
      <c r="DZ111" s="49"/>
      <c r="EA111" s="49"/>
      <c r="EB111" s="49"/>
      <c r="EC111" s="49"/>
      <c r="ED111" s="49"/>
      <c r="EE111" s="49"/>
      <c r="EF111" s="49"/>
      <c r="EG111" s="49"/>
      <c r="EH111" s="49"/>
      <c r="EI111" s="49"/>
      <c r="EJ111" s="49"/>
      <c r="EK111" s="49"/>
      <c r="EL111" s="49"/>
      <c r="EM111" s="49"/>
      <c r="EN111" s="49"/>
      <c r="EO111" s="49"/>
      <c r="EP111" s="49"/>
      <c r="EQ111" s="49"/>
      <c r="ER111" s="49"/>
      <c r="ES111" s="49"/>
      <c r="ET111" s="49"/>
      <c r="EU111" s="49"/>
      <c r="EV111" s="49"/>
      <c r="EW111" s="49"/>
      <c r="EX111" s="49"/>
      <c r="EY111" s="49"/>
      <c r="EZ111" s="49"/>
      <c r="FA111" s="49"/>
      <c r="FB111" s="49"/>
      <c r="FC111" s="49"/>
      <c r="FD111" s="49"/>
      <c r="FE111" s="49"/>
      <c r="FF111" s="49"/>
      <c r="FG111" s="49"/>
      <c r="FH111" s="49"/>
      <c r="FI111" s="49"/>
      <c r="FJ111" s="49"/>
      <c r="FK111" s="49"/>
      <c r="FL111" s="49"/>
      <c r="FM111" s="49"/>
      <c r="FN111" s="49"/>
      <c r="FO111" s="49"/>
      <c r="FP111" s="49"/>
      <c r="FQ111" s="49"/>
      <c r="FR111" s="49"/>
      <c r="FS111" s="49"/>
      <c r="FT111" s="49"/>
      <c r="FU111" s="49"/>
      <c r="FV111" s="49"/>
      <c r="FW111" s="49"/>
      <c r="FX111" s="49"/>
      <c r="FY111" s="49"/>
      <c r="FZ111" s="49"/>
      <c r="GA111" s="49"/>
      <c r="GB111" s="49"/>
      <c r="GC111" s="49"/>
      <c r="GD111" s="49"/>
      <c r="GE111" s="49"/>
      <c r="GF111" s="49"/>
      <c r="GG111" s="49"/>
      <c r="GH111" s="49"/>
      <c r="GI111" s="49"/>
      <c r="GJ111" s="49"/>
      <c r="GK111" s="49"/>
      <c r="GL111" s="49"/>
      <c r="GM111" s="49"/>
      <c r="GN111" s="49"/>
      <c r="GO111" s="49"/>
      <c r="GP111" s="49"/>
      <c r="GQ111" s="49"/>
      <c r="GR111" s="49"/>
      <c r="GS111" s="49"/>
      <c r="GT111" s="49"/>
      <c r="GU111" s="49"/>
      <c r="GV111" s="49"/>
      <c r="GW111" s="49"/>
      <c r="GX111" s="49"/>
      <c r="GY111" s="49"/>
      <c r="GZ111" s="49"/>
      <c r="HA111" s="49"/>
      <c r="HB111" s="49"/>
      <c r="HC111" s="49"/>
    </row>
    <row r="112" spans="1:211" s="62" customFormat="1" ht="12.75" customHeight="1" x14ac:dyDescent="0.25">
      <c r="A112" s="582"/>
      <c r="B112" s="174"/>
      <c r="C112" s="185"/>
      <c r="D112" s="186"/>
      <c r="E112" s="185"/>
      <c r="F112" s="186"/>
      <c r="G112" s="185"/>
      <c r="H112" s="186"/>
      <c r="I112" s="178"/>
      <c r="J112" s="206"/>
      <c r="K112" s="178"/>
      <c r="L112" s="206"/>
      <c r="M112" s="178"/>
      <c r="N112" s="206"/>
      <c r="O112" s="178"/>
      <c r="P112" s="206"/>
      <c r="Q112" s="178"/>
      <c r="R112" s="206"/>
      <c r="S112" s="178">
        <v>0.33333333333333331</v>
      </c>
      <c r="T112" s="206">
        <v>0.41666666666666669</v>
      </c>
      <c r="U112" s="178">
        <v>0.42708333333333331</v>
      </c>
      <c r="V112" s="206">
        <v>0.5</v>
      </c>
      <c r="W112" s="178">
        <v>0.5625</v>
      </c>
      <c r="X112" s="206">
        <v>0.64583333333333337</v>
      </c>
      <c r="Y112" s="178"/>
      <c r="Z112" s="206"/>
      <c r="AA112" s="178">
        <v>0.375</v>
      </c>
      <c r="AB112" s="206">
        <v>0.5</v>
      </c>
      <c r="AC112" s="178"/>
      <c r="AD112" s="206"/>
      <c r="AE112" s="178">
        <v>0.58333333333333337</v>
      </c>
      <c r="AF112" s="206">
        <v>0.70833333333333337</v>
      </c>
      <c r="AG112" s="178"/>
      <c r="AH112" s="206"/>
      <c r="AI112" s="178">
        <v>0.33333333333333331</v>
      </c>
      <c r="AJ112" s="206">
        <v>0.41666666666666669</v>
      </c>
      <c r="AK112" s="178">
        <v>0.42708333333333331</v>
      </c>
      <c r="AL112" s="206">
        <v>0.51041666666666663</v>
      </c>
      <c r="AM112" s="178">
        <v>0.5625</v>
      </c>
      <c r="AN112" s="206">
        <v>0.6875</v>
      </c>
      <c r="AO112" s="178"/>
      <c r="AP112" s="206"/>
      <c r="AQ112" s="178"/>
      <c r="AR112" s="206"/>
      <c r="AS112" s="178"/>
      <c r="AT112" s="206"/>
      <c r="AU112" s="49"/>
      <c r="AV112" s="49"/>
      <c r="AW112" s="49"/>
      <c r="AX112" s="49"/>
      <c r="AY112" s="49"/>
      <c r="AZ112" s="49"/>
      <c r="BA112" s="49"/>
      <c r="BB112" s="49"/>
      <c r="BC112" s="49"/>
      <c r="BD112" s="49"/>
      <c r="BE112" s="49"/>
      <c r="BF112" s="49"/>
      <c r="BG112" s="49"/>
      <c r="BH112" s="49"/>
      <c r="BI112" s="49"/>
      <c r="BJ112" s="49"/>
      <c r="BK112" s="49"/>
      <c r="BL112" s="49"/>
      <c r="BM112" s="49"/>
      <c r="BN112" s="49"/>
      <c r="BO112" s="49"/>
      <c r="BP112" s="49"/>
      <c r="BQ112" s="49"/>
      <c r="BR112" s="49"/>
      <c r="BS112" s="49"/>
      <c r="BT112" s="49"/>
      <c r="BU112" s="49"/>
      <c r="BV112" s="49"/>
      <c r="BW112" s="49"/>
      <c r="BX112" s="49"/>
      <c r="BY112" s="49"/>
      <c r="BZ112" s="49"/>
      <c r="CA112" s="49"/>
      <c r="CB112" s="49"/>
      <c r="CC112" s="49"/>
      <c r="CD112" s="49"/>
      <c r="CE112" s="49"/>
      <c r="CF112" s="49"/>
      <c r="CG112" s="49"/>
      <c r="CH112" s="49"/>
      <c r="CI112" s="49"/>
      <c r="CJ112" s="49"/>
      <c r="CK112" s="49"/>
      <c r="CL112" s="49"/>
      <c r="CM112" s="49"/>
      <c r="CN112" s="49"/>
      <c r="CO112" s="49"/>
      <c r="CP112" s="49"/>
      <c r="CQ112" s="49"/>
      <c r="CR112" s="49"/>
      <c r="CS112" s="49"/>
      <c r="CT112" s="49"/>
      <c r="CU112" s="49"/>
      <c r="CV112" s="49"/>
      <c r="CW112" s="49"/>
      <c r="CX112" s="49"/>
      <c r="CY112" s="49"/>
      <c r="CZ112" s="49"/>
      <c r="DA112" s="49"/>
      <c r="DB112" s="49"/>
      <c r="DC112" s="49"/>
      <c r="DD112" s="49"/>
      <c r="DE112" s="49"/>
      <c r="DF112" s="49"/>
      <c r="DG112" s="49"/>
      <c r="DH112" s="49"/>
      <c r="DI112" s="49"/>
      <c r="DJ112" s="49"/>
      <c r="DK112" s="49"/>
      <c r="DL112" s="49"/>
      <c r="DM112" s="49"/>
      <c r="DN112" s="49"/>
      <c r="DO112" s="49"/>
      <c r="DP112" s="49"/>
      <c r="DQ112" s="49"/>
      <c r="DR112" s="49"/>
      <c r="DS112" s="49"/>
      <c r="DT112" s="49"/>
      <c r="DU112" s="49"/>
      <c r="DV112" s="49"/>
      <c r="DW112" s="49"/>
      <c r="DX112" s="49"/>
      <c r="DY112" s="49"/>
      <c r="DZ112" s="49"/>
      <c r="EA112" s="49"/>
      <c r="EB112" s="49"/>
      <c r="EC112" s="49"/>
      <c r="ED112" s="49"/>
      <c r="EE112" s="49"/>
      <c r="EF112" s="49"/>
      <c r="EG112" s="49"/>
      <c r="EH112" s="49"/>
      <c r="EI112" s="49"/>
      <c r="EJ112" s="49"/>
      <c r="EK112" s="49"/>
      <c r="EL112" s="49"/>
      <c r="EM112" s="49"/>
      <c r="EN112" s="49"/>
      <c r="EO112" s="49"/>
      <c r="EP112" s="49"/>
      <c r="EQ112" s="49"/>
      <c r="ER112" s="49"/>
      <c r="ES112" s="49"/>
      <c r="ET112" s="49"/>
      <c r="EU112" s="49"/>
      <c r="EV112" s="49"/>
      <c r="EW112" s="49"/>
      <c r="EX112" s="49"/>
      <c r="EY112" s="49"/>
      <c r="EZ112" s="49"/>
      <c r="FA112" s="49"/>
      <c r="FB112" s="49"/>
      <c r="FC112" s="49"/>
      <c r="FD112" s="49"/>
      <c r="FE112" s="49"/>
      <c r="FF112" s="49"/>
      <c r="FG112" s="49"/>
      <c r="FH112" s="49"/>
      <c r="FI112" s="49"/>
      <c r="FJ112" s="49"/>
      <c r="FK112" s="49"/>
      <c r="FL112" s="49"/>
      <c r="FM112" s="49"/>
      <c r="FN112" s="49"/>
      <c r="FO112" s="49"/>
      <c r="FP112" s="49"/>
      <c r="FQ112" s="49"/>
      <c r="FR112" s="49"/>
      <c r="FS112" s="49"/>
      <c r="FT112" s="49"/>
      <c r="FU112" s="49"/>
      <c r="FV112" s="49"/>
      <c r="FW112" s="49"/>
      <c r="FX112" s="49"/>
      <c r="FY112" s="49"/>
      <c r="FZ112" s="49"/>
      <c r="GA112" s="49"/>
      <c r="GB112" s="49"/>
      <c r="GC112" s="49"/>
      <c r="GD112" s="49"/>
      <c r="GE112" s="49"/>
      <c r="GF112" s="49"/>
      <c r="GG112" s="49"/>
      <c r="GH112" s="49"/>
      <c r="GI112" s="49"/>
      <c r="GJ112" s="49"/>
      <c r="GK112" s="49"/>
      <c r="GL112" s="49"/>
      <c r="GM112" s="49"/>
      <c r="GN112" s="49"/>
      <c r="GO112" s="49"/>
      <c r="GP112" s="49"/>
      <c r="GQ112" s="49"/>
      <c r="GR112" s="49"/>
      <c r="GS112" s="49"/>
      <c r="GT112" s="49"/>
      <c r="GU112" s="49"/>
      <c r="GV112" s="49"/>
      <c r="GW112" s="49"/>
      <c r="GX112" s="49"/>
      <c r="GY112" s="49"/>
      <c r="GZ112" s="49"/>
      <c r="HA112" s="49"/>
      <c r="HB112" s="49"/>
      <c r="HC112" s="49"/>
    </row>
    <row r="113" spans="1:211" s="62" customFormat="1" ht="12.75" customHeight="1" x14ac:dyDescent="0.25">
      <c r="A113" s="582"/>
      <c r="B113" s="174"/>
      <c r="C113" s="88"/>
      <c r="D113" s="190"/>
      <c r="E113" s="88"/>
      <c r="F113" s="190"/>
      <c r="G113" s="88"/>
      <c r="H113" s="190"/>
      <c r="I113" s="12"/>
      <c r="J113" s="207"/>
      <c r="K113" s="12"/>
      <c r="L113" s="207"/>
      <c r="M113" s="12"/>
      <c r="N113" s="207"/>
      <c r="O113" s="12"/>
      <c r="P113" s="207"/>
      <c r="Q113" s="12"/>
      <c r="R113" s="207"/>
      <c r="S113" s="12" t="s">
        <v>70</v>
      </c>
      <c r="T113" s="207" t="s">
        <v>14</v>
      </c>
      <c r="U113" s="12" t="s">
        <v>197</v>
      </c>
      <c r="V113" s="207" t="s">
        <v>45</v>
      </c>
      <c r="W113" s="12" t="s">
        <v>70</v>
      </c>
      <c r="X113" s="207" t="s">
        <v>45</v>
      </c>
      <c r="Y113" s="12"/>
      <c r="Z113" s="207"/>
      <c r="AA113" s="12" t="s">
        <v>70</v>
      </c>
      <c r="AB113" s="207" t="s">
        <v>45</v>
      </c>
      <c r="AC113" s="12"/>
      <c r="AD113" s="207"/>
      <c r="AE113" s="12" t="s">
        <v>70</v>
      </c>
      <c r="AF113" s="207" t="s">
        <v>45</v>
      </c>
      <c r="AG113" s="12"/>
      <c r="AH113" s="207"/>
      <c r="AI113" s="12" t="s">
        <v>66</v>
      </c>
      <c r="AJ113" s="207" t="s">
        <v>63</v>
      </c>
      <c r="AK113" s="12" t="s">
        <v>70</v>
      </c>
      <c r="AL113" s="207" t="s">
        <v>45</v>
      </c>
      <c r="AM113" s="12" t="s">
        <v>199</v>
      </c>
      <c r="AN113" s="207" t="s">
        <v>45</v>
      </c>
      <c r="AO113" s="12"/>
      <c r="AP113" s="207"/>
      <c r="AQ113" s="12"/>
      <c r="AR113" s="207"/>
      <c r="AS113" s="12"/>
      <c r="AT113" s="207"/>
      <c r="AU113" s="49"/>
      <c r="AV113" s="49"/>
      <c r="AW113" s="49"/>
      <c r="AX113" s="49"/>
      <c r="AY113" s="49"/>
      <c r="AZ113" s="49"/>
      <c r="BA113" s="49"/>
      <c r="BB113" s="49"/>
      <c r="BC113" s="49"/>
      <c r="BD113" s="49"/>
      <c r="BE113" s="49"/>
      <c r="BF113" s="49"/>
      <c r="BG113" s="49"/>
      <c r="BH113" s="49"/>
      <c r="BI113" s="49"/>
      <c r="BJ113" s="49"/>
      <c r="BK113" s="49"/>
      <c r="BL113" s="49"/>
      <c r="BM113" s="49"/>
      <c r="BN113" s="49"/>
      <c r="BO113" s="49"/>
      <c r="BP113" s="49"/>
      <c r="BQ113" s="49"/>
      <c r="BR113" s="49"/>
      <c r="BS113" s="49"/>
      <c r="BT113" s="49"/>
      <c r="BU113" s="49"/>
      <c r="BV113" s="49"/>
      <c r="BW113" s="49"/>
      <c r="BX113" s="49"/>
      <c r="BY113" s="49"/>
      <c r="BZ113" s="49"/>
      <c r="CA113" s="49"/>
      <c r="CB113" s="49"/>
      <c r="CC113" s="49"/>
      <c r="CD113" s="49"/>
      <c r="CE113" s="49"/>
      <c r="CF113" s="49"/>
      <c r="CG113" s="49"/>
      <c r="CH113" s="49"/>
      <c r="CI113" s="49"/>
      <c r="CJ113" s="49"/>
      <c r="CK113" s="49"/>
      <c r="CL113" s="49"/>
      <c r="CM113" s="49"/>
      <c r="CN113" s="49"/>
      <c r="CO113" s="49"/>
      <c r="CP113" s="49"/>
      <c r="CQ113" s="49"/>
      <c r="CR113" s="49"/>
      <c r="CS113" s="49"/>
      <c r="CT113" s="49"/>
      <c r="CU113" s="49"/>
      <c r="CV113" s="49"/>
      <c r="CW113" s="49"/>
      <c r="CX113" s="49"/>
      <c r="CY113" s="49"/>
      <c r="CZ113" s="49"/>
      <c r="DA113" s="49"/>
      <c r="DB113" s="49"/>
      <c r="DC113" s="49"/>
      <c r="DD113" s="49"/>
      <c r="DE113" s="49"/>
      <c r="DF113" s="49"/>
      <c r="DG113" s="49"/>
      <c r="DH113" s="49"/>
      <c r="DI113" s="49"/>
      <c r="DJ113" s="49"/>
      <c r="DK113" s="49"/>
      <c r="DL113" s="49"/>
      <c r="DM113" s="49"/>
      <c r="DN113" s="49"/>
      <c r="DO113" s="49"/>
      <c r="DP113" s="49"/>
      <c r="DQ113" s="49"/>
      <c r="DR113" s="49"/>
      <c r="DS113" s="49"/>
      <c r="DT113" s="49"/>
      <c r="DU113" s="49"/>
      <c r="DV113" s="49"/>
      <c r="DW113" s="49"/>
      <c r="DX113" s="49"/>
      <c r="DY113" s="49"/>
      <c r="DZ113" s="49"/>
      <c r="EA113" s="49"/>
      <c r="EB113" s="49"/>
      <c r="EC113" s="49"/>
      <c r="ED113" s="49"/>
      <c r="EE113" s="49"/>
      <c r="EF113" s="49"/>
      <c r="EG113" s="49"/>
      <c r="EH113" s="49"/>
      <c r="EI113" s="49"/>
      <c r="EJ113" s="49"/>
      <c r="EK113" s="49"/>
      <c r="EL113" s="49"/>
      <c r="EM113" s="49"/>
      <c r="EN113" s="49"/>
      <c r="EO113" s="49"/>
      <c r="EP113" s="49"/>
      <c r="EQ113" s="49"/>
      <c r="ER113" s="49"/>
      <c r="ES113" s="49"/>
      <c r="ET113" s="49"/>
      <c r="EU113" s="49"/>
      <c r="EV113" s="49"/>
      <c r="EW113" s="49"/>
      <c r="EX113" s="49"/>
      <c r="EY113" s="49"/>
      <c r="EZ113" s="49"/>
      <c r="FA113" s="49"/>
      <c r="FB113" s="49"/>
      <c r="FC113" s="49"/>
      <c r="FD113" s="49"/>
      <c r="FE113" s="49"/>
      <c r="FF113" s="49"/>
      <c r="FG113" s="49"/>
      <c r="FH113" s="49"/>
      <c r="FI113" s="49"/>
      <c r="FJ113" s="49"/>
      <c r="FK113" s="49"/>
      <c r="FL113" s="49"/>
      <c r="FM113" s="49"/>
      <c r="FN113" s="49"/>
      <c r="FO113" s="49"/>
      <c r="FP113" s="49"/>
      <c r="FQ113" s="49"/>
      <c r="FR113" s="49"/>
      <c r="FS113" s="49"/>
      <c r="FT113" s="49"/>
      <c r="FU113" s="49"/>
      <c r="FV113" s="49"/>
      <c r="FW113" s="49"/>
      <c r="FX113" s="49"/>
      <c r="FY113" s="49"/>
      <c r="FZ113" s="49"/>
      <c r="GA113" s="49"/>
      <c r="GB113" s="49"/>
      <c r="GC113" s="49"/>
      <c r="GD113" s="49"/>
      <c r="GE113" s="49"/>
      <c r="GF113" s="49"/>
      <c r="GG113" s="49"/>
      <c r="GH113" s="49"/>
      <c r="GI113" s="49"/>
      <c r="GJ113" s="49"/>
      <c r="GK113" s="49"/>
      <c r="GL113" s="49"/>
      <c r="GM113" s="49"/>
      <c r="GN113" s="49"/>
      <c r="GO113" s="49"/>
      <c r="GP113" s="49"/>
      <c r="GQ113" s="49"/>
      <c r="GR113" s="49"/>
      <c r="GS113" s="49"/>
      <c r="GT113" s="49"/>
      <c r="GU113" s="49"/>
      <c r="GV113" s="49"/>
      <c r="GW113" s="49"/>
      <c r="GX113" s="49"/>
      <c r="GY113" s="49"/>
      <c r="GZ113" s="49"/>
      <c r="HA113" s="49"/>
      <c r="HB113" s="49"/>
      <c r="HC113" s="49"/>
    </row>
    <row r="114" spans="1:211" s="62" customFormat="1" ht="12.75" customHeight="1" x14ac:dyDescent="0.25">
      <c r="A114" s="582"/>
      <c r="B114" s="174"/>
      <c r="C114" s="424"/>
      <c r="D114" s="425"/>
      <c r="E114" s="424"/>
      <c r="F114" s="425"/>
      <c r="G114" s="424"/>
      <c r="H114" s="425"/>
      <c r="I114" s="406"/>
      <c r="J114" s="407"/>
      <c r="K114" s="406"/>
      <c r="L114" s="407"/>
      <c r="M114" s="406"/>
      <c r="N114" s="407"/>
      <c r="O114" s="406"/>
      <c r="P114" s="407"/>
      <c r="Q114" s="406"/>
      <c r="R114" s="407"/>
      <c r="S114" s="406"/>
      <c r="T114" s="407"/>
      <c r="U114" s="406" t="s">
        <v>243</v>
      </c>
      <c r="V114" s="407"/>
      <c r="W114" s="406"/>
      <c r="X114" s="407"/>
      <c r="Y114" s="406"/>
      <c r="Z114" s="407"/>
      <c r="AA114" s="406"/>
      <c r="AB114" s="407"/>
      <c r="AC114" s="406"/>
      <c r="AD114" s="407"/>
      <c r="AE114" s="406"/>
      <c r="AF114" s="407"/>
      <c r="AG114" s="406"/>
      <c r="AH114" s="407"/>
      <c r="AI114" s="406"/>
      <c r="AJ114" s="407"/>
      <c r="AK114" s="406"/>
      <c r="AL114" s="407"/>
      <c r="AM114" s="406"/>
      <c r="AN114" s="407"/>
      <c r="AO114" s="406"/>
      <c r="AP114" s="407"/>
      <c r="AQ114" s="406"/>
      <c r="AR114" s="407"/>
      <c r="AS114" s="406"/>
      <c r="AT114" s="407"/>
      <c r="AU114" s="49"/>
      <c r="AV114" s="49"/>
      <c r="AW114" s="49"/>
      <c r="AX114" s="49"/>
      <c r="AY114" s="49"/>
      <c r="AZ114" s="49"/>
      <c r="BA114" s="49"/>
      <c r="BB114" s="49"/>
      <c r="BC114" s="49"/>
      <c r="BD114" s="49"/>
      <c r="BE114" s="49"/>
      <c r="BF114" s="49"/>
      <c r="BG114" s="49"/>
      <c r="BH114" s="49"/>
      <c r="BI114" s="49"/>
      <c r="BJ114" s="49"/>
      <c r="BK114" s="49"/>
      <c r="BL114" s="49"/>
      <c r="BM114" s="49"/>
      <c r="BN114" s="49"/>
      <c r="BO114" s="49"/>
      <c r="BP114" s="49"/>
      <c r="BQ114" s="49"/>
      <c r="BR114" s="49"/>
      <c r="BS114" s="49"/>
      <c r="BT114" s="49"/>
      <c r="BU114" s="49"/>
      <c r="BV114" s="49"/>
      <c r="BW114" s="49"/>
      <c r="BX114" s="49"/>
      <c r="BY114" s="49"/>
      <c r="BZ114" s="49"/>
      <c r="CA114" s="49"/>
      <c r="CB114" s="49"/>
      <c r="CC114" s="49"/>
      <c r="CD114" s="49"/>
      <c r="CE114" s="49"/>
      <c r="CF114" s="49"/>
      <c r="CG114" s="49"/>
      <c r="CH114" s="49"/>
      <c r="CI114" s="49"/>
      <c r="CJ114" s="49"/>
      <c r="CK114" s="49"/>
      <c r="CL114" s="49"/>
      <c r="CM114" s="49"/>
      <c r="CN114" s="49"/>
      <c r="CO114" s="49"/>
      <c r="CP114" s="49"/>
      <c r="CQ114" s="49"/>
      <c r="CR114" s="49"/>
      <c r="CS114" s="49"/>
      <c r="CT114" s="49"/>
      <c r="CU114" s="49"/>
      <c r="CV114" s="49"/>
      <c r="CW114" s="49"/>
      <c r="CX114" s="49"/>
      <c r="CY114" s="49"/>
      <c r="CZ114" s="49"/>
      <c r="DA114" s="49"/>
      <c r="DB114" s="49"/>
      <c r="DC114" s="49"/>
      <c r="DD114" s="49"/>
      <c r="DE114" s="49"/>
      <c r="DF114" s="49"/>
      <c r="DG114" s="49"/>
      <c r="DH114" s="49"/>
      <c r="DI114" s="49"/>
      <c r="DJ114" s="49"/>
      <c r="DK114" s="49"/>
      <c r="DL114" s="49"/>
      <c r="DM114" s="49"/>
      <c r="DN114" s="49"/>
      <c r="DO114" s="49"/>
      <c r="DP114" s="49"/>
      <c r="DQ114" s="49"/>
      <c r="DR114" s="49"/>
      <c r="DS114" s="49"/>
      <c r="DT114" s="49"/>
      <c r="DU114" s="49"/>
      <c r="DV114" s="49"/>
      <c r="DW114" s="49"/>
      <c r="DX114" s="49"/>
      <c r="DY114" s="49"/>
      <c r="DZ114" s="49"/>
      <c r="EA114" s="49"/>
      <c r="EB114" s="49"/>
      <c r="EC114" s="49"/>
      <c r="ED114" s="49"/>
      <c r="EE114" s="49"/>
      <c r="EF114" s="49"/>
      <c r="EG114" s="49"/>
      <c r="EH114" s="49"/>
      <c r="EI114" s="49"/>
      <c r="EJ114" s="49"/>
      <c r="EK114" s="49"/>
      <c r="EL114" s="49"/>
      <c r="EM114" s="49"/>
      <c r="EN114" s="49"/>
      <c r="EO114" s="49"/>
      <c r="EP114" s="49"/>
      <c r="EQ114" s="49"/>
      <c r="ER114" s="49"/>
      <c r="ES114" s="49"/>
      <c r="ET114" s="49"/>
      <c r="EU114" s="49"/>
      <c r="EV114" s="49"/>
      <c r="EW114" s="49"/>
      <c r="EX114" s="49"/>
      <c r="EY114" s="49"/>
      <c r="EZ114" s="49"/>
      <c r="FA114" s="49"/>
      <c r="FB114" s="49"/>
      <c r="FC114" s="49"/>
      <c r="FD114" s="49"/>
      <c r="FE114" s="49"/>
      <c r="FF114" s="49"/>
      <c r="FG114" s="49"/>
      <c r="FH114" s="49"/>
      <c r="FI114" s="49"/>
      <c r="FJ114" s="49"/>
      <c r="FK114" s="49"/>
      <c r="FL114" s="49"/>
      <c r="FM114" s="49"/>
      <c r="FN114" s="49"/>
      <c r="FO114" s="49"/>
      <c r="FP114" s="49"/>
      <c r="FQ114" s="49"/>
      <c r="FR114" s="49"/>
      <c r="FS114" s="49"/>
      <c r="FT114" s="49"/>
      <c r="FU114" s="49"/>
      <c r="FV114" s="49"/>
      <c r="FW114" s="49"/>
      <c r="FX114" s="49"/>
      <c r="FY114" s="49"/>
      <c r="FZ114" s="49"/>
      <c r="GA114" s="49"/>
      <c r="GB114" s="49"/>
      <c r="GC114" s="49"/>
      <c r="GD114" s="49"/>
      <c r="GE114" s="49"/>
      <c r="GF114" s="49"/>
      <c r="GG114" s="49"/>
      <c r="GH114" s="49"/>
      <c r="GI114" s="49"/>
      <c r="GJ114" s="49"/>
      <c r="GK114" s="49"/>
      <c r="GL114" s="49"/>
      <c r="GM114" s="49"/>
      <c r="GN114" s="49"/>
      <c r="GO114" s="49"/>
      <c r="GP114" s="49"/>
      <c r="GQ114" s="49"/>
      <c r="GR114" s="49"/>
      <c r="GS114" s="49"/>
      <c r="GT114" s="49"/>
      <c r="GU114" s="49"/>
      <c r="GV114" s="49"/>
      <c r="GW114" s="49"/>
      <c r="GX114" s="49"/>
      <c r="GY114" s="49"/>
      <c r="GZ114" s="49"/>
      <c r="HA114" s="49"/>
      <c r="HB114" s="49"/>
      <c r="HC114" s="49"/>
    </row>
    <row r="115" spans="1:211" s="64" customFormat="1" ht="12.75" customHeight="1" x14ac:dyDescent="0.25">
      <c r="A115" s="582"/>
      <c r="B115" s="175" t="s">
        <v>31</v>
      </c>
      <c r="C115" s="408"/>
      <c r="D115" s="409"/>
      <c r="E115" s="408"/>
      <c r="F115" s="409"/>
      <c r="G115" s="408"/>
      <c r="H115" s="409"/>
      <c r="I115" s="408"/>
      <c r="J115" s="409"/>
      <c r="K115" s="408"/>
      <c r="L115" s="409"/>
      <c r="M115" s="408"/>
      <c r="N115" s="409"/>
      <c r="O115" s="408"/>
      <c r="P115" s="409"/>
      <c r="Q115" s="408"/>
      <c r="R115" s="409"/>
      <c r="S115" s="410" t="s">
        <v>97</v>
      </c>
      <c r="T115" s="411"/>
      <c r="U115" s="412" t="s">
        <v>195</v>
      </c>
      <c r="V115" s="413"/>
      <c r="W115" s="410" t="s">
        <v>174</v>
      </c>
      <c r="X115" s="411"/>
      <c r="Y115" s="410"/>
      <c r="Z115" s="411"/>
      <c r="AA115" s="410" t="s">
        <v>175</v>
      </c>
      <c r="AB115" s="411"/>
      <c r="AC115" s="410"/>
      <c r="AD115" s="411"/>
      <c r="AE115" s="410" t="s">
        <v>175</v>
      </c>
      <c r="AF115" s="411"/>
      <c r="AG115" s="410"/>
      <c r="AH115" s="411"/>
      <c r="AI115" s="410" t="s">
        <v>95</v>
      </c>
      <c r="AJ115" s="411"/>
      <c r="AK115" s="410"/>
      <c r="AL115" s="411"/>
      <c r="AM115" s="410" t="s">
        <v>38</v>
      </c>
      <c r="AN115" s="411"/>
      <c r="AO115" s="410"/>
      <c r="AP115" s="411"/>
      <c r="AQ115" s="410"/>
      <c r="AR115" s="411"/>
      <c r="AS115" s="410"/>
      <c r="AT115" s="411"/>
      <c r="AU115" s="49"/>
      <c r="AV115" s="49"/>
      <c r="AW115" s="49"/>
      <c r="AX115" s="49"/>
      <c r="AY115" s="49"/>
      <c r="AZ115" s="49"/>
      <c r="BA115" s="49"/>
      <c r="BB115" s="49"/>
      <c r="BC115" s="49"/>
      <c r="BD115" s="49"/>
      <c r="BE115" s="49"/>
      <c r="BF115" s="49"/>
      <c r="BG115" s="49"/>
      <c r="BH115" s="49"/>
      <c r="BI115" s="49"/>
      <c r="BJ115" s="49"/>
      <c r="BK115" s="49"/>
      <c r="BL115" s="49"/>
      <c r="BM115" s="49"/>
      <c r="BN115" s="49"/>
      <c r="BO115" s="49"/>
      <c r="BP115" s="49"/>
      <c r="BQ115" s="49"/>
      <c r="BR115" s="49"/>
      <c r="BS115" s="49"/>
      <c r="BT115" s="49"/>
      <c r="BU115" s="49"/>
      <c r="BV115" s="49"/>
      <c r="BW115" s="49"/>
      <c r="BX115" s="49"/>
      <c r="BY115" s="49"/>
      <c r="BZ115" s="49"/>
      <c r="CA115" s="49"/>
      <c r="CB115" s="49"/>
      <c r="CC115" s="49"/>
      <c r="CD115" s="49"/>
      <c r="CE115" s="49"/>
      <c r="CF115" s="49"/>
      <c r="CG115" s="49"/>
      <c r="CH115" s="49"/>
      <c r="CI115" s="49"/>
      <c r="CJ115" s="49"/>
      <c r="CK115" s="49"/>
      <c r="CL115" s="49"/>
      <c r="CM115" s="49"/>
      <c r="CN115" s="49"/>
      <c r="CO115" s="49"/>
      <c r="CP115" s="49"/>
      <c r="CQ115" s="49"/>
      <c r="CR115" s="49"/>
      <c r="CS115" s="49"/>
      <c r="CT115" s="49"/>
      <c r="CU115" s="49"/>
      <c r="CV115" s="49"/>
      <c r="CW115" s="49"/>
      <c r="CX115" s="49"/>
      <c r="CY115" s="49"/>
      <c r="CZ115" s="49"/>
      <c r="DA115" s="49"/>
      <c r="DB115" s="49"/>
      <c r="DC115" s="49"/>
      <c r="DD115" s="49"/>
      <c r="DE115" s="49"/>
      <c r="DF115" s="49"/>
      <c r="DG115" s="49"/>
      <c r="DH115" s="49"/>
      <c r="DI115" s="49"/>
      <c r="DJ115" s="49"/>
      <c r="DK115" s="49"/>
      <c r="DL115" s="49"/>
      <c r="DM115" s="49"/>
      <c r="DN115" s="49"/>
      <c r="DO115" s="49"/>
      <c r="DP115" s="49"/>
      <c r="DQ115" s="49"/>
      <c r="DR115" s="49"/>
      <c r="DS115" s="49"/>
      <c r="DT115" s="49"/>
      <c r="DU115" s="49"/>
      <c r="DV115" s="49"/>
      <c r="DW115" s="49"/>
      <c r="DX115" s="49"/>
      <c r="DY115" s="49"/>
      <c r="DZ115" s="49"/>
      <c r="EA115" s="49"/>
      <c r="EB115" s="49"/>
      <c r="EC115" s="49"/>
      <c r="ED115" s="49"/>
      <c r="EE115" s="49"/>
      <c r="EF115" s="49"/>
      <c r="EG115" s="49"/>
      <c r="EH115" s="49"/>
      <c r="EI115" s="49"/>
      <c r="EJ115" s="49"/>
      <c r="EK115" s="49"/>
      <c r="EL115" s="49"/>
      <c r="EM115" s="49"/>
      <c r="EN115" s="49"/>
      <c r="EO115" s="49"/>
      <c r="EP115" s="49"/>
      <c r="EQ115" s="49"/>
      <c r="ER115" s="49"/>
      <c r="ES115" s="49"/>
      <c r="ET115" s="49"/>
      <c r="EU115" s="49"/>
      <c r="EV115" s="49"/>
      <c r="EW115" s="49"/>
      <c r="EX115" s="49"/>
      <c r="EY115" s="49"/>
      <c r="EZ115" s="49"/>
      <c r="FA115" s="49"/>
      <c r="FB115" s="49"/>
      <c r="FC115" s="49"/>
      <c r="FD115" s="49"/>
      <c r="FE115" s="49"/>
      <c r="FF115" s="49"/>
      <c r="FG115" s="49"/>
      <c r="FH115" s="49"/>
      <c r="FI115" s="49"/>
      <c r="FJ115" s="49"/>
      <c r="FK115" s="49"/>
      <c r="FL115" s="49"/>
      <c r="FM115" s="49"/>
      <c r="FN115" s="49"/>
      <c r="FO115" s="49"/>
      <c r="FP115" s="49"/>
      <c r="FQ115" s="49"/>
      <c r="FR115" s="49"/>
      <c r="FS115" s="49"/>
      <c r="FT115" s="49"/>
      <c r="FU115" s="49"/>
      <c r="FV115" s="49"/>
      <c r="FW115" s="49"/>
      <c r="FX115" s="49"/>
      <c r="FY115" s="49"/>
      <c r="FZ115" s="49"/>
      <c r="GA115" s="49"/>
      <c r="GB115" s="49"/>
      <c r="GC115" s="49"/>
      <c r="GD115" s="49"/>
      <c r="GE115" s="49"/>
      <c r="GF115" s="49"/>
      <c r="GG115" s="49"/>
      <c r="GH115" s="49"/>
      <c r="GI115" s="49"/>
      <c r="GJ115" s="49"/>
      <c r="GK115" s="49"/>
      <c r="GL115" s="49"/>
      <c r="GM115" s="49"/>
      <c r="GN115" s="49"/>
      <c r="GO115" s="49"/>
      <c r="GP115" s="49"/>
      <c r="GQ115" s="49"/>
      <c r="GR115" s="49"/>
      <c r="GS115" s="49"/>
      <c r="GT115" s="49"/>
      <c r="GU115" s="49"/>
      <c r="GV115" s="49"/>
      <c r="GW115" s="49"/>
      <c r="GX115" s="49"/>
      <c r="GY115" s="49"/>
      <c r="GZ115" s="49"/>
      <c r="HA115" s="49"/>
      <c r="HB115" s="49"/>
      <c r="HC115" s="49"/>
    </row>
    <row r="116" spans="1:211" s="64" customFormat="1" ht="12.75" customHeight="1" x14ac:dyDescent="0.25">
      <c r="A116" s="582"/>
      <c r="B116" s="175"/>
      <c r="C116" s="181"/>
      <c r="D116" s="182"/>
      <c r="E116" s="181"/>
      <c r="F116" s="182"/>
      <c r="G116" s="181"/>
      <c r="H116" s="182"/>
      <c r="I116" s="181"/>
      <c r="J116" s="182"/>
      <c r="K116" s="181"/>
      <c r="L116" s="182"/>
      <c r="M116" s="181"/>
      <c r="N116" s="182"/>
      <c r="O116" s="181"/>
      <c r="P116" s="182"/>
      <c r="Q116" s="181"/>
      <c r="R116" s="182"/>
      <c r="S116" s="208">
        <v>0.33333333333333331</v>
      </c>
      <c r="T116" s="209">
        <v>0.41666666666666669</v>
      </c>
      <c r="U116" s="322">
        <v>0.42708333333333331</v>
      </c>
      <c r="V116" s="211">
        <v>0.5</v>
      </c>
      <c r="W116" s="208">
        <v>0.5625</v>
      </c>
      <c r="X116" s="209">
        <v>0.64583333333333337</v>
      </c>
      <c r="Y116" s="208"/>
      <c r="Z116" s="209"/>
      <c r="AA116" s="208">
        <v>0.375</v>
      </c>
      <c r="AB116" s="209">
        <v>0.5</v>
      </c>
      <c r="AC116" s="208"/>
      <c r="AD116" s="209"/>
      <c r="AE116" s="208">
        <v>0.58333333333333337</v>
      </c>
      <c r="AF116" s="209">
        <v>0.70833333333333337</v>
      </c>
      <c r="AG116" s="208"/>
      <c r="AH116" s="209"/>
      <c r="AI116" s="208">
        <v>0.42708333333333331</v>
      </c>
      <c r="AJ116" s="209">
        <v>0.51041666666666663</v>
      </c>
      <c r="AK116" s="208"/>
      <c r="AL116" s="209"/>
      <c r="AM116" s="208">
        <v>0.5625</v>
      </c>
      <c r="AN116" s="209">
        <v>0.6875</v>
      </c>
      <c r="AO116" s="208"/>
      <c r="AP116" s="209"/>
      <c r="AQ116" s="208"/>
      <c r="AR116" s="209"/>
      <c r="AS116" s="208"/>
      <c r="AT116" s="209"/>
      <c r="AU116" s="49"/>
      <c r="AV116" s="49"/>
      <c r="AW116" s="49"/>
      <c r="AX116" s="49"/>
      <c r="AY116" s="49"/>
      <c r="AZ116" s="49"/>
      <c r="BA116" s="49"/>
      <c r="BB116" s="49"/>
      <c r="BC116" s="49"/>
      <c r="BD116" s="49"/>
      <c r="BE116" s="49"/>
      <c r="BF116" s="49"/>
      <c r="BG116" s="49"/>
      <c r="BH116" s="49"/>
      <c r="BI116" s="49"/>
      <c r="BJ116" s="49"/>
      <c r="BK116" s="49"/>
      <c r="BL116" s="49"/>
      <c r="BM116" s="49"/>
      <c r="BN116" s="49"/>
      <c r="BO116" s="49"/>
      <c r="BP116" s="49"/>
      <c r="BQ116" s="49"/>
      <c r="BR116" s="49"/>
      <c r="BS116" s="49"/>
      <c r="BT116" s="49"/>
      <c r="BU116" s="49"/>
      <c r="BV116" s="49"/>
      <c r="BW116" s="49"/>
      <c r="BX116" s="49"/>
      <c r="BY116" s="49"/>
      <c r="BZ116" s="49"/>
      <c r="CA116" s="49"/>
      <c r="CB116" s="49"/>
      <c r="CC116" s="49"/>
      <c r="CD116" s="49"/>
      <c r="CE116" s="49"/>
      <c r="CF116" s="49"/>
      <c r="CG116" s="49"/>
      <c r="CH116" s="49"/>
      <c r="CI116" s="49"/>
      <c r="CJ116" s="49"/>
      <c r="CK116" s="49"/>
      <c r="CL116" s="49"/>
      <c r="CM116" s="49"/>
      <c r="CN116" s="49"/>
      <c r="CO116" s="49"/>
      <c r="CP116" s="49"/>
      <c r="CQ116" s="49"/>
      <c r="CR116" s="49"/>
      <c r="CS116" s="49"/>
      <c r="CT116" s="49"/>
      <c r="CU116" s="49"/>
      <c r="CV116" s="49"/>
      <c r="CW116" s="49"/>
      <c r="CX116" s="49"/>
      <c r="CY116" s="49"/>
      <c r="CZ116" s="49"/>
      <c r="DA116" s="49"/>
      <c r="DB116" s="49"/>
      <c r="DC116" s="49"/>
      <c r="DD116" s="49"/>
      <c r="DE116" s="49"/>
      <c r="DF116" s="49"/>
      <c r="DG116" s="49"/>
      <c r="DH116" s="49"/>
      <c r="DI116" s="49"/>
      <c r="DJ116" s="49"/>
      <c r="DK116" s="49"/>
      <c r="DL116" s="49"/>
      <c r="DM116" s="49"/>
      <c r="DN116" s="49"/>
      <c r="DO116" s="49"/>
      <c r="DP116" s="49"/>
      <c r="DQ116" s="49"/>
      <c r="DR116" s="49"/>
      <c r="DS116" s="49"/>
      <c r="DT116" s="49"/>
      <c r="DU116" s="49"/>
      <c r="DV116" s="49"/>
      <c r="DW116" s="49"/>
      <c r="DX116" s="49"/>
      <c r="DY116" s="49"/>
      <c r="DZ116" s="49"/>
      <c r="EA116" s="49"/>
      <c r="EB116" s="49"/>
      <c r="EC116" s="49"/>
      <c r="ED116" s="49"/>
      <c r="EE116" s="49"/>
      <c r="EF116" s="49"/>
      <c r="EG116" s="49"/>
      <c r="EH116" s="49"/>
      <c r="EI116" s="49"/>
      <c r="EJ116" s="49"/>
      <c r="EK116" s="49"/>
      <c r="EL116" s="49"/>
      <c r="EM116" s="49"/>
      <c r="EN116" s="49"/>
      <c r="EO116" s="49"/>
      <c r="EP116" s="49"/>
      <c r="EQ116" s="49"/>
      <c r="ER116" s="49"/>
      <c r="ES116" s="49"/>
      <c r="ET116" s="49"/>
      <c r="EU116" s="49"/>
      <c r="EV116" s="49"/>
      <c r="EW116" s="49"/>
      <c r="EX116" s="49"/>
      <c r="EY116" s="49"/>
      <c r="EZ116" s="49"/>
      <c r="FA116" s="49"/>
      <c r="FB116" s="49"/>
      <c r="FC116" s="49"/>
      <c r="FD116" s="49"/>
      <c r="FE116" s="49"/>
      <c r="FF116" s="49"/>
      <c r="FG116" s="49"/>
      <c r="FH116" s="49"/>
      <c r="FI116" s="49"/>
      <c r="FJ116" s="49"/>
      <c r="FK116" s="49"/>
      <c r="FL116" s="49"/>
      <c r="FM116" s="49"/>
      <c r="FN116" s="49"/>
      <c r="FO116" s="49"/>
      <c r="FP116" s="49"/>
      <c r="FQ116" s="49"/>
      <c r="FR116" s="49"/>
      <c r="FS116" s="49"/>
      <c r="FT116" s="49"/>
      <c r="FU116" s="49"/>
      <c r="FV116" s="49"/>
      <c r="FW116" s="49"/>
      <c r="FX116" s="49"/>
      <c r="FY116" s="49"/>
      <c r="FZ116" s="49"/>
      <c r="GA116" s="49"/>
      <c r="GB116" s="49"/>
      <c r="GC116" s="49"/>
      <c r="GD116" s="49"/>
      <c r="GE116" s="49"/>
      <c r="GF116" s="49"/>
      <c r="GG116" s="49"/>
      <c r="GH116" s="49"/>
      <c r="GI116" s="49"/>
      <c r="GJ116" s="49"/>
      <c r="GK116" s="49"/>
      <c r="GL116" s="49"/>
      <c r="GM116" s="49"/>
      <c r="GN116" s="49"/>
      <c r="GO116" s="49"/>
      <c r="GP116" s="49"/>
      <c r="GQ116" s="49"/>
      <c r="GR116" s="49"/>
      <c r="GS116" s="49"/>
      <c r="GT116" s="49"/>
      <c r="GU116" s="49"/>
      <c r="GV116" s="49"/>
      <c r="GW116" s="49"/>
      <c r="GX116" s="49"/>
      <c r="GY116" s="49"/>
      <c r="GZ116" s="49"/>
      <c r="HA116" s="49"/>
      <c r="HB116" s="49"/>
      <c r="HC116" s="49"/>
    </row>
    <row r="117" spans="1:211" s="64" customFormat="1" ht="12.75" customHeight="1" x14ac:dyDescent="0.25">
      <c r="A117" s="582"/>
      <c r="B117" s="175"/>
      <c r="C117" s="85"/>
      <c r="D117" s="188"/>
      <c r="E117" s="85"/>
      <c r="F117" s="188"/>
      <c r="G117" s="85"/>
      <c r="H117" s="188"/>
      <c r="I117" s="85"/>
      <c r="J117" s="188"/>
      <c r="K117" s="85"/>
      <c r="L117" s="188"/>
      <c r="M117" s="85"/>
      <c r="N117" s="188"/>
      <c r="O117" s="85"/>
      <c r="P117" s="188"/>
      <c r="Q117" s="85"/>
      <c r="R117" s="188"/>
      <c r="S117" s="14" t="s">
        <v>70</v>
      </c>
      <c r="T117" s="212" t="s">
        <v>14</v>
      </c>
      <c r="U117" s="94" t="s">
        <v>197</v>
      </c>
      <c r="V117" s="213" t="s">
        <v>45</v>
      </c>
      <c r="W117" s="14" t="s">
        <v>70</v>
      </c>
      <c r="X117" s="212" t="s">
        <v>45</v>
      </c>
      <c r="Y117" s="14"/>
      <c r="Z117" s="212"/>
      <c r="AA117" s="14" t="s">
        <v>70</v>
      </c>
      <c r="AB117" s="212" t="s">
        <v>45</v>
      </c>
      <c r="AC117" s="14"/>
      <c r="AD117" s="212"/>
      <c r="AE117" s="14" t="s">
        <v>70</v>
      </c>
      <c r="AF117" s="212" t="s">
        <v>45</v>
      </c>
      <c r="AG117" s="14"/>
      <c r="AH117" s="212"/>
      <c r="AI117" s="14" t="s">
        <v>70</v>
      </c>
      <c r="AJ117" s="212" t="s">
        <v>45</v>
      </c>
      <c r="AK117" s="14"/>
      <c r="AL117" s="212"/>
      <c r="AM117" s="14" t="s">
        <v>200</v>
      </c>
      <c r="AN117" s="212" t="s">
        <v>45</v>
      </c>
      <c r="AO117" s="14"/>
      <c r="AP117" s="212"/>
      <c r="AQ117" s="14"/>
      <c r="AR117" s="212"/>
      <c r="AS117" s="14"/>
      <c r="AT117" s="212"/>
      <c r="AU117" s="49"/>
      <c r="AV117" s="49"/>
      <c r="AW117" s="49"/>
      <c r="AX117" s="49"/>
      <c r="AY117" s="49"/>
      <c r="AZ117" s="49"/>
      <c r="BA117" s="49"/>
      <c r="BB117" s="49"/>
      <c r="BC117" s="49"/>
      <c r="BD117" s="49"/>
      <c r="BE117" s="49"/>
      <c r="BF117" s="49"/>
      <c r="BG117" s="49"/>
      <c r="BH117" s="49"/>
      <c r="BI117" s="49"/>
      <c r="BJ117" s="49"/>
      <c r="BK117" s="49"/>
      <c r="BL117" s="49"/>
      <c r="BM117" s="49"/>
      <c r="BN117" s="49"/>
      <c r="BO117" s="49"/>
      <c r="BP117" s="49"/>
      <c r="BQ117" s="49"/>
      <c r="BR117" s="49"/>
      <c r="BS117" s="49"/>
      <c r="BT117" s="49"/>
      <c r="BU117" s="49"/>
      <c r="BV117" s="49"/>
      <c r="BW117" s="49"/>
      <c r="BX117" s="49"/>
      <c r="BY117" s="49"/>
      <c r="BZ117" s="49"/>
      <c r="CA117" s="49"/>
      <c r="CB117" s="49"/>
      <c r="CC117" s="49"/>
      <c r="CD117" s="49"/>
      <c r="CE117" s="49"/>
      <c r="CF117" s="49"/>
      <c r="CG117" s="49"/>
      <c r="CH117" s="49"/>
      <c r="CI117" s="49"/>
      <c r="CJ117" s="49"/>
      <c r="CK117" s="49"/>
      <c r="CL117" s="49"/>
      <c r="CM117" s="49"/>
      <c r="CN117" s="49"/>
      <c r="CO117" s="49"/>
      <c r="CP117" s="49"/>
      <c r="CQ117" s="49"/>
      <c r="CR117" s="49"/>
      <c r="CS117" s="49"/>
      <c r="CT117" s="49"/>
      <c r="CU117" s="49"/>
      <c r="CV117" s="49"/>
      <c r="CW117" s="49"/>
      <c r="CX117" s="49"/>
      <c r="CY117" s="49"/>
      <c r="CZ117" s="49"/>
      <c r="DA117" s="49"/>
      <c r="DB117" s="49"/>
      <c r="DC117" s="49"/>
      <c r="DD117" s="49"/>
      <c r="DE117" s="49"/>
      <c r="DF117" s="49"/>
      <c r="DG117" s="49"/>
      <c r="DH117" s="49"/>
      <c r="DI117" s="49"/>
      <c r="DJ117" s="49"/>
      <c r="DK117" s="49"/>
      <c r="DL117" s="49"/>
      <c r="DM117" s="49"/>
      <c r="DN117" s="49"/>
      <c r="DO117" s="49"/>
      <c r="DP117" s="49"/>
      <c r="DQ117" s="49"/>
      <c r="DR117" s="49"/>
      <c r="DS117" s="49"/>
      <c r="DT117" s="49"/>
      <c r="DU117" s="49"/>
      <c r="DV117" s="49"/>
      <c r="DW117" s="49"/>
      <c r="DX117" s="49"/>
      <c r="DY117" s="49"/>
      <c r="DZ117" s="49"/>
      <c r="EA117" s="49"/>
      <c r="EB117" s="49"/>
      <c r="EC117" s="49"/>
      <c r="ED117" s="49"/>
      <c r="EE117" s="49"/>
      <c r="EF117" s="49"/>
      <c r="EG117" s="49"/>
      <c r="EH117" s="49"/>
      <c r="EI117" s="49"/>
      <c r="EJ117" s="49"/>
      <c r="EK117" s="49"/>
      <c r="EL117" s="49"/>
      <c r="EM117" s="49"/>
      <c r="EN117" s="49"/>
      <c r="EO117" s="49"/>
      <c r="EP117" s="49"/>
      <c r="EQ117" s="49"/>
      <c r="ER117" s="49"/>
      <c r="ES117" s="49"/>
      <c r="ET117" s="49"/>
      <c r="EU117" s="49"/>
      <c r="EV117" s="49"/>
      <c r="EW117" s="49"/>
      <c r="EX117" s="49"/>
      <c r="EY117" s="49"/>
      <c r="EZ117" s="49"/>
      <c r="FA117" s="49"/>
      <c r="FB117" s="49"/>
      <c r="FC117" s="49"/>
      <c r="FD117" s="49"/>
      <c r="FE117" s="49"/>
      <c r="FF117" s="49"/>
      <c r="FG117" s="49"/>
      <c r="FH117" s="49"/>
      <c r="FI117" s="49"/>
      <c r="FJ117" s="49"/>
      <c r="FK117" s="49"/>
      <c r="FL117" s="49"/>
      <c r="FM117" s="49"/>
      <c r="FN117" s="49"/>
      <c r="FO117" s="49"/>
      <c r="FP117" s="49"/>
      <c r="FQ117" s="49"/>
      <c r="FR117" s="49"/>
      <c r="FS117" s="49"/>
      <c r="FT117" s="49"/>
      <c r="FU117" s="49"/>
      <c r="FV117" s="49"/>
      <c r="FW117" s="49"/>
      <c r="FX117" s="49"/>
      <c r="FY117" s="49"/>
      <c r="FZ117" s="49"/>
      <c r="GA117" s="49"/>
      <c r="GB117" s="49"/>
      <c r="GC117" s="49"/>
      <c r="GD117" s="49"/>
      <c r="GE117" s="49"/>
      <c r="GF117" s="49"/>
      <c r="GG117" s="49"/>
      <c r="GH117" s="49"/>
      <c r="GI117" s="49"/>
      <c r="GJ117" s="49"/>
      <c r="GK117" s="49"/>
      <c r="GL117" s="49"/>
      <c r="GM117" s="49"/>
      <c r="GN117" s="49"/>
      <c r="GO117" s="49"/>
      <c r="GP117" s="49"/>
      <c r="GQ117" s="49"/>
      <c r="GR117" s="49"/>
      <c r="GS117" s="49"/>
      <c r="GT117" s="49"/>
      <c r="GU117" s="49"/>
      <c r="GV117" s="49"/>
      <c r="GW117" s="49"/>
      <c r="GX117" s="49"/>
      <c r="GY117" s="49"/>
      <c r="GZ117" s="49"/>
      <c r="HA117" s="49"/>
      <c r="HB117" s="49"/>
      <c r="HC117" s="49"/>
    </row>
    <row r="118" spans="1:211" s="64" customFormat="1" ht="12.75" customHeight="1" x14ac:dyDescent="0.25">
      <c r="A118" s="582"/>
      <c r="B118" s="175"/>
      <c r="C118" s="404"/>
      <c r="D118" s="405"/>
      <c r="E118" s="404"/>
      <c r="F118" s="405"/>
      <c r="G118" s="404"/>
      <c r="H118" s="405"/>
      <c r="I118" s="404"/>
      <c r="J118" s="405"/>
      <c r="K118" s="404"/>
      <c r="L118" s="405"/>
      <c r="M118" s="404"/>
      <c r="N118" s="405"/>
      <c r="O118" s="404"/>
      <c r="P118" s="405"/>
      <c r="Q118" s="404"/>
      <c r="R118" s="405"/>
      <c r="S118" s="396"/>
      <c r="T118" s="397"/>
      <c r="U118" s="400"/>
      <c r="V118" s="401"/>
      <c r="W118" s="396"/>
      <c r="X118" s="397"/>
      <c r="Y118" s="396"/>
      <c r="Z118" s="397"/>
      <c r="AA118" s="396"/>
      <c r="AB118" s="397"/>
      <c r="AC118" s="396"/>
      <c r="AD118" s="397"/>
      <c r="AE118" s="396"/>
      <c r="AF118" s="397"/>
      <c r="AG118" s="396"/>
      <c r="AH118" s="397"/>
      <c r="AI118" s="396"/>
      <c r="AJ118" s="397"/>
      <c r="AK118" s="396"/>
      <c r="AL118" s="397"/>
      <c r="AM118" s="396"/>
      <c r="AN118" s="397"/>
      <c r="AO118" s="396"/>
      <c r="AP118" s="397"/>
      <c r="AQ118" s="396"/>
      <c r="AR118" s="397"/>
      <c r="AS118" s="396"/>
      <c r="AT118" s="397"/>
      <c r="AU118" s="49"/>
      <c r="AV118" s="49"/>
      <c r="AW118" s="49"/>
      <c r="AX118" s="49"/>
      <c r="AY118" s="49"/>
      <c r="AZ118" s="49"/>
      <c r="BA118" s="49"/>
      <c r="BB118" s="49"/>
      <c r="BC118" s="49"/>
      <c r="BD118" s="49"/>
      <c r="BE118" s="49"/>
      <c r="BF118" s="49"/>
      <c r="BG118" s="49"/>
      <c r="BH118" s="49"/>
      <c r="BI118" s="49"/>
      <c r="BJ118" s="49"/>
      <c r="BK118" s="49"/>
      <c r="BL118" s="49"/>
      <c r="BM118" s="49"/>
      <c r="BN118" s="49"/>
      <c r="BO118" s="49"/>
      <c r="BP118" s="49"/>
      <c r="BQ118" s="49"/>
      <c r="BR118" s="49"/>
      <c r="BS118" s="49"/>
      <c r="BT118" s="49"/>
      <c r="BU118" s="49"/>
      <c r="BV118" s="49"/>
      <c r="BW118" s="49"/>
      <c r="BX118" s="49"/>
      <c r="BY118" s="49"/>
      <c r="BZ118" s="49"/>
      <c r="CA118" s="49"/>
      <c r="CB118" s="49"/>
      <c r="CC118" s="49"/>
      <c r="CD118" s="49"/>
      <c r="CE118" s="49"/>
      <c r="CF118" s="49"/>
      <c r="CG118" s="49"/>
      <c r="CH118" s="49"/>
      <c r="CI118" s="49"/>
      <c r="CJ118" s="49"/>
      <c r="CK118" s="49"/>
      <c r="CL118" s="49"/>
      <c r="CM118" s="49"/>
      <c r="CN118" s="49"/>
      <c r="CO118" s="49"/>
      <c r="CP118" s="49"/>
      <c r="CQ118" s="49"/>
      <c r="CR118" s="49"/>
      <c r="CS118" s="49"/>
      <c r="CT118" s="49"/>
      <c r="CU118" s="49"/>
      <c r="CV118" s="49"/>
      <c r="CW118" s="49"/>
      <c r="CX118" s="49"/>
      <c r="CY118" s="49"/>
      <c r="CZ118" s="49"/>
      <c r="DA118" s="49"/>
      <c r="DB118" s="49"/>
      <c r="DC118" s="49"/>
      <c r="DD118" s="49"/>
      <c r="DE118" s="49"/>
      <c r="DF118" s="49"/>
      <c r="DG118" s="49"/>
      <c r="DH118" s="49"/>
      <c r="DI118" s="49"/>
      <c r="DJ118" s="49"/>
      <c r="DK118" s="49"/>
      <c r="DL118" s="49"/>
      <c r="DM118" s="49"/>
      <c r="DN118" s="49"/>
      <c r="DO118" s="49"/>
      <c r="DP118" s="49"/>
      <c r="DQ118" s="49"/>
      <c r="DR118" s="49"/>
      <c r="DS118" s="49"/>
      <c r="DT118" s="49"/>
      <c r="DU118" s="49"/>
      <c r="DV118" s="49"/>
      <c r="DW118" s="49"/>
      <c r="DX118" s="49"/>
      <c r="DY118" s="49"/>
      <c r="DZ118" s="49"/>
      <c r="EA118" s="49"/>
      <c r="EB118" s="49"/>
      <c r="EC118" s="49"/>
      <c r="ED118" s="49"/>
      <c r="EE118" s="49"/>
      <c r="EF118" s="49"/>
      <c r="EG118" s="49"/>
      <c r="EH118" s="49"/>
      <c r="EI118" s="49"/>
      <c r="EJ118" s="49"/>
      <c r="EK118" s="49"/>
      <c r="EL118" s="49"/>
      <c r="EM118" s="49"/>
      <c r="EN118" s="49"/>
      <c r="EO118" s="49"/>
      <c r="EP118" s="49"/>
      <c r="EQ118" s="49"/>
      <c r="ER118" s="49"/>
      <c r="ES118" s="49"/>
      <c r="ET118" s="49"/>
      <c r="EU118" s="49"/>
      <c r="EV118" s="49"/>
      <c r="EW118" s="49"/>
      <c r="EX118" s="49"/>
      <c r="EY118" s="49"/>
      <c r="EZ118" s="49"/>
      <c r="FA118" s="49"/>
      <c r="FB118" s="49"/>
      <c r="FC118" s="49"/>
      <c r="FD118" s="49"/>
      <c r="FE118" s="49"/>
      <c r="FF118" s="49"/>
      <c r="FG118" s="49"/>
      <c r="FH118" s="49"/>
      <c r="FI118" s="49"/>
      <c r="FJ118" s="49"/>
      <c r="FK118" s="49"/>
      <c r="FL118" s="49"/>
      <c r="FM118" s="49"/>
      <c r="FN118" s="49"/>
      <c r="FO118" s="49"/>
      <c r="FP118" s="49"/>
      <c r="FQ118" s="49"/>
      <c r="FR118" s="49"/>
      <c r="FS118" s="49"/>
      <c r="FT118" s="49"/>
      <c r="FU118" s="49"/>
      <c r="FV118" s="49"/>
      <c r="FW118" s="49"/>
      <c r="FX118" s="49"/>
      <c r="FY118" s="49"/>
      <c r="FZ118" s="49"/>
      <c r="GA118" s="49"/>
      <c r="GB118" s="49"/>
      <c r="GC118" s="49"/>
      <c r="GD118" s="49"/>
      <c r="GE118" s="49"/>
      <c r="GF118" s="49"/>
      <c r="GG118" s="49"/>
      <c r="GH118" s="49"/>
      <c r="GI118" s="49"/>
      <c r="GJ118" s="49"/>
      <c r="GK118" s="49"/>
      <c r="GL118" s="49"/>
      <c r="GM118" s="49"/>
      <c r="GN118" s="49"/>
      <c r="GO118" s="49"/>
      <c r="GP118" s="49"/>
      <c r="GQ118" s="49"/>
      <c r="GR118" s="49"/>
      <c r="GS118" s="49"/>
      <c r="GT118" s="49"/>
      <c r="GU118" s="49"/>
      <c r="GV118" s="49"/>
      <c r="GW118" s="49"/>
      <c r="GX118" s="49"/>
      <c r="GY118" s="49"/>
      <c r="GZ118" s="49"/>
      <c r="HA118" s="49"/>
      <c r="HB118" s="49"/>
      <c r="HC118" s="49"/>
    </row>
    <row r="119" spans="1:211" s="65" customFormat="1" ht="12.75" customHeight="1" outlineLevel="1" x14ac:dyDescent="0.25">
      <c r="A119" s="582"/>
      <c r="B119" s="176" t="s">
        <v>32</v>
      </c>
      <c r="C119" s="398"/>
      <c r="D119" s="399"/>
      <c r="E119" s="398"/>
      <c r="F119" s="399"/>
      <c r="G119" s="398"/>
      <c r="H119" s="399"/>
      <c r="I119" s="398"/>
      <c r="J119" s="399"/>
      <c r="K119" s="398"/>
      <c r="L119" s="399"/>
      <c r="M119" s="398"/>
      <c r="N119" s="399"/>
      <c r="O119" s="398"/>
      <c r="P119" s="399"/>
      <c r="Q119" s="398"/>
      <c r="R119" s="399"/>
      <c r="S119" s="398"/>
      <c r="T119" s="399"/>
      <c r="U119" s="398"/>
      <c r="V119" s="399"/>
      <c r="W119" s="398"/>
      <c r="X119" s="399"/>
      <c r="Y119" s="398"/>
      <c r="Z119" s="399"/>
      <c r="AA119" s="398"/>
      <c r="AB119" s="399"/>
      <c r="AC119" s="398"/>
      <c r="AD119" s="399"/>
      <c r="AE119" s="398"/>
      <c r="AF119" s="399"/>
      <c r="AG119" s="398"/>
      <c r="AH119" s="399"/>
      <c r="AI119" s="398"/>
      <c r="AJ119" s="399"/>
      <c r="AK119" s="398"/>
      <c r="AL119" s="399"/>
      <c r="AM119" s="398"/>
      <c r="AN119" s="399"/>
      <c r="AO119" s="398"/>
      <c r="AP119" s="399"/>
      <c r="AQ119" s="398"/>
      <c r="AR119" s="399"/>
      <c r="AS119" s="398"/>
      <c r="AT119" s="399"/>
      <c r="AU119" s="49"/>
      <c r="AV119" s="49"/>
      <c r="AW119" s="49"/>
      <c r="AX119" s="49"/>
      <c r="AY119" s="49"/>
      <c r="AZ119" s="49"/>
      <c r="BA119" s="49"/>
      <c r="BB119" s="49"/>
      <c r="BC119" s="49"/>
      <c r="BD119" s="49"/>
      <c r="BE119" s="49"/>
      <c r="BF119" s="49"/>
      <c r="BG119" s="49"/>
      <c r="BH119" s="49"/>
      <c r="BI119" s="49"/>
      <c r="BJ119" s="49"/>
      <c r="BK119" s="49"/>
      <c r="BL119" s="49"/>
      <c r="BM119" s="49"/>
      <c r="BN119" s="49"/>
      <c r="BO119" s="49"/>
      <c r="BP119" s="49"/>
      <c r="BQ119" s="49"/>
      <c r="BR119" s="49"/>
      <c r="BS119" s="49"/>
      <c r="BT119" s="49"/>
      <c r="BU119" s="49"/>
      <c r="BV119" s="49"/>
      <c r="BW119" s="49"/>
      <c r="BX119" s="49"/>
      <c r="BY119" s="49"/>
      <c r="BZ119" s="49"/>
      <c r="CA119" s="49"/>
      <c r="CB119" s="49"/>
      <c r="CC119" s="49"/>
      <c r="CD119" s="49"/>
      <c r="CE119" s="49"/>
      <c r="CF119" s="49"/>
      <c r="CG119" s="49"/>
      <c r="CH119" s="49"/>
      <c r="CI119" s="49"/>
      <c r="CJ119" s="49"/>
      <c r="CK119" s="49"/>
      <c r="CL119" s="49"/>
      <c r="CM119" s="49"/>
      <c r="CN119" s="49"/>
      <c r="CO119" s="49"/>
      <c r="CP119" s="49"/>
      <c r="CQ119" s="49"/>
      <c r="CR119" s="49"/>
      <c r="CS119" s="49"/>
      <c r="CT119" s="49"/>
      <c r="CU119" s="49"/>
      <c r="CV119" s="49"/>
      <c r="CW119" s="49"/>
      <c r="CX119" s="49"/>
      <c r="CY119" s="49"/>
      <c r="CZ119" s="49"/>
      <c r="DA119" s="49"/>
      <c r="DB119" s="49"/>
      <c r="DC119" s="49"/>
      <c r="DD119" s="49"/>
      <c r="DE119" s="49"/>
      <c r="DF119" s="49"/>
      <c r="DG119" s="49"/>
      <c r="DH119" s="49"/>
      <c r="DI119" s="49"/>
      <c r="DJ119" s="49"/>
      <c r="DK119" s="49"/>
      <c r="DL119" s="49"/>
      <c r="DM119" s="49"/>
      <c r="DN119" s="49"/>
      <c r="DO119" s="49"/>
      <c r="DP119" s="49"/>
      <c r="DQ119" s="49"/>
      <c r="DR119" s="49"/>
      <c r="DS119" s="49"/>
      <c r="DT119" s="49"/>
      <c r="DU119" s="49"/>
      <c r="DV119" s="49"/>
      <c r="DW119" s="49"/>
      <c r="DX119" s="49"/>
      <c r="DY119" s="49"/>
      <c r="DZ119" s="49"/>
      <c r="EA119" s="49"/>
      <c r="EB119" s="49"/>
      <c r="EC119" s="49"/>
      <c r="ED119" s="49"/>
      <c r="EE119" s="49"/>
      <c r="EF119" s="49"/>
      <c r="EG119" s="49"/>
      <c r="EH119" s="49"/>
      <c r="EI119" s="49"/>
      <c r="EJ119" s="49"/>
      <c r="EK119" s="49"/>
      <c r="EL119" s="49"/>
      <c r="EM119" s="49"/>
      <c r="EN119" s="49"/>
      <c r="EO119" s="49"/>
      <c r="EP119" s="49"/>
      <c r="EQ119" s="49"/>
      <c r="ER119" s="49"/>
      <c r="ES119" s="49"/>
      <c r="ET119" s="49"/>
      <c r="EU119" s="49"/>
      <c r="EV119" s="49"/>
      <c r="EW119" s="49"/>
      <c r="EX119" s="49"/>
      <c r="EY119" s="49"/>
      <c r="EZ119" s="49"/>
      <c r="FA119" s="49"/>
      <c r="FB119" s="49"/>
      <c r="FC119" s="49"/>
      <c r="FD119" s="49"/>
      <c r="FE119" s="49"/>
      <c r="FF119" s="49"/>
      <c r="FG119" s="49"/>
      <c r="FH119" s="49"/>
      <c r="FI119" s="49"/>
      <c r="FJ119" s="49"/>
      <c r="FK119" s="49"/>
      <c r="FL119" s="49"/>
      <c r="FM119" s="49"/>
      <c r="FN119" s="49"/>
      <c r="FO119" s="49"/>
      <c r="FP119" s="49"/>
      <c r="FQ119" s="49"/>
      <c r="FR119" s="49"/>
      <c r="FS119" s="49"/>
      <c r="FT119" s="49"/>
      <c r="FU119" s="49"/>
      <c r="FV119" s="49"/>
      <c r="FW119" s="49"/>
      <c r="FX119" s="49"/>
      <c r="FY119" s="49"/>
      <c r="FZ119" s="49"/>
      <c r="GA119" s="49"/>
      <c r="GB119" s="49"/>
      <c r="GC119" s="49"/>
      <c r="GD119" s="49"/>
      <c r="GE119" s="49"/>
      <c r="GF119" s="49"/>
      <c r="GG119" s="49"/>
      <c r="GH119" s="49"/>
      <c r="GI119" s="49"/>
      <c r="GJ119" s="49"/>
      <c r="GK119" s="49"/>
      <c r="GL119" s="49"/>
      <c r="GM119" s="49"/>
      <c r="GN119" s="49"/>
      <c r="GO119" s="49"/>
      <c r="GP119" s="49"/>
      <c r="GQ119" s="49"/>
      <c r="GR119" s="49"/>
      <c r="GS119" s="49"/>
      <c r="GT119" s="49"/>
      <c r="GU119" s="49"/>
      <c r="GV119" s="49"/>
      <c r="GW119" s="49"/>
      <c r="GX119" s="49"/>
      <c r="GY119" s="49"/>
      <c r="GZ119" s="49"/>
      <c r="HA119" s="49"/>
      <c r="HB119" s="49"/>
      <c r="HC119" s="49"/>
    </row>
    <row r="120" spans="1:211" s="65" customFormat="1" ht="12.75" customHeight="1" outlineLevel="1" x14ac:dyDescent="0.25">
      <c r="A120" s="582"/>
      <c r="B120" s="176"/>
      <c r="C120" s="214"/>
      <c r="D120" s="215"/>
      <c r="E120" s="214"/>
      <c r="F120" s="215"/>
      <c r="G120" s="214"/>
      <c r="H120" s="215"/>
      <c r="I120" s="214"/>
      <c r="J120" s="215"/>
      <c r="K120" s="214"/>
      <c r="L120" s="215"/>
      <c r="M120" s="214"/>
      <c r="N120" s="215"/>
      <c r="O120" s="214"/>
      <c r="P120" s="215"/>
      <c r="Q120" s="214"/>
      <c r="R120" s="215"/>
      <c r="S120" s="214"/>
      <c r="T120" s="215"/>
      <c r="U120" s="214"/>
      <c r="V120" s="215"/>
      <c r="W120" s="214"/>
      <c r="X120" s="215"/>
      <c r="Y120" s="214"/>
      <c r="Z120" s="215"/>
      <c r="AA120" s="214"/>
      <c r="AB120" s="215"/>
      <c r="AC120" s="214"/>
      <c r="AD120" s="215"/>
      <c r="AE120" s="214"/>
      <c r="AF120" s="215"/>
      <c r="AG120" s="214"/>
      <c r="AH120" s="215"/>
      <c r="AI120" s="214"/>
      <c r="AJ120" s="215"/>
      <c r="AK120" s="214"/>
      <c r="AL120" s="215"/>
      <c r="AM120" s="214"/>
      <c r="AN120" s="215"/>
      <c r="AO120" s="214"/>
      <c r="AP120" s="215"/>
      <c r="AQ120" s="214"/>
      <c r="AR120" s="215"/>
      <c r="AS120" s="214"/>
      <c r="AT120" s="215"/>
      <c r="AU120" s="49"/>
      <c r="AV120" s="49"/>
      <c r="AW120" s="49"/>
      <c r="AX120" s="49"/>
      <c r="AY120" s="49"/>
      <c r="AZ120" s="49"/>
      <c r="BA120" s="49"/>
      <c r="BB120" s="49"/>
      <c r="BC120" s="49"/>
      <c r="BD120" s="49"/>
      <c r="BE120" s="49"/>
      <c r="BF120" s="49"/>
      <c r="BG120" s="49"/>
      <c r="BH120" s="49"/>
      <c r="BI120" s="49"/>
      <c r="BJ120" s="49"/>
      <c r="BK120" s="49"/>
      <c r="BL120" s="49"/>
      <c r="BM120" s="49"/>
      <c r="BN120" s="49"/>
      <c r="BO120" s="49"/>
      <c r="BP120" s="49"/>
      <c r="BQ120" s="49"/>
      <c r="BR120" s="49"/>
      <c r="BS120" s="49"/>
      <c r="BT120" s="49"/>
      <c r="BU120" s="49"/>
      <c r="BV120" s="49"/>
      <c r="BW120" s="49"/>
      <c r="BX120" s="49"/>
      <c r="BY120" s="49"/>
      <c r="BZ120" s="49"/>
      <c r="CA120" s="49"/>
      <c r="CB120" s="49"/>
      <c r="CC120" s="49"/>
      <c r="CD120" s="49"/>
      <c r="CE120" s="49"/>
      <c r="CF120" s="49"/>
      <c r="CG120" s="49"/>
      <c r="CH120" s="49"/>
      <c r="CI120" s="49"/>
      <c r="CJ120" s="49"/>
      <c r="CK120" s="49"/>
      <c r="CL120" s="49"/>
      <c r="CM120" s="49"/>
      <c r="CN120" s="49"/>
      <c r="CO120" s="49"/>
      <c r="CP120" s="49"/>
      <c r="CQ120" s="49"/>
      <c r="CR120" s="49"/>
      <c r="CS120" s="49"/>
      <c r="CT120" s="49"/>
      <c r="CU120" s="49"/>
      <c r="CV120" s="49"/>
      <c r="CW120" s="49"/>
      <c r="CX120" s="49"/>
      <c r="CY120" s="49"/>
      <c r="CZ120" s="49"/>
      <c r="DA120" s="49"/>
      <c r="DB120" s="49"/>
      <c r="DC120" s="49"/>
      <c r="DD120" s="49"/>
      <c r="DE120" s="49"/>
      <c r="DF120" s="49"/>
      <c r="DG120" s="49"/>
      <c r="DH120" s="49"/>
      <c r="DI120" s="49"/>
      <c r="DJ120" s="49"/>
      <c r="DK120" s="49"/>
      <c r="DL120" s="49"/>
      <c r="DM120" s="49"/>
      <c r="DN120" s="49"/>
      <c r="DO120" s="49"/>
      <c r="DP120" s="49"/>
      <c r="DQ120" s="49"/>
      <c r="DR120" s="49"/>
      <c r="DS120" s="49"/>
      <c r="DT120" s="49"/>
      <c r="DU120" s="49"/>
      <c r="DV120" s="49"/>
      <c r="DW120" s="49"/>
      <c r="DX120" s="49"/>
      <c r="DY120" s="49"/>
      <c r="DZ120" s="49"/>
      <c r="EA120" s="49"/>
      <c r="EB120" s="49"/>
      <c r="EC120" s="49"/>
      <c r="ED120" s="49"/>
      <c r="EE120" s="49"/>
      <c r="EF120" s="49"/>
      <c r="EG120" s="49"/>
      <c r="EH120" s="49"/>
      <c r="EI120" s="49"/>
      <c r="EJ120" s="49"/>
      <c r="EK120" s="49"/>
      <c r="EL120" s="49"/>
      <c r="EM120" s="49"/>
      <c r="EN120" s="49"/>
      <c r="EO120" s="49"/>
      <c r="EP120" s="49"/>
      <c r="EQ120" s="49"/>
      <c r="ER120" s="49"/>
      <c r="ES120" s="49"/>
      <c r="ET120" s="49"/>
      <c r="EU120" s="49"/>
      <c r="EV120" s="49"/>
      <c r="EW120" s="49"/>
      <c r="EX120" s="49"/>
      <c r="EY120" s="49"/>
      <c r="EZ120" s="49"/>
      <c r="FA120" s="49"/>
      <c r="FB120" s="49"/>
      <c r="FC120" s="49"/>
      <c r="FD120" s="49"/>
      <c r="FE120" s="49"/>
      <c r="FF120" s="49"/>
      <c r="FG120" s="49"/>
      <c r="FH120" s="49"/>
      <c r="FI120" s="49"/>
      <c r="FJ120" s="49"/>
      <c r="FK120" s="49"/>
      <c r="FL120" s="49"/>
      <c r="FM120" s="49"/>
      <c r="FN120" s="49"/>
      <c r="FO120" s="49"/>
      <c r="FP120" s="49"/>
      <c r="FQ120" s="49"/>
      <c r="FR120" s="49"/>
      <c r="FS120" s="49"/>
      <c r="FT120" s="49"/>
      <c r="FU120" s="49"/>
      <c r="FV120" s="49"/>
      <c r="FW120" s="49"/>
      <c r="FX120" s="49"/>
      <c r="FY120" s="49"/>
      <c r="FZ120" s="49"/>
      <c r="GA120" s="49"/>
      <c r="GB120" s="49"/>
      <c r="GC120" s="49"/>
      <c r="GD120" s="49"/>
      <c r="GE120" s="49"/>
      <c r="GF120" s="49"/>
      <c r="GG120" s="49"/>
      <c r="GH120" s="49"/>
      <c r="GI120" s="49"/>
      <c r="GJ120" s="49"/>
      <c r="GK120" s="49"/>
      <c r="GL120" s="49"/>
      <c r="GM120" s="49"/>
      <c r="GN120" s="49"/>
      <c r="GO120" s="49"/>
      <c r="GP120" s="49"/>
      <c r="GQ120" s="49"/>
      <c r="GR120" s="49"/>
      <c r="GS120" s="49"/>
      <c r="GT120" s="49"/>
      <c r="GU120" s="49"/>
      <c r="GV120" s="49"/>
      <c r="GW120" s="49"/>
      <c r="GX120" s="49"/>
      <c r="GY120" s="49"/>
      <c r="GZ120" s="49"/>
      <c r="HA120" s="49"/>
      <c r="HB120" s="49"/>
      <c r="HC120" s="49"/>
    </row>
    <row r="121" spans="1:211" s="65" customFormat="1" ht="12.75" customHeight="1" outlineLevel="1" x14ac:dyDescent="0.25">
      <c r="A121" s="582"/>
      <c r="B121" s="176"/>
      <c r="C121" s="19"/>
      <c r="D121" s="216"/>
      <c r="E121" s="19"/>
      <c r="F121" s="216"/>
      <c r="G121" s="19"/>
      <c r="H121" s="216"/>
      <c r="I121" s="19"/>
      <c r="J121" s="216"/>
      <c r="K121" s="19"/>
      <c r="L121" s="216"/>
      <c r="M121" s="19"/>
      <c r="N121" s="216"/>
      <c r="O121" s="19"/>
      <c r="P121" s="216"/>
      <c r="Q121" s="19"/>
      <c r="R121" s="216"/>
      <c r="S121" s="19"/>
      <c r="T121" s="216"/>
      <c r="U121" s="19"/>
      <c r="V121" s="216"/>
      <c r="W121" s="19"/>
      <c r="X121" s="216"/>
      <c r="Y121" s="19"/>
      <c r="Z121" s="216"/>
      <c r="AA121" s="19"/>
      <c r="AB121" s="216"/>
      <c r="AC121" s="19"/>
      <c r="AD121" s="216"/>
      <c r="AE121" s="19"/>
      <c r="AF121" s="216"/>
      <c r="AG121" s="19"/>
      <c r="AH121" s="216"/>
      <c r="AI121" s="19"/>
      <c r="AJ121" s="216"/>
      <c r="AK121" s="19"/>
      <c r="AL121" s="216"/>
      <c r="AM121" s="19"/>
      <c r="AN121" s="216"/>
      <c r="AO121" s="19"/>
      <c r="AP121" s="216"/>
      <c r="AQ121" s="19"/>
      <c r="AR121" s="216"/>
      <c r="AS121" s="19"/>
      <c r="AT121" s="216"/>
      <c r="AU121" s="49"/>
      <c r="AV121" s="49"/>
      <c r="AW121" s="49"/>
      <c r="AX121" s="49"/>
      <c r="AY121" s="49"/>
      <c r="AZ121" s="49"/>
      <c r="BA121" s="49"/>
      <c r="BB121" s="49"/>
      <c r="BC121" s="49"/>
      <c r="BD121" s="49"/>
      <c r="BE121" s="49"/>
      <c r="BF121" s="49"/>
      <c r="BG121" s="49"/>
      <c r="BH121" s="49"/>
      <c r="BI121" s="49"/>
      <c r="BJ121" s="49"/>
      <c r="BK121" s="49"/>
      <c r="BL121" s="49"/>
      <c r="BM121" s="49"/>
      <c r="BN121" s="49"/>
      <c r="BO121" s="49"/>
      <c r="BP121" s="49"/>
      <c r="BQ121" s="49"/>
      <c r="BR121" s="49"/>
      <c r="BS121" s="49"/>
      <c r="BT121" s="49"/>
      <c r="BU121" s="49"/>
      <c r="BV121" s="49"/>
      <c r="BW121" s="49"/>
      <c r="BX121" s="49"/>
      <c r="BY121" s="49"/>
      <c r="BZ121" s="49"/>
      <c r="CA121" s="49"/>
      <c r="CB121" s="49"/>
      <c r="CC121" s="49"/>
      <c r="CD121" s="49"/>
      <c r="CE121" s="49"/>
      <c r="CF121" s="49"/>
      <c r="CG121" s="49"/>
      <c r="CH121" s="49"/>
      <c r="CI121" s="49"/>
      <c r="CJ121" s="49"/>
      <c r="CK121" s="49"/>
      <c r="CL121" s="49"/>
      <c r="CM121" s="49"/>
      <c r="CN121" s="49"/>
      <c r="CO121" s="49"/>
      <c r="CP121" s="49"/>
      <c r="CQ121" s="49"/>
      <c r="CR121" s="49"/>
      <c r="CS121" s="49"/>
      <c r="CT121" s="49"/>
      <c r="CU121" s="49"/>
      <c r="CV121" s="49"/>
      <c r="CW121" s="49"/>
      <c r="CX121" s="49"/>
      <c r="CY121" s="49"/>
      <c r="CZ121" s="49"/>
      <c r="DA121" s="49"/>
      <c r="DB121" s="49"/>
      <c r="DC121" s="49"/>
      <c r="DD121" s="49"/>
      <c r="DE121" s="49"/>
      <c r="DF121" s="49"/>
      <c r="DG121" s="49"/>
      <c r="DH121" s="49"/>
      <c r="DI121" s="49"/>
      <c r="DJ121" s="49"/>
      <c r="DK121" s="49"/>
      <c r="DL121" s="49"/>
      <c r="DM121" s="49"/>
      <c r="DN121" s="49"/>
      <c r="DO121" s="49"/>
      <c r="DP121" s="49"/>
      <c r="DQ121" s="49"/>
      <c r="DR121" s="49"/>
      <c r="DS121" s="49"/>
      <c r="DT121" s="49"/>
      <c r="DU121" s="49"/>
      <c r="DV121" s="49"/>
      <c r="DW121" s="49"/>
      <c r="DX121" s="49"/>
      <c r="DY121" s="49"/>
      <c r="DZ121" s="49"/>
      <c r="EA121" s="49"/>
      <c r="EB121" s="49"/>
      <c r="EC121" s="49"/>
      <c r="ED121" s="49"/>
      <c r="EE121" s="49"/>
      <c r="EF121" s="49"/>
      <c r="EG121" s="49"/>
      <c r="EH121" s="49"/>
      <c r="EI121" s="49"/>
      <c r="EJ121" s="49"/>
      <c r="EK121" s="49"/>
      <c r="EL121" s="49"/>
      <c r="EM121" s="49"/>
      <c r="EN121" s="49"/>
      <c r="EO121" s="49"/>
      <c r="EP121" s="49"/>
      <c r="EQ121" s="49"/>
      <c r="ER121" s="49"/>
      <c r="ES121" s="49"/>
      <c r="ET121" s="49"/>
      <c r="EU121" s="49"/>
      <c r="EV121" s="49"/>
      <c r="EW121" s="49"/>
      <c r="EX121" s="49"/>
      <c r="EY121" s="49"/>
      <c r="EZ121" s="49"/>
      <c r="FA121" s="49"/>
      <c r="FB121" s="49"/>
      <c r="FC121" s="49"/>
      <c r="FD121" s="49"/>
      <c r="FE121" s="49"/>
      <c r="FF121" s="49"/>
      <c r="FG121" s="49"/>
      <c r="FH121" s="49"/>
      <c r="FI121" s="49"/>
      <c r="FJ121" s="49"/>
      <c r="FK121" s="49"/>
      <c r="FL121" s="49"/>
      <c r="FM121" s="49"/>
      <c r="FN121" s="49"/>
      <c r="FO121" s="49"/>
      <c r="FP121" s="49"/>
      <c r="FQ121" s="49"/>
      <c r="FR121" s="49"/>
      <c r="FS121" s="49"/>
      <c r="FT121" s="49"/>
      <c r="FU121" s="49"/>
      <c r="FV121" s="49"/>
      <c r="FW121" s="49"/>
      <c r="FX121" s="49"/>
      <c r="FY121" s="49"/>
      <c r="FZ121" s="49"/>
      <c r="GA121" s="49"/>
      <c r="GB121" s="49"/>
      <c r="GC121" s="49"/>
      <c r="GD121" s="49"/>
      <c r="GE121" s="49"/>
      <c r="GF121" s="49"/>
      <c r="GG121" s="49"/>
      <c r="GH121" s="49"/>
      <c r="GI121" s="49"/>
      <c r="GJ121" s="49"/>
      <c r="GK121" s="49"/>
      <c r="GL121" s="49"/>
      <c r="GM121" s="49"/>
      <c r="GN121" s="49"/>
      <c r="GO121" s="49"/>
      <c r="GP121" s="49"/>
      <c r="GQ121" s="49"/>
      <c r="GR121" s="49"/>
      <c r="GS121" s="49"/>
      <c r="GT121" s="49"/>
      <c r="GU121" s="49"/>
      <c r="GV121" s="49"/>
      <c r="GW121" s="49"/>
      <c r="GX121" s="49"/>
      <c r="GY121" s="49"/>
      <c r="GZ121" s="49"/>
      <c r="HA121" s="49"/>
      <c r="HB121" s="49"/>
      <c r="HC121" s="49"/>
    </row>
    <row r="122" spans="1:211" s="65" customFormat="1" ht="12.75" customHeight="1" outlineLevel="1" thickBot="1" x14ac:dyDescent="0.3">
      <c r="A122" s="582"/>
      <c r="B122" s="176"/>
      <c r="C122" s="394"/>
      <c r="D122" s="395"/>
      <c r="E122" s="394"/>
      <c r="F122" s="395"/>
      <c r="G122" s="394"/>
      <c r="H122" s="395"/>
      <c r="I122" s="394"/>
      <c r="J122" s="395"/>
      <c r="K122" s="394"/>
      <c r="L122" s="395"/>
      <c r="M122" s="394"/>
      <c r="N122" s="395"/>
      <c r="O122" s="394"/>
      <c r="P122" s="395"/>
      <c r="Q122" s="394"/>
      <c r="R122" s="395"/>
      <c r="S122" s="394"/>
      <c r="T122" s="395"/>
      <c r="U122" s="394"/>
      <c r="V122" s="395"/>
      <c r="W122" s="394"/>
      <c r="X122" s="395"/>
      <c r="Y122" s="394"/>
      <c r="Z122" s="395"/>
      <c r="AA122" s="394"/>
      <c r="AB122" s="395"/>
      <c r="AC122" s="394"/>
      <c r="AD122" s="395"/>
      <c r="AE122" s="394"/>
      <c r="AF122" s="395"/>
      <c r="AG122" s="394"/>
      <c r="AH122" s="395"/>
      <c r="AI122" s="394"/>
      <c r="AJ122" s="395"/>
      <c r="AK122" s="394"/>
      <c r="AL122" s="395"/>
      <c r="AM122" s="394"/>
      <c r="AN122" s="395"/>
      <c r="AO122" s="394"/>
      <c r="AP122" s="395"/>
      <c r="AQ122" s="394"/>
      <c r="AR122" s="395"/>
      <c r="AS122" s="394"/>
      <c r="AT122" s="395"/>
      <c r="AU122" s="49"/>
      <c r="AV122" s="49"/>
      <c r="AW122" s="49"/>
      <c r="AX122" s="49"/>
      <c r="AY122" s="49"/>
      <c r="AZ122" s="49"/>
      <c r="BA122" s="49"/>
      <c r="BB122" s="49"/>
      <c r="BC122" s="49"/>
      <c r="BD122" s="49"/>
      <c r="BE122" s="49"/>
      <c r="BF122" s="49"/>
      <c r="BG122" s="49"/>
      <c r="BH122" s="49"/>
      <c r="BI122" s="49"/>
      <c r="BJ122" s="49"/>
      <c r="BK122" s="49"/>
      <c r="BL122" s="49"/>
      <c r="BM122" s="49"/>
      <c r="BN122" s="49"/>
      <c r="BO122" s="49"/>
      <c r="BP122" s="49"/>
      <c r="BQ122" s="49"/>
      <c r="BR122" s="49"/>
      <c r="BS122" s="49"/>
      <c r="BT122" s="49"/>
      <c r="BU122" s="49"/>
      <c r="BV122" s="49"/>
      <c r="BW122" s="49"/>
      <c r="BX122" s="49"/>
      <c r="BY122" s="49"/>
      <c r="BZ122" s="49"/>
      <c r="CA122" s="49"/>
      <c r="CB122" s="49"/>
      <c r="CC122" s="49"/>
      <c r="CD122" s="49"/>
      <c r="CE122" s="49"/>
      <c r="CF122" s="49"/>
      <c r="CG122" s="49"/>
      <c r="CH122" s="49"/>
      <c r="CI122" s="49"/>
      <c r="CJ122" s="49"/>
      <c r="CK122" s="49"/>
      <c r="CL122" s="49"/>
      <c r="CM122" s="49"/>
      <c r="CN122" s="49"/>
      <c r="CO122" s="49"/>
      <c r="CP122" s="49"/>
      <c r="CQ122" s="49"/>
      <c r="CR122" s="49"/>
      <c r="CS122" s="49"/>
      <c r="CT122" s="49"/>
      <c r="CU122" s="49"/>
      <c r="CV122" s="49"/>
      <c r="CW122" s="49"/>
      <c r="CX122" s="49"/>
      <c r="CY122" s="49"/>
      <c r="CZ122" s="49"/>
      <c r="DA122" s="49"/>
      <c r="DB122" s="49"/>
      <c r="DC122" s="49"/>
      <c r="DD122" s="49"/>
      <c r="DE122" s="49"/>
      <c r="DF122" s="49"/>
      <c r="DG122" s="49"/>
      <c r="DH122" s="49"/>
      <c r="DI122" s="49"/>
      <c r="DJ122" s="49"/>
      <c r="DK122" s="49"/>
      <c r="DL122" s="49"/>
      <c r="DM122" s="49"/>
      <c r="DN122" s="49"/>
      <c r="DO122" s="49"/>
      <c r="DP122" s="49"/>
      <c r="DQ122" s="49"/>
      <c r="DR122" s="49"/>
      <c r="DS122" s="49"/>
      <c r="DT122" s="49"/>
      <c r="DU122" s="49"/>
      <c r="DV122" s="49"/>
      <c r="DW122" s="49"/>
      <c r="DX122" s="49"/>
      <c r="DY122" s="49"/>
      <c r="DZ122" s="49"/>
      <c r="EA122" s="49"/>
      <c r="EB122" s="49"/>
      <c r="EC122" s="49"/>
      <c r="ED122" s="49"/>
      <c r="EE122" s="49"/>
      <c r="EF122" s="49"/>
      <c r="EG122" s="49"/>
      <c r="EH122" s="49"/>
      <c r="EI122" s="49"/>
      <c r="EJ122" s="49"/>
      <c r="EK122" s="49"/>
      <c r="EL122" s="49"/>
      <c r="EM122" s="49"/>
      <c r="EN122" s="49"/>
      <c r="EO122" s="49"/>
      <c r="EP122" s="49"/>
      <c r="EQ122" s="49"/>
      <c r="ER122" s="49"/>
      <c r="ES122" s="49"/>
      <c r="ET122" s="49"/>
      <c r="EU122" s="49"/>
      <c r="EV122" s="49"/>
      <c r="EW122" s="49"/>
      <c r="EX122" s="49"/>
      <c r="EY122" s="49"/>
      <c r="EZ122" s="49"/>
      <c r="FA122" s="49"/>
      <c r="FB122" s="49"/>
      <c r="FC122" s="49"/>
      <c r="FD122" s="49"/>
      <c r="FE122" s="49"/>
      <c r="FF122" s="49"/>
      <c r="FG122" s="49"/>
      <c r="FH122" s="49"/>
      <c r="FI122" s="49"/>
      <c r="FJ122" s="49"/>
      <c r="FK122" s="49"/>
      <c r="FL122" s="49"/>
      <c r="FM122" s="49"/>
      <c r="FN122" s="49"/>
      <c r="FO122" s="49"/>
      <c r="FP122" s="49"/>
      <c r="FQ122" s="49"/>
      <c r="FR122" s="49"/>
      <c r="FS122" s="49"/>
      <c r="FT122" s="49"/>
      <c r="FU122" s="49"/>
      <c r="FV122" s="49"/>
      <c r="FW122" s="49"/>
      <c r="FX122" s="49"/>
      <c r="FY122" s="49"/>
      <c r="FZ122" s="49"/>
      <c r="GA122" s="49"/>
      <c r="GB122" s="49"/>
      <c r="GC122" s="49"/>
      <c r="GD122" s="49"/>
      <c r="GE122" s="49"/>
      <c r="GF122" s="49"/>
      <c r="GG122" s="49"/>
      <c r="GH122" s="49"/>
      <c r="GI122" s="49"/>
      <c r="GJ122" s="49"/>
      <c r="GK122" s="49"/>
      <c r="GL122" s="49"/>
      <c r="GM122" s="49"/>
      <c r="GN122" s="49"/>
      <c r="GO122" s="49"/>
      <c r="GP122" s="49"/>
      <c r="GQ122" s="49"/>
      <c r="GR122" s="49"/>
      <c r="GS122" s="49"/>
      <c r="GT122" s="49"/>
      <c r="GU122" s="49"/>
      <c r="GV122" s="49"/>
      <c r="GW122" s="49"/>
      <c r="GX122" s="49"/>
      <c r="GY122" s="49"/>
      <c r="GZ122" s="49"/>
      <c r="HA122" s="49"/>
      <c r="HB122" s="49"/>
      <c r="HC122" s="49"/>
    </row>
    <row r="123" spans="1:211" s="67" customFormat="1" ht="12.75" customHeight="1" outlineLevel="1" x14ac:dyDescent="0.25">
      <c r="A123" s="582"/>
      <c r="B123" s="177" t="s">
        <v>33</v>
      </c>
      <c r="C123" s="390"/>
      <c r="D123" s="391"/>
      <c r="E123" s="392"/>
      <c r="F123" s="393"/>
      <c r="G123" s="390"/>
      <c r="H123" s="391"/>
      <c r="I123" s="392"/>
      <c r="J123" s="393"/>
      <c r="K123" s="390"/>
      <c r="L123" s="391"/>
      <c r="M123" s="392"/>
      <c r="N123" s="393"/>
      <c r="O123" s="390"/>
      <c r="P123" s="391"/>
      <c r="Q123" s="392"/>
      <c r="R123" s="393"/>
      <c r="S123" s="390"/>
      <c r="T123" s="391"/>
      <c r="U123" s="392"/>
      <c r="V123" s="393"/>
      <c r="W123" s="390"/>
      <c r="X123" s="391"/>
      <c r="Y123" s="392"/>
      <c r="Z123" s="393"/>
      <c r="AA123" s="390" t="s">
        <v>201</v>
      </c>
      <c r="AB123" s="391"/>
      <c r="AC123" s="392"/>
      <c r="AD123" s="393"/>
      <c r="AE123" s="390" t="s">
        <v>201</v>
      </c>
      <c r="AF123" s="391"/>
      <c r="AG123" s="392"/>
      <c r="AH123" s="393"/>
      <c r="AI123" s="390" t="s">
        <v>201</v>
      </c>
      <c r="AJ123" s="391"/>
      <c r="AK123" s="392"/>
      <c r="AL123" s="393"/>
      <c r="AM123" s="390" t="s">
        <v>201</v>
      </c>
      <c r="AN123" s="391"/>
      <c r="AO123" s="392"/>
      <c r="AP123" s="393"/>
      <c r="AQ123" s="390" t="s">
        <v>201</v>
      </c>
      <c r="AR123" s="391"/>
      <c r="AS123" s="392" t="s">
        <v>201</v>
      </c>
      <c r="AT123" s="393"/>
      <c r="AU123" s="49"/>
      <c r="AV123" s="49"/>
      <c r="AW123" s="49"/>
      <c r="AX123" s="49"/>
      <c r="AY123" s="49"/>
      <c r="AZ123" s="49"/>
      <c r="BA123" s="49"/>
      <c r="BB123" s="49"/>
      <c r="BC123" s="49"/>
      <c r="BD123" s="49"/>
      <c r="BE123" s="49"/>
      <c r="BF123" s="49"/>
      <c r="BG123" s="49"/>
      <c r="BH123" s="49"/>
      <c r="BI123" s="49"/>
      <c r="BJ123" s="49"/>
      <c r="BK123" s="49"/>
      <c r="BL123" s="49"/>
      <c r="BM123" s="49"/>
      <c r="BN123" s="49"/>
      <c r="BO123" s="49"/>
      <c r="BP123" s="49"/>
      <c r="BQ123" s="49"/>
      <c r="BR123" s="49"/>
      <c r="BS123" s="49"/>
      <c r="BT123" s="49"/>
      <c r="BU123" s="49"/>
      <c r="BV123" s="49"/>
      <c r="BW123" s="49"/>
      <c r="BX123" s="49"/>
      <c r="BY123" s="49"/>
      <c r="BZ123" s="49"/>
      <c r="CA123" s="49"/>
      <c r="CB123" s="49"/>
      <c r="CC123" s="49"/>
      <c r="CD123" s="49"/>
      <c r="CE123" s="49"/>
      <c r="CF123" s="49"/>
      <c r="CG123" s="49"/>
      <c r="CH123" s="49"/>
      <c r="CI123" s="49"/>
      <c r="CJ123" s="49"/>
      <c r="CK123" s="49"/>
      <c r="CL123" s="49"/>
      <c r="CM123" s="49"/>
      <c r="CN123" s="49"/>
      <c r="CO123" s="49"/>
      <c r="CP123" s="49"/>
      <c r="CQ123" s="49"/>
      <c r="CR123" s="49"/>
      <c r="CS123" s="49"/>
      <c r="CT123" s="49"/>
      <c r="CU123" s="49"/>
      <c r="CV123" s="49"/>
      <c r="CW123" s="49"/>
      <c r="CX123" s="49"/>
      <c r="CY123" s="49"/>
      <c r="CZ123" s="49"/>
      <c r="DA123" s="49"/>
      <c r="DB123" s="49"/>
      <c r="DC123" s="49"/>
      <c r="DD123" s="49"/>
      <c r="DE123" s="49"/>
      <c r="DF123" s="49"/>
      <c r="DG123" s="49"/>
      <c r="DH123" s="49"/>
      <c r="DI123" s="49"/>
      <c r="DJ123" s="49"/>
      <c r="DK123" s="49"/>
      <c r="DL123" s="49"/>
      <c r="DM123" s="49"/>
      <c r="DN123" s="49"/>
      <c r="DO123" s="49"/>
      <c r="DP123" s="49"/>
      <c r="DQ123" s="49"/>
      <c r="DR123" s="49"/>
      <c r="DS123" s="49"/>
      <c r="DT123" s="49"/>
      <c r="DU123" s="49"/>
      <c r="DV123" s="49"/>
      <c r="DW123" s="49"/>
      <c r="DX123" s="49"/>
      <c r="DY123" s="49"/>
      <c r="DZ123" s="49"/>
      <c r="EA123" s="49"/>
      <c r="EB123" s="49"/>
      <c r="EC123" s="49"/>
      <c r="ED123" s="49"/>
      <c r="EE123" s="49"/>
      <c r="EF123" s="49"/>
      <c r="EG123" s="49"/>
      <c r="EH123" s="49"/>
      <c r="EI123" s="49"/>
      <c r="EJ123" s="49"/>
      <c r="EK123" s="49"/>
      <c r="EL123" s="49"/>
      <c r="EM123" s="49"/>
      <c r="EN123" s="49"/>
      <c r="EO123" s="49"/>
      <c r="EP123" s="49"/>
      <c r="EQ123" s="49"/>
      <c r="ER123" s="49"/>
      <c r="ES123" s="49"/>
      <c r="ET123" s="49"/>
      <c r="EU123" s="49"/>
      <c r="EV123" s="49"/>
      <c r="EW123" s="49"/>
      <c r="EX123" s="49"/>
      <c r="EY123" s="49"/>
      <c r="EZ123" s="49"/>
      <c r="FA123" s="49"/>
      <c r="FB123" s="49"/>
      <c r="FC123" s="49"/>
      <c r="FD123" s="49"/>
      <c r="FE123" s="49"/>
      <c r="FF123" s="49"/>
      <c r="FG123" s="49"/>
      <c r="FH123" s="49"/>
      <c r="FI123" s="49"/>
      <c r="FJ123" s="49"/>
      <c r="FK123" s="49"/>
      <c r="FL123" s="49"/>
      <c r="FM123" s="49"/>
      <c r="FN123" s="49"/>
      <c r="FO123" s="49"/>
      <c r="FP123" s="49"/>
      <c r="FQ123" s="49"/>
      <c r="FR123" s="49"/>
      <c r="FS123" s="49"/>
      <c r="FT123" s="49"/>
      <c r="FU123" s="49"/>
      <c r="FV123" s="49"/>
      <c r="FW123" s="49"/>
      <c r="FX123" s="49"/>
      <c r="FY123" s="49"/>
      <c r="FZ123" s="49"/>
      <c r="GA123" s="49"/>
      <c r="GB123" s="49"/>
      <c r="GC123" s="49"/>
      <c r="GD123" s="49"/>
      <c r="GE123" s="49"/>
      <c r="GF123" s="49"/>
      <c r="GG123" s="49"/>
      <c r="GH123" s="49"/>
      <c r="GI123" s="49"/>
      <c r="GJ123" s="49"/>
      <c r="GK123" s="49"/>
      <c r="GL123" s="49"/>
      <c r="GM123" s="49"/>
      <c r="GN123" s="49"/>
      <c r="GO123" s="49"/>
      <c r="GP123" s="49"/>
      <c r="GQ123" s="49"/>
      <c r="GR123" s="49"/>
      <c r="GS123" s="49"/>
      <c r="GT123" s="49"/>
      <c r="GU123" s="49"/>
      <c r="GV123" s="49"/>
      <c r="GW123" s="49"/>
      <c r="GX123" s="49"/>
      <c r="GY123" s="49"/>
      <c r="GZ123" s="49"/>
      <c r="HA123" s="49"/>
      <c r="HB123" s="49"/>
      <c r="HC123" s="49"/>
    </row>
    <row r="124" spans="1:211" s="67" customFormat="1" ht="12.75" customHeight="1" outlineLevel="1" x14ac:dyDescent="0.25">
      <c r="A124" s="582"/>
      <c r="B124" s="177"/>
      <c r="C124" s="220"/>
      <c r="D124" s="221"/>
      <c r="E124" s="220"/>
      <c r="F124" s="221"/>
      <c r="G124" s="220"/>
      <c r="H124" s="221"/>
      <c r="I124" s="220"/>
      <c r="J124" s="221"/>
      <c r="K124" s="220"/>
      <c r="L124" s="221"/>
      <c r="M124" s="220"/>
      <c r="N124" s="221"/>
      <c r="O124" s="220"/>
      <c r="P124" s="221"/>
      <c r="Q124" s="220"/>
      <c r="R124" s="221"/>
      <c r="S124" s="220"/>
      <c r="T124" s="221"/>
      <c r="U124" s="220"/>
      <c r="V124" s="221"/>
      <c r="W124" s="220"/>
      <c r="X124" s="221"/>
      <c r="Y124" s="220"/>
      <c r="Z124" s="221"/>
      <c r="AA124" s="220"/>
      <c r="AB124" s="221" t="s">
        <v>202</v>
      </c>
      <c r="AC124" s="220"/>
      <c r="AD124" s="221"/>
      <c r="AE124" s="220"/>
      <c r="AF124" s="221" t="s">
        <v>202</v>
      </c>
      <c r="AG124" s="220"/>
      <c r="AH124" s="221"/>
      <c r="AI124" s="220"/>
      <c r="AJ124" s="221" t="s">
        <v>202</v>
      </c>
      <c r="AK124" s="220"/>
      <c r="AL124" s="221"/>
      <c r="AM124" s="220"/>
      <c r="AN124" s="221" t="s">
        <v>202</v>
      </c>
      <c r="AO124" s="220"/>
      <c r="AP124" s="221"/>
      <c r="AQ124" s="220"/>
      <c r="AR124" s="221" t="s">
        <v>202</v>
      </c>
      <c r="AS124" s="220"/>
      <c r="AT124" s="221" t="s">
        <v>202</v>
      </c>
      <c r="AU124" s="49"/>
      <c r="AV124" s="49"/>
      <c r="AW124" s="49"/>
      <c r="AX124" s="49"/>
      <c r="AY124" s="49"/>
      <c r="AZ124" s="49"/>
      <c r="BA124" s="49"/>
      <c r="BB124" s="49"/>
      <c r="BC124" s="49"/>
      <c r="BD124" s="49"/>
      <c r="BE124" s="49"/>
      <c r="BF124" s="49"/>
      <c r="BG124" s="49"/>
      <c r="BH124" s="49"/>
      <c r="BI124" s="49"/>
      <c r="BJ124" s="49"/>
      <c r="BK124" s="49"/>
      <c r="BL124" s="49"/>
      <c r="BM124" s="49"/>
      <c r="BN124" s="49"/>
      <c r="BO124" s="49"/>
      <c r="BP124" s="49"/>
      <c r="BQ124" s="49"/>
      <c r="BR124" s="49"/>
      <c r="BS124" s="49"/>
      <c r="BT124" s="49"/>
      <c r="BU124" s="49"/>
      <c r="BV124" s="49"/>
      <c r="BW124" s="49"/>
      <c r="BX124" s="49"/>
      <c r="BY124" s="49"/>
      <c r="BZ124" s="49"/>
      <c r="CA124" s="49"/>
      <c r="CB124" s="49"/>
      <c r="CC124" s="49"/>
      <c r="CD124" s="49"/>
      <c r="CE124" s="49"/>
      <c r="CF124" s="49"/>
      <c r="CG124" s="49"/>
      <c r="CH124" s="49"/>
      <c r="CI124" s="49"/>
      <c r="CJ124" s="49"/>
      <c r="CK124" s="49"/>
      <c r="CL124" s="49"/>
      <c r="CM124" s="49"/>
      <c r="CN124" s="49"/>
      <c r="CO124" s="49"/>
      <c r="CP124" s="49"/>
      <c r="CQ124" s="49"/>
      <c r="CR124" s="49"/>
      <c r="CS124" s="49"/>
      <c r="CT124" s="49"/>
      <c r="CU124" s="49"/>
      <c r="CV124" s="49"/>
      <c r="CW124" s="49"/>
      <c r="CX124" s="49"/>
      <c r="CY124" s="49"/>
      <c r="CZ124" s="49"/>
      <c r="DA124" s="49"/>
      <c r="DB124" s="49"/>
      <c r="DC124" s="49"/>
      <c r="DD124" s="49"/>
      <c r="DE124" s="49"/>
      <c r="DF124" s="49"/>
      <c r="DG124" s="49"/>
      <c r="DH124" s="49"/>
      <c r="DI124" s="49"/>
      <c r="DJ124" s="49"/>
      <c r="DK124" s="49"/>
      <c r="DL124" s="49"/>
      <c r="DM124" s="49"/>
      <c r="DN124" s="49"/>
      <c r="DO124" s="49"/>
      <c r="DP124" s="49"/>
      <c r="DQ124" s="49"/>
      <c r="DR124" s="49"/>
      <c r="DS124" s="49"/>
      <c r="DT124" s="49"/>
      <c r="DU124" s="49"/>
      <c r="DV124" s="49"/>
      <c r="DW124" s="49"/>
      <c r="DX124" s="49"/>
      <c r="DY124" s="49"/>
      <c r="DZ124" s="49"/>
      <c r="EA124" s="49"/>
      <c r="EB124" s="49"/>
      <c r="EC124" s="49"/>
      <c r="ED124" s="49"/>
      <c r="EE124" s="49"/>
      <c r="EF124" s="49"/>
      <c r="EG124" s="49"/>
      <c r="EH124" s="49"/>
      <c r="EI124" s="49"/>
      <c r="EJ124" s="49"/>
      <c r="EK124" s="49"/>
      <c r="EL124" s="49"/>
      <c r="EM124" s="49"/>
      <c r="EN124" s="49"/>
      <c r="EO124" s="49"/>
      <c r="EP124" s="49"/>
      <c r="EQ124" s="49"/>
      <c r="ER124" s="49"/>
      <c r="ES124" s="49"/>
      <c r="ET124" s="49"/>
      <c r="EU124" s="49"/>
      <c r="EV124" s="49"/>
      <c r="EW124" s="49"/>
      <c r="EX124" s="49"/>
      <c r="EY124" s="49"/>
      <c r="EZ124" s="49"/>
      <c r="FA124" s="49"/>
      <c r="FB124" s="49"/>
      <c r="FC124" s="49"/>
      <c r="FD124" s="49"/>
      <c r="FE124" s="49"/>
      <c r="FF124" s="49"/>
      <c r="FG124" s="49"/>
      <c r="FH124" s="49"/>
      <c r="FI124" s="49"/>
      <c r="FJ124" s="49"/>
      <c r="FK124" s="49"/>
      <c r="FL124" s="49"/>
      <c r="FM124" s="49"/>
      <c r="FN124" s="49"/>
      <c r="FO124" s="49"/>
      <c r="FP124" s="49"/>
      <c r="FQ124" s="49"/>
      <c r="FR124" s="49"/>
      <c r="FS124" s="49"/>
      <c r="FT124" s="49"/>
      <c r="FU124" s="49"/>
      <c r="FV124" s="49"/>
      <c r="FW124" s="49"/>
      <c r="FX124" s="49"/>
      <c r="FY124" s="49"/>
      <c r="FZ124" s="49"/>
      <c r="GA124" s="49"/>
      <c r="GB124" s="49"/>
      <c r="GC124" s="49"/>
      <c r="GD124" s="49"/>
      <c r="GE124" s="49"/>
      <c r="GF124" s="49"/>
      <c r="GG124" s="49"/>
      <c r="GH124" s="49"/>
      <c r="GI124" s="49"/>
      <c r="GJ124" s="49"/>
      <c r="GK124" s="49"/>
      <c r="GL124" s="49"/>
      <c r="GM124" s="49"/>
      <c r="GN124" s="49"/>
      <c r="GO124" s="49"/>
      <c r="GP124" s="49"/>
      <c r="GQ124" s="49"/>
      <c r="GR124" s="49"/>
      <c r="GS124" s="49"/>
      <c r="GT124" s="49"/>
      <c r="GU124" s="49"/>
      <c r="GV124" s="49"/>
      <c r="GW124" s="49"/>
      <c r="GX124" s="49"/>
      <c r="GY124" s="49"/>
      <c r="GZ124" s="49"/>
      <c r="HA124" s="49"/>
      <c r="HB124" s="49"/>
      <c r="HC124" s="49"/>
    </row>
    <row r="125" spans="1:211" s="67" customFormat="1" ht="12.75" customHeight="1" outlineLevel="1" x14ac:dyDescent="0.25">
      <c r="A125" s="582"/>
      <c r="B125" s="177"/>
      <c r="C125" s="15"/>
      <c r="D125" s="222"/>
      <c r="E125" s="15"/>
      <c r="F125" s="222"/>
      <c r="G125" s="15"/>
      <c r="H125" s="222"/>
      <c r="I125" s="15"/>
      <c r="J125" s="222"/>
      <c r="K125" s="15"/>
      <c r="L125" s="222"/>
      <c r="M125" s="15"/>
      <c r="N125" s="222"/>
      <c r="O125" s="15"/>
      <c r="P125" s="222"/>
      <c r="Q125" s="15"/>
      <c r="R125" s="222"/>
      <c r="S125" s="15"/>
      <c r="T125" s="222"/>
      <c r="U125" s="15"/>
      <c r="V125" s="222"/>
      <c r="W125" s="15"/>
      <c r="X125" s="222"/>
      <c r="Y125" s="15"/>
      <c r="Z125" s="222"/>
      <c r="AA125" s="15"/>
      <c r="AB125" s="222"/>
      <c r="AC125" s="15"/>
      <c r="AD125" s="222"/>
      <c r="AE125" s="15"/>
      <c r="AF125" s="222"/>
      <c r="AG125" s="15"/>
      <c r="AH125" s="222"/>
      <c r="AI125" s="15"/>
      <c r="AJ125" s="222"/>
      <c r="AK125" s="15"/>
      <c r="AL125" s="222"/>
      <c r="AM125" s="15"/>
      <c r="AN125" s="222"/>
      <c r="AO125" s="15"/>
      <c r="AP125" s="222"/>
      <c r="AQ125" s="15"/>
      <c r="AR125" s="222"/>
      <c r="AS125" s="15"/>
      <c r="AT125" s="222"/>
      <c r="AU125" s="49"/>
      <c r="AV125" s="49"/>
      <c r="AW125" s="49"/>
      <c r="AX125" s="49"/>
      <c r="AY125" s="49"/>
      <c r="AZ125" s="49"/>
      <c r="BA125" s="49"/>
      <c r="BB125" s="49"/>
      <c r="BC125" s="49"/>
      <c r="BD125" s="49"/>
      <c r="BE125" s="49"/>
      <c r="BF125" s="49"/>
      <c r="BG125" s="49"/>
      <c r="BH125" s="49"/>
      <c r="BI125" s="49"/>
      <c r="BJ125" s="49"/>
      <c r="BK125" s="49"/>
      <c r="BL125" s="49"/>
      <c r="BM125" s="49"/>
      <c r="BN125" s="49"/>
      <c r="BO125" s="49"/>
      <c r="BP125" s="49"/>
      <c r="BQ125" s="49"/>
      <c r="BR125" s="49"/>
      <c r="BS125" s="49"/>
      <c r="BT125" s="49"/>
      <c r="BU125" s="49"/>
      <c r="BV125" s="49"/>
      <c r="BW125" s="49"/>
      <c r="BX125" s="49"/>
      <c r="BY125" s="49"/>
      <c r="BZ125" s="49"/>
      <c r="CA125" s="49"/>
      <c r="CB125" s="49"/>
      <c r="CC125" s="49"/>
      <c r="CD125" s="49"/>
      <c r="CE125" s="49"/>
      <c r="CF125" s="49"/>
      <c r="CG125" s="49"/>
      <c r="CH125" s="49"/>
      <c r="CI125" s="49"/>
      <c r="CJ125" s="49"/>
      <c r="CK125" s="49"/>
      <c r="CL125" s="49"/>
      <c r="CM125" s="49"/>
      <c r="CN125" s="49"/>
      <c r="CO125" s="49"/>
      <c r="CP125" s="49"/>
      <c r="CQ125" s="49"/>
      <c r="CR125" s="49"/>
      <c r="CS125" s="49"/>
      <c r="CT125" s="49"/>
      <c r="CU125" s="49"/>
      <c r="CV125" s="49"/>
      <c r="CW125" s="49"/>
      <c r="CX125" s="49"/>
      <c r="CY125" s="49"/>
      <c r="CZ125" s="49"/>
      <c r="DA125" s="49"/>
      <c r="DB125" s="49"/>
      <c r="DC125" s="49"/>
      <c r="DD125" s="49"/>
      <c r="DE125" s="49"/>
      <c r="DF125" s="49"/>
      <c r="DG125" s="49"/>
      <c r="DH125" s="49"/>
      <c r="DI125" s="49"/>
      <c r="DJ125" s="49"/>
      <c r="DK125" s="49"/>
      <c r="DL125" s="49"/>
      <c r="DM125" s="49"/>
      <c r="DN125" s="49"/>
      <c r="DO125" s="49"/>
      <c r="DP125" s="49"/>
      <c r="DQ125" s="49"/>
      <c r="DR125" s="49"/>
      <c r="DS125" s="49"/>
      <c r="DT125" s="49"/>
      <c r="DU125" s="49"/>
      <c r="DV125" s="49"/>
      <c r="DW125" s="49"/>
      <c r="DX125" s="49"/>
      <c r="DY125" s="49"/>
      <c r="DZ125" s="49"/>
      <c r="EA125" s="49"/>
      <c r="EB125" s="49"/>
      <c r="EC125" s="49"/>
      <c r="ED125" s="49"/>
      <c r="EE125" s="49"/>
      <c r="EF125" s="49"/>
      <c r="EG125" s="49"/>
      <c r="EH125" s="49"/>
      <c r="EI125" s="49"/>
      <c r="EJ125" s="49"/>
      <c r="EK125" s="49"/>
      <c r="EL125" s="49"/>
      <c r="EM125" s="49"/>
      <c r="EN125" s="49"/>
      <c r="EO125" s="49"/>
      <c r="EP125" s="49"/>
      <c r="EQ125" s="49"/>
      <c r="ER125" s="49"/>
      <c r="ES125" s="49"/>
      <c r="ET125" s="49"/>
      <c r="EU125" s="49"/>
      <c r="EV125" s="49"/>
      <c r="EW125" s="49"/>
      <c r="EX125" s="49"/>
      <c r="EY125" s="49"/>
      <c r="EZ125" s="49"/>
      <c r="FA125" s="49"/>
      <c r="FB125" s="49"/>
      <c r="FC125" s="49"/>
      <c r="FD125" s="49"/>
      <c r="FE125" s="49"/>
      <c r="FF125" s="49"/>
      <c r="FG125" s="49"/>
      <c r="FH125" s="49"/>
      <c r="FI125" s="49"/>
      <c r="FJ125" s="49"/>
      <c r="FK125" s="49"/>
      <c r="FL125" s="49"/>
      <c r="FM125" s="49"/>
      <c r="FN125" s="49"/>
      <c r="FO125" s="49"/>
      <c r="FP125" s="49"/>
      <c r="FQ125" s="49"/>
      <c r="FR125" s="49"/>
      <c r="FS125" s="49"/>
      <c r="FT125" s="49"/>
      <c r="FU125" s="49"/>
      <c r="FV125" s="49"/>
      <c r="FW125" s="49"/>
      <c r="FX125" s="49"/>
      <c r="FY125" s="49"/>
      <c r="FZ125" s="49"/>
      <c r="GA125" s="49"/>
      <c r="GB125" s="49"/>
      <c r="GC125" s="49"/>
      <c r="GD125" s="49"/>
      <c r="GE125" s="49"/>
      <c r="GF125" s="49"/>
      <c r="GG125" s="49"/>
      <c r="GH125" s="49"/>
      <c r="GI125" s="49"/>
      <c r="GJ125" s="49"/>
      <c r="GK125" s="49"/>
      <c r="GL125" s="49"/>
      <c r="GM125" s="49"/>
      <c r="GN125" s="49"/>
      <c r="GO125" s="49"/>
      <c r="GP125" s="49"/>
      <c r="GQ125" s="49"/>
      <c r="GR125" s="49"/>
      <c r="GS125" s="49"/>
      <c r="GT125" s="49"/>
      <c r="GU125" s="49"/>
      <c r="GV125" s="49"/>
      <c r="GW125" s="49"/>
      <c r="GX125" s="49"/>
      <c r="GY125" s="49"/>
      <c r="GZ125" s="49"/>
      <c r="HA125" s="49"/>
      <c r="HB125" s="49"/>
      <c r="HC125" s="49"/>
    </row>
    <row r="126" spans="1:211" s="67" customFormat="1" ht="12.75" customHeight="1" outlineLevel="1" thickBot="1" x14ac:dyDescent="0.3">
      <c r="A126" s="582"/>
      <c r="B126" s="177"/>
      <c r="C126" s="388"/>
      <c r="D126" s="389"/>
      <c r="E126" s="388"/>
      <c r="F126" s="389"/>
      <c r="G126" s="388"/>
      <c r="H126" s="389"/>
      <c r="I126" s="388"/>
      <c r="J126" s="389"/>
      <c r="K126" s="388"/>
      <c r="L126" s="389"/>
      <c r="M126" s="388"/>
      <c r="N126" s="389"/>
      <c r="O126" s="388"/>
      <c r="P126" s="389"/>
      <c r="Q126" s="388"/>
      <c r="R126" s="389"/>
      <c r="S126" s="388"/>
      <c r="T126" s="389"/>
      <c r="U126" s="388"/>
      <c r="V126" s="389"/>
      <c r="W126" s="388"/>
      <c r="X126" s="389"/>
      <c r="Y126" s="388"/>
      <c r="Z126" s="389"/>
      <c r="AA126" s="388" t="s">
        <v>203</v>
      </c>
      <c r="AB126" s="389"/>
      <c r="AC126" s="388"/>
      <c r="AD126" s="389"/>
      <c r="AE126" s="388" t="s">
        <v>203</v>
      </c>
      <c r="AF126" s="389"/>
      <c r="AG126" s="388"/>
      <c r="AH126" s="389"/>
      <c r="AI126" s="388" t="s">
        <v>203</v>
      </c>
      <c r="AJ126" s="389"/>
      <c r="AK126" s="388"/>
      <c r="AL126" s="389"/>
      <c r="AM126" s="388" t="s">
        <v>203</v>
      </c>
      <c r="AN126" s="389"/>
      <c r="AO126" s="388"/>
      <c r="AP126" s="389"/>
      <c r="AQ126" s="388" t="s">
        <v>203</v>
      </c>
      <c r="AR126" s="389"/>
      <c r="AS126" s="388" t="s">
        <v>203</v>
      </c>
      <c r="AT126" s="389"/>
      <c r="AU126" s="49"/>
      <c r="AV126" s="49"/>
      <c r="AW126" s="49"/>
      <c r="AX126" s="49"/>
      <c r="AY126" s="49"/>
      <c r="AZ126" s="49"/>
      <c r="BA126" s="49"/>
      <c r="BB126" s="49"/>
      <c r="BC126" s="49"/>
      <c r="BD126" s="49"/>
      <c r="BE126" s="49"/>
      <c r="BF126" s="49"/>
      <c r="BG126" s="49"/>
      <c r="BH126" s="49"/>
      <c r="BI126" s="49"/>
      <c r="BJ126" s="49"/>
      <c r="BK126" s="49"/>
      <c r="BL126" s="49"/>
      <c r="BM126" s="49"/>
      <c r="BN126" s="49"/>
      <c r="BO126" s="49"/>
      <c r="BP126" s="49"/>
      <c r="BQ126" s="49"/>
      <c r="BR126" s="49"/>
      <c r="BS126" s="49"/>
      <c r="BT126" s="49"/>
      <c r="BU126" s="49"/>
      <c r="BV126" s="49"/>
      <c r="BW126" s="49"/>
      <c r="BX126" s="49"/>
      <c r="BY126" s="49"/>
      <c r="BZ126" s="49"/>
      <c r="CA126" s="49"/>
      <c r="CB126" s="49"/>
      <c r="CC126" s="49"/>
      <c r="CD126" s="49"/>
      <c r="CE126" s="49"/>
      <c r="CF126" s="49"/>
      <c r="CG126" s="49"/>
      <c r="CH126" s="49"/>
      <c r="CI126" s="49"/>
      <c r="CJ126" s="49"/>
      <c r="CK126" s="49"/>
      <c r="CL126" s="49"/>
      <c r="CM126" s="49"/>
      <c r="CN126" s="49"/>
      <c r="CO126" s="49"/>
      <c r="CP126" s="49"/>
      <c r="CQ126" s="49"/>
      <c r="CR126" s="49"/>
      <c r="CS126" s="49"/>
      <c r="CT126" s="49"/>
      <c r="CU126" s="49"/>
      <c r="CV126" s="49"/>
      <c r="CW126" s="49"/>
      <c r="CX126" s="49"/>
      <c r="CY126" s="49"/>
      <c r="CZ126" s="49"/>
      <c r="DA126" s="49"/>
      <c r="DB126" s="49"/>
      <c r="DC126" s="49"/>
      <c r="DD126" s="49"/>
      <c r="DE126" s="49"/>
      <c r="DF126" s="49"/>
      <c r="DG126" s="49"/>
      <c r="DH126" s="49"/>
      <c r="DI126" s="49"/>
      <c r="DJ126" s="49"/>
      <c r="DK126" s="49"/>
      <c r="DL126" s="49"/>
      <c r="DM126" s="49"/>
      <c r="DN126" s="49"/>
      <c r="DO126" s="49"/>
      <c r="DP126" s="49"/>
      <c r="DQ126" s="49"/>
      <c r="DR126" s="49"/>
      <c r="DS126" s="49"/>
      <c r="DT126" s="49"/>
      <c r="DU126" s="49"/>
      <c r="DV126" s="49"/>
      <c r="DW126" s="49"/>
      <c r="DX126" s="49"/>
      <c r="DY126" s="49"/>
      <c r="DZ126" s="49"/>
      <c r="EA126" s="49"/>
      <c r="EB126" s="49"/>
      <c r="EC126" s="49"/>
      <c r="ED126" s="49"/>
      <c r="EE126" s="49"/>
      <c r="EF126" s="49"/>
      <c r="EG126" s="49"/>
      <c r="EH126" s="49"/>
      <c r="EI126" s="49"/>
      <c r="EJ126" s="49"/>
      <c r="EK126" s="49"/>
      <c r="EL126" s="49"/>
      <c r="EM126" s="49"/>
      <c r="EN126" s="49"/>
      <c r="EO126" s="49"/>
      <c r="EP126" s="49"/>
      <c r="EQ126" s="49"/>
      <c r="ER126" s="49"/>
      <c r="ES126" s="49"/>
      <c r="ET126" s="49"/>
      <c r="EU126" s="49"/>
      <c r="EV126" s="49"/>
      <c r="EW126" s="49"/>
      <c r="EX126" s="49"/>
      <c r="EY126" s="49"/>
      <c r="EZ126" s="49"/>
      <c r="FA126" s="49"/>
      <c r="FB126" s="49"/>
      <c r="FC126" s="49"/>
      <c r="FD126" s="49"/>
      <c r="FE126" s="49"/>
      <c r="FF126" s="49"/>
      <c r="FG126" s="49"/>
      <c r="FH126" s="49"/>
      <c r="FI126" s="49"/>
      <c r="FJ126" s="49"/>
      <c r="FK126" s="49"/>
      <c r="FL126" s="49"/>
      <c r="FM126" s="49"/>
      <c r="FN126" s="49"/>
      <c r="FO126" s="49"/>
      <c r="FP126" s="49"/>
      <c r="FQ126" s="49"/>
      <c r="FR126" s="49"/>
      <c r="FS126" s="49"/>
      <c r="FT126" s="49"/>
      <c r="FU126" s="49"/>
      <c r="FV126" s="49"/>
      <c r="FW126" s="49"/>
      <c r="FX126" s="49"/>
      <c r="FY126" s="49"/>
      <c r="FZ126" s="49"/>
      <c r="GA126" s="49"/>
      <c r="GB126" s="49"/>
      <c r="GC126" s="49"/>
      <c r="GD126" s="49"/>
      <c r="GE126" s="49"/>
      <c r="GF126" s="49"/>
      <c r="GG126" s="49"/>
      <c r="GH126" s="49"/>
      <c r="GI126" s="49"/>
      <c r="GJ126" s="49"/>
      <c r="GK126" s="49"/>
      <c r="GL126" s="49"/>
      <c r="GM126" s="49"/>
      <c r="GN126" s="49"/>
      <c r="GO126" s="49"/>
      <c r="GP126" s="49"/>
      <c r="GQ126" s="49"/>
      <c r="GR126" s="49"/>
      <c r="GS126" s="49"/>
      <c r="GT126" s="49"/>
      <c r="GU126" s="49"/>
      <c r="GV126" s="49"/>
      <c r="GW126" s="49"/>
      <c r="GX126" s="49"/>
      <c r="GY126" s="49"/>
      <c r="GZ126" s="49"/>
      <c r="HA126" s="49"/>
      <c r="HB126" s="49"/>
      <c r="HC126" s="49"/>
    </row>
    <row r="127" spans="1:211" ht="16.5" thickBot="1" x14ac:dyDescent="0.3">
      <c r="C127" s="92"/>
      <c r="G127" s="92"/>
      <c r="K127" s="92"/>
      <c r="O127" s="92"/>
      <c r="S127" s="92"/>
      <c r="W127" s="92"/>
      <c r="AA127" s="92"/>
      <c r="AE127" s="92"/>
      <c r="AI127" s="92"/>
      <c r="AM127" s="92"/>
      <c r="AQ127" s="92"/>
      <c r="AS127" s="92"/>
    </row>
    <row r="128" spans="1:211" ht="16.5" thickBot="1" x14ac:dyDescent="0.3">
      <c r="A128" s="49" t="s">
        <v>0</v>
      </c>
      <c r="B128" s="157"/>
      <c r="C128" s="158">
        <f>AS86+2</f>
        <v>43031</v>
      </c>
      <c r="D128" s="159" t="s">
        <v>1</v>
      </c>
      <c r="E128" s="160">
        <f>C128</f>
        <v>43031</v>
      </c>
      <c r="F128" s="161" t="s">
        <v>2</v>
      </c>
      <c r="G128" s="158">
        <f>C128</f>
        <v>43031</v>
      </c>
      <c r="H128" s="162" t="s">
        <v>3</v>
      </c>
      <c r="I128" s="160">
        <f>C128</f>
        <v>43031</v>
      </c>
      <c r="J128" s="161" t="s">
        <v>4</v>
      </c>
      <c r="K128" s="158">
        <f>C128+1</f>
        <v>43032</v>
      </c>
      <c r="L128" s="163" t="s">
        <v>1</v>
      </c>
      <c r="M128" s="160">
        <f>C128+1</f>
        <v>43032</v>
      </c>
      <c r="N128" s="161" t="s">
        <v>2</v>
      </c>
      <c r="O128" s="158">
        <f>C128+1</f>
        <v>43032</v>
      </c>
      <c r="P128" s="162" t="s">
        <v>3</v>
      </c>
      <c r="Q128" s="160">
        <f>C128+1</f>
        <v>43032</v>
      </c>
      <c r="R128" s="161" t="s">
        <v>4</v>
      </c>
      <c r="S128" s="158">
        <f>K128+1</f>
        <v>43033</v>
      </c>
      <c r="T128" s="162" t="s">
        <v>1</v>
      </c>
      <c r="U128" s="160">
        <f>K128+1</f>
        <v>43033</v>
      </c>
      <c r="V128" s="161" t="s">
        <v>2</v>
      </c>
      <c r="W128" s="158">
        <f>K128+1</f>
        <v>43033</v>
      </c>
      <c r="X128" s="162" t="s">
        <v>3</v>
      </c>
      <c r="Y128" s="160">
        <f>K128+1</f>
        <v>43033</v>
      </c>
      <c r="Z128" s="161" t="s">
        <v>4</v>
      </c>
      <c r="AA128" s="158">
        <f>S128+1</f>
        <v>43034</v>
      </c>
      <c r="AB128" s="162" t="s">
        <v>1</v>
      </c>
      <c r="AC128" s="160">
        <f>S128+1</f>
        <v>43034</v>
      </c>
      <c r="AD128" s="161" t="s">
        <v>2</v>
      </c>
      <c r="AE128" s="158">
        <f>S128+1</f>
        <v>43034</v>
      </c>
      <c r="AF128" s="162" t="s">
        <v>3</v>
      </c>
      <c r="AG128" s="160">
        <f>S128+1</f>
        <v>43034</v>
      </c>
      <c r="AH128" s="161" t="s">
        <v>4</v>
      </c>
      <c r="AI128" s="158">
        <f>AA128+1</f>
        <v>43035</v>
      </c>
      <c r="AJ128" s="162" t="s">
        <v>1</v>
      </c>
      <c r="AK128" s="160">
        <f>AA128+1</f>
        <v>43035</v>
      </c>
      <c r="AL128" s="161" t="s">
        <v>2</v>
      </c>
      <c r="AM128" s="158">
        <f>AA128+1</f>
        <v>43035</v>
      </c>
      <c r="AN128" s="162" t="s">
        <v>3</v>
      </c>
      <c r="AO128" s="160">
        <f>AA128+1</f>
        <v>43035</v>
      </c>
      <c r="AP128" s="161" t="s">
        <v>4</v>
      </c>
      <c r="AQ128" s="158">
        <f>AI128+1</f>
        <v>43036</v>
      </c>
      <c r="AR128" s="162" t="s">
        <v>1</v>
      </c>
      <c r="AS128" s="158">
        <f>AI128+1</f>
        <v>43036</v>
      </c>
      <c r="AT128" s="162" t="s">
        <v>3</v>
      </c>
    </row>
    <row r="129" spans="1:211" s="50" customFormat="1" ht="12.75" hidden="1" customHeight="1" x14ac:dyDescent="0.25">
      <c r="A129" s="582">
        <f>A87+1</f>
        <v>4</v>
      </c>
      <c r="B129" s="164" t="s">
        <v>6</v>
      </c>
      <c r="C129" s="595" t="s">
        <v>204</v>
      </c>
      <c r="D129" s="596"/>
      <c r="E129" s="595"/>
      <c r="F129" s="596"/>
      <c r="G129" s="595"/>
      <c r="H129" s="596"/>
      <c r="I129" s="595"/>
      <c r="J129" s="596"/>
      <c r="K129" s="595"/>
      <c r="L129" s="596"/>
      <c r="M129" s="595"/>
      <c r="N129" s="596"/>
      <c r="O129" s="595"/>
      <c r="P129" s="596"/>
      <c r="Q129" s="595"/>
      <c r="R129" s="596"/>
      <c r="S129" s="595"/>
      <c r="T129" s="596"/>
      <c r="U129" s="595"/>
      <c r="V129" s="596"/>
      <c r="W129" s="595"/>
      <c r="X129" s="596"/>
      <c r="Y129" s="595"/>
      <c r="Z129" s="596"/>
      <c r="AA129" s="595"/>
      <c r="AB129" s="596"/>
      <c r="AC129" s="595"/>
      <c r="AD129" s="596"/>
      <c r="AE129" s="595"/>
      <c r="AF129" s="596"/>
      <c r="AG129" s="595"/>
      <c r="AH129" s="596"/>
      <c r="AI129" s="595"/>
      <c r="AJ129" s="596"/>
      <c r="AK129" s="595"/>
      <c r="AL129" s="596"/>
      <c r="AM129" s="595"/>
      <c r="AN129" s="596"/>
      <c r="AO129" s="595"/>
      <c r="AP129" s="596"/>
      <c r="AQ129" s="595"/>
      <c r="AR129" s="596"/>
      <c r="AS129" s="595"/>
      <c r="AT129" s="596"/>
      <c r="AU129" s="49"/>
      <c r="AV129" s="49"/>
      <c r="AW129" s="49"/>
      <c r="AX129" s="49"/>
      <c r="AY129" s="49"/>
      <c r="AZ129" s="49"/>
      <c r="BA129" s="49"/>
      <c r="BB129" s="49"/>
      <c r="BC129" s="49"/>
      <c r="BD129" s="49"/>
      <c r="BE129" s="49"/>
      <c r="BF129" s="49"/>
      <c r="BG129" s="49"/>
      <c r="BH129" s="49"/>
      <c r="BI129" s="49"/>
      <c r="BJ129" s="49"/>
      <c r="BK129" s="49"/>
      <c r="BL129" s="49"/>
      <c r="BM129" s="49"/>
      <c r="BN129" s="49"/>
      <c r="BO129" s="49"/>
      <c r="BP129" s="49"/>
      <c r="BQ129" s="49"/>
      <c r="BR129" s="49"/>
      <c r="BS129" s="49"/>
      <c r="BT129" s="49"/>
      <c r="BU129" s="49"/>
      <c r="BV129" s="49"/>
      <c r="BW129" s="49"/>
      <c r="BX129" s="49"/>
      <c r="BY129" s="49"/>
      <c r="BZ129" s="49"/>
      <c r="CA129" s="49"/>
      <c r="CB129" s="49"/>
      <c r="CC129" s="49"/>
      <c r="CD129" s="49"/>
      <c r="CE129" s="49"/>
      <c r="CF129" s="49"/>
      <c r="CG129" s="49"/>
      <c r="CH129" s="49"/>
      <c r="CI129" s="49"/>
      <c r="CJ129" s="49"/>
      <c r="CK129" s="49"/>
      <c r="CL129" s="49"/>
      <c r="CM129" s="49"/>
      <c r="CN129" s="49"/>
      <c r="CO129" s="49"/>
      <c r="CP129" s="49"/>
      <c r="CQ129" s="49"/>
      <c r="CR129" s="49"/>
      <c r="CS129" s="49"/>
      <c r="CT129" s="49"/>
      <c r="CU129" s="49"/>
      <c r="CV129" s="49"/>
      <c r="CW129" s="49"/>
      <c r="CX129" s="49"/>
      <c r="CY129" s="49"/>
      <c r="CZ129" s="49"/>
      <c r="DA129" s="49"/>
      <c r="DB129" s="49"/>
      <c r="DC129" s="49"/>
      <c r="DD129" s="49"/>
      <c r="DE129" s="49"/>
      <c r="DF129" s="49"/>
      <c r="DG129" s="49"/>
      <c r="DH129" s="49"/>
      <c r="DI129" s="49"/>
      <c r="DJ129" s="49"/>
      <c r="DK129" s="49"/>
      <c r="DL129" s="49"/>
      <c r="DM129" s="49"/>
      <c r="DN129" s="49"/>
      <c r="DO129" s="49"/>
      <c r="DP129" s="49"/>
      <c r="DQ129" s="49"/>
      <c r="DR129" s="49"/>
      <c r="DS129" s="49"/>
      <c r="DT129" s="49"/>
      <c r="DU129" s="49"/>
      <c r="DV129" s="49"/>
      <c r="DW129" s="49"/>
      <c r="DX129" s="49"/>
      <c r="DY129" s="49"/>
      <c r="DZ129" s="49"/>
      <c r="EA129" s="49"/>
      <c r="EB129" s="49"/>
      <c r="EC129" s="49"/>
      <c r="ED129" s="49"/>
      <c r="EE129" s="49"/>
      <c r="EF129" s="49"/>
      <c r="EG129" s="49"/>
      <c r="EH129" s="49"/>
      <c r="EI129" s="49"/>
      <c r="EJ129" s="49"/>
      <c r="EK129" s="49"/>
      <c r="EL129" s="49"/>
      <c r="EM129" s="49"/>
      <c r="EN129" s="49"/>
      <c r="EO129" s="49"/>
      <c r="EP129" s="49"/>
      <c r="EQ129" s="49"/>
      <c r="ER129" s="49"/>
      <c r="ES129" s="49"/>
      <c r="ET129" s="49"/>
      <c r="EU129" s="49"/>
      <c r="EV129" s="49"/>
      <c r="EW129" s="49"/>
      <c r="EX129" s="49"/>
      <c r="EY129" s="49"/>
      <c r="EZ129" s="49"/>
      <c r="FA129" s="49"/>
      <c r="FB129" s="49"/>
      <c r="FC129" s="49"/>
      <c r="FD129" s="49"/>
      <c r="FE129" s="49"/>
      <c r="FF129" s="49"/>
      <c r="FG129" s="49"/>
      <c r="FH129" s="49"/>
      <c r="FI129" s="49"/>
      <c r="FJ129" s="49"/>
      <c r="FK129" s="49"/>
      <c r="FL129" s="49"/>
      <c r="FM129" s="49"/>
      <c r="FN129" s="49"/>
      <c r="FO129" s="49"/>
      <c r="FP129" s="49"/>
      <c r="FQ129" s="49"/>
      <c r="FR129" s="49"/>
      <c r="FS129" s="49"/>
      <c r="FT129" s="49"/>
      <c r="FU129" s="49"/>
      <c r="FV129" s="49"/>
      <c r="FW129" s="49"/>
      <c r="FX129" s="49"/>
      <c r="FY129" s="49"/>
      <c r="FZ129" s="49"/>
      <c r="GA129" s="49"/>
      <c r="GB129" s="49"/>
      <c r="GC129" s="49"/>
      <c r="GD129" s="49"/>
      <c r="GE129" s="49"/>
      <c r="GF129" s="49"/>
      <c r="GG129" s="49"/>
      <c r="GH129" s="49"/>
      <c r="GI129" s="49"/>
      <c r="GJ129" s="49"/>
      <c r="GK129" s="49"/>
      <c r="GL129" s="49"/>
      <c r="GM129" s="49"/>
      <c r="GN129" s="49"/>
      <c r="GO129" s="49"/>
      <c r="GP129" s="49"/>
      <c r="GQ129" s="49"/>
      <c r="GR129" s="49"/>
      <c r="GS129" s="49"/>
      <c r="GT129" s="49"/>
      <c r="GU129" s="49"/>
      <c r="GV129" s="49"/>
      <c r="GW129" s="49"/>
      <c r="GX129" s="49"/>
      <c r="GY129" s="49"/>
      <c r="GZ129" s="49"/>
      <c r="HA129" s="49"/>
      <c r="HB129" s="49"/>
      <c r="HC129" s="49"/>
    </row>
    <row r="130" spans="1:211" s="50" customFormat="1" ht="12.75" hidden="1" customHeight="1" x14ac:dyDescent="0.25">
      <c r="A130" s="582"/>
      <c r="B130" s="164"/>
      <c r="C130" s="165"/>
      <c r="D130" s="166"/>
      <c r="E130" s="165"/>
      <c r="F130" s="166"/>
      <c r="G130" s="165"/>
      <c r="H130" s="166"/>
      <c r="I130" s="165"/>
      <c r="J130" s="166"/>
      <c r="K130" s="165"/>
      <c r="L130" s="166"/>
      <c r="M130" s="165"/>
      <c r="N130" s="166"/>
      <c r="O130" s="165"/>
      <c r="P130" s="166"/>
      <c r="Q130" s="165"/>
      <c r="R130" s="166"/>
      <c r="S130" s="165"/>
      <c r="T130" s="166"/>
      <c r="U130" s="165"/>
      <c r="V130" s="166"/>
      <c r="W130" s="165"/>
      <c r="X130" s="166"/>
      <c r="Y130" s="165"/>
      <c r="Z130" s="166"/>
      <c r="AA130" s="165"/>
      <c r="AB130" s="166"/>
      <c r="AC130" s="165"/>
      <c r="AD130" s="166"/>
      <c r="AE130" s="165"/>
      <c r="AF130" s="166"/>
      <c r="AG130" s="165"/>
      <c r="AH130" s="166"/>
      <c r="AI130" s="165"/>
      <c r="AJ130" s="166"/>
      <c r="AK130" s="165"/>
      <c r="AL130" s="166"/>
      <c r="AM130" s="165"/>
      <c r="AN130" s="166"/>
      <c r="AO130" s="165"/>
      <c r="AP130" s="166"/>
      <c r="AQ130" s="165"/>
      <c r="AR130" s="166"/>
      <c r="AS130" s="165"/>
      <c r="AT130" s="166"/>
      <c r="AU130" s="49"/>
      <c r="AV130" s="49"/>
      <c r="AW130" s="49"/>
      <c r="AX130" s="49"/>
      <c r="AY130" s="49"/>
      <c r="AZ130" s="49"/>
      <c r="BA130" s="49"/>
      <c r="BB130" s="49"/>
      <c r="BC130" s="49"/>
      <c r="BD130" s="49"/>
      <c r="BE130" s="49"/>
      <c r="BF130" s="49"/>
      <c r="BG130" s="49"/>
      <c r="BH130" s="49"/>
      <c r="BI130" s="49"/>
      <c r="BJ130" s="49"/>
      <c r="BK130" s="49"/>
      <c r="BL130" s="49"/>
      <c r="BM130" s="49"/>
      <c r="BN130" s="49"/>
      <c r="BO130" s="49"/>
      <c r="BP130" s="49"/>
      <c r="BQ130" s="49"/>
      <c r="BR130" s="49"/>
      <c r="BS130" s="49"/>
      <c r="BT130" s="49"/>
      <c r="BU130" s="49"/>
      <c r="BV130" s="49"/>
      <c r="BW130" s="49"/>
      <c r="BX130" s="49"/>
      <c r="BY130" s="49"/>
      <c r="BZ130" s="49"/>
      <c r="CA130" s="49"/>
      <c r="CB130" s="49"/>
      <c r="CC130" s="49"/>
      <c r="CD130" s="49"/>
      <c r="CE130" s="49"/>
      <c r="CF130" s="49"/>
      <c r="CG130" s="49"/>
      <c r="CH130" s="49"/>
      <c r="CI130" s="49"/>
      <c r="CJ130" s="49"/>
      <c r="CK130" s="49"/>
      <c r="CL130" s="49"/>
      <c r="CM130" s="49"/>
      <c r="CN130" s="49"/>
      <c r="CO130" s="49"/>
      <c r="CP130" s="49"/>
      <c r="CQ130" s="49"/>
      <c r="CR130" s="49"/>
      <c r="CS130" s="49"/>
      <c r="CT130" s="49"/>
      <c r="CU130" s="49"/>
      <c r="CV130" s="49"/>
      <c r="CW130" s="49"/>
      <c r="CX130" s="49"/>
      <c r="CY130" s="49"/>
      <c r="CZ130" s="49"/>
      <c r="DA130" s="49"/>
      <c r="DB130" s="49"/>
      <c r="DC130" s="49"/>
      <c r="DD130" s="49"/>
      <c r="DE130" s="49"/>
      <c r="DF130" s="49"/>
      <c r="DG130" s="49"/>
      <c r="DH130" s="49"/>
      <c r="DI130" s="49"/>
      <c r="DJ130" s="49"/>
      <c r="DK130" s="49"/>
      <c r="DL130" s="49"/>
      <c r="DM130" s="49"/>
      <c r="DN130" s="49"/>
      <c r="DO130" s="49"/>
      <c r="DP130" s="49"/>
      <c r="DQ130" s="49"/>
      <c r="DR130" s="49"/>
      <c r="DS130" s="49"/>
      <c r="DT130" s="49"/>
      <c r="DU130" s="49"/>
      <c r="DV130" s="49"/>
      <c r="DW130" s="49"/>
      <c r="DX130" s="49"/>
      <c r="DY130" s="49"/>
      <c r="DZ130" s="49"/>
      <c r="EA130" s="49"/>
      <c r="EB130" s="49"/>
      <c r="EC130" s="49"/>
      <c r="ED130" s="49"/>
      <c r="EE130" s="49"/>
      <c r="EF130" s="49"/>
      <c r="EG130" s="49"/>
      <c r="EH130" s="49"/>
      <c r="EI130" s="49"/>
      <c r="EJ130" s="49"/>
      <c r="EK130" s="49"/>
      <c r="EL130" s="49"/>
      <c r="EM130" s="49"/>
      <c r="EN130" s="49"/>
      <c r="EO130" s="49"/>
      <c r="EP130" s="49"/>
      <c r="EQ130" s="49"/>
      <c r="ER130" s="49"/>
      <c r="ES130" s="49"/>
      <c r="ET130" s="49"/>
      <c r="EU130" s="49"/>
      <c r="EV130" s="49"/>
      <c r="EW130" s="49"/>
      <c r="EX130" s="49"/>
      <c r="EY130" s="49"/>
      <c r="EZ130" s="49"/>
      <c r="FA130" s="49"/>
      <c r="FB130" s="49"/>
      <c r="FC130" s="49"/>
      <c r="FD130" s="49"/>
      <c r="FE130" s="49"/>
      <c r="FF130" s="49"/>
      <c r="FG130" s="49"/>
      <c r="FH130" s="49"/>
      <c r="FI130" s="49"/>
      <c r="FJ130" s="49"/>
      <c r="FK130" s="49"/>
      <c r="FL130" s="49"/>
      <c r="FM130" s="49"/>
      <c r="FN130" s="49"/>
      <c r="FO130" s="49"/>
      <c r="FP130" s="49"/>
      <c r="FQ130" s="49"/>
      <c r="FR130" s="49"/>
      <c r="FS130" s="49"/>
      <c r="FT130" s="49"/>
      <c r="FU130" s="49"/>
      <c r="FV130" s="49"/>
      <c r="FW130" s="49"/>
      <c r="FX130" s="49"/>
      <c r="FY130" s="49"/>
      <c r="FZ130" s="49"/>
      <c r="GA130" s="49"/>
      <c r="GB130" s="49"/>
      <c r="GC130" s="49"/>
      <c r="GD130" s="49"/>
      <c r="GE130" s="49"/>
      <c r="GF130" s="49"/>
      <c r="GG130" s="49"/>
      <c r="GH130" s="49"/>
      <c r="GI130" s="49"/>
      <c r="GJ130" s="49"/>
      <c r="GK130" s="49"/>
      <c r="GL130" s="49"/>
      <c r="GM130" s="49"/>
      <c r="GN130" s="49"/>
      <c r="GO130" s="49"/>
      <c r="GP130" s="49"/>
      <c r="GQ130" s="49"/>
      <c r="GR130" s="49"/>
      <c r="GS130" s="49"/>
      <c r="GT130" s="49"/>
      <c r="GU130" s="49"/>
      <c r="GV130" s="49"/>
      <c r="GW130" s="49"/>
      <c r="GX130" s="49"/>
      <c r="GY130" s="49"/>
      <c r="GZ130" s="49"/>
      <c r="HA130" s="49"/>
      <c r="HB130" s="49"/>
      <c r="HC130" s="49"/>
    </row>
    <row r="131" spans="1:211" s="50" customFormat="1" ht="12.75" hidden="1" customHeight="1" x14ac:dyDescent="0.25">
      <c r="A131" s="582"/>
      <c r="B131" s="164"/>
      <c r="C131" s="51"/>
      <c r="D131" s="167"/>
      <c r="E131" s="51"/>
      <c r="F131" s="168"/>
      <c r="G131" s="51"/>
      <c r="H131" s="167"/>
      <c r="I131" s="51"/>
      <c r="J131" s="168"/>
      <c r="K131" s="51"/>
      <c r="L131" s="167"/>
      <c r="M131" s="51"/>
      <c r="N131" s="168"/>
      <c r="O131" s="51"/>
      <c r="P131" s="167"/>
      <c r="Q131" s="51"/>
      <c r="R131" s="168"/>
      <c r="S131" s="51"/>
      <c r="T131" s="167"/>
      <c r="U131" s="51"/>
      <c r="V131" s="168"/>
      <c r="W131" s="51"/>
      <c r="X131" s="167"/>
      <c r="Y131" s="51"/>
      <c r="Z131" s="168"/>
      <c r="AA131" s="51"/>
      <c r="AB131" s="167"/>
      <c r="AC131" s="51"/>
      <c r="AD131" s="168"/>
      <c r="AE131" s="51"/>
      <c r="AF131" s="167"/>
      <c r="AG131" s="51"/>
      <c r="AH131" s="168"/>
      <c r="AI131" s="51"/>
      <c r="AJ131" s="167"/>
      <c r="AK131" s="51"/>
      <c r="AL131" s="168"/>
      <c r="AM131" s="51"/>
      <c r="AN131" s="167"/>
      <c r="AO131" s="51"/>
      <c r="AP131" s="168"/>
      <c r="AQ131" s="51"/>
      <c r="AR131" s="167"/>
      <c r="AS131" s="51"/>
      <c r="AT131" s="168"/>
      <c r="AU131" s="49"/>
      <c r="AV131" s="49"/>
      <c r="AW131" s="49"/>
      <c r="AX131" s="49"/>
      <c r="AY131" s="49"/>
      <c r="AZ131" s="49"/>
      <c r="BA131" s="49"/>
      <c r="BB131" s="49"/>
      <c r="BC131" s="49"/>
      <c r="BD131" s="49"/>
      <c r="BE131" s="49"/>
      <c r="BF131" s="49"/>
      <c r="BG131" s="49"/>
      <c r="BH131" s="49"/>
      <c r="BI131" s="49"/>
      <c r="BJ131" s="49"/>
      <c r="BK131" s="49"/>
      <c r="BL131" s="49"/>
      <c r="BM131" s="49"/>
      <c r="BN131" s="49"/>
      <c r="BO131" s="49"/>
      <c r="BP131" s="49"/>
      <c r="BQ131" s="49"/>
      <c r="BR131" s="49"/>
      <c r="BS131" s="49"/>
      <c r="BT131" s="49"/>
      <c r="BU131" s="49"/>
      <c r="BV131" s="49"/>
      <c r="BW131" s="49"/>
      <c r="BX131" s="49"/>
      <c r="BY131" s="49"/>
      <c r="BZ131" s="49"/>
      <c r="CA131" s="49"/>
      <c r="CB131" s="49"/>
      <c r="CC131" s="49"/>
      <c r="CD131" s="49"/>
      <c r="CE131" s="49"/>
      <c r="CF131" s="49"/>
      <c r="CG131" s="49"/>
      <c r="CH131" s="49"/>
      <c r="CI131" s="49"/>
      <c r="CJ131" s="49"/>
      <c r="CK131" s="49"/>
      <c r="CL131" s="49"/>
      <c r="CM131" s="49"/>
      <c r="CN131" s="49"/>
      <c r="CO131" s="49"/>
      <c r="CP131" s="49"/>
      <c r="CQ131" s="49"/>
      <c r="CR131" s="49"/>
      <c r="CS131" s="49"/>
      <c r="CT131" s="49"/>
      <c r="CU131" s="49"/>
      <c r="CV131" s="49"/>
      <c r="CW131" s="49"/>
      <c r="CX131" s="49"/>
      <c r="CY131" s="49"/>
      <c r="CZ131" s="49"/>
      <c r="DA131" s="49"/>
      <c r="DB131" s="49"/>
      <c r="DC131" s="49"/>
      <c r="DD131" s="49"/>
      <c r="DE131" s="49"/>
      <c r="DF131" s="49"/>
      <c r="DG131" s="49"/>
      <c r="DH131" s="49"/>
      <c r="DI131" s="49"/>
      <c r="DJ131" s="49"/>
      <c r="DK131" s="49"/>
      <c r="DL131" s="49"/>
      <c r="DM131" s="49"/>
      <c r="DN131" s="49"/>
      <c r="DO131" s="49"/>
      <c r="DP131" s="49"/>
      <c r="DQ131" s="49"/>
      <c r="DR131" s="49"/>
      <c r="DS131" s="49"/>
      <c r="DT131" s="49"/>
      <c r="DU131" s="49"/>
      <c r="DV131" s="49"/>
      <c r="DW131" s="49"/>
      <c r="DX131" s="49"/>
      <c r="DY131" s="49"/>
      <c r="DZ131" s="49"/>
      <c r="EA131" s="49"/>
      <c r="EB131" s="49"/>
      <c r="EC131" s="49"/>
      <c r="ED131" s="49"/>
      <c r="EE131" s="49"/>
      <c r="EF131" s="49"/>
      <c r="EG131" s="49"/>
      <c r="EH131" s="49"/>
      <c r="EI131" s="49"/>
      <c r="EJ131" s="49"/>
      <c r="EK131" s="49"/>
      <c r="EL131" s="49"/>
      <c r="EM131" s="49"/>
      <c r="EN131" s="49"/>
      <c r="EO131" s="49"/>
      <c r="EP131" s="49"/>
      <c r="EQ131" s="49"/>
      <c r="ER131" s="49"/>
      <c r="ES131" s="49"/>
      <c r="ET131" s="49"/>
      <c r="EU131" s="49"/>
      <c r="EV131" s="49"/>
      <c r="EW131" s="49"/>
      <c r="EX131" s="49"/>
      <c r="EY131" s="49"/>
      <c r="EZ131" s="49"/>
      <c r="FA131" s="49"/>
      <c r="FB131" s="49"/>
      <c r="FC131" s="49"/>
      <c r="FD131" s="49"/>
      <c r="FE131" s="49"/>
      <c r="FF131" s="49"/>
      <c r="FG131" s="49"/>
      <c r="FH131" s="49"/>
      <c r="FI131" s="49"/>
      <c r="FJ131" s="49"/>
      <c r="FK131" s="49"/>
      <c r="FL131" s="49"/>
      <c r="FM131" s="49"/>
      <c r="FN131" s="49"/>
      <c r="FO131" s="49"/>
      <c r="FP131" s="49"/>
      <c r="FQ131" s="49"/>
      <c r="FR131" s="49"/>
      <c r="FS131" s="49"/>
      <c r="FT131" s="49"/>
      <c r="FU131" s="49"/>
      <c r="FV131" s="49"/>
      <c r="FW131" s="49"/>
      <c r="FX131" s="49"/>
      <c r="FY131" s="49"/>
      <c r="FZ131" s="49"/>
      <c r="GA131" s="49"/>
      <c r="GB131" s="49"/>
      <c r="GC131" s="49"/>
      <c r="GD131" s="49"/>
      <c r="GE131" s="49"/>
      <c r="GF131" s="49"/>
      <c r="GG131" s="49"/>
      <c r="GH131" s="49"/>
      <c r="GI131" s="49"/>
      <c r="GJ131" s="49"/>
      <c r="GK131" s="49"/>
      <c r="GL131" s="49"/>
      <c r="GM131" s="49"/>
      <c r="GN131" s="49"/>
      <c r="GO131" s="49"/>
      <c r="GP131" s="49"/>
      <c r="GQ131" s="49"/>
      <c r="GR131" s="49"/>
      <c r="GS131" s="49"/>
      <c r="GT131" s="49"/>
      <c r="GU131" s="49"/>
      <c r="GV131" s="49"/>
      <c r="GW131" s="49"/>
      <c r="GX131" s="49"/>
      <c r="GY131" s="49"/>
      <c r="GZ131" s="49"/>
      <c r="HA131" s="49"/>
      <c r="HB131" s="49"/>
      <c r="HC131" s="49"/>
    </row>
    <row r="132" spans="1:211" s="50" customFormat="1" ht="12.75" hidden="1" customHeight="1" thickBot="1" x14ac:dyDescent="0.3">
      <c r="A132" s="582"/>
      <c r="B132" s="164"/>
      <c r="C132" s="597"/>
      <c r="D132" s="598"/>
      <c r="E132" s="597"/>
      <c r="F132" s="598"/>
      <c r="G132" s="597"/>
      <c r="H132" s="598"/>
      <c r="I132" s="597"/>
      <c r="J132" s="598"/>
      <c r="K132" s="597"/>
      <c r="L132" s="598"/>
      <c r="M132" s="597"/>
      <c r="N132" s="598"/>
      <c r="O132" s="597"/>
      <c r="P132" s="598"/>
      <c r="Q132" s="597"/>
      <c r="R132" s="598"/>
      <c r="S132" s="597"/>
      <c r="T132" s="598"/>
      <c r="U132" s="597"/>
      <c r="V132" s="598"/>
      <c r="W132" s="597"/>
      <c r="X132" s="598"/>
      <c r="Y132" s="597"/>
      <c r="Z132" s="598"/>
      <c r="AA132" s="597"/>
      <c r="AB132" s="598"/>
      <c r="AC132" s="597"/>
      <c r="AD132" s="598"/>
      <c r="AE132" s="597"/>
      <c r="AF132" s="598"/>
      <c r="AG132" s="597"/>
      <c r="AH132" s="598"/>
      <c r="AI132" s="597"/>
      <c r="AJ132" s="598"/>
      <c r="AK132" s="597"/>
      <c r="AL132" s="598"/>
      <c r="AM132" s="597"/>
      <c r="AN132" s="598"/>
      <c r="AO132" s="597"/>
      <c r="AP132" s="598"/>
      <c r="AQ132" s="597"/>
      <c r="AR132" s="598"/>
      <c r="AS132" s="597"/>
      <c r="AT132" s="598"/>
      <c r="AU132" s="49"/>
      <c r="AV132" s="49"/>
      <c r="AW132" s="49"/>
      <c r="AX132" s="49"/>
      <c r="AY132" s="49"/>
      <c r="AZ132" s="49"/>
      <c r="BA132" s="49"/>
      <c r="BB132" s="49"/>
      <c r="BC132" s="49"/>
      <c r="BD132" s="49"/>
      <c r="BE132" s="49"/>
      <c r="BF132" s="49"/>
      <c r="BG132" s="49"/>
      <c r="BH132" s="49"/>
      <c r="BI132" s="49"/>
      <c r="BJ132" s="49"/>
      <c r="BK132" s="49"/>
      <c r="BL132" s="49"/>
      <c r="BM132" s="49"/>
      <c r="BN132" s="49"/>
      <c r="BO132" s="49"/>
      <c r="BP132" s="49"/>
      <c r="BQ132" s="49"/>
      <c r="BR132" s="49"/>
      <c r="BS132" s="49"/>
      <c r="BT132" s="49"/>
      <c r="BU132" s="49"/>
      <c r="BV132" s="49"/>
      <c r="BW132" s="49"/>
      <c r="BX132" s="49"/>
      <c r="BY132" s="49"/>
      <c r="BZ132" s="49"/>
      <c r="CA132" s="49"/>
      <c r="CB132" s="49"/>
      <c r="CC132" s="49"/>
      <c r="CD132" s="49"/>
      <c r="CE132" s="49"/>
      <c r="CF132" s="49"/>
      <c r="CG132" s="49"/>
      <c r="CH132" s="49"/>
      <c r="CI132" s="49"/>
      <c r="CJ132" s="49"/>
      <c r="CK132" s="49"/>
      <c r="CL132" s="49"/>
      <c r="CM132" s="49"/>
      <c r="CN132" s="49"/>
      <c r="CO132" s="49"/>
      <c r="CP132" s="49"/>
      <c r="CQ132" s="49"/>
      <c r="CR132" s="49"/>
      <c r="CS132" s="49"/>
      <c r="CT132" s="49"/>
      <c r="CU132" s="49"/>
      <c r="CV132" s="49"/>
      <c r="CW132" s="49"/>
      <c r="CX132" s="49"/>
      <c r="CY132" s="49"/>
      <c r="CZ132" s="49"/>
      <c r="DA132" s="49"/>
      <c r="DB132" s="49"/>
      <c r="DC132" s="49"/>
      <c r="DD132" s="49"/>
      <c r="DE132" s="49"/>
      <c r="DF132" s="49"/>
      <c r="DG132" s="49"/>
      <c r="DH132" s="49"/>
      <c r="DI132" s="49"/>
      <c r="DJ132" s="49"/>
      <c r="DK132" s="49"/>
      <c r="DL132" s="49"/>
      <c r="DM132" s="49"/>
      <c r="DN132" s="49"/>
      <c r="DO132" s="49"/>
      <c r="DP132" s="49"/>
      <c r="DQ132" s="49"/>
      <c r="DR132" s="49"/>
      <c r="DS132" s="49"/>
      <c r="DT132" s="49"/>
      <c r="DU132" s="49"/>
      <c r="DV132" s="49"/>
      <c r="DW132" s="49"/>
      <c r="DX132" s="49"/>
      <c r="DY132" s="49"/>
      <c r="DZ132" s="49"/>
      <c r="EA132" s="49"/>
      <c r="EB132" s="49"/>
      <c r="EC132" s="49"/>
      <c r="ED132" s="49"/>
      <c r="EE132" s="49"/>
      <c r="EF132" s="49"/>
      <c r="EG132" s="49"/>
      <c r="EH132" s="49"/>
      <c r="EI132" s="49"/>
      <c r="EJ132" s="49"/>
      <c r="EK132" s="49"/>
      <c r="EL132" s="49"/>
      <c r="EM132" s="49"/>
      <c r="EN132" s="49"/>
      <c r="EO132" s="49"/>
      <c r="EP132" s="49"/>
      <c r="EQ132" s="49"/>
      <c r="ER132" s="49"/>
      <c r="ES132" s="49"/>
      <c r="ET132" s="49"/>
      <c r="EU132" s="49"/>
      <c r="EV132" s="49"/>
      <c r="EW132" s="49"/>
      <c r="EX132" s="49"/>
      <c r="EY132" s="49"/>
      <c r="EZ132" s="49"/>
      <c r="FA132" s="49"/>
      <c r="FB132" s="49"/>
      <c r="FC132" s="49"/>
      <c r="FD132" s="49"/>
      <c r="FE132" s="49"/>
      <c r="FF132" s="49"/>
      <c r="FG132" s="49"/>
      <c r="FH132" s="49"/>
      <c r="FI132" s="49"/>
      <c r="FJ132" s="49"/>
      <c r="FK132" s="49"/>
      <c r="FL132" s="49"/>
      <c r="FM132" s="49"/>
      <c r="FN132" s="49"/>
      <c r="FO132" s="49"/>
      <c r="FP132" s="49"/>
      <c r="FQ132" s="49"/>
      <c r="FR132" s="49"/>
      <c r="FS132" s="49"/>
      <c r="FT132" s="49"/>
      <c r="FU132" s="49"/>
      <c r="FV132" s="49"/>
      <c r="FW132" s="49"/>
      <c r="FX132" s="49"/>
      <c r="FY132" s="49"/>
      <c r="FZ132" s="49"/>
      <c r="GA132" s="49"/>
      <c r="GB132" s="49"/>
      <c r="GC132" s="49"/>
      <c r="GD132" s="49"/>
      <c r="GE132" s="49"/>
      <c r="GF132" s="49"/>
      <c r="GG132" s="49"/>
      <c r="GH132" s="49"/>
      <c r="GI132" s="49"/>
      <c r="GJ132" s="49"/>
      <c r="GK132" s="49"/>
      <c r="GL132" s="49"/>
      <c r="GM132" s="49"/>
      <c r="GN132" s="49"/>
      <c r="GO132" s="49"/>
      <c r="GP132" s="49"/>
      <c r="GQ132" s="49"/>
      <c r="GR132" s="49"/>
      <c r="GS132" s="49"/>
      <c r="GT132" s="49"/>
      <c r="GU132" s="49"/>
      <c r="GV132" s="49"/>
      <c r="GW132" s="49"/>
      <c r="GX132" s="49"/>
      <c r="GY132" s="49"/>
      <c r="GZ132" s="49"/>
      <c r="HA132" s="49"/>
      <c r="HB132" s="49"/>
      <c r="HC132" s="49"/>
    </row>
    <row r="133" spans="1:211" s="52" customFormat="1" ht="12.75" customHeight="1" thickBot="1" x14ac:dyDescent="0.3">
      <c r="A133" s="582"/>
      <c r="B133" s="169" t="s">
        <v>17</v>
      </c>
      <c r="C133" s="450" t="s">
        <v>205</v>
      </c>
      <c r="D133" s="451"/>
      <c r="E133" s="450" t="s">
        <v>205</v>
      </c>
      <c r="F133" s="451"/>
      <c r="G133" s="450" t="s">
        <v>205</v>
      </c>
      <c r="H133" s="451"/>
      <c r="I133" s="450" t="s">
        <v>205</v>
      </c>
      <c r="J133" s="451"/>
      <c r="K133" s="450" t="s">
        <v>205</v>
      </c>
      <c r="L133" s="451"/>
      <c r="M133" s="450" t="s">
        <v>205</v>
      </c>
      <c r="N133" s="451"/>
      <c r="O133" s="450" t="s">
        <v>205</v>
      </c>
      <c r="P133" s="451"/>
      <c r="Q133" s="450" t="s">
        <v>205</v>
      </c>
      <c r="R133" s="451"/>
      <c r="S133" s="450" t="s">
        <v>205</v>
      </c>
      <c r="T133" s="451"/>
      <c r="U133" s="450" t="s">
        <v>205</v>
      </c>
      <c r="V133" s="451"/>
      <c r="W133" s="450" t="s">
        <v>205</v>
      </c>
      <c r="X133" s="451"/>
      <c r="Y133" s="450" t="s">
        <v>205</v>
      </c>
      <c r="Z133" s="451"/>
      <c r="AA133" s="450" t="s">
        <v>205</v>
      </c>
      <c r="AB133" s="451"/>
      <c r="AC133" s="450" t="s">
        <v>205</v>
      </c>
      <c r="AD133" s="451"/>
      <c r="AE133" s="450" t="s">
        <v>205</v>
      </c>
      <c r="AF133" s="451"/>
      <c r="AG133" s="450" t="s">
        <v>205</v>
      </c>
      <c r="AH133" s="451"/>
      <c r="AI133" s="450" t="s">
        <v>205</v>
      </c>
      <c r="AJ133" s="451"/>
      <c r="AK133" s="450" t="s">
        <v>205</v>
      </c>
      <c r="AL133" s="451"/>
      <c r="AM133" s="450" t="s">
        <v>205</v>
      </c>
      <c r="AN133" s="451"/>
      <c r="AO133" s="450"/>
      <c r="AP133" s="451"/>
      <c r="AQ133" s="450"/>
      <c r="AR133" s="451"/>
      <c r="AS133" s="450"/>
      <c r="AT133" s="451"/>
      <c r="AU133" s="49"/>
      <c r="AV133" s="49"/>
      <c r="AW133" s="49"/>
      <c r="AX133" s="49"/>
      <c r="AY133" s="49"/>
      <c r="AZ133" s="49"/>
      <c r="BA133" s="49"/>
      <c r="BB133" s="49"/>
      <c r="BC133" s="49"/>
      <c r="BD133" s="49"/>
      <c r="BE133" s="49"/>
      <c r="BF133" s="49"/>
      <c r="BG133" s="49"/>
      <c r="BH133" s="49"/>
      <c r="BI133" s="49"/>
      <c r="BJ133" s="49"/>
      <c r="BK133" s="49"/>
      <c r="BL133" s="49"/>
      <c r="BM133" s="49"/>
      <c r="BN133" s="49"/>
      <c r="BO133" s="49"/>
      <c r="BP133" s="49"/>
      <c r="BQ133" s="49"/>
      <c r="BR133" s="49"/>
      <c r="BS133" s="49"/>
      <c r="BT133" s="49"/>
      <c r="BU133" s="49"/>
      <c r="BV133" s="49"/>
      <c r="BW133" s="49"/>
      <c r="BX133" s="49"/>
      <c r="BY133" s="49"/>
      <c r="BZ133" s="49"/>
      <c r="CA133" s="49"/>
      <c r="CB133" s="49"/>
      <c r="CC133" s="49"/>
      <c r="CD133" s="49"/>
      <c r="CE133" s="49"/>
      <c r="CF133" s="49"/>
      <c r="CG133" s="49"/>
      <c r="CH133" s="49"/>
      <c r="CI133" s="49"/>
      <c r="CJ133" s="49"/>
      <c r="CK133" s="49"/>
      <c r="CL133" s="49"/>
      <c r="CM133" s="49"/>
      <c r="CN133" s="49"/>
      <c r="CO133" s="49"/>
      <c r="CP133" s="49"/>
      <c r="CQ133" s="49"/>
      <c r="CR133" s="49"/>
      <c r="CS133" s="49"/>
      <c r="CT133" s="49"/>
      <c r="CU133" s="49"/>
      <c r="CV133" s="49"/>
      <c r="CW133" s="49"/>
      <c r="CX133" s="49"/>
      <c r="CY133" s="49"/>
      <c r="CZ133" s="49"/>
      <c r="DA133" s="49"/>
      <c r="DB133" s="49"/>
      <c r="DC133" s="49"/>
      <c r="DD133" s="49"/>
      <c r="DE133" s="49"/>
      <c r="DF133" s="49"/>
      <c r="DG133" s="49"/>
      <c r="DH133" s="49"/>
      <c r="DI133" s="49"/>
      <c r="DJ133" s="49"/>
      <c r="DK133" s="49"/>
      <c r="DL133" s="49"/>
      <c r="DM133" s="49"/>
      <c r="DN133" s="49"/>
      <c r="DO133" s="49"/>
      <c r="DP133" s="49"/>
      <c r="DQ133" s="49"/>
      <c r="DR133" s="49"/>
      <c r="DS133" s="49"/>
      <c r="DT133" s="49"/>
      <c r="DU133" s="49"/>
      <c r="DV133" s="49"/>
      <c r="DW133" s="49"/>
      <c r="DX133" s="49"/>
      <c r="DY133" s="49"/>
      <c r="DZ133" s="49"/>
      <c r="EA133" s="49"/>
      <c r="EB133" s="49"/>
      <c r="EC133" s="49"/>
      <c r="ED133" s="49"/>
      <c r="EE133" s="49"/>
      <c r="EF133" s="49"/>
      <c r="EG133" s="49"/>
      <c r="EH133" s="49"/>
      <c r="EI133" s="49"/>
      <c r="EJ133" s="49"/>
      <c r="EK133" s="49"/>
      <c r="EL133" s="49"/>
      <c r="EM133" s="49"/>
      <c r="EN133" s="49"/>
      <c r="EO133" s="49"/>
      <c r="EP133" s="49"/>
      <c r="EQ133" s="49"/>
      <c r="ER133" s="49"/>
      <c r="ES133" s="49"/>
      <c r="ET133" s="49"/>
      <c r="EU133" s="49"/>
      <c r="EV133" s="49"/>
      <c r="EW133" s="49"/>
      <c r="EX133" s="49"/>
      <c r="EY133" s="49"/>
      <c r="EZ133" s="49"/>
      <c r="FA133" s="49"/>
      <c r="FB133" s="49"/>
      <c r="FC133" s="49"/>
      <c r="FD133" s="49"/>
      <c r="FE133" s="49"/>
      <c r="FF133" s="49"/>
      <c r="FG133" s="49"/>
      <c r="FH133" s="49"/>
      <c r="FI133" s="49"/>
      <c r="FJ133" s="49"/>
      <c r="FK133" s="49"/>
      <c r="FL133" s="49"/>
      <c r="FM133" s="49"/>
      <c r="FN133" s="49"/>
      <c r="FO133" s="49"/>
      <c r="FP133" s="49"/>
      <c r="FQ133" s="49"/>
      <c r="FR133" s="49"/>
      <c r="FS133" s="49"/>
      <c r="FT133" s="49"/>
      <c r="FU133" s="49"/>
      <c r="FV133" s="49"/>
      <c r="FW133" s="49"/>
      <c r="FX133" s="49"/>
      <c r="FY133" s="49"/>
      <c r="FZ133" s="49"/>
      <c r="GA133" s="49"/>
      <c r="GB133" s="49"/>
      <c r="GC133" s="49"/>
      <c r="GD133" s="49"/>
      <c r="GE133" s="49"/>
      <c r="GF133" s="49"/>
      <c r="GG133" s="49"/>
      <c r="GH133" s="49"/>
      <c r="GI133" s="49"/>
      <c r="GJ133" s="49"/>
      <c r="GK133" s="49"/>
      <c r="GL133" s="49"/>
      <c r="GM133" s="49"/>
      <c r="GN133" s="49"/>
      <c r="GO133" s="49"/>
      <c r="GP133" s="49"/>
      <c r="GQ133" s="49"/>
      <c r="GR133" s="49"/>
      <c r="GS133" s="49"/>
      <c r="GT133" s="49"/>
      <c r="GU133" s="49"/>
      <c r="GV133" s="49"/>
      <c r="GW133" s="49"/>
      <c r="GX133" s="49"/>
      <c r="GY133" s="49"/>
      <c r="GZ133" s="49"/>
      <c r="HA133" s="49"/>
      <c r="HB133" s="49"/>
      <c r="HC133" s="49"/>
    </row>
    <row r="134" spans="1:211" s="52" customFormat="1" ht="12.75" customHeight="1" x14ac:dyDescent="0.25">
      <c r="A134" s="582"/>
      <c r="B134" s="169"/>
      <c r="C134" s="179"/>
      <c r="D134" s="180"/>
      <c r="E134" s="179"/>
      <c r="F134" s="180"/>
      <c r="G134" s="179"/>
      <c r="H134" s="180"/>
      <c r="I134" s="179"/>
      <c r="J134" s="180"/>
      <c r="K134" s="589"/>
      <c r="L134" s="590"/>
      <c r="M134" s="179"/>
      <c r="N134" s="180"/>
      <c r="O134" s="179"/>
      <c r="P134" s="180"/>
      <c r="Q134" s="179"/>
      <c r="R134" s="180"/>
      <c r="S134" s="179"/>
      <c r="T134" s="180"/>
      <c r="U134" s="179"/>
      <c r="V134" s="180"/>
      <c r="W134" s="181"/>
      <c r="X134" s="182"/>
      <c r="Y134" s="183"/>
      <c r="Z134" s="184"/>
      <c r="AA134" s="185"/>
      <c r="AB134" s="186"/>
      <c r="AC134" s="185"/>
      <c r="AD134" s="186"/>
      <c r="AE134" s="185"/>
      <c r="AF134" s="186"/>
      <c r="AG134" s="185"/>
      <c r="AH134" s="186"/>
      <c r="AI134" s="179"/>
      <c r="AJ134" s="180"/>
      <c r="AK134" s="179"/>
      <c r="AL134" s="180"/>
      <c r="AM134" s="179"/>
      <c r="AN134" s="180"/>
      <c r="AO134" s="179"/>
      <c r="AP134" s="180"/>
      <c r="AQ134" s="179"/>
      <c r="AR134" s="180"/>
      <c r="AS134" s="179"/>
      <c r="AT134" s="180"/>
      <c r="AU134" s="49"/>
      <c r="AV134" s="49"/>
      <c r="AW134" s="49"/>
      <c r="AX134" s="49"/>
      <c r="AY134" s="49"/>
      <c r="AZ134" s="49"/>
      <c r="BA134" s="49"/>
      <c r="BB134" s="49"/>
      <c r="BC134" s="49"/>
      <c r="BD134" s="49"/>
      <c r="BE134" s="49"/>
      <c r="BF134" s="49"/>
      <c r="BG134" s="49"/>
      <c r="BH134" s="49"/>
      <c r="BI134" s="49"/>
      <c r="BJ134" s="49"/>
      <c r="BK134" s="49"/>
      <c r="BL134" s="49"/>
      <c r="BM134" s="49"/>
      <c r="BN134" s="49"/>
      <c r="BO134" s="49"/>
      <c r="BP134" s="49"/>
      <c r="BQ134" s="49"/>
      <c r="BR134" s="49"/>
      <c r="BS134" s="49"/>
      <c r="BT134" s="49"/>
      <c r="BU134" s="49"/>
      <c r="BV134" s="49"/>
      <c r="BW134" s="49"/>
      <c r="BX134" s="49"/>
      <c r="BY134" s="49"/>
      <c r="BZ134" s="49"/>
      <c r="CA134" s="49"/>
      <c r="CB134" s="49"/>
      <c r="CC134" s="49"/>
      <c r="CD134" s="49"/>
      <c r="CE134" s="49"/>
      <c r="CF134" s="49"/>
      <c r="CG134" s="49"/>
      <c r="CH134" s="49"/>
      <c r="CI134" s="49"/>
      <c r="CJ134" s="49"/>
      <c r="CK134" s="49"/>
      <c r="CL134" s="49"/>
      <c r="CM134" s="49"/>
      <c r="CN134" s="49"/>
      <c r="CO134" s="49"/>
      <c r="CP134" s="49"/>
      <c r="CQ134" s="49"/>
      <c r="CR134" s="49"/>
      <c r="CS134" s="49"/>
      <c r="CT134" s="49"/>
      <c r="CU134" s="49"/>
      <c r="CV134" s="49"/>
      <c r="CW134" s="49"/>
      <c r="CX134" s="49"/>
      <c r="CY134" s="49"/>
      <c r="CZ134" s="49"/>
      <c r="DA134" s="49"/>
      <c r="DB134" s="49"/>
      <c r="DC134" s="49"/>
      <c r="DD134" s="49"/>
      <c r="DE134" s="49"/>
      <c r="DF134" s="49"/>
      <c r="DG134" s="49"/>
      <c r="DH134" s="49"/>
      <c r="DI134" s="49"/>
      <c r="DJ134" s="49"/>
      <c r="DK134" s="49"/>
      <c r="DL134" s="49"/>
      <c r="DM134" s="49"/>
      <c r="DN134" s="49"/>
      <c r="DO134" s="49"/>
      <c r="DP134" s="49"/>
      <c r="DQ134" s="49"/>
      <c r="DR134" s="49"/>
      <c r="DS134" s="49"/>
      <c r="DT134" s="49"/>
      <c r="DU134" s="49"/>
      <c r="DV134" s="49"/>
      <c r="DW134" s="49"/>
      <c r="DX134" s="49"/>
      <c r="DY134" s="49"/>
      <c r="DZ134" s="49"/>
      <c r="EA134" s="49"/>
      <c r="EB134" s="49"/>
      <c r="EC134" s="49"/>
      <c r="ED134" s="49"/>
      <c r="EE134" s="49"/>
      <c r="EF134" s="49"/>
      <c r="EG134" s="49"/>
      <c r="EH134" s="49"/>
      <c r="EI134" s="49"/>
      <c r="EJ134" s="49"/>
      <c r="EK134" s="49"/>
      <c r="EL134" s="49"/>
      <c r="EM134" s="49"/>
      <c r="EN134" s="49"/>
      <c r="EO134" s="49"/>
      <c r="EP134" s="49"/>
      <c r="EQ134" s="49"/>
      <c r="ER134" s="49"/>
      <c r="ES134" s="49"/>
      <c r="ET134" s="49"/>
      <c r="EU134" s="49"/>
      <c r="EV134" s="49"/>
      <c r="EW134" s="49"/>
      <c r="EX134" s="49"/>
      <c r="EY134" s="49"/>
      <c r="EZ134" s="49"/>
      <c r="FA134" s="49"/>
      <c r="FB134" s="49"/>
      <c r="FC134" s="49"/>
      <c r="FD134" s="49"/>
      <c r="FE134" s="49"/>
      <c r="FF134" s="49"/>
      <c r="FG134" s="49"/>
      <c r="FH134" s="49"/>
      <c r="FI134" s="49"/>
      <c r="FJ134" s="49"/>
      <c r="FK134" s="49"/>
      <c r="FL134" s="49"/>
      <c r="FM134" s="49"/>
      <c r="FN134" s="49"/>
      <c r="FO134" s="49"/>
      <c r="FP134" s="49"/>
      <c r="FQ134" s="49"/>
      <c r="FR134" s="49"/>
      <c r="FS134" s="49"/>
      <c r="FT134" s="49"/>
      <c r="FU134" s="49"/>
      <c r="FV134" s="49"/>
      <c r="FW134" s="49"/>
      <c r="FX134" s="49"/>
      <c r="FY134" s="49"/>
      <c r="FZ134" s="49"/>
      <c r="GA134" s="49"/>
      <c r="GB134" s="49"/>
      <c r="GC134" s="49"/>
      <c r="GD134" s="49"/>
      <c r="GE134" s="49"/>
      <c r="GF134" s="49"/>
      <c r="GG134" s="49"/>
      <c r="GH134" s="49"/>
      <c r="GI134" s="49"/>
      <c r="GJ134" s="49"/>
      <c r="GK134" s="49"/>
      <c r="GL134" s="49"/>
      <c r="GM134" s="49"/>
      <c r="GN134" s="49"/>
      <c r="GO134" s="49"/>
      <c r="GP134" s="49"/>
      <c r="GQ134" s="49"/>
      <c r="GR134" s="49"/>
      <c r="GS134" s="49"/>
      <c r="GT134" s="49"/>
      <c r="GU134" s="49"/>
      <c r="GV134" s="49"/>
      <c r="GW134" s="49"/>
      <c r="GX134" s="49"/>
      <c r="GY134" s="49"/>
      <c r="GZ134" s="49"/>
      <c r="HA134" s="49"/>
      <c r="HB134" s="49"/>
      <c r="HC134" s="49"/>
    </row>
    <row r="135" spans="1:211" s="52" customFormat="1" ht="12.75" customHeight="1" x14ac:dyDescent="0.25">
      <c r="A135" s="582"/>
      <c r="B135" s="169"/>
      <c r="C135" s="9"/>
      <c r="D135" s="187"/>
      <c r="E135" s="9"/>
      <c r="F135" s="187"/>
      <c r="G135" s="9"/>
      <c r="H135" s="187"/>
      <c r="I135" s="9"/>
      <c r="J135" s="187"/>
      <c r="K135" s="194"/>
      <c r="L135" s="195"/>
      <c r="M135" s="9"/>
      <c r="N135" s="187"/>
      <c r="O135" s="9"/>
      <c r="P135" s="187"/>
      <c r="Q135" s="9"/>
      <c r="R135" s="187"/>
      <c r="S135" s="9"/>
      <c r="T135" s="187"/>
      <c r="U135" s="9"/>
      <c r="V135" s="187"/>
      <c r="W135" s="85"/>
      <c r="X135" s="188"/>
      <c r="Y135" s="87"/>
      <c r="Z135" s="189"/>
      <c r="AA135" s="88"/>
      <c r="AB135" s="190"/>
      <c r="AC135" s="88"/>
      <c r="AD135" s="190"/>
      <c r="AE135" s="88"/>
      <c r="AF135" s="190"/>
      <c r="AG135" s="88"/>
      <c r="AH135" s="190"/>
      <c r="AI135" s="9"/>
      <c r="AJ135" s="187"/>
      <c r="AK135" s="9"/>
      <c r="AL135" s="187"/>
      <c r="AM135" s="9"/>
      <c r="AN135" s="187"/>
      <c r="AO135" s="9"/>
      <c r="AP135" s="187"/>
      <c r="AQ135" s="9"/>
      <c r="AR135" s="187"/>
      <c r="AS135" s="9"/>
      <c r="AT135" s="187"/>
      <c r="AU135" s="49"/>
      <c r="AV135" s="49"/>
      <c r="AW135" s="49"/>
      <c r="AX135" s="49"/>
      <c r="AY135" s="49"/>
      <c r="AZ135" s="49"/>
      <c r="BA135" s="49"/>
      <c r="BB135" s="49"/>
      <c r="BC135" s="49"/>
      <c r="BD135" s="49"/>
      <c r="BE135" s="49"/>
      <c r="BF135" s="49"/>
      <c r="BG135" s="49"/>
      <c r="BH135" s="49"/>
      <c r="BI135" s="49"/>
      <c r="BJ135" s="49"/>
      <c r="BK135" s="49"/>
      <c r="BL135" s="49"/>
      <c r="BM135" s="49"/>
      <c r="BN135" s="49"/>
      <c r="BO135" s="49"/>
      <c r="BP135" s="49"/>
      <c r="BQ135" s="49"/>
      <c r="BR135" s="49"/>
      <c r="BS135" s="49"/>
      <c r="BT135" s="49"/>
      <c r="BU135" s="49"/>
      <c r="BV135" s="49"/>
      <c r="BW135" s="49"/>
      <c r="BX135" s="49"/>
      <c r="BY135" s="49"/>
      <c r="BZ135" s="49"/>
      <c r="CA135" s="49"/>
      <c r="CB135" s="49"/>
      <c r="CC135" s="49"/>
      <c r="CD135" s="49"/>
      <c r="CE135" s="49"/>
      <c r="CF135" s="49"/>
      <c r="CG135" s="49"/>
      <c r="CH135" s="49"/>
      <c r="CI135" s="49"/>
      <c r="CJ135" s="49"/>
      <c r="CK135" s="49"/>
      <c r="CL135" s="49"/>
      <c r="CM135" s="49"/>
      <c r="CN135" s="49"/>
      <c r="CO135" s="49"/>
      <c r="CP135" s="49"/>
      <c r="CQ135" s="49"/>
      <c r="CR135" s="49"/>
      <c r="CS135" s="49"/>
      <c r="CT135" s="49"/>
      <c r="CU135" s="49"/>
      <c r="CV135" s="49"/>
      <c r="CW135" s="49"/>
      <c r="CX135" s="49"/>
      <c r="CY135" s="49"/>
      <c r="CZ135" s="49"/>
      <c r="DA135" s="49"/>
      <c r="DB135" s="49"/>
      <c r="DC135" s="49"/>
      <c r="DD135" s="49"/>
      <c r="DE135" s="49"/>
      <c r="DF135" s="49"/>
      <c r="DG135" s="49"/>
      <c r="DH135" s="49"/>
      <c r="DI135" s="49"/>
      <c r="DJ135" s="49"/>
      <c r="DK135" s="49"/>
      <c r="DL135" s="49"/>
      <c r="DM135" s="49"/>
      <c r="DN135" s="49"/>
      <c r="DO135" s="49"/>
      <c r="DP135" s="49"/>
      <c r="DQ135" s="49"/>
      <c r="DR135" s="49"/>
      <c r="DS135" s="49"/>
      <c r="DT135" s="49"/>
      <c r="DU135" s="49"/>
      <c r="DV135" s="49"/>
      <c r="DW135" s="49"/>
      <c r="DX135" s="49"/>
      <c r="DY135" s="49"/>
      <c r="DZ135" s="49"/>
      <c r="EA135" s="49"/>
      <c r="EB135" s="49"/>
      <c r="EC135" s="49"/>
      <c r="ED135" s="49"/>
      <c r="EE135" s="49"/>
      <c r="EF135" s="49"/>
      <c r="EG135" s="49"/>
      <c r="EH135" s="49"/>
      <c r="EI135" s="49"/>
      <c r="EJ135" s="49"/>
      <c r="EK135" s="49"/>
      <c r="EL135" s="49"/>
      <c r="EM135" s="49"/>
      <c r="EN135" s="49"/>
      <c r="EO135" s="49"/>
      <c r="EP135" s="49"/>
      <c r="EQ135" s="49"/>
      <c r="ER135" s="49"/>
      <c r="ES135" s="49"/>
      <c r="ET135" s="49"/>
      <c r="EU135" s="49"/>
      <c r="EV135" s="49"/>
      <c r="EW135" s="49"/>
      <c r="EX135" s="49"/>
      <c r="EY135" s="49"/>
      <c r="EZ135" s="49"/>
      <c r="FA135" s="49"/>
      <c r="FB135" s="49"/>
      <c r="FC135" s="49"/>
      <c r="FD135" s="49"/>
      <c r="FE135" s="49"/>
      <c r="FF135" s="49"/>
      <c r="FG135" s="49"/>
      <c r="FH135" s="49"/>
      <c r="FI135" s="49"/>
      <c r="FJ135" s="49"/>
      <c r="FK135" s="49"/>
      <c r="FL135" s="49"/>
      <c r="FM135" s="49"/>
      <c r="FN135" s="49"/>
      <c r="FO135" s="49"/>
      <c r="FP135" s="49"/>
      <c r="FQ135" s="49"/>
      <c r="FR135" s="49"/>
      <c r="FS135" s="49"/>
      <c r="FT135" s="49"/>
      <c r="FU135" s="49"/>
      <c r="FV135" s="49"/>
      <c r="FW135" s="49"/>
      <c r="FX135" s="49"/>
      <c r="FY135" s="49"/>
      <c r="FZ135" s="49"/>
      <c r="GA135" s="49"/>
      <c r="GB135" s="49"/>
      <c r="GC135" s="49"/>
      <c r="GD135" s="49"/>
      <c r="GE135" s="49"/>
      <c r="GF135" s="49"/>
      <c r="GG135" s="49"/>
      <c r="GH135" s="49"/>
      <c r="GI135" s="49"/>
      <c r="GJ135" s="49"/>
      <c r="GK135" s="49"/>
      <c r="GL135" s="49"/>
      <c r="GM135" s="49"/>
      <c r="GN135" s="49"/>
      <c r="GO135" s="49"/>
      <c r="GP135" s="49"/>
      <c r="GQ135" s="49"/>
      <c r="GR135" s="49"/>
      <c r="GS135" s="49"/>
      <c r="GT135" s="49"/>
      <c r="GU135" s="49"/>
      <c r="GV135" s="49"/>
      <c r="GW135" s="49"/>
      <c r="GX135" s="49"/>
      <c r="GY135" s="49"/>
      <c r="GZ135" s="49"/>
      <c r="HA135" s="49"/>
      <c r="HB135" s="49"/>
      <c r="HC135" s="49"/>
    </row>
    <row r="136" spans="1:211" s="52" customFormat="1" ht="12" customHeight="1" x14ac:dyDescent="0.25">
      <c r="A136" s="582"/>
      <c r="B136" s="169"/>
      <c r="C136" s="346"/>
      <c r="D136" s="347"/>
      <c r="E136" s="346"/>
      <c r="F136" s="347"/>
      <c r="G136" s="346"/>
      <c r="H136" s="347"/>
      <c r="I136" s="346"/>
      <c r="J136" s="347"/>
      <c r="K136" s="13"/>
      <c r="L136" s="198"/>
      <c r="M136" s="346"/>
      <c r="N136" s="347"/>
      <c r="O136" s="346"/>
      <c r="P136" s="347"/>
      <c r="Q136" s="346"/>
      <c r="R136" s="347"/>
      <c r="S136" s="346"/>
      <c r="T136" s="347"/>
      <c r="U136" s="346"/>
      <c r="V136" s="347"/>
      <c r="W136" s="404"/>
      <c r="X136" s="405"/>
      <c r="Y136" s="402"/>
      <c r="Z136" s="403"/>
      <c r="AA136" s="424"/>
      <c r="AB136" s="425"/>
      <c r="AC136" s="424"/>
      <c r="AD136" s="425"/>
      <c r="AE136" s="424"/>
      <c r="AF136" s="425"/>
      <c r="AG136" s="424"/>
      <c r="AH136" s="425"/>
      <c r="AI136" s="346"/>
      <c r="AJ136" s="347"/>
      <c r="AK136" s="346"/>
      <c r="AL136" s="347"/>
      <c r="AM136" s="346"/>
      <c r="AN136" s="347"/>
      <c r="AO136" s="346"/>
      <c r="AP136" s="347"/>
      <c r="AQ136" s="346"/>
      <c r="AR136" s="347"/>
      <c r="AS136" s="346"/>
      <c r="AT136" s="347"/>
      <c r="AU136" s="49"/>
      <c r="AV136" s="49"/>
      <c r="AW136" s="49"/>
      <c r="AX136" s="49"/>
      <c r="AY136" s="49"/>
      <c r="AZ136" s="49"/>
      <c r="BA136" s="49"/>
      <c r="BB136" s="49"/>
      <c r="BC136" s="49"/>
      <c r="BD136" s="49"/>
      <c r="BE136" s="49"/>
      <c r="BF136" s="49"/>
      <c r="BG136" s="49"/>
      <c r="BH136" s="49"/>
      <c r="BI136" s="49"/>
      <c r="BJ136" s="49"/>
      <c r="BK136" s="49"/>
      <c r="BL136" s="49"/>
      <c r="BM136" s="49"/>
      <c r="BN136" s="49"/>
      <c r="BO136" s="49"/>
      <c r="BP136" s="49"/>
      <c r="BQ136" s="49"/>
      <c r="BR136" s="49"/>
      <c r="BS136" s="49"/>
      <c r="BT136" s="49"/>
      <c r="BU136" s="49"/>
      <c r="BV136" s="49"/>
      <c r="BW136" s="49"/>
      <c r="BX136" s="49"/>
      <c r="BY136" s="49"/>
      <c r="BZ136" s="49"/>
      <c r="CA136" s="49"/>
      <c r="CB136" s="49"/>
      <c r="CC136" s="49"/>
      <c r="CD136" s="49"/>
      <c r="CE136" s="49"/>
      <c r="CF136" s="49"/>
      <c r="CG136" s="49"/>
      <c r="CH136" s="49"/>
      <c r="CI136" s="49"/>
      <c r="CJ136" s="49"/>
      <c r="CK136" s="49"/>
      <c r="CL136" s="49"/>
      <c r="CM136" s="49"/>
      <c r="CN136" s="49"/>
      <c r="CO136" s="49"/>
      <c r="CP136" s="49"/>
      <c r="CQ136" s="49"/>
      <c r="CR136" s="49"/>
      <c r="CS136" s="49"/>
      <c r="CT136" s="49"/>
      <c r="CU136" s="49"/>
      <c r="CV136" s="49"/>
      <c r="CW136" s="49"/>
      <c r="CX136" s="49"/>
      <c r="CY136" s="49"/>
      <c r="CZ136" s="49"/>
      <c r="DA136" s="49"/>
      <c r="DB136" s="49"/>
      <c r="DC136" s="49"/>
      <c r="DD136" s="49"/>
      <c r="DE136" s="49"/>
      <c r="DF136" s="49"/>
      <c r="DG136" s="49"/>
      <c r="DH136" s="49"/>
      <c r="DI136" s="49"/>
      <c r="DJ136" s="49"/>
      <c r="DK136" s="49"/>
      <c r="DL136" s="49"/>
      <c r="DM136" s="49"/>
      <c r="DN136" s="49"/>
      <c r="DO136" s="49"/>
      <c r="DP136" s="49"/>
      <c r="DQ136" s="49"/>
      <c r="DR136" s="49"/>
      <c r="DS136" s="49"/>
      <c r="DT136" s="49"/>
      <c r="DU136" s="49"/>
      <c r="DV136" s="49"/>
      <c r="DW136" s="49"/>
      <c r="DX136" s="49"/>
      <c r="DY136" s="49"/>
      <c r="DZ136" s="49"/>
      <c r="EA136" s="49"/>
      <c r="EB136" s="49"/>
      <c r="EC136" s="49"/>
      <c r="ED136" s="49"/>
      <c r="EE136" s="49"/>
      <c r="EF136" s="49"/>
      <c r="EG136" s="49"/>
      <c r="EH136" s="49"/>
      <c r="EI136" s="49"/>
      <c r="EJ136" s="49"/>
      <c r="EK136" s="49"/>
      <c r="EL136" s="49"/>
      <c r="EM136" s="49"/>
      <c r="EN136" s="49"/>
      <c r="EO136" s="49"/>
      <c r="EP136" s="49"/>
      <c r="EQ136" s="49"/>
      <c r="ER136" s="49"/>
      <c r="ES136" s="49"/>
      <c r="ET136" s="49"/>
      <c r="EU136" s="49"/>
      <c r="EV136" s="49"/>
      <c r="EW136" s="49"/>
      <c r="EX136" s="49"/>
      <c r="EY136" s="49"/>
      <c r="EZ136" s="49"/>
      <c r="FA136" s="49"/>
      <c r="FB136" s="49"/>
      <c r="FC136" s="49"/>
      <c r="FD136" s="49"/>
      <c r="FE136" s="49"/>
      <c r="FF136" s="49"/>
      <c r="FG136" s="49"/>
      <c r="FH136" s="49"/>
      <c r="FI136" s="49"/>
      <c r="FJ136" s="49"/>
      <c r="FK136" s="49"/>
      <c r="FL136" s="49"/>
      <c r="FM136" s="49"/>
      <c r="FN136" s="49"/>
      <c r="FO136" s="49"/>
      <c r="FP136" s="49"/>
      <c r="FQ136" s="49"/>
      <c r="FR136" s="49"/>
      <c r="FS136" s="49"/>
      <c r="FT136" s="49"/>
      <c r="FU136" s="49"/>
      <c r="FV136" s="49"/>
      <c r="FW136" s="49"/>
      <c r="FX136" s="49"/>
      <c r="FY136" s="49"/>
      <c r="FZ136" s="49"/>
      <c r="GA136" s="49"/>
      <c r="GB136" s="49"/>
      <c r="GC136" s="49"/>
      <c r="GD136" s="49"/>
      <c r="GE136" s="49"/>
      <c r="GF136" s="49"/>
      <c r="GG136" s="49"/>
      <c r="GH136" s="49"/>
      <c r="GI136" s="49"/>
      <c r="GJ136" s="49"/>
      <c r="GK136" s="49"/>
      <c r="GL136" s="49"/>
      <c r="GM136" s="49"/>
      <c r="GN136" s="49"/>
      <c r="GO136" s="49"/>
      <c r="GP136" s="49"/>
      <c r="GQ136" s="49"/>
      <c r="GR136" s="49"/>
      <c r="GS136" s="49"/>
      <c r="GT136" s="49"/>
      <c r="GU136" s="49"/>
      <c r="GV136" s="49"/>
      <c r="GW136" s="49"/>
      <c r="GX136" s="49"/>
      <c r="GY136" s="49"/>
      <c r="GZ136" s="49"/>
      <c r="HA136" s="49"/>
      <c r="HB136" s="49"/>
      <c r="HC136" s="49"/>
    </row>
    <row r="137" spans="1:211" s="54" customFormat="1" ht="12.75" customHeight="1" x14ac:dyDescent="0.25">
      <c r="A137" s="582"/>
      <c r="B137" s="170" t="s">
        <v>24</v>
      </c>
      <c r="C137" s="438" t="s">
        <v>206</v>
      </c>
      <c r="D137" s="439"/>
      <c r="E137" s="438"/>
      <c r="F137" s="439"/>
      <c r="G137" s="438" t="s">
        <v>140</v>
      </c>
      <c r="H137" s="439"/>
      <c r="I137" s="438"/>
      <c r="J137" s="439"/>
      <c r="K137" s="593" t="s">
        <v>207</v>
      </c>
      <c r="L137" s="594"/>
      <c r="M137" s="438"/>
      <c r="N137" s="439"/>
      <c r="O137" s="438" t="s">
        <v>208</v>
      </c>
      <c r="P137" s="439"/>
      <c r="Q137" s="438"/>
      <c r="R137" s="439"/>
      <c r="S137" s="438" t="s">
        <v>83</v>
      </c>
      <c r="T137" s="439"/>
      <c r="U137" s="438"/>
      <c r="V137" s="439"/>
      <c r="W137" s="592" t="s">
        <v>209</v>
      </c>
      <c r="X137" s="590"/>
      <c r="Y137" s="438"/>
      <c r="Z137" s="439"/>
      <c r="AA137" s="452" t="s">
        <v>205</v>
      </c>
      <c r="AB137" s="453"/>
      <c r="AC137" s="452"/>
      <c r="AD137" s="453"/>
      <c r="AE137" s="452" t="s">
        <v>205</v>
      </c>
      <c r="AF137" s="453"/>
      <c r="AG137" s="438"/>
      <c r="AH137" s="439"/>
      <c r="AI137" s="438" t="s">
        <v>205</v>
      </c>
      <c r="AJ137" s="439"/>
      <c r="AK137" s="438"/>
      <c r="AL137" s="439"/>
      <c r="AM137" s="438" t="s">
        <v>205</v>
      </c>
      <c r="AN137" s="439"/>
      <c r="AO137" s="438"/>
      <c r="AP137" s="439"/>
      <c r="AQ137" s="438"/>
      <c r="AR137" s="439"/>
      <c r="AS137" s="438"/>
      <c r="AT137" s="439"/>
      <c r="AU137" s="49"/>
      <c r="AV137" s="49"/>
      <c r="AW137" s="49"/>
      <c r="AX137" s="49"/>
      <c r="AY137" s="49"/>
      <c r="AZ137" s="49"/>
      <c r="BA137" s="49"/>
      <c r="BB137" s="49"/>
      <c r="BC137" s="49"/>
      <c r="BD137" s="49"/>
      <c r="BE137" s="49"/>
      <c r="BF137" s="49"/>
      <c r="BG137" s="49"/>
      <c r="BH137" s="49"/>
      <c r="BI137" s="49"/>
      <c r="BJ137" s="49"/>
      <c r="BK137" s="49"/>
      <c r="BL137" s="49"/>
      <c r="BM137" s="49"/>
      <c r="BN137" s="49"/>
      <c r="BO137" s="49"/>
      <c r="BP137" s="49"/>
      <c r="BQ137" s="49"/>
      <c r="BR137" s="49"/>
      <c r="BS137" s="49"/>
      <c r="BT137" s="49"/>
      <c r="BU137" s="49"/>
      <c r="BV137" s="49"/>
      <c r="BW137" s="49"/>
      <c r="BX137" s="49"/>
      <c r="BY137" s="49"/>
      <c r="BZ137" s="49"/>
      <c r="CA137" s="49"/>
      <c r="CB137" s="49"/>
      <c r="CC137" s="49"/>
      <c r="CD137" s="49"/>
      <c r="CE137" s="49"/>
      <c r="CF137" s="49"/>
      <c r="CG137" s="49"/>
      <c r="CH137" s="49"/>
      <c r="CI137" s="49"/>
      <c r="CJ137" s="49"/>
      <c r="CK137" s="49"/>
      <c r="CL137" s="49"/>
      <c r="CM137" s="49"/>
      <c r="CN137" s="49"/>
      <c r="CO137" s="49"/>
      <c r="CP137" s="49"/>
      <c r="CQ137" s="49"/>
      <c r="CR137" s="49"/>
      <c r="CS137" s="49"/>
      <c r="CT137" s="49"/>
      <c r="CU137" s="49"/>
      <c r="CV137" s="49"/>
      <c r="CW137" s="49"/>
      <c r="CX137" s="49"/>
      <c r="CY137" s="49"/>
      <c r="CZ137" s="49"/>
      <c r="DA137" s="49"/>
      <c r="DB137" s="49"/>
      <c r="DC137" s="49"/>
      <c r="DD137" s="49"/>
      <c r="DE137" s="49"/>
      <c r="DF137" s="49"/>
      <c r="DG137" s="49"/>
      <c r="DH137" s="49"/>
      <c r="DI137" s="49"/>
      <c r="DJ137" s="49"/>
      <c r="DK137" s="49"/>
      <c r="DL137" s="49"/>
      <c r="DM137" s="49"/>
      <c r="DN137" s="49"/>
      <c r="DO137" s="49"/>
      <c r="DP137" s="49"/>
      <c r="DQ137" s="49"/>
      <c r="DR137" s="49"/>
      <c r="DS137" s="49"/>
      <c r="DT137" s="49"/>
      <c r="DU137" s="49"/>
      <c r="DV137" s="49"/>
      <c r="DW137" s="49"/>
      <c r="DX137" s="49"/>
      <c r="DY137" s="49"/>
      <c r="DZ137" s="49"/>
      <c r="EA137" s="49"/>
      <c r="EB137" s="49"/>
      <c r="EC137" s="49"/>
      <c r="ED137" s="49"/>
      <c r="EE137" s="49"/>
      <c r="EF137" s="49"/>
      <c r="EG137" s="49"/>
      <c r="EH137" s="49"/>
      <c r="EI137" s="49"/>
      <c r="EJ137" s="49"/>
      <c r="EK137" s="49"/>
      <c r="EL137" s="49"/>
      <c r="EM137" s="49"/>
      <c r="EN137" s="49"/>
      <c r="EO137" s="49"/>
      <c r="EP137" s="49"/>
      <c r="EQ137" s="49"/>
      <c r="ER137" s="49"/>
      <c r="ES137" s="49"/>
      <c r="ET137" s="49"/>
      <c r="EU137" s="49"/>
      <c r="EV137" s="49"/>
      <c r="EW137" s="49"/>
      <c r="EX137" s="49"/>
      <c r="EY137" s="49"/>
      <c r="EZ137" s="49"/>
      <c r="FA137" s="49"/>
      <c r="FB137" s="49"/>
      <c r="FC137" s="49"/>
      <c r="FD137" s="49"/>
      <c r="FE137" s="49"/>
      <c r="FF137" s="49"/>
      <c r="FG137" s="49"/>
      <c r="FH137" s="49"/>
      <c r="FI137" s="49"/>
      <c r="FJ137" s="49"/>
      <c r="FK137" s="49"/>
      <c r="FL137" s="49"/>
      <c r="FM137" s="49"/>
      <c r="FN137" s="49"/>
      <c r="FO137" s="49"/>
      <c r="FP137" s="49"/>
      <c r="FQ137" s="49"/>
      <c r="FR137" s="49"/>
      <c r="FS137" s="49"/>
      <c r="FT137" s="49"/>
      <c r="FU137" s="49"/>
      <c r="FV137" s="49"/>
      <c r="FW137" s="49"/>
      <c r="FX137" s="49"/>
      <c r="FY137" s="49"/>
      <c r="FZ137" s="49"/>
      <c r="GA137" s="49"/>
      <c r="GB137" s="49"/>
      <c r="GC137" s="49"/>
      <c r="GD137" s="49"/>
      <c r="GE137" s="49"/>
      <c r="GF137" s="49"/>
      <c r="GG137" s="49"/>
      <c r="GH137" s="49"/>
      <c r="GI137" s="49"/>
      <c r="GJ137" s="49"/>
      <c r="GK137" s="49"/>
      <c r="GL137" s="49"/>
      <c r="GM137" s="49"/>
      <c r="GN137" s="49"/>
      <c r="GO137" s="49"/>
      <c r="GP137" s="49"/>
      <c r="GQ137" s="49"/>
      <c r="GR137" s="49"/>
      <c r="GS137" s="49"/>
      <c r="GT137" s="49"/>
      <c r="GU137" s="49"/>
      <c r="GV137" s="49"/>
      <c r="GW137" s="49"/>
      <c r="GX137" s="49"/>
      <c r="GY137" s="49"/>
      <c r="GZ137" s="49"/>
      <c r="HA137" s="49"/>
      <c r="HB137" s="49"/>
      <c r="HC137" s="49"/>
    </row>
    <row r="138" spans="1:211" s="54" customFormat="1" ht="12.75" customHeight="1" x14ac:dyDescent="0.25">
      <c r="A138" s="582"/>
      <c r="B138" s="170"/>
      <c r="C138" s="191">
        <v>0.4375</v>
      </c>
      <c r="D138" s="192">
        <v>0.5</v>
      </c>
      <c r="E138" s="191"/>
      <c r="F138" s="192"/>
      <c r="G138" s="191">
        <v>0.58333333333333337</v>
      </c>
      <c r="H138" s="192">
        <v>0.66666666666666663</v>
      </c>
      <c r="I138" s="191"/>
      <c r="J138" s="192"/>
      <c r="K138" s="191">
        <v>0.375</v>
      </c>
      <c r="L138" s="192">
        <v>0.5</v>
      </c>
      <c r="M138" s="191"/>
      <c r="N138" s="192"/>
      <c r="O138" s="191">
        <v>0.5625</v>
      </c>
      <c r="P138" s="192">
        <v>0.6875</v>
      </c>
      <c r="Q138" s="191"/>
      <c r="R138" s="192"/>
      <c r="S138" s="191">
        <v>0.41666666666666669</v>
      </c>
      <c r="T138" s="192">
        <v>0.5</v>
      </c>
      <c r="U138" s="191"/>
      <c r="V138" s="192"/>
      <c r="W138" s="194">
        <v>0.5625</v>
      </c>
      <c r="X138" s="195">
        <v>0.6875</v>
      </c>
      <c r="Y138" s="191"/>
      <c r="Z138" s="192"/>
      <c r="AA138" s="185"/>
      <c r="AB138" s="186"/>
      <c r="AC138" s="185"/>
      <c r="AD138" s="186"/>
      <c r="AE138" s="185"/>
      <c r="AF138" s="186"/>
      <c r="AG138" s="191"/>
      <c r="AH138" s="192"/>
      <c r="AI138" s="191"/>
      <c r="AJ138" s="192"/>
      <c r="AK138" s="191"/>
      <c r="AL138" s="192"/>
      <c r="AM138" s="191"/>
      <c r="AN138" s="192"/>
      <c r="AO138" s="191"/>
      <c r="AP138" s="192"/>
      <c r="AQ138" s="191"/>
      <c r="AR138" s="192"/>
      <c r="AS138" s="191"/>
      <c r="AT138" s="192"/>
      <c r="AU138" s="49"/>
      <c r="AV138" s="49"/>
      <c r="AW138" s="49"/>
      <c r="AX138" s="49"/>
      <c r="AY138" s="49"/>
      <c r="AZ138" s="49"/>
      <c r="BA138" s="49"/>
      <c r="BB138" s="49"/>
      <c r="BC138" s="49"/>
      <c r="BD138" s="49"/>
      <c r="BE138" s="49"/>
      <c r="BF138" s="49"/>
      <c r="BG138" s="49"/>
      <c r="BH138" s="49"/>
      <c r="BI138" s="49"/>
      <c r="BJ138" s="49"/>
      <c r="BK138" s="49"/>
      <c r="BL138" s="49"/>
      <c r="BM138" s="49"/>
      <c r="BN138" s="49"/>
      <c r="BO138" s="49"/>
      <c r="BP138" s="49"/>
      <c r="BQ138" s="49"/>
      <c r="BR138" s="49"/>
      <c r="BS138" s="49"/>
      <c r="BT138" s="49"/>
      <c r="BU138" s="49"/>
      <c r="BV138" s="49"/>
      <c r="BW138" s="49"/>
      <c r="BX138" s="49"/>
      <c r="BY138" s="49"/>
      <c r="BZ138" s="49"/>
      <c r="CA138" s="49"/>
      <c r="CB138" s="49"/>
      <c r="CC138" s="49"/>
      <c r="CD138" s="49"/>
      <c r="CE138" s="49"/>
      <c r="CF138" s="49"/>
      <c r="CG138" s="49"/>
      <c r="CH138" s="49"/>
      <c r="CI138" s="49"/>
      <c r="CJ138" s="49"/>
      <c r="CK138" s="49"/>
      <c r="CL138" s="49"/>
      <c r="CM138" s="49"/>
      <c r="CN138" s="49"/>
      <c r="CO138" s="49"/>
      <c r="CP138" s="49"/>
      <c r="CQ138" s="49"/>
      <c r="CR138" s="49"/>
      <c r="CS138" s="49"/>
      <c r="CT138" s="49"/>
      <c r="CU138" s="49"/>
      <c r="CV138" s="49"/>
      <c r="CW138" s="49"/>
      <c r="CX138" s="49"/>
      <c r="CY138" s="49"/>
      <c r="CZ138" s="49"/>
      <c r="DA138" s="49"/>
      <c r="DB138" s="49"/>
      <c r="DC138" s="49"/>
      <c r="DD138" s="49"/>
      <c r="DE138" s="49"/>
      <c r="DF138" s="49"/>
      <c r="DG138" s="49"/>
      <c r="DH138" s="49"/>
      <c r="DI138" s="49"/>
      <c r="DJ138" s="49"/>
      <c r="DK138" s="49"/>
      <c r="DL138" s="49"/>
      <c r="DM138" s="49"/>
      <c r="DN138" s="49"/>
      <c r="DO138" s="49"/>
      <c r="DP138" s="49"/>
      <c r="DQ138" s="49"/>
      <c r="DR138" s="49"/>
      <c r="DS138" s="49"/>
      <c r="DT138" s="49"/>
      <c r="DU138" s="49"/>
      <c r="DV138" s="49"/>
      <c r="DW138" s="49"/>
      <c r="DX138" s="49"/>
      <c r="DY138" s="49"/>
      <c r="DZ138" s="49"/>
      <c r="EA138" s="49"/>
      <c r="EB138" s="49"/>
      <c r="EC138" s="49"/>
      <c r="ED138" s="49"/>
      <c r="EE138" s="49"/>
      <c r="EF138" s="49"/>
      <c r="EG138" s="49"/>
      <c r="EH138" s="49"/>
      <c r="EI138" s="49"/>
      <c r="EJ138" s="49"/>
      <c r="EK138" s="49"/>
      <c r="EL138" s="49"/>
      <c r="EM138" s="49"/>
      <c r="EN138" s="49"/>
      <c r="EO138" s="49"/>
      <c r="EP138" s="49"/>
      <c r="EQ138" s="49"/>
      <c r="ER138" s="49"/>
      <c r="ES138" s="49"/>
      <c r="ET138" s="49"/>
      <c r="EU138" s="49"/>
      <c r="EV138" s="49"/>
      <c r="EW138" s="49"/>
      <c r="EX138" s="49"/>
      <c r="EY138" s="49"/>
      <c r="EZ138" s="49"/>
      <c r="FA138" s="49"/>
      <c r="FB138" s="49"/>
      <c r="FC138" s="49"/>
      <c r="FD138" s="49"/>
      <c r="FE138" s="49"/>
      <c r="FF138" s="49"/>
      <c r="FG138" s="49"/>
      <c r="FH138" s="49"/>
      <c r="FI138" s="49"/>
      <c r="FJ138" s="49"/>
      <c r="FK138" s="49"/>
      <c r="FL138" s="49"/>
      <c r="FM138" s="49"/>
      <c r="FN138" s="49"/>
      <c r="FO138" s="49"/>
      <c r="FP138" s="49"/>
      <c r="FQ138" s="49"/>
      <c r="FR138" s="49"/>
      <c r="FS138" s="49"/>
      <c r="FT138" s="49"/>
      <c r="FU138" s="49"/>
      <c r="FV138" s="49"/>
      <c r="FW138" s="49"/>
      <c r="FX138" s="49"/>
      <c r="FY138" s="49"/>
      <c r="FZ138" s="49"/>
      <c r="GA138" s="49"/>
      <c r="GB138" s="49"/>
      <c r="GC138" s="49"/>
      <c r="GD138" s="49"/>
      <c r="GE138" s="49"/>
      <c r="GF138" s="49"/>
      <c r="GG138" s="49"/>
      <c r="GH138" s="49"/>
      <c r="GI138" s="49"/>
      <c r="GJ138" s="49"/>
      <c r="GK138" s="49"/>
      <c r="GL138" s="49"/>
      <c r="GM138" s="49"/>
      <c r="GN138" s="49"/>
      <c r="GO138" s="49"/>
      <c r="GP138" s="49"/>
      <c r="GQ138" s="49"/>
      <c r="GR138" s="49"/>
      <c r="GS138" s="49"/>
      <c r="GT138" s="49"/>
      <c r="GU138" s="49"/>
      <c r="GV138" s="49"/>
      <c r="GW138" s="49"/>
      <c r="GX138" s="49"/>
      <c r="GY138" s="49"/>
      <c r="GZ138" s="49"/>
      <c r="HA138" s="49"/>
      <c r="HB138" s="49"/>
      <c r="HC138" s="49"/>
    </row>
    <row r="139" spans="1:211" s="54" customFormat="1" ht="12.75" customHeight="1" x14ac:dyDescent="0.25">
      <c r="A139" s="582"/>
      <c r="B139" s="170"/>
      <c r="C139" s="10" t="s">
        <v>165</v>
      </c>
      <c r="D139" s="193" t="s">
        <v>14</v>
      </c>
      <c r="E139" s="10"/>
      <c r="F139" s="193"/>
      <c r="G139" s="10"/>
      <c r="H139" s="193" t="s">
        <v>14</v>
      </c>
      <c r="I139" s="10"/>
      <c r="J139" s="193"/>
      <c r="K139" s="10"/>
      <c r="L139" s="193" t="s">
        <v>14</v>
      </c>
      <c r="M139" s="10"/>
      <c r="N139" s="193"/>
      <c r="O139" s="10"/>
      <c r="P139" s="193" t="s">
        <v>14</v>
      </c>
      <c r="Q139" s="10"/>
      <c r="R139" s="193"/>
      <c r="S139" s="10"/>
      <c r="T139" s="193" t="s">
        <v>12</v>
      </c>
      <c r="U139" s="10"/>
      <c r="V139" s="193"/>
      <c r="W139" s="13"/>
      <c r="X139" s="198" t="s">
        <v>14</v>
      </c>
      <c r="Y139" s="10"/>
      <c r="Z139" s="193"/>
      <c r="AA139" s="88"/>
      <c r="AB139" s="190"/>
      <c r="AC139" s="88"/>
      <c r="AD139" s="190"/>
      <c r="AE139" s="88"/>
      <c r="AF139" s="190"/>
      <c r="AG139" s="10"/>
      <c r="AH139" s="193"/>
      <c r="AI139" s="10"/>
      <c r="AJ139" s="193"/>
      <c r="AK139" s="10"/>
      <c r="AL139" s="193"/>
      <c r="AM139" s="10"/>
      <c r="AN139" s="193"/>
      <c r="AO139" s="10"/>
      <c r="AP139" s="193"/>
      <c r="AQ139" s="10"/>
      <c r="AR139" s="193"/>
      <c r="AS139" s="10"/>
      <c r="AT139" s="193"/>
      <c r="AU139" s="49"/>
      <c r="AV139" s="49"/>
      <c r="AW139" s="49"/>
      <c r="AX139" s="49"/>
      <c r="AY139" s="49"/>
      <c r="AZ139" s="49"/>
      <c r="BA139" s="49"/>
      <c r="BB139" s="49"/>
      <c r="BC139" s="49"/>
      <c r="BD139" s="49"/>
      <c r="BE139" s="49"/>
      <c r="BF139" s="49"/>
      <c r="BG139" s="49"/>
      <c r="BH139" s="49"/>
      <c r="BI139" s="49"/>
      <c r="BJ139" s="49"/>
      <c r="BK139" s="49"/>
      <c r="BL139" s="49"/>
      <c r="BM139" s="49"/>
      <c r="BN139" s="49"/>
      <c r="BO139" s="49"/>
      <c r="BP139" s="49"/>
      <c r="BQ139" s="49"/>
      <c r="BR139" s="49"/>
      <c r="BS139" s="49"/>
      <c r="BT139" s="49"/>
      <c r="BU139" s="49"/>
      <c r="BV139" s="49"/>
      <c r="BW139" s="49"/>
      <c r="BX139" s="49"/>
      <c r="BY139" s="49"/>
      <c r="BZ139" s="49"/>
      <c r="CA139" s="49"/>
      <c r="CB139" s="49"/>
      <c r="CC139" s="49"/>
      <c r="CD139" s="49"/>
      <c r="CE139" s="49"/>
      <c r="CF139" s="49"/>
      <c r="CG139" s="49"/>
      <c r="CH139" s="49"/>
      <c r="CI139" s="49"/>
      <c r="CJ139" s="49"/>
      <c r="CK139" s="49"/>
      <c r="CL139" s="49"/>
      <c r="CM139" s="49"/>
      <c r="CN139" s="49"/>
      <c r="CO139" s="49"/>
      <c r="CP139" s="49"/>
      <c r="CQ139" s="49"/>
      <c r="CR139" s="49"/>
      <c r="CS139" s="49"/>
      <c r="CT139" s="49"/>
      <c r="CU139" s="49"/>
      <c r="CV139" s="49"/>
      <c r="CW139" s="49"/>
      <c r="CX139" s="49"/>
      <c r="CY139" s="49"/>
      <c r="CZ139" s="49"/>
      <c r="DA139" s="49"/>
      <c r="DB139" s="49"/>
      <c r="DC139" s="49"/>
      <c r="DD139" s="49"/>
      <c r="DE139" s="49"/>
      <c r="DF139" s="49"/>
      <c r="DG139" s="49"/>
      <c r="DH139" s="49"/>
      <c r="DI139" s="49"/>
      <c r="DJ139" s="49"/>
      <c r="DK139" s="49"/>
      <c r="DL139" s="49"/>
      <c r="DM139" s="49"/>
      <c r="DN139" s="49"/>
      <c r="DO139" s="49"/>
      <c r="DP139" s="49"/>
      <c r="DQ139" s="49"/>
      <c r="DR139" s="49"/>
      <c r="DS139" s="49"/>
      <c r="DT139" s="49"/>
      <c r="DU139" s="49"/>
      <c r="DV139" s="49"/>
      <c r="DW139" s="49"/>
      <c r="DX139" s="49"/>
      <c r="DY139" s="49"/>
      <c r="DZ139" s="49"/>
      <c r="EA139" s="49"/>
      <c r="EB139" s="49"/>
      <c r="EC139" s="49"/>
      <c r="ED139" s="49"/>
      <c r="EE139" s="49"/>
      <c r="EF139" s="49"/>
      <c r="EG139" s="49"/>
      <c r="EH139" s="49"/>
      <c r="EI139" s="49"/>
      <c r="EJ139" s="49"/>
      <c r="EK139" s="49"/>
      <c r="EL139" s="49"/>
      <c r="EM139" s="49"/>
      <c r="EN139" s="49"/>
      <c r="EO139" s="49"/>
      <c r="EP139" s="49"/>
      <c r="EQ139" s="49"/>
      <c r="ER139" s="49"/>
      <c r="ES139" s="49"/>
      <c r="ET139" s="49"/>
      <c r="EU139" s="49"/>
      <c r="EV139" s="49"/>
      <c r="EW139" s="49"/>
      <c r="EX139" s="49"/>
      <c r="EY139" s="49"/>
      <c r="EZ139" s="49"/>
      <c r="FA139" s="49"/>
      <c r="FB139" s="49"/>
      <c r="FC139" s="49"/>
      <c r="FD139" s="49"/>
      <c r="FE139" s="49"/>
      <c r="FF139" s="49"/>
      <c r="FG139" s="49"/>
      <c r="FH139" s="49"/>
      <c r="FI139" s="49"/>
      <c r="FJ139" s="49"/>
      <c r="FK139" s="49"/>
      <c r="FL139" s="49"/>
      <c r="FM139" s="49"/>
      <c r="FN139" s="49"/>
      <c r="FO139" s="49"/>
      <c r="FP139" s="49"/>
      <c r="FQ139" s="49"/>
      <c r="FR139" s="49"/>
      <c r="FS139" s="49"/>
      <c r="FT139" s="49"/>
      <c r="FU139" s="49"/>
      <c r="FV139" s="49"/>
      <c r="FW139" s="49"/>
      <c r="FX139" s="49"/>
      <c r="FY139" s="49"/>
      <c r="FZ139" s="49"/>
      <c r="GA139" s="49"/>
      <c r="GB139" s="49"/>
      <c r="GC139" s="49"/>
      <c r="GD139" s="49"/>
      <c r="GE139" s="49"/>
      <c r="GF139" s="49"/>
      <c r="GG139" s="49"/>
      <c r="GH139" s="49"/>
      <c r="GI139" s="49"/>
      <c r="GJ139" s="49"/>
      <c r="GK139" s="49"/>
      <c r="GL139" s="49"/>
      <c r="GM139" s="49"/>
      <c r="GN139" s="49"/>
      <c r="GO139" s="49"/>
      <c r="GP139" s="49"/>
      <c r="GQ139" s="49"/>
      <c r="GR139" s="49"/>
      <c r="GS139" s="49"/>
      <c r="GT139" s="49"/>
      <c r="GU139" s="49"/>
      <c r="GV139" s="49"/>
      <c r="GW139" s="49"/>
      <c r="GX139" s="49"/>
      <c r="GY139" s="49"/>
      <c r="GZ139" s="49"/>
      <c r="HA139" s="49"/>
      <c r="HB139" s="49"/>
      <c r="HC139" s="49"/>
    </row>
    <row r="140" spans="1:211" s="54" customFormat="1" ht="12.75" customHeight="1" x14ac:dyDescent="0.25">
      <c r="A140" s="582"/>
      <c r="B140" s="170"/>
      <c r="C140" s="344"/>
      <c r="D140" s="345"/>
      <c r="E140" s="344"/>
      <c r="F140" s="345"/>
      <c r="G140" s="344"/>
      <c r="H140" s="345"/>
      <c r="I140" s="344"/>
      <c r="J140" s="345"/>
      <c r="K140" s="344"/>
      <c r="L140" s="345"/>
      <c r="M140" s="344"/>
      <c r="N140" s="345"/>
      <c r="O140" s="344"/>
      <c r="P140" s="345"/>
      <c r="Q140" s="344"/>
      <c r="R140" s="345"/>
      <c r="S140" s="344"/>
      <c r="T140" s="345"/>
      <c r="U140" s="344"/>
      <c r="V140" s="345"/>
      <c r="W140" s="352"/>
      <c r="X140" s="353"/>
      <c r="Y140" s="344"/>
      <c r="Z140" s="345"/>
      <c r="AA140" s="424"/>
      <c r="AB140" s="425"/>
      <c r="AC140" s="424"/>
      <c r="AD140" s="425"/>
      <c r="AE140" s="424"/>
      <c r="AF140" s="425"/>
      <c r="AG140" s="344"/>
      <c r="AH140" s="345"/>
      <c r="AI140" s="344"/>
      <c r="AJ140" s="345"/>
      <c r="AK140" s="344"/>
      <c r="AL140" s="345"/>
      <c r="AM140" s="344"/>
      <c r="AN140" s="345"/>
      <c r="AO140" s="344"/>
      <c r="AP140" s="345"/>
      <c r="AQ140" s="344"/>
      <c r="AR140" s="345"/>
      <c r="AS140" s="344"/>
      <c r="AT140" s="345"/>
      <c r="AU140" s="49"/>
      <c r="AV140" s="49"/>
      <c r="AW140" s="49"/>
      <c r="AX140" s="49"/>
      <c r="AY140" s="49"/>
      <c r="AZ140" s="49"/>
      <c r="BA140" s="49"/>
      <c r="BB140" s="49"/>
      <c r="BC140" s="49"/>
      <c r="BD140" s="49"/>
      <c r="BE140" s="49"/>
      <c r="BF140" s="49"/>
      <c r="BG140" s="49"/>
      <c r="BH140" s="49"/>
      <c r="BI140" s="49"/>
      <c r="BJ140" s="49"/>
      <c r="BK140" s="49"/>
      <c r="BL140" s="49"/>
      <c r="BM140" s="49"/>
      <c r="BN140" s="49"/>
      <c r="BO140" s="49"/>
      <c r="BP140" s="49"/>
      <c r="BQ140" s="49"/>
      <c r="BR140" s="49"/>
      <c r="BS140" s="49"/>
      <c r="BT140" s="49"/>
      <c r="BU140" s="49"/>
      <c r="BV140" s="49"/>
      <c r="BW140" s="49"/>
      <c r="BX140" s="49"/>
      <c r="BY140" s="49"/>
      <c r="BZ140" s="49"/>
      <c r="CA140" s="49"/>
      <c r="CB140" s="49"/>
      <c r="CC140" s="49"/>
      <c r="CD140" s="49"/>
      <c r="CE140" s="49"/>
      <c r="CF140" s="49"/>
      <c r="CG140" s="49"/>
      <c r="CH140" s="49"/>
      <c r="CI140" s="49"/>
      <c r="CJ140" s="49"/>
      <c r="CK140" s="49"/>
      <c r="CL140" s="49"/>
      <c r="CM140" s="49"/>
      <c r="CN140" s="49"/>
      <c r="CO140" s="49"/>
      <c r="CP140" s="49"/>
      <c r="CQ140" s="49"/>
      <c r="CR140" s="49"/>
      <c r="CS140" s="49"/>
      <c r="CT140" s="49"/>
      <c r="CU140" s="49"/>
      <c r="CV140" s="49"/>
      <c r="CW140" s="49"/>
      <c r="CX140" s="49"/>
      <c r="CY140" s="49"/>
      <c r="CZ140" s="49"/>
      <c r="DA140" s="49"/>
      <c r="DB140" s="49"/>
      <c r="DC140" s="49"/>
      <c r="DD140" s="49"/>
      <c r="DE140" s="49"/>
      <c r="DF140" s="49"/>
      <c r="DG140" s="49"/>
      <c r="DH140" s="49"/>
      <c r="DI140" s="49"/>
      <c r="DJ140" s="49"/>
      <c r="DK140" s="49"/>
      <c r="DL140" s="49"/>
      <c r="DM140" s="49"/>
      <c r="DN140" s="49"/>
      <c r="DO140" s="49"/>
      <c r="DP140" s="49"/>
      <c r="DQ140" s="49"/>
      <c r="DR140" s="49"/>
      <c r="DS140" s="49"/>
      <c r="DT140" s="49"/>
      <c r="DU140" s="49"/>
      <c r="DV140" s="49"/>
      <c r="DW140" s="49"/>
      <c r="DX140" s="49"/>
      <c r="DY140" s="49"/>
      <c r="DZ140" s="49"/>
      <c r="EA140" s="49"/>
      <c r="EB140" s="49"/>
      <c r="EC140" s="49"/>
      <c r="ED140" s="49"/>
      <c r="EE140" s="49"/>
      <c r="EF140" s="49"/>
      <c r="EG140" s="49"/>
      <c r="EH140" s="49"/>
      <c r="EI140" s="49"/>
      <c r="EJ140" s="49"/>
      <c r="EK140" s="49"/>
      <c r="EL140" s="49"/>
      <c r="EM140" s="49"/>
      <c r="EN140" s="49"/>
      <c r="EO140" s="49"/>
      <c r="EP140" s="49"/>
      <c r="EQ140" s="49"/>
      <c r="ER140" s="49"/>
      <c r="ES140" s="49"/>
      <c r="ET140" s="49"/>
      <c r="EU140" s="49"/>
      <c r="EV140" s="49"/>
      <c r="EW140" s="49"/>
      <c r="EX140" s="49"/>
      <c r="EY140" s="49"/>
      <c r="EZ140" s="49"/>
      <c r="FA140" s="49"/>
      <c r="FB140" s="49"/>
      <c r="FC140" s="49"/>
      <c r="FD140" s="49"/>
      <c r="FE140" s="49"/>
      <c r="FF140" s="49"/>
      <c r="FG140" s="49"/>
      <c r="FH140" s="49"/>
      <c r="FI140" s="49"/>
      <c r="FJ140" s="49"/>
      <c r="FK140" s="49"/>
      <c r="FL140" s="49"/>
      <c r="FM140" s="49"/>
      <c r="FN140" s="49"/>
      <c r="FO140" s="49"/>
      <c r="FP140" s="49"/>
      <c r="FQ140" s="49"/>
      <c r="FR140" s="49"/>
      <c r="FS140" s="49"/>
      <c r="FT140" s="49"/>
      <c r="FU140" s="49"/>
      <c r="FV140" s="49"/>
      <c r="FW140" s="49"/>
      <c r="FX140" s="49"/>
      <c r="FY140" s="49"/>
      <c r="FZ140" s="49"/>
      <c r="GA140" s="49"/>
      <c r="GB140" s="49"/>
      <c r="GC140" s="49"/>
      <c r="GD140" s="49"/>
      <c r="GE140" s="49"/>
      <c r="GF140" s="49"/>
      <c r="GG140" s="49"/>
      <c r="GH140" s="49"/>
      <c r="GI140" s="49"/>
      <c r="GJ140" s="49"/>
      <c r="GK140" s="49"/>
      <c r="GL140" s="49"/>
      <c r="GM140" s="49"/>
      <c r="GN140" s="49"/>
      <c r="GO140" s="49"/>
      <c r="GP140" s="49"/>
      <c r="GQ140" s="49"/>
      <c r="GR140" s="49"/>
      <c r="GS140" s="49"/>
      <c r="GT140" s="49"/>
      <c r="GU140" s="49"/>
      <c r="GV140" s="49"/>
      <c r="GW140" s="49"/>
      <c r="GX140" s="49"/>
      <c r="GY140" s="49"/>
      <c r="GZ140" s="49"/>
      <c r="HA140" s="49"/>
      <c r="HB140" s="49"/>
      <c r="HC140" s="49"/>
    </row>
    <row r="141" spans="1:211" s="56" customFormat="1" ht="12.75" customHeight="1" x14ac:dyDescent="0.25">
      <c r="A141" s="582"/>
      <c r="B141" s="171" t="s">
        <v>27</v>
      </c>
      <c r="C141" s="440" t="s">
        <v>206</v>
      </c>
      <c r="D141" s="441"/>
      <c r="E141" s="440"/>
      <c r="F141" s="441"/>
      <c r="G141" s="440" t="s">
        <v>109</v>
      </c>
      <c r="H141" s="441"/>
      <c r="I141" s="440"/>
      <c r="J141" s="441"/>
      <c r="K141" s="591" t="s">
        <v>210</v>
      </c>
      <c r="L141" s="441"/>
      <c r="M141" s="440"/>
      <c r="N141" s="441"/>
      <c r="O141" s="440" t="s">
        <v>208</v>
      </c>
      <c r="P141" s="441"/>
      <c r="Q141" s="440"/>
      <c r="R141" s="441"/>
      <c r="S141" s="440" t="s">
        <v>83</v>
      </c>
      <c r="T141" s="441"/>
      <c r="U141" s="440"/>
      <c r="V141" s="441"/>
      <c r="W141" s="589" t="s">
        <v>190</v>
      </c>
      <c r="X141" s="590"/>
      <c r="Y141" s="440"/>
      <c r="Z141" s="441"/>
      <c r="AA141" s="360"/>
      <c r="AB141" s="361"/>
      <c r="AC141" s="360"/>
      <c r="AD141" s="361"/>
      <c r="AE141" s="360"/>
      <c r="AF141" s="361"/>
      <c r="AG141" s="360"/>
      <c r="AH141" s="361"/>
      <c r="AI141" s="360"/>
      <c r="AJ141" s="361"/>
      <c r="AK141" s="360"/>
      <c r="AL141" s="361"/>
      <c r="AM141" s="360"/>
      <c r="AN141" s="361"/>
      <c r="AO141" s="360"/>
      <c r="AP141" s="361"/>
      <c r="AQ141" s="360"/>
      <c r="AR141" s="361"/>
      <c r="AS141" s="360"/>
      <c r="AT141" s="361"/>
      <c r="AU141" s="49"/>
      <c r="AV141" s="49"/>
      <c r="AW141" s="49"/>
      <c r="AX141" s="49"/>
      <c r="AY141" s="49"/>
      <c r="AZ141" s="49"/>
      <c r="BA141" s="49"/>
      <c r="BB141" s="49"/>
      <c r="BC141" s="49"/>
      <c r="BD141" s="49"/>
      <c r="BE141" s="49"/>
      <c r="BF141" s="49"/>
      <c r="BG141" s="49"/>
      <c r="BH141" s="49"/>
      <c r="BI141" s="49"/>
      <c r="BJ141" s="49"/>
      <c r="BK141" s="49"/>
      <c r="BL141" s="49"/>
      <c r="BM141" s="49"/>
      <c r="BN141" s="49"/>
      <c r="BO141" s="49"/>
      <c r="BP141" s="49"/>
      <c r="BQ141" s="49"/>
      <c r="BR141" s="49"/>
      <c r="BS141" s="49"/>
      <c r="BT141" s="49"/>
      <c r="BU141" s="49"/>
      <c r="BV141" s="49"/>
      <c r="BW141" s="49"/>
      <c r="BX141" s="49"/>
      <c r="BY141" s="49"/>
      <c r="BZ141" s="49"/>
      <c r="CA141" s="49"/>
      <c r="CB141" s="49"/>
      <c r="CC141" s="49"/>
      <c r="CD141" s="49"/>
      <c r="CE141" s="49"/>
      <c r="CF141" s="49"/>
      <c r="CG141" s="49"/>
      <c r="CH141" s="49"/>
      <c r="CI141" s="49"/>
      <c r="CJ141" s="49"/>
      <c r="CK141" s="49"/>
      <c r="CL141" s="49"/>
      <c r="CM141" s="49"/>
      <c r="CN141" s="49"/>
      <c r="CO141" s="49"/>
      <c r="CP141" s="49"/>
      <c r="CQ141" s="49"/>
      <c r="CR141" s="49"/>
      <c r="CS141" s="49"/>
      <c r="CT141" s="49"/>
      <c r="CU141" s="49"/>
      <c r="CV141" s="49"/>
      <c r="CW141" s="49"/>
      <c r="CX141" s="49"/>
      <c r="CY141" s="49"/>
      <c r="CZ141" s="49"/>
      <c r="DA141" s="49"/>
      <c r="DB141" s="49"/>
      <c r="DC141" s="49"/>
      <c r="DD141" s="49"/>
      <c r="DE141" s="49"/>
      <c r="DF141" s="49"/>
      <c r="DG141" s="49"/>
      <c r="DH141" s="49"/>
      <c r="DI141" s="49"/>
      <c r="DJ141" s="49"/>
      <c r="DK141" s="49"/>
      <c r="DL141" s="49"/>
      <c r="DM141" s="49"/>
      <c r="DN141" s="49"/>
      <c r="DO141" s="49"/>
      <c r="DP141" s="49"/>
      <c r="DQ141" s="49"/>
      <c r="DR141" s="49"/>
      <c r="DS141" s="49"/>
      <c r="DT141" s="49"/>
      <c r="DU141" s="49"/>
      <c r="DV141" s="49"/>
      <c r="DW141" s="49"/>
      <c r="DX141" s="49"/>
      <c r="DY141" s="49"/>
      <c r="DZ141" s="49"/>
      <c r="EA141" s="49"/>
      <c r="EB141" s="49"/>
      <c r="EC141" s="49"/>
      <c r="ED141" s="49"/>
      <c r="EE141" s="49"/>
      <c r="EF141" s="49"/>
      <c r="EG141" s="49"/>
      <c r="EH141" s="49"/>
      <c r="EI141" s="49"/>
      <c r="EJ141" s="49"/>
      <c r="EK141" s="49"/>
      <c r="EL141" s="49"/>
      <c r="EM141" s="49"/>
      <c r="EN141" s="49"/>
      <c r="EO141" s="49"/>
      <c r="EP141" s="49"/>
      <c r="EQ141" s="49"/>
      <c r="ER141" s="49"/>
      <c r="ES141" s="49"/>
      <c r="ET141" s="49"/>
      <c r="EU141" s="49"/>
      <c r="EV141" s="49"/>
      <c r="EW141" s="49"/>
      <c r="EX141" s="49"/>
      <c r="EY141" s="49"/>
      <c r="EZ141" s="49"/>
      <c r="FA141" s="49"/>
      <c r="FB141" s="49"/>
      <c r="FC141" s="49"/>
      <c r="FD141" s="49"/>
      <c r="FE141" s="49"/>
      <c r="FF141" s="49"/>
      <c r="FG141" s="49"/>
      <c r="FH141" s="49"/>
      <c r="FI141" s="49"/>
      <c r="FJ141" s="49"/>
      <c r="FK141" s="49"/>
      <c r="FL141" s="49"/>
      <c r="FM141" s="49"/>
      <c r="FN141" s="49"/>
      <c r="FO141" s="49"/>
      <c r="FP141" s="49"/>
      <c r="FQ141" s="49"/>
      <c r="FR141" s="49"/>
      <c r="FS141" s="49"/>
      <c r="FT141" s="49"/>
      <c r="FU141" s="49"/>
      <c r="FV141" s="49"/>
      <c r="FW141" s="49"/>
      <c r="FX141" s="49"/>
      <c r="FY141" s="49"/>
      <c r="FZ141" s="49"/>
      <c r="GA141" s="49"/>
      <c r="GB141" s="49"/>
      <c r="GC141" s="49"/>
      <c r="GD141" s="49"/>
      <c r="GE141" s="49"/>
      <c r="GF141" s="49"/>
      <c r="GG141" s="49"/>
      <c r="GH141" s="49"/>
      <c r="GI141" s="49"/>
      <c r="GJ141" s="49"/>
      <c r="GK141" s="49"/>
      <c r="GL141" s="49"/>
      <c r="GM141" s="49"/>
      <c r="GN141" s="49"/>
      <c r="GO141" s="49"/>
      <c r="GP141" s="49"/>
      <c r="GQ141" s="49"/>
      <c r="GR141" s="49"/>
      <c r="GS141" s="49"/>
      <c r="GT141" s="49"/>
      <c r="GU141" s="49"/>
      <c r="GV141" s="49"/>
      <c r="GW141" s="49"/>
      <c r="GX141" s="49"/>
      <c r="GY141" s="49"/>
      <c r="GZ141" s="49"/>
      <c r="HA141" s="49"/>
      <c r="HB141" s="49"/>
      <c r="HC141" s="49"/>
    </row>
    <row r="142" spans="1:211" s="56" customFormat="1" ht="12.75" customHeight="1" x14ac:dyDescent="0.25">
      <c r="A142" s="582"/>
      <c r="B142" s="171"/>
      <c r="C142" s="194">
        <v>0.375</v>
      </c>
      <c r="D142" s="195">
        <v>0.4375</v>
      </c>
      <c r="E142" s="194"/>
      <c r="F142" s="195"/>
      <c r="G142" s="194">
        <v>0.58333333333333337</v>
      </c>
      <c r="H142" s="195">
        <v>0.66666666666666663</v>
      </c>
      <c r="I142" s="194"/>
      <c r="J142" s="195"/>
      <c r="K142" s="194">
        <v>0.375</v>
      </c>
      <c r="L142" s="195">
        <v>0.5</v>
      </c>
      <c r="M142" s="194"/>
      <c r="N142" s="195"/>
      <c r="O142" s="194">
        <v>0.5625</v>
      </c>
      <c r="P142" s="195">
        <v>0.6875</v>
      </c>
      <c r="Q142" s="194"/>
      <c r="R142" s="195"/>
      <c r="S142" s="194">
        <v>0.41666666666666669</v>
      </c>
      <c r="T142" s="195">
        <v>0.5</v>
      </c>
      <c r="U142" s="194"/>
      <c r="V142" s="195"/>
      <c r="W142" s="194">
        <v>0.5625</v>
      </c>
      <c r="X142" s="195">
        <v>0.6875</v>
      </c>
      <c r="Y142" s="194"/>
      <c r="Z142" s="195"/>
      <c r="AA142" s="196"/>
      <c r="AB142" s="197"/>
      <c r="AC142" s="196"/>
      <c r="AD142" s="197"/>
      <c r="AE142" s="196"/>
      <c r="AF142" s="197"/>
      <c r="AG142" s="196"/>
      <c r="AH142" s="197"/>
      <c r="AI142" s="196"/>
      <c r="AJ142" s="197"/>
      <c r="AK142" s="196"/>
      <c r="AL142" s="197"/>
      <c r="AM142" s="196"/>
      <c r="AN142" s="197"/>
      <c r="AO142" s="196"/>
      <c r="AP142" s="197"/>
      <c r="AQ142" s="196"/>
      <c r="AR142" s="197"/>
      <c r="AS142" s="196"/>
      <c r="AT142" s="197"/>
      <c r="AU142" s="49"/>
      <c r="AV142" s="49"/>
      <c r="AW142" s="49"/>
      <c r="AX142" s="49"/>
      <c r="AY142" s="49"/>
      <c r="AZ142" s="49"/>
      <c r="BA142" s="49"/>
      <c r="BB142" s="49"/>
      <c r="BC142" s="49"/>
      <c r="BD142" s="49"/>
      <c r="BE142" s="49"/>
      <c r="BF142" s="49"/>
      <c r="BG142" s="49"/>
      <c r="BH142" s="49"/>
      <c r="BI142" s="49"/>
      <c r="BJ142" s="49"/>
      <c r="BK142" s="49"/>
      <c r="BL142" s="49"/>
      <c r="BM142" s="49"/>
      <c r="BN142" s="49"/>
      <c r="BO142" s="49"/>
      <c r="BP142" s="49"/>
      <c r="BQ142" s="49"/>
      <c r="BR142" s="49"/>
      <c r="BS142" s="49"/>
      <c r="BT142" s="49"/>
      <c r="BU142" s="49"/>
      <c r="BV142" s="49"/>
      <c r="BW142" s="49"/>
      <c r="BX142" s="49"/>
      <c r="BY142" s="49"/>
      <c r="BZ142" s="49"/>
      <c r="CA142" s="49"/>
      <c r="CB142" s="49"/>
      <c r="CC142" s="49"/>
      <c r="CD142" s="49"/>
      <c r="CE142" s="49"/>
      <c r="CF142" s="49"/>
      <c r="CG142" s="49"/>
      <c r="CH142" s="49"/>
      <c r="CI142" s="49"/>
      <c r="CJ142" s="49"/>
      <c r="CK142" s="49"/>
      <c r="CL142" s="49"/>
      <c r="CM142" s="49"/>
      <c r="CN142" s="49"/>
      <c r="CO142" s="49"/>
      <c r="CP142" s="49"/>
      <c r="CQ142" s="49"/>
      <c r="CR142" s="49"/>
      <c r="CS142" s="49"/>
      <c r="CT142" s="49"/>
      <c r="CU142" s="49"/>
      <c r="CV142" s="49"/>
      <c r="CW142" s="49"/>
      <c r="CX142" s="49"/>
      <c r="CY142" s="49"/>
      <c r="CZ142" s="49"/>
      <c r="DA142" s="49"/>
      <c r="DB142" s="49"/>
      <c r="DC142" s="49"/>
      <c r="DD142" s="49"/>
      <c r="DE142" s="49"/>
      <c r="DF142" s="49"/>
      <c r="DG142" s="49"/>
      <c r="DH142" s="49"/>
      <c r="DI142" s="49"/>
      <c r="DJ142" s="49"/>
      <c r="DK142" s="49"/>
      <c r="DL142" s="49"/>
      <c r="DM142" s="49"/>
      <c r="DN142" s="49"/>
      <c r="DO142" s="49"/>
      <c r="DP142" s="49"/>
      <c r="DQ142" s="49"/>
      <c r="DR142" s="49"/>
      <c r="DS142" s="49"/>
      <c r="DT142" s="49"/>
      <c r="DU142" s="49"/>
      <c r="DV142" s="49"/>
      <c r="DW142" s="49"/>
      <c r="DX142" s="49"/>
      <c r="DY142" s="49"/>
      <c r="DZ142" s="49"/>
      <c r="EA142" s="49"/>
      <c r="EB142" s="49"/>
      <c r="EC142" s="49"/>
      <c r="ED142" s="49"/>
      <c r="EE142" s="49"/>
      <c r="EF142" s="49"/>
      <c r="EG142" s="49"/>
      <c r="EH142" s="49"/>
      <c r="EI142" s="49"/>
      <c r="EJ142" s="49"/>
      <c r="EK142" s="49"/>
      <c r="EL142" s="49"/>
      <c r="EM142" s="49"/>
      <c r="EN142" s="49"/>
      <c r="EO142" s="49"/>
      <c r="EP142" s="49"/>
      <c r="EQ142" s="49"/>
      <c r="ER142" s="49"/>
      <c r="ES142" s="49"/>
      <c r="ET142" s="49"/>
      <c r="EU142" s="49"/>
      <c r="EV142" s="49"/>
      <c r="EW142" s="49"/>
      <c r="EX142" s="49"/>
      <c r="EY142" s="49"/>
      <c r="EZ142" s="49"/>
      <c r="FA142" s="49"/>
      <c r="FB142" s="49"/>
      <c r="FC142" s="49"/>
      <c r="FD142" s="49"/>
      <c r="FE142" s="49"/>
      <c r="FF142" s="49"/>
      <c r="FG142" s="49"/>
      <c r="FH142" s="49"/>
      <c r="FI142" s="49"/>
      <c r="FJ142" s="49"/>
      <c r="FK142" s="49"/>
      <c r="FL142" s="49"/>
      <c r="FM142" s="49"/>
      <c r="FN142" s="49"/>
      <c r="FO142" s="49"/>
      <c r="FP142" s="49"/>
      <c r="FQ142" s="49"/>
      <c r="FR142" s="49"/>
      <c r="FS142" s="49"/>
      <c r="FT142" s="49"/>
      <c r="FU142" s="49"/>
      <c r="FV142" s="49"/>
      <c r="FW142" s="49"/>
      <c r="FX142" s="49"/>
      <c r="FY142" s="49"/>
      <c r="FZ142" s="49"/>
      <c r="GA142" s="49"/>
      <c r="GB142" s="49"/>
      <c r="GC142" s="49"/>
      <c r="GD142" s="49"/>
      <c r="GE142" s="49"/>
      <c r="GF142" s="49"/>
      <c r="GG142" s="49"/>
      <c r="GH142" s="49"/>
      <c r="GI142" s="49"/>
      <c r="GJ142" s="49"/>
      <c r="GK142" s="49"/>
      <c r="GL142" s="49"/>
      <c r="GM142" s="49"/>
      <c r="GN142" s="49"/>
      <c r="GO142" s="49"/>
      <c r="GP142" s="49"/>
      <c r="GQ142" s="49"/>
      <c r="GR142" s="49"/>
      <c r="GS142" s="49"/>
      <c r="GT142" s="49"/>
      <c r="GU142" s="49"/>
      <c r="GV142" s="49"/>
      <c r="GW142" s="49"/>
      <c r="GX142" s="49"/>
      <c r="GY142" s="49"/>
      <c r="GZ142" s="49"/>
      <c r="HA142" s="49"/>
      <c r="HB142" s="49"/>
      <c r="HC142" s="49"/>
    </row>
    <row r="143" spans="1:211" s="56" customFormat="1" ht="12.75" customHeight="1" x14ac:dyDescent="0.25">
      <c r="A143" s="582"/>
      <c r="B143" s="171"/>
      <c r="C143" s="13" t="s">
        <v>165</v>
      </c>
      <c r="D143" s="198" t="s">
        <v>14</v>
      </c>
      <c r="E143" s="13"/>
      <c r="F143" s="198"/>
      <c r="G143" s="13"/>
      <c r="H143" s="198" t="s">
        <v>14</v>
      </c>
      <c r="I143" s="13"/>
      <c r="J143" s="198"/>
      <c r="K143" s="13"/>
      <c r="L143" s="198" t="s">
        <v>14</v>
      </c>
      <c r="M143" s="13"/>
      <c r="N143" s="198"/>
      <c r="O143" s="13"/>
      <c r="P143" s="198" t="s">
        <v>14</v>
      </c>
      <c r="Q143" s="13"/>
      <c r="R143" s="198"/>
      <c r="S143" s="13"/>
      <c r="T143" s="198" t="s">
        <v>14</v>
      </c>
      <c r="U143" s="13"/>
      <c r="V143" s="198"/>
      <c r="W143" s="13"/>
      <c r="X143" s="198" t="s">
        <v>14</v>
      </c>
      <c r="Y143" s="13"/>
      <c r="Z143" s="198"/>
      <c r="AA143" s="86"/>
      <c r="AB143" s="199"/>
      <c r="AC143" s="86"/>
      <c r="AD143" s="199"/>
      <c r="AE143" s="86"/>
      <c r="AF143" s="199"/>
      <c r="AG143" s="86"/>
      <c r="AH143" s="199"/>
      <c r="AI143" s="86"/>
      <c r="AJ143" s="199"/>
      <c r="AK143" s="86"/>
      <c r="AL143" s="199"/>
      <c r="AM143" s="86"/>
      <c r="AN143" s="199"/>
      <c r="AO143" s="86"/>
      <c r="AP143" s="199"/>
      <c r="AQ143" s="86"/>
      <c r="AR143" s="199"/>
      <c r="AS143" s="86"/>
      <c r="AT143" s="199"/>
      <c r="AU143" s="49"/>
      <c r="AV143" s="49"/>
      <c r="AW143" s="49"/>
      <c r="AX143" s="49"/>
      <c r="AY143" s="49"/>
      <c r="AZ143" s="49"/>
      <c r="BA143" s="49"/>
      <c r="BB143" s="49"/>
      <c r="BC143" s="49"/>
      <c r="BD143" s="49"/>
      <c r="BE143" s="49"/>
      <c r="BF143" s="49"/>
      <c r="BG143" s="49"/>
      <c r="BH143" s="49"/>
      <c r="BI143" s="49"/>
      <c r="BJ143" s="49"/>
      <c r="BK143" s="49"/>
      <c r="BL143" s="49"/>
      <c r="BM143" s="49"/>
      <c r="BN143" s="49"/>
      <c r="BO143" s="49"/>
      <c r="BP143" s="49"/>
      <c r="BQ143" s="49"/>
      <c r="BR143" s="49"/>
      <c r="BS143" s="49"/>
      <c r="BT143" s="49"/>
      <c r="BU143" s="49"/>
      <c r="BV143" s="49"/>
      <c r="BW143" s="49"/>
      <c r="BX143" s="49"/>
      <c r="BY143" s="49"/>
      <c r="BZ143" s="49"/>
      <c r="CA143" s="49"/>
      <c r="CB143" s="49"/>
      <c r="CC143" s="49"/>
      <c r="CD143" s="49"/>
      <c r="CE143" s="49"/>
      <c r="CF143" s="49"/>
      <c r="CG143" s="49"/>
      <c r="CH143" s="49"/>
      <c r="CI143" s="49"/>
      <c r="CJ143" s="49"/>
      <c r="CK143" s="49"/>
      <c r="CL143" s="49"/>
      <c r="CM143" s="49"/>
      <c r="CN143" s="49"/>
      <c r="CO143" s="49"/>
      <c r="CP143" s="49"/>
      <c r="CQ143" s="49"/>
      <c r="CR143" s="49"/>
      <c r="CS143" s="49"/>
      <c r="CT143" s="49"/>
      <c r="CU143" s="49"/>
      <c r="CV143" s="49"/>
      <c r="CW143" s="49"/>
      <c r="CX143" s="49"/>
      <c r="CY143" s="49"/>
      <c r="CZ143" s="49"/>
      <c r="DA143" s="49"/>
      <c r="DB143" s="49"/>
      <c r="DC143" s="49"/>
      <c r="DD143" s="49"/>
      <c r="DE143" s="49"/>
      <c r="DF143" s="49"/>
      <c r="DG143" s="49"/>
      <c r="DH143" s="49"/>
      <c r="DI143" s="49"/>
      <c r="DJ143" s="49"/>
      <c r="DK143" s="49"/>
      <c r="DL143" s="49"/>
      <c r="DM143" s="49"/>
      <c r="DN143" s="49"/>
      <c r="DO143" s="49"/>
      <c r="DP143" s="49"/>
      <c r="DQ143" s="49"/>
      <c r="DR143" s="49"/>
      <c r="DS143" s="49"/>
      <c r="DT143" s="49"/>
      <c r="DU143" s="49"/>
      <c r="DV143" s="49"/>
      <c r="DW143" s="49"/>
      <c r="DX143" s="49"/>
      <c r="DY143" s="49"/>
      <c r="DZ143" s="49"/>
      <c r="EA143" s="49"/>
      <c r="EB143" s="49"/>
      <c r="EC143" s="49"/>
      <c r="ED143" s="49"/>
      <c r="EE143" s="49"/>
      <c r="EF143" s="49"/>
      <c r="EG143" s="49"/>
      <c r="EH143" s="49"/>
      <c r="EI143" s="49"/>
      <c r="EJ143" s="49"/>
      <c r="EK143" s="49"/>
      <c r="EL143" s="49"/>
      <c r="EM143" s="49"/>
      <c r="EN143" s="49"/>
      <c r="EO143" s="49"/>
      <c r="EP143" s="49"/>
      <c r="EQ143" s="49"/>
      <c r="ER143" s="49"/>
      <c r="ES143" s="49"/>
      <c r="ET143" s="49"/>
      <c r="EU143" s="49"/>
      <c r="EV143" s="49"/>
      <c r="EW143" s="49"/>
      <c r="EX143" s="49"/>
      <c r="EY143" s="49"/>
      <c r="EZ143" s="49"/>
      <c r="FA143" s="49"/>
      <c r="FB143" s="49"/>
      <c r="FC143" s="49"/>
      <c r="FD143" s="49"/>
      <c r="FE143" s="49"/>
      <c r="FF143" s="49"/>
      <c r="FG143" s="49"/>
      <c r="FH143" s="49"/>
      <c r="FI143" s="49"/>
      <c r="FJ143" s="49"/>
      <c r="FK143" s="49"/>
      <c r="FL143" s="49"/>
      <c r="FM143" s="49"/>
      <c r="FN143" s="49"/>
      <c r="FO143" s="49"/>
      <c r="FP143" s="49"/>
      <c r="FQ143" s="49"/>
      <c r="FR143" s="49"/>
      <c r="FS143" s="49"/>
      <c r="FT143" s="49"/>
      <c r="FU143" s="49"/>
      <c r="FV143" s="49"/>
      <c r="FW143" s="49"/>
      <c r="FX143" s="49"/>
      <c r="FY143" s="49"/>
      <c r="FZ143" s="49"/>
      <c r="GA143" s="49"/>
      <c r="GB143" s="49"/>
      <c r="GC143" s="49"/>
      <c r="GD143" s="49"/>
      <c r="GE143" s="49"/>
      <c r="GF143" s="49"/>
      <c r="GG143" s="49"/>
      <c r="GH143" s="49"/>
      <c r="GI143" s="49"/>
      <c r="GJ143" s="49"/>
      <c r="GK143" s="49"/>
      <c r="GL143" s="49"/>
      <c r="GM143" s="49"/>
      <c r="GN143" s="49"/>
      <c r="GO143" s="49"/>
      <c r="GP143" s="49"/>
      <c r="GQ143" s="49"/>
      <c r="GR143" s="49"/>
      <c r="GS143" s="49"/>
      <c r="GT143" s="49"/>
      <c r="GU143" s="49"/>
      <c r="GV143" s="49"/>
      <c r="GW143" s="49"/>
      <c r="GX143" s="49"/>
      <c r="GY143" s="49"/>
      <c r="GZ143" s="49"/>
      <c r="HA143" s="49"/>
      <c r="HB143" s="49"/>
      <c r="HC143" s="49"/>
    </row>
    <row r="144" spans="1:211" s="56" customFormat="1" ht="12.75" customHeight="1" thickBot="1" x14ac:dyDescent="0.3">
      <c r="A144" s="582"/>
      <c r="B144" s="171"/>
      <c r="C144" s="352"/>
      <c r="D144" s="353"/>
      <c r="E144" s="352"/>
      <c r="F144" s="353"/>
      <c r="G144" s="352"/>
      <c r="H144" s="353"/>
      <c r="I144" s="352"/>
      <c r="J144" s="353"/>
      <c r="K144" s="352"/>
      <c r="L144" s="353"/>
      <c r="M144" s="352"/>
      <c r="N144" s="353"/>
      <c r="O144" s="352"/>
      <c r="P144" s="353"/>
      <c r="Q144" s="352"/>
      <c r="R144" s="353"/>
      <c r="S144" s="352"/>
      <c r="T144" s="353"/>
      <c r="U144" s="352"/>
      <c r="V144" s="353"/>
      <c r="W144" s="352"/>
      <c r="X144" s="353"/>
      <c r="Y144" s="352"/>
      <c r="Z144" s="353"/>
      <c r="AA144" s="436"/>
      <c r="AB144" s="437"/>
      <c r="AC144" s="436"/>
      <c r="AD144" s="437"/>
      <c r="AE144" s="436"/>
      <c r="AF144" s="437"/>
      <c r="AG144" s="436"/>
      <c r="AH144" s="437"/>
      <c r="AI144" s="436"/>
      <c r="AJ144" s="437"/>
      <c r="AK144" s="436"/>
      <c r="AL144" s="437"/>
      <c r="AM144" s="436"/>
      <c r="AN144" s="437"/>
      <c r="AO144" s="436"/>
      <c r="AP144" s="437"/>
      <c r="AQ144" s="436"/>
      <c r="AR144" s="437"/>
      <c r="AS144" s="436"/>
      <c r="AT144" s="437"/>
      <c r="AU144" s="49"/>
      <c r="AV144" s="49"/>
      <c r="AW144" s="49"/>
      <c r="AX144" s="49"/>
      <c r="AY144" s="49"/>
      <c r="AZ144" s="49"/>
      <c r="BA144" s="49"/>
      <c r="BB144" s="49"/>
      <c r="BC144" s="49"/>
      <c r="BD144" s="49"/>
      <c r="BE144" s="49"/>
      <c r="BF144" s="49"/>
      <c r="BG144" s="49"/>
      <c r="BH144" s="49"/>
      <c r="BI144" s="49"/>
      <c r="BJ144" s="49"/>
      <c r="BK144" s="49"/>
      <c r="BL144" s="49"/>
      <c r="BM144" s="49"/>
      <c r="BN144" s="49"/>
      <c r="BO144" s="49"/>
      <c r="BP144" s="49"/>
      <c r="BQ144" s="49"/>
      <c r="BR144" s="49"/>
      <c r="BS144" s="49"/>
      <c r="BT144" s="49"/>
      <c r="BU144" s="49"/>
      <c r="BV144" s="49"/>
      <c r="BW144" s="49"/>
      <c r="BX144" s="49"/>
      <c r="BY144" s="49"/>
      <c r="BZ144" s="49"/>
      <c r="CA144" s="49"/>
      <c r="CB144" s="49"/>
      <c r="CC144" s="49"/>
      <c r="CD144" s="49"/>
      <c r="CE144" s="49"/>
      <c r="CF144" s="49"/>
      <c r="CG144" s="49"/>
      <c r="CH144" s="49"/>
      <c r="CI144" s="49"/>
      <c r="CJ144" s="49"/>
      <c r="CK144" s="49"/>
      <c r="CL144" s="49"/>
      <c r="CM144" s="49"/>
      <c r="CN144" s="49"/>
      <c r="CO144" s="49"/>
      <c r="CP144" s="49"/>
      <c r="CQ144" s="49"/>
      <c r="CR144" s="49"/>
      <c r="CS144" s="49"/>
      <c r="CT144" s="49"/>
      <c r="CU144" s="49"/>
      <c r="CV144" s="49"/>
      <c r="CW144" s="49"/>
      <c r="CX144" s="49"/>
      <c r="CY144" s="49"/>
      <c r="CZ144" s="49"/>
      <c r="DA144" s="49"/>
      <c r="DB144" s="49"/>
      <c r="DC144" s="49"/>
      <c r="DD144" s="49"/>
      <c r="DE144" s="49"/>
      <c r="DF144" s="49"/>
      <c r="DG144" s="49"/>
      <c r="DH144" s="49"/>
      <c r="DI144" s="49"/>
      <c r="DJ144" s="49"/>
      <c r="DK144" s="49"/>
      <c r="DL144" s="49"/>
      <c r="DM144" s="49"/>
      <c r="DN144" s="49"/>
      <c r="DO144" s="49"/>
      <c r="DP144" s="49"/>
      <c r="DQ144" s="49"/>
      <c r="DR144" s="49"/>
      <c r="DS144" s="49"/>
      <c r="DT144" s="49"/>
      <c r="DU144" s="49"/>
      <c r="DV144" s="49"/>
      <c r="DW144" s="49"/>
      <c r="DX144" s="49"/>
      <c r="DY144" s="49"/>
      <c r="DZ144" s="49"/>
      <c r="EA144" s="49"/>
      <c r="EB144" s="49"/>
      <c r="EC144" s="49"/>
      <c r="ED144" s="49"/>
      <c r="EE144" s="49"/>
      <c r="EF144" s="49"/>
      <c r="EG144" s="49"/>
      <c r="EH144" s="49"/>
      <c r="EI144" s="49"/>
      <c r="EJ144" s="49"/>
      <c r="EK144" s="49"/>
      <c r="EL144" s="49"/>
      <c r="EM144" s="49"/>
      <c r="EN144" s="49"/>
      <c r="EO144" s="49"/>
      <c r="EP144" s="49"/>
      <c r="EQ144" s="49"/>
      <c r="ER144" s="49"/>
      <c r="ES144" s="49"/>
      <c r="ET144" s="49"/>
      <c r="EU144" s="49"/>
      <c r="EV144" s="49"/>
      <c r="EW144" s="49"/>
      <c r="EX144" s="49"/>
      <c r="EY144" s="49"/>
      <c r="EZ144" s="49"/>
      <c r="FA144" s="49"/>
      <c r="FB144" s="49"/>
      <c r="FC144" s="49"/>
      <c r="FD144" s="49"/>
      <c r="FE144" s="49"/>
      <c r="FF144" s="49"/>
      <c r="FG144" s="49"/>
      <c r="FH144" s="49"/>
      <c r="FI144" s="49"/>
      <c r="FJ144" s="49"/>
      <c r="FK144" s="49"/>
      <c r="FL144" s="49"/>
      <c r="FM144" s="49"/>
      <c r="FN144" s="49"/>
      <c r="FO144" s="49"/>
      <c r="FP144" s="49"/>
      <c r="FQ144" s="49"/>
      <c r="FR144" s="49"/>
      <c r="FS144" s="49"/>
      <c r="FT144" s="49"/>
      <c r="FU144" s="49"/>
      <c r="FV144" s="49"/>
      <c r="FW144" s="49"/>
      <c r="FX144" s="49"/>
      <c r="FY144" s="49"/>
      <c r="FZ144" s="49"/>
      <c r="GA144" s="49"/>
      <c r="GB144" s="49"/>
      <c r="GC144" s="49"/>
      <c r="GD144" s="49"/>
      <c r="GE144" s="49"/>
      <c r="GF144" s="49"/>
      <c r="GG144" s="49"/>
      <c r="GH144" s="49"/>
      <c r="GI144" s="49"/>
      <c r="GJ144" s="49"/>
      <c r="GK144" s="49"/>
      <c r="GL144" s="49"/>
      <c r="GM144" s="49"/>
      <c r="GN144" s="49"/>
      <c r="GO144" s="49"/>
      <c r="GP144" s="49"/>
      <c r="GQ144" s="49"/>
      <c r="GR144" s="49"/>
      <c r="GS144" s="49"/>
      <c r="GT144" s="49"/>
      <c r="GU144" s="49"/>
      <c r="GV144" s="49"/>
      <c r="GW144" s="49"/>
      <c r="GX144" s="49"/>
      <c r="GY144" s="49"/>
      <c r="GZ144" s="49"/>
      <c r="HA144" s="49"/>
      <c r="HB144" s="49"/>
      <c r="HC144" s="49"/>
    </row>
    <row r="145" spans="1:211" s="58" customFormat="1" ht="12.75" customHeight="1" x14ac:dyDescent="0.25">
      <c r="A145" s="582"/>
      <c r="B145" s="172" t="s">
        <v>28</v>
      </c>
      <c r="C145" s="428"/>
      <c r="D145" s="429"/>
      <c r="E145" s="428"/>
      <c r="F145" s="429"/>
      <c r="G145" s="428"/>
      <c r="H145" s="429"/>
      <c r="I145" s="428"/>
      <c r="J145" s="429"/>
      <c r="K145" s="428"/>
      <c r="L145" s="429"/>
      <c r="M145" s="428"/>
      <c r="N145" s="429"/>
      <c r="O145" s="428"/>
      <c r="P145" s="429"/>
      <c r="Q145" s="428"/>
      <c r="R145" s="429"/>
      <c r="S145" s="428"/>
      <c r="T145" s="429"/>
      <c r="U145" s="428"/>
      <c r="V145" s="429"/>
      <c r="W145" s="428"/>
      <c r="X145" s="429"/>
      <c r="Y145" s="428"/>
      <c r="Z145" s="429"/>
      <c r="AA145" s="428"/>
      <c r="AB145" s="429"/>
      <c r="AC145" s="428"/>
      <c r="AD145" s="429"/>
      <c r="AE145" s="428"/>
      <c r="AF145" s="429"/>
      <c r="AG145" s="428"/>
      <c r="AH145" s="429"/>
      <c r="AI145" s="428"/>
      <c r="AJ145" s="429"/>
      <c r="AK145" s="428"/>
      <c r="AL145" s="429"/>
      <c r="AM145" s="428"/>
      <c r="AN145" s="429"/>
      <c r="AO145" s="428"/>
      <c r="AP145" s="429"/>
      <c r="AQ145" s="428"/>
      <c r="AR145" s="429"/>
      <c r="AS145" s="428"/>
      <c r="AT145" s="429"/>
      <c r="AU145" s="49"/>
      <c r="AV145" s="49"/>
      <c r="AW145" s="49"/>
      <c r="AX145" s="49"/>
      <c r="AY145" s="49"/>
      <c r="AZ145" s="49"/>
      <c r="BA145" s="49"/>
      <c r="BB145" s="49"/>
      <c r="BC145" s="49"/>
      <c r="BD145" s="49"/>
      <c r="BE145" s="49"/>
      <c r="BF145" s="49"/>
      <c r="BG145" s="49"/>
      <c r="BH145" s="49"/>
      <c r="BI145" s="49"/>
      <c r="BJ145" s="49"/>
      <c r="BK145" s="49"/>
      <c r="BL145" s="49"/>
      <c r="BM145" s="49"/>
      <c r="BN145" s="49"/>
      <c r="BO145" s="49"/>
      <c r="BP145" s="49"/>
      <c r="BQ145" s="49"/>
      <c r="BR145" s="49"/>
      <c r="BS145" s="49"/>
      <c r="BT145" s="49"/>
      <c r="BU145" s="49"/>
      <c r="BV145" s="49"/>
      <c r="BW145" s="49"/>
      <c r="BX145" s="49"/>
      <c r="BY145" s="49"/>
      <c r="BZ145" s="49"/>
      <c r="CA145" s="49"/>
      <c r="CB145" s="49"/>
      <c r="CC145" s="49"/>
      <c r="CD145" s="49"/>
      <c r="CE145" s="49"/>
      <c r="CF145" s="49"/>
      <c r="CG145" s="49"/>
      <c r="CH145" s="49"/>
      <c r="CI145" s="49"/>
      <c r="CJ145" s="49"/>
      <c r="CK145" s="49"/>
      <c r="CL145" s="49"/>
      <c r="CM145" s="49"/>
      <c r="CN145" s="49"/>
      <c r="CO145" s="49"/>
      <c r="CP145" s="49"/>
      <c r="CQ145" s="49"/>
      <c r="CR145" s="49"/>
      <c r="CS145" s="49"/>
      <c r="CT145" s="49"/>
      <c r="CU145" s="49"/>
      <c r="CV145" s="49"/>
      <c r="CW145" s="49"/>
      <c r="CX145" s="49"/>
      <c r="CY145" s="49"/>
      <c r="CZ145" s="49"/>
      <c r="DA145" s="49"/>
      <c r="DB145" s="49"/>
      <c r="DC145" s="49"/>
      <c r="DD145" s="49"/>
      <c r="DE145" s="49"/>
      <c r="DF145" s="49"/>
      <c r="DG145" s="49"/>
      <c r="DH145" s="49"/>
      <c r="DI145" s="49"/>
      <c r="DJ145" s="49"/>
      <c r="DK145" s="49"/>
      <c r="DL145" s="49"/>
      <c r="DM145" s="49"/>
      <c r="DN145" s="49"/>
      <c r="DO145" s="49"/>
      <c r="DP145" s="49"/>
      <c r="DQ145" s="49"/>
      <c r="DR145" s="49"/>
      <c r="DS145" s="49"/>
      <c r="DT145" s="49"/>
      <c r="DU145" s="49"/>
      <c r="DV145" s="49"/>
      <c r="DW145" s="49"/>
      <c r="DX145" s="49"/>
      <c r="DY145" s="49"/>
      <c r="DZ145" s="49"/>
      <c r="EA145" s="49"/>
      <c r="EB145" s="49"/>
      <c r="EC145" s="49"/>
      <c r="ED145" s="49"/>
      <c r="EE145" s="49"/>
      <c r="EF145" s="49"/>
      <c r="EG145" s="49"/>
      <c r="EH145" s="49"/>
      <c r="EI145" s="49"/>
      <c r="EJ145" s="49"/>
      <c r="EK145" s="49"/>
      <c r="EL145" s="49"/>
      <c r="EM145" s="49"/>
      <c r="EN145" s="49"/>
      <c r="EO145" s="49"/>
      <c r="EP145" s="49"/>
      <c r="EQ145" s="49"/>
      <c r="ER145" s="49"/>
      <c r="ES145" s="49"/>
      <c r="ET145" s="49"/>
      <c r="EU145" s="49"/>
      <c r="EV145" s="49"/>
      <c r="EW145" s="49"/>
      <c r="EX145" s="49"/>
      <c r="EY145" s="49"/>
      <c r="EZ145" s="49"/>
      <c r="FA145" s="49"/>
      <c r="FB145" s="49"/>
      <c r="FC145" s="49"/>
      <c r="FD145" s="49"/>
      <c r="FE145" s="49"/>
      <c r="FF145" s="49"/>
      <c r="FG145" s="49"/>
      <c r="FH145" s="49"/>
      <c r="FI145" s="49"/>
      <c r="FJ145" s="49"/>
      <c r="FK145" s="49"/>
      <c r="FL145" s="49"/>
      <c r="FM145" s="49"/>
      <c r="FN145" s="49"/>
      <c r="FO145" s="49"/>
      <c r="FP145" s="49"/>
      <c r="FQ145" s="49"/>
      <c r="FR145" s="49"/>
      <c r="FS145" s="49"/>
      <c r="FT145" s="49"/>
      <c r="FU145" s="49"/>
      <c r="FV145" s="49"/>
      <c r="FW145" s="49"/>
      <c r="FX145" s="49"/>
      <c r="FY145" s="49"/>
      <c r="FZ145" s="49"/>
      <c r="GA145" s="49"/>
      <c r="GB145" s="49"/>
      <c r="GC145" s="49"/>
      <c r="GD145" s="49"/>
      <c r="GE145" s="49"/>
      <c r="GF145" s="49"/>
      <c r="GG145" s="49"/>
      <c r="GH145" s="49"/>
      <c r="GI145" s="49"/>
      <c r="GJ145" s="49"/>
      <c r="GK145" s="49"/>
      <c r="GL145" s="49"/>
      <c r="GM145" s="49"/>
      <c r="GN145" s="49"/>
      <c r="GO145" s="49"/>
      <c r="GP145" s="49"/>
      <c r="GQ145" s="49"/>
      <c r="GR145" s="49"/>
      <c r="GS145" s="49"/>
      <c r="GT145" s="49"/>
      <c r="GU145" s="49"/>
      <c r="GV145" s="49"/>
      <c r="GW145" s="49"/>
      <c r="GX145" s="49"/>
      <c r="GY145" s="49"/>
      <c r="GZ145" s="49"/>
      <c r="HA145" s="49"/>
      <c r="HB145" s="49"/>
      <c r="HC145" s="49"/>
    </row>
    <row r="146" spans="1:211" s="58" customFormat="1" ht="12.75" customHeight="1" x14ac:dyDescent="0.25">
      <c r="A146" s="582"/>
      <c r="B146" s="172"/>
      <c r="C146" s="200"/>
      <c r="D146" s="201"/>
      <c r="E146" s="200"/>
      <c r="F146" s="201"/>
      <c r="G146" s="200"/>
      <c r="H146" s="201"/>
      <c r="I146" s="200"/>
      <c r="J146" s="201"/>
      <c r="K146" s="200"/>
      <c r="L146" s="201"/>
      <c r="M146" s="200"/>
      <c r="N146" s="201"/>
      <c r="O146" s="200"/>
      <c r="P146" s="201"/>
      <c r="Q146" s="200"/>
      <c r="R146" s="201"/>
      <c r="S146" s="200"/>
      <c r="T146" s="201"/>
      <c r="U146" s="200"/>
      <c r="V146" s="201"/>
      <c r="W146" s="200"/>
      <c r="X146" s="201"/>
      <c r="Y146" s="200"/>
      <c r="Z146" s="201"/>
      <c r="AA146" s="200"/>
      <c r="AB146" s="201"/>
      <c r="AC146" s="200"/>
      <c r="AD146" s="201"/>
      <c r="AE146" s="200"/>
      <c r="AF146" s="201"/>
      <c r="AG146" s="200"/>
      <c r="AH146" s="201"/>
      <c r="AI146" s="200"/>
      <c r="AJ146" s="201"/>
      <c r="AK146" s="200"/>
      <c r="AL146" s="201"/>
      <c r="AM146" s="200"/>
      <c r="AN146" s="201"/>
      <c r="AO146" s="200"/>
      <c r="AP146" s="201"/>
      <c r="AQ146" s="200"/>
      <c r="AR146" s="201"/>
      <c r="AS146" s="200"/>
      <c r="AT146" s="201"/>
      <c r="AU146" s="49"/>
      <c r="AV146" s="49"/>
      <c r="AW146" s="49"/>
      <c r="AX146" s="49"/>
      <c r="AY146" s="49"/>
      <c r="AZ146" s="49"/>
      <c r="BA146" s="49"/>
      <c r="BB146" s="49"/>
      <c r="BC146" s="49"/>
      <c r="BD146" s="49"/>
      <c r="BE146" s="49"/>
      <c r="BF146" s="49"/>
      <c r="BG146" s="49"/>
      <c r="BH146" s="49"/>
      <c r="BI146" s="49"/>
      <c r="BJ146" s="49"/>
      <c r="BK146" s="49"/>
      <c r="BL146" s="49"/>
      <c r="BM146" s="49"/>
      <c r="BN146" s="49"/>
      <c r="BO146" s="49"/>
      <c r="BP146" s="49"/>
      <c r="BQ146" s="49"/>
      <c r="BR146" s="49"/>
      <c r="BS146" s="49"/>
      <c r="BT146" s="49"/>
      <c r="BU146" s="49"/>
      <c r="BV146" s="49"/>
      <c r="BW146" s="49"/>
      <c r="BX146" s="49"/>
      <c r="BY146" s="49"/>
      <c r="BZ146" s="49"/>
      <c r="CA146" s="49"/>
      <c r="CB146" s="49"/>
      <c r="CC146" s="49"/>
      <c r="CD146" s="49"/>
      <c r="CE146" s="49"/>
      <c r="CF146" s="49"/>
      <c r="CG146" s="49"/>
      <c r="CH146" s="49"/>
      <c r="CI146" s="49"/>
      <c r="CJ146" s="49"/>
      <c r="CK146" s="49"/>
      <c r="CL146" s="49"/>
      <c r="CM146" s="49"/>
      <c r="CN146" s="49"/>
      <c r="CO146" s="49"/>
      <c r="CP146" s="49"/>
      <c r="CQ146" s="49"/>
      <c r="CR146" s="49"/>
      <c r="CS146" s="49"/>
      <c r="CT146" s="49"/>
      <c r="CU146" s="49"/>
      <c r="CV146" s="49"/>
      <c r="CW146" s="49"/>
      <c r="CX146" s="49"/>
      <c r="CY146" s="49"/>
      <c r="CZ146" s="49"/>
      <c r="DA146" s="49"/>
      <c r="DB146" s="49"/>
      <c r="DC146" s="49"/>
      <c r="DD146" s="49"/>
      <c r="DE146" s="49"/>
      <c r="DF146" s="49"/>
      <c r="DG146" s="49"/>
      <c r="DH146" s="49"/>
      <c r="DI146" s="49"/>
      <c r="DJ146" s="49"/>
      <c r="DK146" s="49"/>
      <c r="DL146" s="49"/>
      <c r="DM146" s="49"/>
      <c r="DN146" s="49"/>
      <c r="DO146" s="49"/>
      <c r="DP146" s="49"/>
      <c r="DQ146" s="49"/>
      <c r="DR146" s="49"/>
      <c r="DS146" s="49"/>
      <c r="DT146" s="49"/>
      <c r="DU146" s="49"/>
      <c r="DV146" s="49"/>
      <c r="DW146" s="49"/>
      <c r="DX146" s="49"/>
      <c r="DY146" s="49"/>
      <c r="DZ146" s="49"/>
      <c r="EA146" s="49"/>
      <c r="EB146" s="49"/>
      <c r="EC146" s="49"/>
      <c r="ED146" s="49"/>
      <c r="EE146" s="49"/>
      <c r="EF146" s="49"/>
      <c r="EG146" s="49"/>
      <c r="EH146" s="49"/>
      <c r="EI146" s="49"/>
      <c r="EJ146" s="49"/>
      <c r="EK146" s="49"/>
      <c r="EL146" s="49"/>
      <c r="EM146" s="49"/>
      <c r="EN146" s="49"/>
      <c r="EO146" s="49"/>
      <c r="EP146" s="49"/>
      <c r="EQ146" s="49"/>
      <c r="ER146" s="49"/>
      <c r="ES146" s="49"/>
      <c r="ET146" s="49"/>
      <c r="EU146" s="49"/>
      <c r="EV146" s="49"/>
      <c r="EW146" s="49"/>
      <c r="EX146" s="49"/>
      <c r="EY146" s="49"/>
      <c r="EZ146" s="49"/>
      <c r="FA146" s="49"/>
      <c r="FB146" s="49"/>
      <c r="FC146" s="49"/>
      <c r="FD146" s="49"/>
      <c r="FE146" s="49"/>
      <c r="FF146" s="49"/>
      <c r="FG146" s="49"/>
      <c r="FH146" s="49"/>
      <c r="FI146" s="49"/>
      <c r="FJ146" s="49"/>
      <c r="FK146" s="49"/>
      <c r="FL146" s="49"/>
      <c r="FM146" s="49"/>
      <c r="FN146" s="49"/>
      <c r="FO146" s="49"/>
      <c r="FP146" s="49"/>
      <c r="FQ146" s="49"/>
      <c r="FR146" s="49"/>
      <c r="FS146" s="49"/>
      <c r="FT146" s="49"/>
      <c r="FU146" s="49"/>
      <c r="FV146" s="49"/>
      <c r="FW146" s="49"/>
      <c r="FX146" s="49"/>
      <c r="FY146" s="49"/>
      <c r="FZ146" s="49"/>
      <c r="GA146" s="49"/>
      <c r="GB146" s="49"/>
      <c r="GC146" s="49"/>
      <c r="GD146" s="49"/>
      <c r="GE146" s="49"/>
      <c r="GF146" s="49"/>
      <c r="GG146" s="49"/>
      <c r="GH146" s="49"/>
      <c r="GI146" s="49"/>
      <c r="GJ146" s="49"/>
      <c r="GK146" s="49"/>
      <c r="GL146" s="49"/>
      <c r="GM146" s="49"/>
      <c r="GN146" s="49"/>
      <c r="GO146" s="49"/>
      <c r="GP146" s="49"/>
      <c r="GQ146" s="49"/>
      <c r="GR146" s="49"/>
      <c r="GS146" s="49"/>
      <c r="GT146" s="49"/>
      <c r="GU146" s="49"/>
      <c r="GV146" s="49"/>
      <c r="GW146" s="49"/>
      <c r="GX146" s="49"/>
      <c r="GY146" s="49"/>
      <c r="GZ146" s="49"/>
      <c r="HA146" s="49"/>
      <c r="HB146" s="49"/>
      <c r="HC146" s="49"/>
    </row>
    <row r="147" spans="1:211" s="58" customFormat="1" ht="12.75" customHeight="1" x14ac:dyDescent="0.25">
      <c r="A147" s="582"/>
      <c r="B147" s="172"/>
      <c r="C147" s="17"/>
      <c r="D147" s="202"/>
      <c r="E147" s="17"/>
      <c r="F147" s="202"/>
      <c r="G147" s="17"/>
      <c r="H147" s="202"/>
      <c r="I147" s="17"/>
      <c r="J147" s="202"/>
      <c r="K147" s="17"/>
      <c r="L147" s="202"/>
      <c r="M147" s="17"/>
      <c r="N147" s="202"/>
      <c r="O147" s="17"/>
      <c r="P147" s="202"/>
      <c r="Q147" s="17"/>
      <c r="R147" s="202"/>
      <c r="S147" s="17"/>
      <c r="T147" s="202"/>
      <c r="U147" s="17"/>
      <c r="V147" s="202"/>
      <c r="W147" s="17"/>
      <c r="X147" s="202"/>
      <c r="Y147" s="17"/>
      <c r="Z147" s="202"/>
      <c r="AA147" s="17"/>
      <c r="AB147" s="202"/>
      <c r="AC147" s="17"/>
      <c r="AD147" s="202"/>
      <c r="AE147" s="17"/>
      <c r="AF147" s="202"/>
      <c r="AG147" s="17"/>
      <c r="AH147" s="202"/>
      <c r="AI147" s="17"/>
      <c r="AJ147" s="202"/>
      <c r="AK147" s="17"/>
      <c r="AL147" s="202"/>
      <c r="AM147" s="17"/>
      <c r="AN147" s="202"/>
      <c r="AO147" s="17"/>
      <c r="AP147" s="202"/>
      <c r="AQ147" s="17"/>
      <c r="AR147" s="202"/>
      <c r="AS147" s="17"/>
      <c r="AT147" s="202"/>
      <c r="AU147" s="49"/>
      <c r="AV147" s="49"/>
      <c r="AW147" s="49"/>
      <c r="AX147" s="49"/>
      <c r="AY147" s="49"/>
      <c r="AZ147" s="49"/>
      <c r="BA147" s="49"/>
      <c r="BB147" s="49"/>
      <c r="BC147" s="49"/>
      <c r="BD147" s="49"/>
      <c r="BE147" s="49"/>
      <c r="BF147" s="49"/>
      <c r="BG147" s="49"/>
      <c r="BH147" s="49"/>
      <c r="BI147" s="49"/>
      <c r="BJ147" s="49"/>
      <c r="BK147" s="49"/>
      <c r="BL147" s="49"/>
      <c r="BM147" s="49"/>
      <c r="BN147" s="49"/>
      <c r="BO147" s="49"/>
      <c r="BP147" s="49"/>
      <c r="BQ147" s="49"/>
      <c r="BR147" s="49"/>
      <c r="BS147" s="49"/>
      <c r="BT147" s="49"/>
      <c r="BU147" s="49"/>
      <c r="BV147" s="49"/>
      <c r="BW147" s="49"/>
      <c r="BX147" s="49"/>
      <c r="BY147" s="49"/>
      <c r="BZ147" s="49"/>
      <c r="CA147" s="49"/>
      <c r="CB147" s="49"/>
      <c r="CC147" s="49"/>
      <c r="CD147" s="49"/>
      <c r="CE147" s="49"/>
      <c r="CF147" s="49"/>
      <c r="CG147" s="49"/>
      <c r="CH147" s="49"/>
      <c r="CI147" s="49"/>
      <c r="CJ147" s="49"/>
      <c r="CK147" s="49"/>
      <c r="CL147" s="49"/>
      <c r="CM147" s="49"/>
      <c r="CN147" s="49"/>
      <c r="CO147" s="49"/>
      <c r="CP147" s="49"/>
      <c r="CQ147" s="49"/>
      <c r="CR147" s="49"/>
      <c r="CS147" s="49"/>
      <c r="CT147" s="49"/>
      <c r="CU147" s="49"/>
      <c r="CV147" s="49"/>
      <c r="CW147" s="49"/>
      <c r="CX147" s="49"/>
      <c r="CY147" s="49"/>
      <c r="CZ147" s="49"/>
      <c r="DA147" s="49"/>
      <c r="DB147" s="49"/>
      <c r="DC147" s="49"/>
      <c r="DD147" s="49"/>
      <c r="DE147" s="49"/>
      <c r="DF147" s="49"/>
      <c r="DG147" s="49"/>
      <c r="DH147" s="49"/>
      <c r="DI147" s="49"/>
      <c r="DJ147" s="49"/>
      <c r="DK147" s="49"/>
      <c r="DL147" s="49"/>
      <c r="DM147" s="49"/>
      <c r="DN147" s="49"/>
      <c r="DO147" s="49"/>
      <c r="DP147" s="49"/>
      <c r="DQ147" s="49"/>
      <c r="DR147" s="49"/>
      <c r="DS147" s="49"/>
      <c r="DT147" s="49"/>
      <c r="DU147" s="49"/>
      <c r="DV147" s="49"/>
      <c r="DW147" s="49"/>
      <c r="DX147" s="49"/>
      <c r="DY147" s="49"/>
      <c r="DZ147" s="49"/>
      <c r="EA147" s="49"/>
      <c r="EB147" s="49"/>
      <c r="EC147" s="49"/>
      <c r="ED147" s="49"/>
      <c r="EE147" s="49"/>
      <c r="EF147" s="49"/>
      <c r="EG147" s="49"/>
      <c r="EH147" s="49"/>
      <c r="EI147" s="49"/>
      <c r="EJ147" s="49"/>
      <c r="EK147" s="49"/>
      <c r="EL147" s="49"/>
      <c r="EM147" s="49"/>
      <c r="EN147" s="49"/>
      <c r="EO147" s="49"/>
      <c r="EP147" s="49"/>
      <c r="EQ147" s="49"/>
      <c r="ER147" s="49"/>
      <c r="ES147" s="49"/>
      <c r="ET147" s="49"/>
      <c r="EU147" s="49"/>
      <c r="EV147" s="49"/>
      <c r="EW147" s="49"/>
      <c r="EX147" s="49"/>
      <c r="EY147" s="49"/>
      <c r="EZ147" s="49"/>
      <c r="FA147" s="49"/>
      <c r="FB147" s="49"/>
      <c r="FC147" s="49"/>
      <c r="FD147" s="49"/>
      <c r="FE147" s="49"/>
      <c r="FF147" s="49"/>
      <c r="FG147" s="49"/>
      <c r="FH147" s="49"/>
      <c r="FI147" s="49"/>
      <c r="FJ147" s="49"/>
      <c r="FK147" s="49"/>
      <c r="FL147" s="49"/>
      <c r="FM147" s="49"/>
      <c r="FN147" s="49"/>
      <c r="FO147" s="49"/>
      <c r="FP147" s="49"/>
      <c r="FQ147" s="49"/>
      <c r="FR147" s="49"/>
      <c r="FS147" s="49"/>
      <c r="FT147" s="49"/>
      <c r="FU147" s="49"/>
      <c r="FV147" s="49"/>
      <c r="FW147" s="49"/>
      <c r="FX147" s="49"/>
      <c r="FY147" s="49"/>
      <c r="FZ147" s="49"/>
      <c r="GA147" s="49"/>
      <c r="GB147" s="49"/>
      <c r="GC147" s="49"/>
      <c r="GD147" s="49"/>
      <c r="GE147" s="49"/>
      <c r="GF147" s="49"/>
      <c r="GG147" s="49"/>
      <c r="GH147" s="49"/>
      <c r="GI147" s="49"/>
      <c r="GJ147" s="49"/>
      <c r="GK147" s="49"/>
      <c r="GL147" s="49"/>
      <c r="GM147" s="49"/>
      <c r="GN147" s="49"/>
      <c r="GO147" s="49"/>
      <c r="GP147" s="49"/>
      <c r="GQ147" s="49"/>
      <c r="GR147" s="49"/>
      <c r="GS147" s="49"/>
      <c r="GT147" s="49"/>
      <c r="GU147" s="49"/>
      <c r="GV147" s="49"/>
      <c r="GW147" s="49"/>
      <c r="GX147" s="49"/>
      <c r="GY147" s="49"/>
      <c r="GZ147" s="49"/>
      <c r="HA147" s="49"/>
      <c r="HB147" s="49"/>
      <c r="HC147" s="49"/>
    </row>
    <row r="148" spans="1:211" s="58" customFormat="1" ht="12.75" customHeight="1" thickBot="1" x14ac:dyDescent="0.3">
      <c r="A148" s="582"/>
      <c r="B148" s="172"/>
      <c r="C148" s="426"/>
      <c r="D148" s="427"/>
      <c r="E148" s="426"/>
      <c r="F148" s="427"/>
      <c r="G148" s="426"/>
      <c r="H148" s="427"/>
      <c r="I148" s="426"/>
      <c r="J148" s="427"/>
      <c r="K148" s="426"/>
      <c r="L148" s="427"/>
      <c r="M148" s="426"/>
      <c r="N148" s="427"/>
      <c r="O148" s="426"/>
      <c r="P148" s="427"/>
      <c r="Q148" s="426"/>
      <c r="R148" s="427"/>
      <c r="S148" s="426"/>
      <c r="T148" s="427"/>
      <c r="U148" s="426"/>
      <c r="V148" s="427"/>
      <c r="W148" s="426"/>
      <c r="X148" s="427"/>
      <c r="Y148" s="426"/>
      <c r="Z148" s="427"/>
      <c r="AA148" s="426"/>
      <c r="AB148" s="427"/>
      <c r="AC148" s="426"/>
      <c r="AD148" s="427"/>
      <c r="AE148" s="426"/>
      <c r="AF148" s="427"/>
      <c r="AG148" s="426"/>
      <c r="AH148" s="427"/>
      <c r="AI148" s="426"/>
      <c r="AJ148" s="427"/>
      <c r="AK148" s="426"/>
      <c r="AL148" s="427"/>
      <c r="AM148" s="426"/>
      <c r="AN148" s="427"/>
      <c r="AO148" s="426"/>
      <c r="AP148" s="427"/>
      <c r="AQ148" s="426"/>
      <c r="AR148" s="427"/>
      <c r="AS148" s="426"/>
      <c r="AT148" s="427"/>
      <c r="AU148" s="49"/>
      <c r="AV148" s="49"/>
      <c r="AW148" s="49"/>
      <c r="AX148" s="49"/>
      <c r="AY148" s="49"/>
      <c r="AZ148" s="49"/>
      <c r="BA148" s="49"/>
      <c r="BB148" s="49"/>
      <c r="BC148" s="49"/>
      <c r="BD148" s="49"/>
      <c r="BE148" s="49"/>
      <c r="BF148" s="49"/>
      <c r="BG148" s="49"/>
      <c r="BH148" s="49"/>
      <c r="BI148" s="49"/>
      <c r="BJ148" s="49"/>
      <c r="BK148" s="49"/>
      <c r="BL148" s="49"/>
      <c r="BM148" s="49"/>
      <c r="BN148" s="49"/>
      <c r="BO148" s="49"/>
      <c r="BP148" s="49"/>
      <c r="BQ148" s="49"/>
      <c r="BR148" s="49"/>
      <c r="BS148" s="49"/>
      <c r="BT148" s="49"/>
      <c r="BU148" s="49"/>
      <c r="BV148" s="49"/>
      <c r="BW148" s="49"/>
      <c r="BX148" s="49"/>
      <c r="BY148" s="49"/>
      <c r="BZ148" s="49"/>
      <c r="CA148" s="49"/>
      <c r="CB148" s="49"/>
      <c r="CC148" s="49"/>
      <c r="CD148" s="49"/>
      <c r="CE148" s="49"/>
      <c r="CF148" s="49"/>
      <c r="CG148" s="49"/>
      <c r="CH148" s="49"/>
      <c r="CI148" s="49"/>
      <c r="CJ148" s="49"/>
      <c r="CK148" s="49"/>
      <c r="CL148" s="49"/>
      <c r="CM148" s="49"/>
      <c r="CN148" s="49"/>
      <c r="CO148" s="49"/>
      <c r="CP148" s="49"/>
      <c r="CQ148" s="49"/>
      <c r="CR148" s="49"/>
      <c r="CS148" s="49"/>
      <c r="CT148" s="49"/>
      <c r="CU148" s="49"/>
      <c r="CV148" s="49"/>
      <c r="CW148" s="49"/>
      <c r="CX148" s="49"/>
      <c r="CY148" s="49"/>
      <c r="CZ148" s="49"/>
      <c r="DA148" s="49"/>
      <c r="DB148" s="49"/>
      <c r="DC148" s="49"/>
      <c r="DD148" s="49"/>
      <c r="DE148" s="49"/>
      <c r="DF148" s="49"/>
      <c r="DG148" s="49"/>
      <c r="DH148" s="49"/>
      <c r="DI148" s="49"/>
      <c r="DJ148" s="49"/>
      <c r="DK148" s="49"/>
      <c r="DL148" s="49"/>
      <c r="DM148" s="49"/>
      <c r="DN148" s="49"/>
      <c r="DO148" s="49"/>
      <c r="DP148" s="49"/>
      <c r="DQ148" s="49"/>
      <c r="DR148" s="49"/>
      <c r="DS148" s="49"/>
      <c r="DT148" s="49"/>
      <c r="DU148" s="49"/>
      <c r="DV148" s="49"/>
      <c r="DW148" s="49"/>
      <c r="DX148" s="49"/>
      <c r="DY148" s="49"/>
      <c r="DZ148" s="49"/>
      <c r="EA148" s="49"/>
      <c r="EB148" s="49"/>
      <c r="EC148" s="49"/>
      <c r="ED148" s="49"/>
      <c r="EE148" s="49"/>
      <c r="EF148" s="49"/>
      <c r="EG148" s="49"/>
      <c r="EH148" s="49"/>
      <c r="EI148" s="49"/>
      <c r="EJ148" s="49"/>
      <c r="EK148" s="49"/>
      <c r="EL148" s="49"/>
      <c r="EM148" s="49"/>
      <c r="EN148" s="49"/>
      <c r="EO148" s="49"/>
      <c r="EP148" s="49"/>
      <c r="EQ148" s="49"/>
      <c r="ER148" s="49"/>
      <c r="ES148" s="49"/>
      <c r="ET148" s="49"/>
      <c r="EU148" s="49"/>
      <c r="EV148" s="49"/>
      <c r="EW148" s="49"/>
      <c r="EX148" s="49"/>
      <c r="EY148" s="49"/>
      <c r="EZ148" s="49"/>
      <c r="FA148" s="49"/>
      <c r="FB148" s="49"/>
      <c r="FC148" s="49"/>
      <c r="FD148" s="49"/>
      <c r="FE148" s="49"/>
      <c r="FF148" s="49"/>
      <c r="FG148" s="49"/>
      <c r="FH148" s="49"/>
      <c r="FI148" s="49"/>
      <c r="FJ148" s="49"/>
      <c r="FK148" s="49"/>
      <c r="FL148" s="49"/>
      <c r="FM148" s="49"/>
      <c r="FN148" s="49"/>
      <c r="FO148" s="49"/>
      <c r="FP148" s="49"/>
      <c r="FQ148" s="49"/>
      <c r="FR148" s="49"/>
      <c r="FS148" s="49"/>
      <c r="FT148" s="49"/>
      <c r="FU148" s="49"/>
      <c r="FV148" s="49"/>
      <c r="FW148" s="49"/>
      <c r="FX148" s="49"/>
      <c r="FY148" s="49"/>
      <c r="FZ148" s="49"/>
      <c r="GA148" s="49"/>
      <c r="GB148" s="49"/>
      <c r="GC148" s="49"/>
      <c r="GD148" s="49"/>
      <c r="GE148" s="49"/>
      <c r="GF148" s="49"/>
      <c r="GG148" s="49"/>
      <c r="GH148" s="49"/>
      <c r="GI148" s="49"/>
      <c r="GJ148" s="49"/>
      <c r="GK148" s="49"/>
      <c r="GL148" s="49"/>
      <c r="GM148" s="49"/>
      <c r="GN148" s="49"/>
      <c r="GO148" s="49"/>
      <c r="GP148" s="49"/>
      <c r="GQ148" s="49"/>
      <c r="GR148" s="49"/>
      <c r="GS148" s="49"/>
      <c r="GT148" s="49"/>
      <c r="GU148" s="49"/>
      <c r="GV148" s="49"/>
      <c r="GW148" s="49"/>
      <c r="GX148" s="49"/>
      <c r="GY148" s="49"/>
      <c r="GZ148" s="49"/>
      <c r="HA148" s="49"/>
      <c r="HB148" s="49"/>
      <c r="HC148" s="49"/>
    </row>
    <row r="149" spans="1:211" s="60" customFormat="1" ht="12.75" customHeight="1" x14ac:dyDescent="0.25">
      <c r="A149" s="582"/>
      <c r="B149" s="173" t="s">
        <v>29</v>
      </c>
      <c r="C149" s="452" t="s">
        <v>205</v>
      </c>
      <c r="D149" s="453"/>
      <c r="E149" s="452" t="s">
        <v>205</v>
      </c>
      <c r="F149" s="453"/>
      <c r="G149" s="452" t="s">
        <v>205</v>
      </c>
      <c r="H149" s="453"/>
      <c r="I149" s="452" t="s">
        <v>205</v>
      </c>
      <c r="J149" s="453"/>
      <c r="K149" s="452" t="s">
        <v>205</v>
      </c>
      <c r="L149" s="453"/>
      <c r="M149" s="452" t="s">
        <v>205</v>
      </c>
      <c r="N149" s="453"/>
      <c r="O149" s="452" t="s">
        <v>205</v>
      </c>
      <c r="P149" s="453"/>
      <c r="Q149" s="452" t="s">
        <v>205</v>
      </c>
      <c r="R149" s="453"/>
      <c r="S149" s="452" t="s">
        <v>205</v>
      </c>
      <c r="T149" s="453"/>
      <c r="U149" s="452" t="s">
        <v>205</v>
      </c>
      <c r="V149" s="453"/>
      <c r="W149" s="452" t="s">
        <v>205</v>
      </c>
      <c r="X149" s="453"/>
      <c r="Y149" s="452" t="s">
        <v>205</v>
      </c>
      <c r="Z149" s="453"/>
      <c r="AA149" s="452" t="s">
        <v>205</v>
      </c>
      <c r="AB149" s="453"/>
      <c r="AC149" s="452" t="s">
        <v>205</v>
      </c>
      <c r="AD149" s="453"/>
      <c r="AE149" s="452" t="s">
        <v>205</v>
      </c>
      <c r="AF149" s="453"/>
      <c r="AG149" s="452" t="s">
        <v>205</v>
      </c>
      <c r="AH149" s="453"/>
      <c r="AI149" s="452" t="s">
        <v>205</v>
      </c>
      <c r="AJ149" s="453"/>
      <c r="AK149" s="452" t="s">
        <v>205</v>
      </c>
      <c r="AL149" s="453"/>
      <c r="AM149" s="452" t="s">
        <v>205</v>
      </c>
      <c r="AN149" s="453"/>
      <c r="AO149" s="420"/>
      <c r="AP149" s="421"/>
      <c r="AQ149" s="420"/>
      <c r="AR149" s="421"/>
      <c r="AS149" s="420"/>
      <c r="AT149" s="421"/>
      <c r="AU149" s="49"/>
      <c r="AV149" s="49"/>
      <c r="AW149" s="49"/>
      <c r="AX149" s="49"/>
      <c r="AY149" s="49"/>
      <c r="AZ149" s="49"/>
      <c r="BA149" s="49"/>
      <c r="BB149" s="49"/>
      <c r="BC149" s="49"/>
      <c r="BD149" s="49"/>
      <c r="BE149" s="49"/>
      <c r="BF149" s="49"/>
      <c r="BG149" s="49"/>
      <c r="BH149" s="49"/>
      <c r="BI149" s="49"/>
      <c r="BJ149" s="49"/>
      <c r="BK149" s="49"/>
      <c r="BL149" s="49"/>
      <c r="BM149" s="49"/>
      <c r="BN149" s="49"/>
      <c r="BO149" s="49"/>
      <c r="BP149" s="49"/>
      <c r="BQ149" s="49"/>
      <c r="BR149" s="49"/>
      <c r="BS149" s="49"/>
      <c r="BT149" s="49"/>
      <c r="BU149" s="49"/>
      <c r="BV149" s="49"/>
      <c r="BW149" s="49"/>
      <c r="BX149" s="49"/>
      <c r="BY149" s="49"/>
      <c r="BZ149" s="49"/>
      <c r="CA149" s="49"/>
      <c r="CB149" s="49"/>
      <c r="CC149" s="49"/>
      <c r="CD149" s="49"/>
      <c r="CE149" s="49"/>
      <c r="CF149" s="49"/>
      <c r="CG149" s="49"/>
      <c r="CH149" s="49"/>
      <c r="CI149" s="49"/>
      <c r="CJ149" s="49"/>
      <c r="CK149" s="49"/>
      <c r="CL149" s="49"/>
      <c r="CM149" s="49"/>
      <c r="CN149" s="49"/>
      <c r="CO149" s="49"/>
      <c r="CP149" s="49"/>
      <c r="CQ149" s="49"/>
      <c r="CR149" s="49"/>
      <c r="CS149" s="49"/>
      <c r="CT149" s="49"/>
      <c r="CU149" s="49"/>
      <c r="CV149" s="49"/>
      <c r="CW149" s="49"/>
      <c r="CX149" s="49"/>
      <c r="CY149" s="49"/>
      <c r="CZ149" s="49"/>
      <c r="DA149" s="49"/>
      <c r="DB149" s="49"/>
      <c r="DC149" s="49"/>
      <c r="DD149" s="49"/>
      <c r="DE149" s="49"/>
      <c r="DF149" s="49"/>
      <c r="DG149" s="49"/>
      <c r="DH149" s="49"/>
      <c r="DI149" s="49"/>
      <c r="DJ149" s="49"/>
      <c r="DK149" s="49"/>
      <c r="DL149" s="49"/>
      <c r="DM149" s="49"/>
      <c r="DN149" s="49"/>
      <c r="DO149" s="49"/>
      <c r="DP149" s="49"/>
      <c r="DQ149" s="49"/>
      <c r="DR149" s="49"/>
      <c r="DS149" s="49"/>
      <c r="DT149" s="49"/>
      <c r="DU149" s="49"/>
      <c r="DV149" s="49"/>
      <c r="DW149" s="49"/>
      <c r="DX149" s="49"/>
      <c r="DY149" s="49"/>
      <c r="DZ149" s="49"/>
      <c r="EA149" s="49"/>
      <c r="EB149" s="49"/>
      <c r="EC149" s="49"/>
      <c r="ED149" s="49"/>
      <c r="EE149" s="49"/>
      <c r="EF149" s="49"/>
      <c r="EG149" s="49"/>
      <c r="EH149" s="49"/>
      <c r="EI149" s="49"/>
      <c r="EJ149" s="49"/>
      <c r="EK149" s="49"/>
      <c r="EL149" s="49"/>
      <c r="EM149" s="49"/>
      <c r="EN149" s="49"/>
      <c r="EO149" s="49"/>
      <c r="EP149" s="49"/>
      <c r="EQ149" s="49"/>
      <c r="ER149" s="49"/>
      <c r="ES149" s="49"/>
      <c r="ET149" s="49"/>
      <c r="EU149" s="49"/>
      <c r="EV149" s="49"/>
      <c r="EW149" s="49"/>
      <c r="EX149" s="49"/>
      <c r="EY149" s="49"/>
      <c r="EZ149" s="49"/>
      <c r="FA149" s="49"/>
      <c r="FB149" s="49"/>
      <c r="FC149" s="49"/>
      <c r="FD149" s="49"/>
      <c r="FE149" s="49"/>
      <c r="FF149" s="49"/>
      <c r="FG149" s="49"/>
      <c r="FH149" s="49"/>
      <c r="FI149" s="49"/>
      <c r="FJ149" s="49"/>
      <c r="FK149" s="49"/>
      <c r="FL149" s="49"/>
      <c r="FM149" s="49"/>
      <c r="FN149" s="49"/>
      <c r="FO149" s="49"/>
      <c r="FP149" s="49"/>
      <c r="FQ149" s="49"/>
      <c r="FR149" s="49"/>
      <c r="FS149" s="49"/>
      <c r="FT149" s="49"/>
      <c r="FU149" s="49"/>
      <c r="FV149" s="49"/>
      <c r="FW149" s="49"/>
      <c r="FX149" s="49"/>
      <c r="FY149" s="49"/>
      <c r="FZ149" s="49"/>
      <c r="GA149" s="49"/>
      <c r="GB149" s="49"/>
      <c r="GC149" s="49"/>
      <c r="GD149" s="49"/>
      <c r="GE149" s="49"/>
      <c r="GF149" s="49"/>
      <c r="GG149" s="49"/>
      <c r="GH149" s="49"/>
      <c r="GI149" s="49"/>
      <c r="GJ149" s="49"/>
      <c r="GK149" s="49"/>
      <c r="GL149" s="49"/>
      <c r="GM149" s="49"/>
      <c r="GN149" s="49"/>
      <c r="GO149" s="49"/>
      <c r="GP149" s="49"/>
      <c r="GQ149" s="49"/>
      <c r="GR149" s="49"/>
      <c r="GS149" s="49"/>
      <c r="GT149" s="49"/>
      <c r="GU149" s="49"/>
      <c r="GV149" s="49"/>
      <c r="GW149" s="49"/>
      <c r="GX149" s="49"/>
      <c r="GY149" s="49"/>
      <c r="GZ149" s="49"/>
      <c r="HA149" s="49"/>
      <c r="HB149" s="49"/>
      <c r="HC149" s="49"/>
    </row>
    <row r="150" spans="1:211" s="60" customFormat="1" ht="12.75" customHeight="1" x14ac:dyDescent="0.25">
      <c r="A150" s="582"/>
      <c r="B150" s="173"/>
      <c r="C150" s="185"/>
      <c r="D150" s="186"/>
      <c r="E150" s="185"/>
      <c r="F150" s="186"/>
      <c r="G150" s="185"/>
      <c r="H150" s="186"/>
      <c r="I150" s="185"/>
      <c r="J150" s="186"/>
      <c r="K150" s="313"/>
      <c r="L150" s="314"/>
      <c r="M150" s="203"/>
      <c r="N150" s="204"/>
      <c r="O150" s="203"/>
      <c r="P150" s="204"/>
      <c r="Q150" s="203"/>
      <c r="R150" s="204"/>
      <c r="S150" s="203"/>
      <c r="T150" s="204"/>
      <c r="U150" s="203"/>
      <c r="V150" s="204"/>
      <c r="W150" s="183"/>
      <c r="X150" s="184"/>
      <c r="Y150" s="183"/>
      <c r="Z150" s="184"/>
      <c r="AA150" s="203"/>
      <c r="AB150" s="204"/>
      <c r="AC150" s="203"/>
      <c r="AD150" s="204"/>
      <c r="AE150" s="203"/>
      <c r="AF150" s="204"/>
      <c r="AG150" s="203"/>
      <c r="AH150" s="204"/>
      <c r="AI150" s="203"/>
      <c r="AJ150" s="204"/>
      <c r="AK150" s="203"/>
      <c r="AL150" s="204"/>
      <c r="AM150" s="203"/>
      <c r="AN150" s="204"/>
      <c r="AO150" s="203"/>
      <c r="AP150" s="204"/>
      <c r="AQ150" s="203"/>
      <c r="AR150" s="204"/>
      <c r="AS150" s="203"/>
      <c r="AT150" s="204"/>
      <c r="AU150" s="49"/>
      <c r="AV150" s="49"/>
      <c r="AW150" s="49"/>
      <c r="AX150" s="49"/>
      <c r="AY150" s="49"/>
      <c r="AZ150" s="49"/>
      <c r="BA150" s="49"/>
      <c r="BB150" s="49"/>
      <c r="BC150" s="49"/>
      <c r="BD150" s="49"/>
      <c r="BE150" s="49"/>
      <c r="BF150" s="49"/>
      <c r="BG150" s="49"/>
      <c r="BH150" s="49"/>
      <c r="BI150" s="49"/>
      <c r="BJ150" s="49"/>
      <c r="BK150" s="49"/>
      <c r="BL150" s="49"/>
      <c r="BM150" s="49"/>
      <c r="BN150" s="49"/>
      <c r="BO150" s="49"/>
      <c r="BP150" s="49"/>
      <c r="BQ150" s="49"/>
      <c r="BR150" s="49"/>
      <c r="BS150" s="49"/>
      <c r="BT150" s="49"/>
      <c r="BU150" s="49"/>
      <c r="BV150" s="49"/>
      <c r="BW150" s="49"/>
      <c r="BX150" s="49"/>
      <c r="BY150" s="49"/>
      <c r="BZ150" s="49"/>
      <c r="CA150" s="49"/>
      <c r="CB150" s="49"/>
      <c r="CC150" s="49"/>
      <c r="CD150" s="49"/>
      <c r="CE150" s="49"/>
      <c r="CF150" s="49"/>
      <c r="CG150" s="49"/>
      <c r="CH150" s="49"/>
      <c r="CI150" s="49"/>
      <c r="CJ150" s="49"/>
      <c r="CK150" s="49"/>
      <c r="CL150" s="49"/>
      <c r="CM150" s="49"/>
      <c r="CN150" s="49"/>
      <c r="CO150" s="49"/>
      <c r="CP150" s="49"/>
      <c r="CQ150" s="49"/>
      <c r="CR150" s="49"/>
      <c r="CS150" s="49"/>
      <c r="CT150" s="49"/>
      <c r="CU150" s="49"/>
      <c r="CV150" s="49"/>
      <c r="CW150" s="49"/>
      <c r="CX150" s="49"/>
      <c r="CY150" s="49"/>
      <c r="CZ150" s="49"/>
      <c r="DA150" s="49"/>
      <c r="DB150" s="49"/>
      <c r="DC150" s="49"/>
      <c r="DD150" s="49"/>
      <c r="DE150" s="49"/>
      <c r="DF150" s="49"/>
      <c r="DG150" s="49"/>
      <c r="DH150" s="49"/>
      <c r="DI150" s="49"/>
      <c r="DJ150" s="49"/>
      <c r="DK150" s="49"/>
      <c r="DL150" s="49"/>
      <c r="DM150" s="49"/>
      <c r="DN150" s="49"/>
      <c r="DO150" s="49"/>
      <c r="DP150" s="49"/>
      <c r="DQ150" s="49"/>
      <c r="DR150" s="49"/>
      <c r="DS150" s="49"/>
      <c r="DT150" s="49"/>
      <c r="DU150" s="49"/>
      <c r="DV150" s="49"/>
      <c r="DW150" s="49"/>
      <c r="DX150" s="49"/>
      <c r="DY150" s="49"/>
      <c r="DZ150" s="49"/>
      <c r="EA150" s="49"/>
      <c r="EB150" s="49"/>
      <c r="EC150" s="49"/>
      <c r="ED150" s="49"/>
      <c r="EE150" s="49"/>
      <c r="EF150" s="49"/>
      <c r="EG150" s="49"/>
      <c r="EH150" s="49"/>
      <c r="EI150" s="49"/>
      <c r="EJ150" s="49"/>
      <c r="EK150" s="49"/>
      <c r="EL150" s="49"/>
      <c r="EM150" s="49"/>
      <c r="EN150" s="49"/>
      <c r="EO150" s="49"/>
      <c r="EP150" s="49"/>
      <c r="EQ150" s="49"/>
      <c r="ER150" s="49"/>
      <c r="ES150" s="49"/>
      <c r="ET150" s="49"/>
      <c r="EU150" s="49"/>
      <c r="EV150" s="49"/>
      <c r="EW150" s="49"/>
      <c r="EX150" s="49"/>
      <c r="EY150" s="49"/>
      <c r="EZ150" s="49"/>
      <c r="FA150" s="49"/>
      <c r="FB150" s="49"/>
      <c r="FC150" s="49"/>
      <c r="FD150" s="49"/>
      <c r="FE150" s="49"/>
      <c r="FF150" s="49"/>
      <c r="FG150" s="49"/>
      <c r="FH150" s="49"/>
      <c r="FI150" s="49"/>
      <c r="FJ150" s="49"/>
      <c r="FK150" s="49"/>
      <c r="FL150" s="49"/>
      <c r="FM150" s="49"/>
      <c r="FN150" s="49"/>
      <c r="FO150" s="49"/>
      <c r="FP150" s="49"/>
      <c r="FQ150" s="49"/>
      <c r="FR150" s="49"/>
      <c r="FS150" s="49"/>
      <c r="FT150" s="49"/>
      <c r="FU150" s="49"/>
      <c r="FV150" s="49"/>
      <c r="FW150" s="49"/>
      <c r="FX150" s="49"/>
      <c r="FY150" s="49"/>
      <c r="FZ150" s="49"/>
      <c r="GA150" s="49"/>
      <c r="GB150" s="49"/>
      <c r="GC150" s="49"/>
      <c r="GD150" s="49"/>
      <c r="GE150" s="49"/>
      <c r="GF150" s="49"/>
      <c r="GG150" s="49"/>
      <c r="GH150" s="49"/>
      <c r="GI150" s="49"/>
      <c r="GJ150" s="49"/>
      <c r="GK150" s="49"/>
      <c r="GL150" s="49"/>
      <c r="GM150" s="49"/>
      <c r="GN150" s="49"/>
      <c r="GO150" s="49"/>
      <c r="GP150" s="49"/>
      <c r="GQ150" s="49"/>
      <c r="GR150" s="49"/>
      <c r="GS150" s="49"/>
      <c r="GT150" s="49"/>
      <c r="GU150" s="49"/>
      <c r="GV150" s="49"/>
      <c r="GW150" s="49"/>
      <c r="GX150" s="49"/>
      <c r="GY150" s="49"/>
      <c r="GZ150" s="49"/>
      <c r="HA150" s="49"/>
      <c r="HB150" s="49"/>
      <c r="HC150" s="49"/>
    </row>
    <row r="151" spans="1:211" s="60" customFormat="1" ht="12.75" customHeight="1" x14ac:dyDescent="0.25">
      <c r="A151" s="582"/>
      <c r="B151" s="173"/>
      <c r="C151" s="88"/>
      <c r="D151" s="190"/>
      <c r="E151" s="88"/>
      <c r="F151" s="190"/>
      <c r="G151" s="88"/>
      <c r="H151" s="190"/>
      <c r="I151" s="88"/>
      <c r="J151" s="190"/>
      <c r="K151" s="315"/>
      <c r="L151" s="316"/>
      <c r="M151" s="11"/>
      <c r="N151" s="205"/>
      <c r="O151" s="11"/>
      <c r="P151" s="205"/>
      <c r="Q151" s="11"/>
      <c r="R151" s="205"/>
      <c r="S151" s="11"/>
      <c r="T151" s="205"/>
      <c r="U151" s="11"/>
      <c r="V151" s="205"/>
      <c r="W151" s="87"/>
      <c r="X151" s="189"/>
      <c r="Y151" s="87"/>
      <c r="Z151" s="189"/>
      <c r="AA151" s="11"/>
      <c r="AB151" s="205"/>
      <c r="AC151" s="11"/>
      <c r="AD151" s="205"/>
      <c r="AE151" s="11"/>
      <c r="AF151" s="205"/>
      <c r="AG151" s="11"/>
      <c r="AH151" s="205"/>
      <c r="AI151" s="11"/>
      <c r="AJ151" s="205"/>
      <c r="AK151" s="11"/>
      <c r="AL151" s="205"/>
      <c r="AM151" s="11"/>
      <c r="AN151" s="205"/>
      <c r="AO151" s="11"/>
      <c r="AP151" s="205"/>
      <c r="AQ151" s="11"/>
      <c r="AR151" s="205"/>
      <c r="AS151" s="11"/>
      <c r="AT151" s="205"/>
      <c r="AU151" s="49"/>
      <c r="AV151" s="49"/>
      <c r="AW151" s="49"/>
      <c r="AX151" s="49"/>
      <c r="AY151" s="49"/>
      <c r="AZ151" s="49"/>
      <c r="BA151" s="49"/>
      <c r="BB151" s="49"/>
      <c r="BC151" s="49"/>
      <c r="BD151" s="49"/>
      <c r="BE151" s="49"/>
      <c r="BF151" s="49"/>
      <c r="BG151" s="49"/>
      <c r="BH151" s="49"/>
      <c r="BI151" s="49"/>
      <c r="BJ151" s="49"/>
      <c r="BK151" s="49"/>
      <c r="BL151" s="49"/>
      <c r="BM151" s="49"/>
      <c r="BN151" s="49"/>
      <c r="BO151" s="49"/>
      <c r="BP151" s="49"/>
      <c r="BQ151" s="49"/>
      <c r="BR151" s="49"/>
      <c r="BS151" s="49"/>
      <c r="BT151" s="49"/>
      <c r="BU151" s="49"/>
      <c r="BV151" s="49"/>
      <c r="BW151" s="49"/>
      <c r="BX151" s="49"/>
      <c r="BY151" s="49"/>
      <c r="BZ151" s="49"/>
      <c r="CA151" s="49"/>
      <c r="CB151" s="49"/>
      <c r="CC151" s="49"/>
      <c r="CD151" s="49"/>
      <c r="CE151" s="49"/>
      <c r="CF151" s="49"/>
      <c r="CG151" s="49"/>
      <c r="CH151" s="49"/>
      <c r="CI151" s="49"/>
      <c r="CJ151" s="49"/>
      <c r="CK151" s="49"/>
      <c r="CL151" s="49"/>
      <c r="CM151" s="49"/>
      <c r="CN151" s="49"/>
      <c r="CO151" s="49"/>
      <c r="CP151" s="49"/>
      <c r="CQ151" s="49"/>
      <c r="CR151" s="49"/>
      <c r="CS151" s="49"/>
      <c r="CT151" s="49"/>
      <c r="CU151" s="49"/>
      <c r="CV151" s="49"/>
      <c r="CW151" s="49"/>
      <c r="CX151" s="49"/>
      <c r="CY151" s="49"/>
      <c r="CZ151" s="49"/>
      <c r="DA151" s="49"/>
      <c r="DB151" s="49"/>
      <c r="DC151" s="49"/>
      <c r="DD151" s="49"/>
      <c r="DE151" s="49"/>
      <c r="DF151" s="49"/>
      <c r="DG151" s="49"/>
      <c r="DH151" s="49"/>
      <c r="DI151" s="49"/>
      <c r="DJ151" s="49"/>
      <c r="DK151" s="49"/>
      <c r="DL151" s="49"/>
      <c r="DM151" s="49"/>
      <c r="DN151" s="49"/>
      <c r="DO151" s="49"/>
      <c r="DP151" s="49"/>
      <c r="DQ151" s="49"/>
      <c r="DR151" s="49"/>
      <c r="DS151" s="49"/>
      <c r="DT151" s="49"/>
      <c r="DU151" s="49"/>
      <c r="DV151" s="49"/>
      <c r="DW151" s="49"/>
      <c r="DX151" s="49"/>
      <c r="DY151" s="49"/>
      <c r="DZ151" s="49"/>
      <c r="EA151" s="49"/>
      <c r="EB151" s="49"/>
      <c r="EC151" s="49"/>
      <c r="ED151" s="49"/>
      <c r="EE151" s="49"/>
      <c r="EF151" s="49"/>
      <c r="EG151" s="49"/>
      <c r="EH151" s="49"/>
      <c r="EI151" s="49"/>
      <c r="EJ151" s="49"/>
      <c r="EK151" s="49"/>
      <c r="EL151" s="49"/>
      <c r="EM151" s="49"/>
      <c r="EN151" s="49"/>
      <c r="EO151" s="49"/>
      <c r="EP151" s="49"/>
      <c r="EQ151" s="49"/>
      <c r="ER151" s="49"/>
      <c r="ES151" s="49"/>
      <c r="ET151" s="49"/>
      <c r="EU151" s="49"/>
      <c r="EV151" s="49"/>
      <c r="EW151" s="49"/>
      <c r="EX151" s="49"/>
      <c r="EY151" s="49"/>
      <c r="EZ151" s="49"/>
      <c r="FA151" s="49"/>
      <c r="FB151" s="49"/>
      <c r="FC151" s="49"/>
      <c r="FD151" s="49"/>
      <c r="FE151" s="49"/>
      <c r="FF151" s="49"/>
      <c r="FG151" s="49"/>
      <c r="FH151" s="49"/>
      <c r="FI151" s="49"/>
      <c r="FJ151" s="49"/>
      <c r="FK151" s="49"/>
      <c r="FL151" s="49"/>
      <c r="FM151" s="49"/>
      <c r="FN151" s="49"/>
      <c r="FO151" s="49"/>
      <c r="FP151" s="49"/>
      <c r="FQ151" s="49"/>
      <c r="FR151" s="49"/>
      <c r="FS151" s="49"/>
      <c r="FT151" s="49"/>
      <c r="FU151" s="49"/>
      <c r="FV151" s="49"/>
      <c r="FW151" s="49"/>
      <c r="FX151" s="49"/>
      <c r="FY151" s="49"/>
      <c r="FZ151" s="49"/>
      <c r="GA151" s="49"/>
      <c r="GB151" s="49"/>
      <c r="GC151" s="49"/>
      <c r="GD151" s="49"/>
      <c r="GE151" s="49"/>
      <c r="GF151" s="49"/>
      <c r="GG151" s="49"/>
      <c r="GH151" s="49"/>
      <c r="GI151" s="49"/>
      <c r="GJ151" s="49"/>
      <c r="GK151" s="49"/>
      <c r="GL151" s="49"/>
      <c r="GM151" s="49"/>
      <c r="GN151" s="49"/>
      <c r="GO151" s="49"/>
      <c r="GP151" s="49"/>
      <c r="GQ151" s="49"/>
      <c r="GR151" s="49"/>
      <c r="GS151" s="49"/>
      <c r="GT151" s="49"/>
      <c r="GU151" s="49"/>
      <c r="GV151" s="49"/>
      <c r="GW151" s="49"/>
      <c r="GX151" s="49"/>
      <c r="GY151" s="49"/>
      <c r="GZ151" s="49"/>
      <c r="HA151" s="49"/>
      <c r="HB151" s="49"/>
      <c r="HC151" s="49"/>
    </row>
    <row r="152" spans="1:211" s="60" customFormat="1" ht="12.75" customHeight="1" x14ac:dyDescent="0.25">
      <c r="A152" s="582"/>
      <c r="B152" s="173"/>
      <c r="C152" s="424"/>
      <c r="D152" s="425"/>
      <c r="E152" s="424"/>
      <c r="F152" s="425"/>
      <c r="G152" s="424"/>
      <c r="H152" s="425"/>
      <c r="I152" s="424"/>
      <c r="J152" s="425"/>
      <c r="K152" s="587"/>
      <c r="L152" s="588"/>
      <c r="M152" s="422"/>
      <c r="N152" s="423"/>
      <c r="O152" s="422"/>
      <c r="P152" s="423"/>
      <c r="Q152" s="422"/>
      <c r="R152" s="423"/>
      <c r="S152" s="422"/>
      <c r="T152" s="423"/>
      <c r="U152" s="422"/>
      <c r="V152" s="423"/>
      <c r="W152" s="402"/>
      <c r="X152" s="403"/>
      <c r="Y152" s="402"/>
      <c r="Z152" s="403"/>
      <c r="AA152" s="422"/>
      <c r="AB152" s="423"/>
      <c r="AC152" s="422"/>
      <c r="AD152" s="423"/>
      <c r="AE152" s="422"/>
      <c r="AF152" s="423"/>
      <c r="AG152" s="422"/>
      <c r="AH152" s="423"/>
      <c r="AI152" s="422"/>
      <c r="AJ152" s="423"/>
      <c r="AK152" s="422"/>
      <c r="AL152" s="423"/>
      <c r="AM152" s="422"/>
      <c r="AN152" s="423"/>
      <c r="AO152" s="422"/>
      <c r="AP152" s="423"/>
      <c r="AQ152" s="422"/>
      <c r="AR152" s="423"/>
      <c r="AS152" s="422"/>
      <c r="AT152" s="423"/>
      <c r="AU152" s="49"/>
      <c r="AV152" s="49"/>
      <c r="AW152" s="49"/>
      <c r="AX152" s="49"/>
      <c r="AY152" s="49"/>
      <c r="AZ152" s="49"/>
      <c r="BA152" s="49"/>
      <c r="BB152" s="49"/>
      <c r="BC152" s="49"/>
      <c r="BD152" s="49"/>
      <c r="BE152" s="49"/>
      <c r="BF152" s="49"/>
      <c r="BG152" s="49"/>
      <c r="BH152" s="49"/>
      <c r="BI152" s="49"/>
      <c r="BJ152" s="49"/>
      <c r="BK152" s="49"/>
      <c r="BL152" s="49"/>
      <c r="BM152" s="49"/>
      <c r="BN152" s="49"/>
      <c r="BO152" s="49"/>
      <c r="BP152" s="49"/>
      <c r="BQ152" s="49"/>
      <c r="BR152" s="49"/>
      <c r="BS152" s="49"/>
      <c r="BT152" s="49"/>
      <c r="BU152" s="49"/>
      <c r="BV152" s="49"/>
      <c r="BW152" s="49"/>
      <c r="BX152" s="49"/>
      <c r="BY152" s="49"/>
      <c r="BZ152" s="49"/>
      <c r="CA152" s="49"/>
      <c r="CB152" s="49"/>
      <c r="CC152" s="49"/>
      <c r="CD152" s="49"/>
      <c r="CE152" s="49"/>
      <c r="CF152" s="49"/>
      <c r="CG152" s="49"/>
      <c r="CH152" s="49"/>
      <c r="CI152" s="49"/>
      <c r="CJ152" s="49"/>
      <c r="CK152" s="49"/>
      <c r="CL152" s="49"/>
      <c r="CM152" s="49"/>
      <c r="CN152" s="49"/>
      <c r="CO152" s="49"/>
      <c r="CP152" s="49"/>
      <c r="CQ152" s="49"/>
      <c r="CR152" s="49"/>
      <c r="CS152" s="49"/>
      <c r="CT152" s="49"/>
      <c r="CU152" s="49"/>
      <c r="CV152" s="49"/>
      <c r="CW152" s="49"/>
      <c r="CX152" s="49"/>
      <c r="CY152" s="49"/>
      <c r="CZ152" s="49"/>
      <c r="DA152" s="49"/>
      <c r="DB152" s="49"/>
      <c r="DC152" s="49"/>
      <c r="DD152" s="49"/>
      <c r="DE152" s="49"/>
      <c r="DF152" s="49"/>
      <c r="DG152" s="49"/>
      <c r="DH152" s="49"/>
      <c r="DI152" s="49"/>
      <c r="DJ152" s="49"/>
      <c r="DK152" s="49"/>
      <c r="DL152" s="49"/>
      <c r="DM152" s="49"/>
      <c r="DN152" s="49"/>
      <c r="DO152" s="49"/>
      <c r="DP152" s="49"/>
      <c r="DQ152" s="49"/>
      <c r="DR152" s="49"/>
      <c r="DS152" s="49"/>
      <c r="DT152" s="49"/>
      <c r="DU152" s="49"/>
      <c r="DV152" s="49"/>
      <c r="DW152" s="49"/>
      <c r="DX152" s="49"/>
      <c r="DY152" s="49"/>
      <c r="DZ152" s="49"/>
      <c r="EA152" s="49"/>
      <c r="EB152" s="49"/>
      <c r="EC152" s="49"/>
      <c r="ED152" s="49"/>
      <c r="EE152" s="49"/>
      <c r="EF152" s="49"/>
      <c r="EG152" s="49"/>
      <c r="EH152" s="49"/>
      <c r="EI152" s="49"/>
      <c r="EJ152" s="49"/>
      <c r="EK152" s="49"/>
      <c r="EL152" s="49"/>
      <c r="EM152" s="49"/>
      <c r="EN152" s="49"/>
      <c r="EO152" s="49"/>
      <c r="EP152" s="49"/>
      <c r="EQ152" s="49"/>
      <c r="ER152" s="49"/>
      <c r="ES152" s="49"/>
      <c r="ET152" s="49"/>
      <c r="EU152" s="49"/>
      <c r="EV152" s="49"/>
      <c r="EW152" s="49"/>
      <c r="EX152" s="49"/>
      <c r="EY152" s="49"/>
      <c r="EZ152" s="49"/>
      <c r="FA152" s="49"/>
      <c r="FB152" s="49"/>
      <c r="FC152" s="49"/>
      <c r="FD152" s="49"/>
      <c r="FE152" s="49"/>
      <c r="FF152" s="49"/>
      <c r="FG152" s="49"/>
      <c r="FH152" s="49"/>
      <c r="FI152" s="49"/>
      <c r="FJ152" s="49"/>
      <c r="FK152" s="49"/>
      <c r="FL152" s="49"/>
      <c r="FM152" s="49"/>
      <c r="FN152" s="49"/>
      <c r="FO152" s="49"/>
      <c r="FP152" s="49"/>
      <c r="FQ152" s="49"/>
      <c r="FR152" s="49"/>
      <c r="FS152" s="49"/>
      <c r="FT152" s="49"/>
      <c r="FU152" s="49"/>
      <c r="FV152" s="49"/>
      <c r="FW152" s="49"/>
      <c r="FX152" s="49"/>
      <c r="FY152" s="49"/>
      <c r="FZ152" s="49"/>
      <c r="GA152" s="49"/>
      <c r="GB152" s="49"/>
      <c r="GC152" s="49"/>
      <c r="GD152" s="49"/>
      <c r="GE152" s="49"/>
      <c r="GF152" s="49"/>
      <c r="GG152" s="49"/>
      <c r="GH152" s="49"/>
      <c r="GI152" s="49"/>
      <c r="GJ152" s="49"/>
      <c r="GK152" s="49"/>
      <c r="GL152" s="49"/>
      <c r="GM152" s="49"/>
      <c r="GN152" s="49"/>
      <c r="GO152" s="49"/>
      <c r="GP152" s="49"/>
      <c r="GQ152" s="49"/>
      <c r="GR152" s="49"/>
      <c r="GS152" s="49"/>
      <c r="GT152" s="49"/>
      <c r="GU152" s="49"/>
      <c r="GV152" s="49"/>
      <c r="GW152" s="49"/>
      <c r="GX152" s="49"/>
      <c r="GY152" s="49"/>
      <c r="GZ152" s="49"/>
      <c r="HA152" s="49"/>
      <c r="HB152" s="49"/>
      <c r="HC152" s="49"/>
    </row>
    <row r="153" spans="1:211" s="62" customFormat="1" ht="12.75" customHeight="1" x14ac:dyDescent="0.25">
      <c r="A153" s="582"/>
      <c r="B153" s="174" t="s">
        <v>30</v>
      </c>
      <c r="C153" s="452"/>
      <c r="D153" s="453"/>
      <c r="E153" s="452"/>
      <c r="F153" s="453"/>
      <c r="G153" s="452"/>
      <c r="H153" s="453"/>
      <c r="I153" s="452"/>
      <c r="J153" s="453"/>
      <c r="K153" s="585"/>
      <c r="L153" s="586"/>
      <c r="M153" s="416"/>
      <c r="N153" s="417"/>
      <c r="O153" s="416"/>
      <c r="P153" s="417"/>
      <c r="Q153" s="416"/>
      <c r="R153" s="417"/>
      <c r="S153" s="416" t="s">
        <v>97</v>
      </c>
      <c r="T153" s="417"/>
      <c r="U153" s="416"/>
      <c r="V153" s="417"/>
      <c r="W153" s="416" t="s">
        <v>211</v>
      </c>
      <c r="X153" s="417"/>
      <c r="Y153" s="416"/>
      <c r="Z153" s="417"/>
      <c r="AA153" s="416" t="s">
        <v>174</v>
      </c>
      <c r="AB153" s="417"/>
      <c r="AC153" s="416"/>
      <c r="AD153" s="417"/>
      <c r="AE153" s="416" t="s">
        <v>174</v>
      </c>
      <c r="AF153" s="417"/>
      <c r="AG153" s="416"/>
      <c r="AH153" s="417"/>
      <c r="AI153" s="416" t="s">
        <v>95</v>
      </c>
      <c r="AJ153" s="417"/>
      <c r="AK153" s="416"/>
      <c r="AL153" s="417"/>
      <c r="AM153" s="416" t="s">
        <v>212</v>
      </c>
      <c r="AN153" s="417"/>
      <c r="AO153" s="416"/>
      <c r="AP153" s="417"/>
      <c r="AQ153" s="416"/>
      <c r="AR153" s="417"/>
      <c r="AS153" s="416"/>
      <c r="AT153" s="417"/>
      <c r="AU153" s="49"/>
      <c r="AV153" s="49"/>
      <c r="AW153" s="49"/>
      <c r="AX153" s="49"/>
      <c r="AY153" s="49"/>
      <c r="AZ153" s="49"/>
      <c r="BA153" s="49"/>
      <c r="BB153" s="49"/>
      <c r="BC153" s="49"/>
      <c r="BD153" s="49"/>
      <c r="BE153" s="49"/>
      <c r="BF153" s="49"/>
      <c r="BG153" s="49"/>
      <c r="BH153" s="49"/>
      <c r="BI153" s="49"/>
      <c r="BJ153" s="49"/>
      <c r="BK153" s="49"/>
      <c r="BL153" s="49"/>
      <c r="BM153" s="49"/>
      <c r="BN153" s="49"/>
      <c r="BO153" s="49"/>
      <c r="BP153" s="49"/>
      <c r="BQ153" s="49"/>
      <c r="BR153" s="49"/>
      <c r="BS153" s="49"/>
      <c r="BT153" s="49"/>
      <c r="BU153" s="49"/>
      <c r="BV153" s="49"/>
      <c r="BW153" s="49"/>
      <c r="BX153" s="49"/>
      <c r="BY153" s="49"/>
      <c r="BZ153" s="49"/>
      <c r="CA153" s="49"/>
      <c r="CB153" s="49"/>
      <c r="CC153" s="49"/>
      <c r="CD153" s="49"/>
      <c r="CE153" s="49"/>
      <c r="CF153" s="49"/>
      <c r="CG153" s="49"/>
      <c r="CH153" s="49"/>
      <c r="CI153" s="49"/>
      <c r="CJ153" s="49"/>
      <c r="CK153" s="49"/>
      <c r="CL153" s="49"/>
      <c r="CM153" s="49"/>
      <c r="CN153" s="49"/>
      <c r="CO153" s="49"/>
      <c r="CP153" s="49"/>
      <c r="CQ153" s="49"/>
      <c r="CR153" s="49"/>
      <c r="CS153" s="49"/>
      <c r="CT153" s="49"/>
      <c r="CU153" s="49"/>
      <c r="CV153" s="49"/>
      <c r="CW153" s="49"/>
      <c r="CX153" s="49"/>
      <c r="CY153" s="49"/>
      <c r="CZ153" s="49"/>
      <c r="DA153" s="49"/>
      <c r="DB153" s="49"/>
      <c r="DC153" s="49"/>
      <c r="DD153" s="49"/>
      <c r="DE153" s="49"/>
      <c r="DF153" s="49"/>
      <c r="DG153" s="49"/>
      <c r="DH153" s="49"/>
      <c r="DI153" s="49"/>
      <c r="DJ153" s="49"/>
      <c r="DK153" s="49"/>
      <c r="DL153" s="49"/>
      <c r="DM153" s="49"/>
      <c r="DN153" s="49"/>
      <c r="DO153" s="49"/>
      <c r="DP153" s="49"/>
      <c r="DQ153" s="49"/>
      <c r="DR153" s="49"/>
      <c r="DS153" s="49"/>
      <c r="DT153" s="49"/>
      <c r="DU153" s="49"/>
      <c r="DV153" s="49"/>
      <c r="DW153" s="49"/>
      <c r="DX153" s="49"/>
      <c r="DY153" s="49"/>
      <c r="DZ153" s="49"/>
      <c r="EA153" s="49"/>
      <c r="EB153" s="49"/>
      <c r="EC153" s="49"/>
      <c r="ED153" s="49"/>
      <c r="EE153" s="49"/>
      <c r="EF153" s="49"/>
      <c r="EG153" s="49"/>
      <c r="EH153" s="49"/>
      <c r="EI153" s="49"/>
      <c r="EJ153" s="49"/>
      <c r="EK153" s="49"/>
      <c r="EL153" s="49"/>
      <c r="EM153" s="49"/>
      <c r="EN153" s="49"/>
      <c r="EO153" s="49"/>
      <c r="EP153" s="49"/>
      <c r="EQ153" s="49"/>
      <c r="ER153" s="49"/>
      <c r="ES153" s="49"/>
      <c r="ET153" s="49"/>
      <c r="EU153" s="49"/>
      <c r="EV153" s="49"/>
      <c r="EW153" s="49"/>
      <c r="EX153" s="49"/>
      <c r="EY153" s="49"/>
      <c r="EZ153" s="49"/>
      <c r="FA153" s="49"/>
      <c r="FB153" s="49"/>
      <c r="FC153" s="49"/>
      <c r="FD153" s="49"/>
      <c r="FE153" s="49"/>
      <c r="FF153" s="49"/>
      <c r="FG153" s="49"/>
      <c r="FH153" s="49"/>
      <c r="FI153" s="49"/>
      <c r="FJ153" s="49"/>
      <c r="FK153" s="49"/>
      <c r="FL153" s="49"/>
      <c r="FM153" s="49"/>
      <c r="FN153" s="49"/>
      <c r="FO153" s="49"/>
      <c r="FP153" s="49"/>
      <c r="FQ153" s="49"/>
      <c r="FR153" s="49"/>
      <c r="FS153" s="49"/>
      <c r="FT153" s="49"/>
      <c r="FU153" s="49"/>
      <c r="FV153" s="49"/>
      <c r="FW153" s="49"/>
      <c r="FX153" s="49"/>
      <c r="FY153" s="49"/>
      <c r="FZ153" s="49"/>
      <c r="GA153" s="49"/>
      <c r="GB153" s="49"/>
      <c r="GC153" s="49"/>
      <c r="GD153" s="49"/>
      <c r="GE153" s="49"/>
      <c r="GF153" s="49"/>
      <c r="GG153" s="49"/>
      <c r="GH153" s="49"/>
      <c r="GI153" s="49"/>
      <c r="GJ153" s="49"/>
      <c r="GK153" s="49"/>
      <c r="GL153" s="49"/>
      <c r="GM153" s="49"/>
      <c r="GN153" s="49"/>
      <c r="GO153" s="49"/>
      <c r="GP153" s="49"/>
      <c r="GQ153" s="49"/>
      <c r="GR153" s="49"/>
      <c r="GS153" s="49"/>
      <c r="GT153" s="49"/>
      <c r="GU153" s="49"/>
      <c r="GV153" s="49"/>
      <c r="GW153" s="49"/>
      <c r="GX153" s="49"/>
      <c r="GY153" s="49"/>
      <c r="GZ153" s="49"/>
      <c r="HA153" s="49"/>
      <c r="HB153" s="49"/>
      <c r="HC153" s="49"/>
    </row>
    <row r="154" spans="1:211" s="62" customFormat="1" ht="12.75" customHeight="1" x14ac:dyDescent="0.25">
      <c r="A154" s="582"/>
      <c r="B154" s="174"/>
      <c r="C154" s="185"/>
      <c r="D154" s="186"/>
      <c r="E154" s="185"/>
      <c r="F154" s="186"/>
      <c r="G154" s="185"/>
      <c r="H154" s="186"/>
      <c r="I154" s="185"/>
      <c r="J154" s="186"/>
      <c r="K154" s="317"/>
      <c r="L154" s="318"/>
      <c r="M154" s="178"/>
      <c r="N154" s="206"/>
      <c r="O154" s="178"/>
      <c r="P154" s="206"/>
      <c r="Q154" s="178"/>
      <c r="R154" s="206"/>
      <c r="S154" s="178">
        <v>0.33333333333333331</v>
      </c>
      <c r="T154" s="206">
        <v>0.41666666666666669</v>
      </c>
      <c r="U154" s="178"/>
      <c r="V154" s="206"/>
      <c r="W154" s="178">
        <v>0.58333333333333337</v>
      </c>
      <c r="X154" s="206">
        <v>0.70833333333333337</v>
      </c>
      <c r="Y154" s="178"/>
      <c r="Z154" s="206"/>
      <c r="AA154" s="178">
        <v>0.39583333333333331</v>
      </c>
      <c r="AB154" s="206">
        <v>0.52083333333333337</v>
      </c>
      <c r="AC154" s="178"/>
      <c r="AD154" s="206"/>
      <c r="AE154" s="178">
        <v>0.5625</v>
      </c>
      <c r="AF154" s="206">
        <v>0.6875</v>
      </c>
      <c r="AG154" s="178"/>
      <c r="AH154" s="206"/>
      <c r="AI154" s="178">
        <v>0.42708333333333331</v>
      </c>
      <c r="AJ154" s="206">
        <v>0.51041666666666663</v>
      </c>
      <c r="AK154" s="178"/>
      <c r="AL154" s="206"/>
      <c r="AM154" s="178">
        <v>0.58333333333333337</v>
      </c>
      <c r="AN154" s="206">
        <v>0.70833333333333337</v>
      </c>
      <c r="AO154" s="178"/>
      <c r="AP154" s="206"/>
      <c r="AQ154" s="178"/>
      <c r="AR154" s="206"/>
      <c r="AS154" s="178"/>
      <c r="AT154" s="206"/>
      <c r="AU154" s="49"/>
      <c r="AV154" s="49"/>
      <c r="AW154" s="49"/>
      <c r="AX154" s="49"/>
      <c r="AY154" s="49"/>
      <c r="AZ154" s="49"/>
      <c r="BA154" s="49"/>
      <c r="BB154" s="49"/>
      <c r="BC154" s="49"/>
      <c r="BD154" s="49"/>
      <c r="BE154" s="49"/>
      <c r="BF154" s="49"/>
      <c r="BG154" s="49"/>
      <c r="BH154" s="49"/>
      <c r="BI154" s="49"/>
      <c r="BJ154" s="49"/>
      <c r="BK154" s="49"/>
      <c r="BL154" s="49"/>
      <c r="BM154" s="49"/>
      <c r="BN154" s="49"/>
      <c r="BO154" s="49"/>
      <c r="BP154" s="49"/>
      <c r="BQ154" s="49"/>
      <c r="BR154" s="49"/>
      <c r="BS154" s="49"/>
      <c r="BT154" s="49"/>
      <c r="BU154" s="49"/>
      <c r="BV154" s="49"/>
      <c r="BW154" s="49"/>
      <c r="BX154" s="49"/>
      <c r="BY154" s="49"/>
      <c r="BZ154" s="49"/>
      <c r="CA154" s="49"/>
      <c r="CB154" s="49"/>
      <c r="CC154" s="49"/>
      <c r="CD154" s="49"/>
      <c r="CE154" s="49"/>
      <c r="CF154" s="49"/>
      <c r="CG154" s="49"/>
      <c r="CH154" s="49"/>
      <c r="CI154" s="49"/>
      <c r="CJ154" s="49"/>
      <c r="CK154" s="49"/>
      <c r="CL154" s="49"/>
      <c r="CM154" s="49"/>
      <c r="CN154" s="49"/>
      <c r="CO154" s="49"/>
      <c r="CP154" s="49"/>
      <c r="CQ154" s="49"/>
      <c r="CR154" s="49"/>
      <c r="CS154" s="49"/>
      <c r="CT154" s="49"/>
      <c r="CU154" s="49"/>
      <c r="CV154" s="49"/>
      <c r="CW154" s="49"/>
      <c r="CX154" s="49"/>
      <c r="CY154" s="49"/>
      <c r="CZ154" s="49"/>
      <c r="DA154" s="49"/>
      <c r="DB154" s="49"/>
      <c r="DC154" s="49"/>
      <c r="DD154" s="49"/>
      <c r="DE154" s="49"/>
      <c r="DF154" s="49"/>
      <c r="DG154" s="49"/>
      <c r="DH154" s="49"/>
      <c r="DI154" s="49"/>
      <c r="DJ154" s="49"/>
      <c r="DK154" s="49"/>
      <c r="DL154" s="49"/>
      <c r="DM154" s="49"/>
      <c r="DN154" s="49"/>
      <c r="DO154" s="49"/>
      <c r="DP154" s="49"/>
      <c r="DQ154" s="49"/>
      <c r="DR154" s="49"/>
      <c r="DS154" s="49"/>
      <c r="DT154" s="49"/>
      <c r="DU154" s="49"/>
      <c r="DV154" s="49"/>
      <c r="DW154" s="49"/>
      <c r="DX154" s="49"/>
      <c r="DY154" s="49"/>
      <c r="DZ154" s="49"/>
      <c r="EA154" s="49"/>
      <c r="EB154" s="49"/>
      <c r="EC154" s="49"/>
      <c r="ED154" s="49"/>
      <c r="EE154" s="49"/>
      <c r="EF154" s="49"/>
      <c r="EG154" s="49"/>
      <c r="EH154" s="49"/>
      <c r="EI154" s="49"/>
      <c r="EJ154" s="49"/>
      <c r="EK154" s="49"/>
      <c r="EL154" s="49"/>
      <c r="EM154" s="49"/>
      <c r="EN154" s="49"/>
      <c r="EO154" s="49"/>
      <c r="EP154" s="49"/>
      <c r="EQ154" s="49"/>
      <c r="ER154" s="49"/>
      <c r="ES154" s="49"/>
      <c r="ET154" s="49"/>
      <c r="EU154" s="49"/>
      <c r="EV154" s="49"/>
      <c r="EW154" s="49"/>
      <c r="EX154" s="49"/>
      <c r="EY154" s="49"/>
      <c r="EZ154" s="49"/>
      <c r="FA154" s="49"/>
      <c r="FB154" s="49"/>
      <c r="FC154" s="49"/>
      <c r="FD154" s="49"/>
      <c r="FE154" s="49"/>
      <c r="FF154" s="49"/>
      <c r="FG154" s="49"/>
      <c r="FH154" s="49"/>
      <c r="FI154" s="49"/>
      <c r="FJ154" s="49"/>
      <c r="FK154" s="49"/>
      <c r="FL154" s="49"/>
      <c r="FM154" s="49"/>
      <c r="FN154" s="49"/>
      <c r="FO154" s="49"/>
      <c r="FP154" s="49"/>
      <c r="FQ154" s="49"/>
      <c r="FR154" s="49"/>
      <c r="FS154" s="49"/>
      <c r="FT154" s="49"/>
      <c r="FU154" s="49"/>
      <c r="FV154" s="49"/>
      <c r="FW154" s="49"/>
      <c r="FX154" s="49"/>
      <c r="FY154" s="49"/>
      <c r="FZ154" s="49"/>
      <c r="GA154" s="49"/>
      <c r="GB154" s="49"/>
      <c r="GC154" s="49"/>
      <c r="GD154" s="49"/>
      <c r="GE154" s="49"/>
      <c r="GF154" s="49"/>
      <c r="GG154" s="49"/>
      <c r="GH154" s="49"/>
      <c r="GI154" s="49"/>
      <c r="GJ154" s="49"/>
      <c r="GK154" s="49"/>
      <c r="GL154" s="49"/>
      <c r="GM154" s="49"/>
      <c r="GN154" s="49"/>
      <c r="GO154" s="49"/>
      <c r="GP154" s="49"/>
      <c r="GQ154" s="49"/>
      <c r="GR154" s="49"/>
      <c r="GS154" s="49"/>
      <c r="GT154" s="49"/>
      <c r="GU154" s="49"/>
      <c r="GV154" s="49"/>
      <c r="GW154" s="49"/>
      <c r="GX154" s="49"/>
      <c r="GY154" s="49"/>
      <c r="GZ154" s="49"/>
      <c r="HA154" s="49"/>
      <c r="HB154" s="49"/>
      <c r="HC154" s="49"/>
    </row>
    <row r="155" spans="1:211" s="62" customFormat="1" ht="12.75" customHeight="1" x14ac:dyDescent="0.25">
      <c r="A155" s="582"/>
      <c r="B155" s="174"/>
      <c r="C155" s="88"/>
      <c r="D155" s="190"/>
      <c r="E155" s="88"/>
      <c r="F155" s="190"/>
      <c r="G155" s="88"/>
      <c r="H155" s="190"/>
      <c r="I155" s="88"/>
      <c r="J155" s="190"/>
      <c r="K155" s="319"/>
      <c r="L155" s="320"/>
      <c r="M155" s="12"/>
      <c r="N155" s="207"/>
      <c r="O155" s="12"/>
      <c r="P155" s="207"/>
      <c r="Q155" s="12"/>
      <c r="R155" s="207"/>
      <c r="S155" s="12" t="s">
        <v>70</v>
      </c>
      <c r="T155" s="207" t="s">
        <v>14</v>
      </c>
      <c r="U155" s="12"/>
      <c r="V155" s="207"/>
      <c r="W155" s="12" t="s">
        <v>70</v>
      </c>
      <c r="X155" s="207" t="s">
        <v>12</v>
      </c>
      <c r="Y155" s="12"/>
      <c r="Z155" s="207"/>
      <c r="AA155" s="12" t="s">
        <v>213</v>
      </c>
      <c r="AB155" s="207" t="s">
        <v>43</v>
      </c>
      <c r="AC155" s="12"/>
      <c r="AD155" s="207"/>
      <c r="AE155" s="12" t="s">
        <v>213</v>
      </c>
      <c r="AF155" s="207" t="s">
        <v>43</v>
      </c>
      <c r="AG155" s="12"/>
      <c r="AH155" s="207"/>
      <c r="AI155" s="12" t="s">
        <v>70</v>
      </c>
      <c r="AJ155" s="207" t="s">
        <v>43</v>
      </c>
      <c r="AK155" s="12"/>
      <c r="AL155" s="207"/>
      <c r="AM155" s="12" t="s">
        <v>70</v>
      </c>
      <c r="AN155" s="207" t="s">
        <v>14</v>
      </c>
      <c r="AO155" s="12"/>
      <c r="AP155" s="207"/>
      <c r="AQ155" s="12"/>
      <c r="AR155" s="207"/>
      <c r="AS155" s="12"/>
      <c r="AT155" s="207"/>
      <c r="AU155" s="49"/>
      <c r="AV155" s="49"/>
      <c r="AW155" s="49"/>
      <c r="AX155" s="49"/>
      <c r="AY155" s="49"/>
      <c r="AZ155" s="49"/>
      <c r="BA155" s="49"/>
      <c r="BB155" s="49"/>
      <c r="BC155" s="49"/>
      <c r="BD155" s="49"/>
      <c r="BE155" s="49"/>
      <c r="BF155" s="49"/>
      <c r="BG155" s="49"/>
      <c r="BH155" s="49"/>
      <c r="BI155" s="49"/>
      <c r="BJ155" s="49"/>
      <c r="BK155" s="49"/>
      <c r="BL155" s="49"/>
      <c r="BM155" s="49"/>
      <c r="BN155" s="49"/>
      <c r="BO155" s="49"/>
      <c r="BP155" s="49"/>
      <c r="BQ155" s="49"/>
      <c r="BR155" s="49"/>
      <c r="BS155" s="49"/>
      <c r="BT155" s="49"/>
      <c r="BU155" s="49"/>
      <c r="BV155" s="49"/>
      <c r="BW155" s="49"/>
      <c r="BX155" s="49"/>
      <c r="BY155" s="49"/>
      <c r="BZ155" s="49"/>
      <c r="CA155" s="49"/>
      <c r="CB155" s="49"/>
      <c r="CC155" s="49"/>
      <c r="CD155" s="49"/>
      <c r="CE155" s="49"/>
      <c r="CF155" s="49"/>
      <c r="CG155" s="49"/>
      <c r="CH155" s="49"/>
      <c r="CI155" s="49"/>
      <c r="CJ155" s="49"/>
      <c r="CK155" s="49"/>
      <c r="CL155" s="49"/>
      <c r="CM155" s="49"/>
      <c r="CN155" s="49"/>
      <c r="CO155" s="49"/>
      <c r="CP155" s="49"/>
      <c r="CQ155" s="49"/>
      <c r="CR155" s="49"/>
      <c r="CS155" s="49"/>
      <c r="CT155" s="49"/>
      <c r="CU155" s="49"/>
      <c r="CV155" s="49"/>
      <c r="CW155" s="49"/>
      <c r="CX155" s="49"/>
      <c r="CY155" s="49"/>
      <c r="CZ155" s="49"/>
      <c r="DA155" s="49"/>
      <c r="DB155" s="49"/>
      <c r="DC155" s="49"/>
      <c r="DD155" s="49"/>
      <c r="DE155" s="49"/>
      <c r="DF155" s="49"/>
      <c r="DG155" s="49"/>
      <c r="DH155" s="49"/>
      <c r="DI155" s="49"/>
      <c r="DJ155" s="49"/>
      <c r="DK155" s="49"/>
      <c r="DL155" s="49"/>
      <c r="DM155" s="49"/>
      <c r="DN155" s="49"/>
      <c r="DO155" s="49"/>
      <c r="DP155" s="49"/>
      <c r="DQ155" s="49"/>
      <c r="DR155" s="49"/>
      <c r="DS155" s="49"/>
      <c r="DT155" s="49"/>
      <c r="DU155" s="49"/>
      <c r="DV155" s="49"/>
      <c r="DW155" s="49"/>
      <c r="DX155" s="49"/>
      <c r="DY155" s="49"/>
      <c r="DZ155" s="49"/>
      <c r="EA155" s="49"/>
      <c r="EB155" s="49"/>
      <c r="EC155" s="49"/>
      <c r="ED155" s="49"/>
      <c r="EE155" s="49"/>
      <c r="EF155" s="49"/>
      <c r="EG155" s="49"/>
      <c r="EH155" s="49"/>
      <c r="EI155" s="49"/>
      <c r="EJ155" s="49"/>
      <c r="EK155" s="49"/>
      <c r="EL155" s="49"/>
      <c r="EM155" s="49"/>
      <c r="EN155" s="49"/>
      <c r="EO155" s="49"/>
      <c r="EP155" s="49"/>
      <c r="EQ155" s="49"/>
      <c r="ER155" s="49"/>
      <c r="ES155" s="49"/>
      <c r="ET155" s="49"/>
      <c r="EU155" s="49"/>
      <c r="EV155" s="49"/>
      <c r="EW155" s="49"/>
      <c r="EX155" s="49"/>
      <c r="EY155" s="49"/>
      <c r="EZ155" s="49"/>
      <c r="FA155" s="49"/>
      <c r="FB155" s="49"/>
      <c r="FC155" s="49"/>
      <c r="FD155" s="49"/>
      <c r="FE155" s="49"/>
      <c r="FF155" s="49"/>
      <c r="FG155" s="49"/>
      <c r="FH155" s="49"/>
      <c r="FI155" s="49"/>
      <c r="FJ155" s="49"/>
      <c r="FK155" s="49"/>
      <c r="FL155" s="49"/>
      <c r="FM155" s="49"/>
      <c r="FN155" s="49"/>
      <c r="FO155" s="49"/>
      <c r="FP155" s="49"/>
      <c r="FQ155" s="49"/>
      <c r="FR155" s="49"/>
      <c r="FS155" s="49"/>
      <c r="FT155" s="49"/>
      <c r="FU155" s="49"/>
      <c r="FV155" s="49"/>
      <c r="FW155" s="49"/>
      <c r="FX155" s="49"/>
      <c r="FY155" s="49"/>
      <c r="FZ155" s="49"/>
      <c r="GA155" s="49"/>
      <c r="GB155" s="49"/>
      <c r="GC155" s="49"/>
      <c r="GD155" s="49"/>
      <c r="GE155" s="49"/>
      <c r="GF155" s="49"/>
      <c r="GG155" s="49"/>
      <c r="GH155" s="49"/>
      <c r="GI155" s="49"/>
      <c r="GJ155" s="49"/>
      <c r="GK155" s="49"/>
      <c r="GL155" s="49"/>
      <c r="GM155" s="49"/>
      <c r="GN155" s="49"/>
      <c r="GO155" s="49"/>
      <c r="GP155" s="49"/>
      <c r="GQ155" s="49"/>
      <c r="GR155" s="49"/>
      <c r="GS155" s="49"/>
      <c r="GT155" s="49"/>
      <c r="GU155" s="49"/>
      <c r="GV155" s="49"/>
      <c r="GW155" s="49"/>
      <c r="GX155" s="49"/>
      <c r="GY155" s="49"/>
      <c r="GZ155" s="49"/>
      <c r="HA155" s="49"/>
      <c r="HB155" s="49"/>
      <c r="HC155" s="49"/>
    </row>
    <row r="156" spans="1:211" s="62" customFormat="1" ht="12.75" customHeight="1" x14ac:dyDescent="0.25">
      <c r="A156" s="582"/>
      <c r="B156" s="174"/>
      <c r="C156" s="424"/>
      <c r="D156" s="425"/>
      <c r="E156" s="424"/>
      <c r="F156" s="425"/>
      <c r="G156" s="424"/>
      <c r="H156" s="425"/>
      <c r="I156" s="424"/>
      <c r="J156" s="425"/>
      <c r="K156" s="583"/>
      <c r="L156" s="584"/>
      <c r="M156" s="406"/>
      <c r="N156" s="407"/>
      <c r="O156" s="406"/>
      <c r="P156" s="407"/>
      <c r="Q156" s="406"/>
      <c r="R156" s="407"/>
      <c r="S156" s="406"/>
      <c r="T156" s="407"/>
      <c r="U156" s="406"/>
      <c r="V156" s="407"/>
      <c r="W156" s="406"/>
      <c r="X156" s="407"/>
      <c r="Y156" s="406"/>
      <c r="Z156" s="407"/>
      <c r="AA156" s="406"/>
      <c r="AB156" s="407"/>
      <c r="AC156" s="406"/>
      <c r="AD156" s="407"/>
      <c r="AE156" s="406"/>
      <c r="AF156" s="407"/>
      <c r="AG156" s="406"/>
      <c r="AH156" s="407"/>
      <c r="AI156" s="406"/>
      <c r="AJ156" s="407"/>
      <c r="AK156" s="406"/>
      <c r="AL156" s="407"/>
      <c r="AM156" s="406"/>
      <c r="AN156" s="407"/>
      <c r="AO156" s="406"/>
      <c r="AP156" s="407"/>
      <c r="AQ156" s="406"/>
      <c r="AR156" s="407"/>
      <c r="AS156" s="406"/>
      <c r="AT156" s="407"/>
      <c r="AU156" s="49"/>
      <c r="AV156" s="49"/>
      <c r="AW156" s="49"/>
      <c r="AX156" s="49"/>
      <c r="AY156" s="49"/>
      <c r="AZ156" s="49"/>
      <c r="BA156" s="49"/>
      <c r="BB156" s="49"/>
      <c r="BC156" s="49"/>
      <c r="BD156" s="49"/>
      <c r="BE156" s="49"/>
      <c r="BF156" s="49"/>
      <c r="BG156" s="49"/>
      <c r="BH156" s="49"/>
      <c r="BI156" s="49"/>
      <c r="BJ156" s="49"/>
      <c r="BK156" s="49"/>
      <c r="BL156" s="49"/>
      <c r="BM156" s="49"/>
      <c r="BN156" s="49"/>
      <c r="BO156" s="49"/>
      <c r="BP156" s="49"/>
      <c r="BQ156" s="49"/>
      <c r="BR156" s="49"/>
      <c r="BS156" s="49"/>
      <c r="BT156" s="49"/>
      <c r="BU156" s="49"/>
      <c r="BV156" s="49"/>
      <c r="BW156" s="49"/>
      <c r="BX156" s="49"/>
      <c r="BY156" s="49"/>
      <c r="BZ156" s="49"/>
      <c r="CA156" s="49"/>
      <c r="CB156" s="49"/>
      <c r="CC156" s="49"/>
      <c r="CD156" s="49"/>
      <c r="CE156" s="49"/>
      <c r="CF156" s="49"/>
      <c r="CG156" s="49"/>
      <c r="CH156" s="49"/>
      <c r="CI156" s="49"/>
      <c r="CJ156" s="49"/>
      <c r="CK156" s="49"/>
      <c r="CL156" s="49"/>
      <c r="CM156" s="49"/>
      <c r="CN156" s="49"/>
      <c r="CO156" s="49"/>
      <c r="CP156" s="49"/>
      <c r="CQ156" s="49"/>
      <c r="CR156" s="49"/>
      <c r="CS156" s="49"/>
      <c r="CT156" s="49"/>
      <c r="CU156" s="49"/>
      <c r="CV156" s="49"/>
      <c r="CW156" s="49"/>
      <c r="CX156" s="49"/>
      <c r="CY156" s="49"/>
      <c r="CZ156" s="49"/>
      <c r="DA156" s="49"/>
      <c r="DB156" s="49"/>
      <c r="DC156" s="49"/>
      <c r="DD156" s="49"/>
      <c r="DE156" s="49"/>
      <c r="DF156" s="49"/>
      <c r="DG156" s="49"/>
      <c r="DH156" s="49"/>
      <c r="DI156" s="49"/>
      <c r="DJ156" s="49"/>
      <c r="DK156" s="49"/>
      <c r="DL156" s="49"/>
      <c r="DM156" s="49"/>
      <c r="DN156" s="49"/>
      <c r="DO156" s="49"/>
      <c r="DP156" s="49"/>
      <c r="DQ156" s="49"/>
      <c r="DR156" s="49"/>
      <c r="DS156" s="49"/>
      <c r="DT156" s="49"/>
      <c r="DU156" s="49"/>
      <c r="DV156" s="49"/>
      <c r="DW156" s="49"/>
      <c r="DX156" s="49"/>
      <c r="DY156" s="49"/>
      <c r="DZ156" s="49"/>
      <c r="EA156" s="49"/>
      <c r="EB156" s="49"/>
      <c r="EC156" s="49"/>
      <c r="ED156" s="49"/>
      <c r="EE156" s="49"/>
      <c r="EF156" s="49"/>
      <c r="EG156" s="49"/>
      <c r="EH156" s="49"/>
      <c r="EI156" s="49"/>
      <c r="EJ156" s="49"/>
      <c r="EK156" s="49"/>
      <c r="EL156" s="49"/>
      <c r="EM156" s="49"/>
      <c r="EN156" s="49"/>
      <c r="EO156" s="49"/>
      <c r="EP156" s="49"/>
      <c r="EQ156" s="49"/>
      <c r="ER156" s="49"/>
      <c r="ES156" s="49"/>
      <c r="ET156" s="49"/>
      <c r="EU156" s="49"/>
      <c r="EV156" s="49"/>
      <c r="EW156" s="49"/>
      <c r="EX156" s="49"/>
      <c r="EY156" s="49"/>
      <c r="EZ156" s="49"/>
      <c r="FA156" s="49"/>
      <c r="FB156" s="49"/>
      <c r="FC156" s="49"/>
      <c r="FD156" s="49"/>
      <c r="FE156" s="49"/>
      <c r="FF156" s="49"/>
      <c r="FG156" s="49"/>
      <c r="FH156" s="49"/>
      <c r="FI156" s="49"/>
      <c r="FJ156" s="49"/>
      <c r="FK156" s="49"/>
      <c r="FL156" s="49"/>
      <c r="FM156" s="49"/>
      <c r="FN156" s="49"/>
      <c r="FO156" s="49"/>
      <c r="FP156" s="49"/>
      <c r="FQ156" s="49"/>
      <c r="FR156" s="49"/>
      <c r="FS156" s="49"/>
      <c r="FT156" s="49"/>
      <c r="FU156" s="49"/>
      <c r="FV156" s="49"/>
      <c r="FW156" s="49"/>
      <c r="FX156" s="49"/>
      <c r="FY156" s="49"/>
      <c r="FZ156" s="49"/>
      <c r="GA156" s="49"/>
      <c r="GB156" s="49"/>
      <c r="GC156" s="49"/>
      <c r="GD156" s="49"/>
      <c r="GE156" s="49"/>
      <c r="GF156" s="49"/>
      <c r="GG156" s="49"/>
      <c r="GH156" s="49"/>
      <c r="GI156" s="49"/>
      <c r="GJ156" s="49"/>
      <c r="GK156" s="49"/>
      <c r="GL156" s="49"/>
      <c r="GM156" s="49"/>
      <c r="GN156" s="49"/>
      <c r="GO156" s="49"/>
      <c r="GP156" s="49"/>
      <c r="GQ156" s="49"/>
      <c r="GR156" s="49"/>
      <c r="GS156" s="49"/>
      <c r="GT156" s="49"/>
      <c r="GU156" s="49"/>
      <c r="GV156" s="49"/>
      <c r="GW156" s="49"/>
      <c r="GX156" s="49"/>
      <c r="GY156" s="49"/>
      <c r="GZ156" s="49"/>
      <c r="HA156" s="49"/>
      <c r="HB156" s="49"/>
      <c r="HC156" s="49"/>
    </row>
    <row r="157" spans="1:211" s="64" customFormat="1" ht="12.75" customHeight="1" x14ac:dyDescent="0.25">
      <c r="A157" s="582"/>
      <c r="B157" s="175" t="s">
        <v>31</v>
      </c>
      <c r="C157" s="408"/>
      <c r="D157" s="409"/>
      <c r="E157" s="408"/>
      <c r="F157" s="409"/>
      <c r="G157" s="408"/>
      <c r="H157" s="409"/>
      <c r="I157" s="408"/>
      <c r="J157" s="409"/>
      <c r="K157" s="408"/>
      <c r="L157" s="409"/>
      <c r="M157" s="408"/>
      <c r="N157" s="409"/>
      <c r="O157" s="408"/>
      <c r="P157" s="409"/>
      <c r="Q157" s="408"/>
      <c r="R157" s="409"/>
      <c r="S157" s="410" t="s">
        <v>97</v>
      </c>
      <c r="T157" s="411"/>
      <c r="U157" s="412"/>
      <c r="V157" s="413"/>
      <c r="W157" s="410" t="s">
        <v>211</v>
      </c>
      <c r="X157" s="411"/>
      <c r="Y157" s="414"/>
      <c r="Z157" s="415"/>
      <c r="AA157" s="410" t="s">
        <v>174</v>
      </c>
      <c r="AB157" s="411"/>
      <c r="AC157" s="410"/>
      <c r="AD157" s="411"/>
      <c r="AE157" s="410" t="s">
        <v>174</v>
      </c>
      <c r="AF157" s="411"/>
      <c r="AG157" s="410"/>
      <c r="AH157" s="411"/>
      <c r="AI157" s="410" t="s">
        <v>95</v>
      </c>
      <c r="AJ157" s="411"/>
      <c r="AK157" s="410"/>
      <c r="AL157" s="411"/>
      <c r="AM157" s="410" t="s">
        <v>212</v>
      </c>
      <c r="AN157" s="411"/>
      <c r="AO157" s="410"/>
      <c r="AP157" s="411"/>
      <c r="AQ157" s="410"/>
      <c r="AR157" s="411"/>
      <c r="AS157" s="410"/>
      <c r="AT157" s="411"/>
      <c r="AU157" s="49"/>
      <c r="AV157" s="49"/>
      <c r="AW157" s="49"/>
      <c r="AX157" s="49"/>
      <c r="AY157" s="49"/>
      <c r="AZ157" s="49"/>
      <c r="BA157" s="49"/>
      <c r="BB157" s="49"/>
      <c r="BC157" s="49"/>
      <c r="BD157" s="49"/>
      <c r="BE157" s="49"/>
      <c r="BF157" s="49"/>
      <c r="BG157" s="49"/>
      <c r="BH157" s="49"/>
      <c r="BI157" s="49"/>
      <c r="BJ157" s="49"/>
      <c r="BK157" s="49"/>
      <c r="BL157" s="49"/>
      <c r="BM157" s="49"/>
      <c r="BN157" s="49"/>
      <c r="BO157" s="49"/>
      <c r="BP157" s="49"/>
      <c r="BQ157" s="49"/>
      <c r="BR157" s="49"/>
      <c r="BS157" s="49"/>
      <c r="BT157" s="49"/>
      <c r="BU157" s="49"/>
      <c r="BV157" s="49"/>
      <c r="BW157" s="49"/>
      <c r="BX157" s="49"/>
      <c r="BY157" s="49"/>
      <c r="BZ157" s="49"/>
      <c r="CA157" s="49"/>
      <c r="CB157" s="49"/>
      <c r="CC157" s="49"/>
      <c r="CD157" s="49"/>
      <c r="CE157" s="49"/>
      <c r="CF157" s="49"/>
      <c r="CG157" s="49"/>
      <c r="CH157" s="49"/>
      <c r="CI157" s="49"/>
      <c r="CJ157" s="49"/>
      <c r="CK157" s="49"/>
      <c r="CL157" s="49"/>
      <c r="CM157" s="49"/>
      <c r="CN157" s="49"/>
      <c r="CO157" s="49"/>
      <c r="CP157" s="49"/>
      <c r="CQ157" s="49"/>
      <c r="CR157" s="49"/>
      <c r="CS157" s="49"/>
      <c r="CT157" s="49"/>
      <c r="CU157" s="49"/>
      <c r="CV157" s="49"/>
      <c r="CW157" s="49"/>
      <c r="CX157" s="49"/>
      <c r="CY157" s="49"/>
      <c r="CZ157" s="49"/>
      <c r="DA157" s="49"/>
      <c r="DB157" s="49"/>
      <c r="DC157" s="49"/>
      <c r="DD157" s="49"/>
      <c r="DE157" s="49"/>
      <c r="DF157" s="49"/>
      <c r="DG157" s="49"/>
      <c r="DH157" s="49"/>
      <c r="DI157" s="49"/>
      <c r="DJ157" s="49"/>
      <c r="DK157" s="49"/>
      <c r="DL157" s="49"/>
      <c r="DM157" s="49"/>
      <c r="DN157" s="49"/>
      <c r="DO157" s="49"/>
      <c r="DP157" s="49"/>
      <c r="DQ157" s="49"/>
      <c r="DR157" s="49"/>
      <c r="DS157" s="49"/>
      <c r="DT157" s="49"/>
      <c r="DU157" s="49"/>
      <c r="DV157" s="49"/>
      <c r="DW157" s="49"/>
      <c r="DX157" s="49"/>
      <c r="DY157" s="49"/>
      <c r="DZ157" s="49"/>
      <c r="EA157" s="49"/>
      <c r="EB157" s="49"/>
      <c r="EC157" s="49"/>
      <c r="ED157" s="49"/>
      <c r="EE157" s="49"/>
      <c r="EF157" s="49"/>
      <c r="EG157" s="49"/>
      <c r="EH157" s="49"/>
      <c r="EI157" s="49"/>
      <c r="EJ157" s="49"/>
      <c r="EK157" s="49"/>
      <c r="EL157" s="49"/>
      <c r="EM157" s="49"/>
      <c r="EN157" s="49"/>
      <c r="EO157" s="49"/>
      <c r="EP157" s="49"/>
      <c r="EQ157" s="49"/>
      <c r="ER157" s="49"/>
      <c r="ES157" s="49"/>
      <c r="ET157" s="49"/>
      <c r="EU157" s="49"/>
      <c r="EV157" s="49"/>
      <c r="EW157" s="49"/>
      <c r="EX157" s="49"/>
      <c r="EY157" s="49"/>
      <c r="EZ157" s="49"/>
      <c r="FA157" s="49"/>
      <c r="FB157" s="49"/>
      <c r="FC157" s="49"/>
      <c r="FD157" s="49"/>
      <c r="FE157" s="49"/>
      <c r="FF157" s="49"/>
      <c r="FG157" s="49"/>
      <c r="FH157" s="49"/>
      <c r="FI157" s="49"/>
      <c r="FJ157" s="49"/>
      <c r="FK157" s="49"/>
      <c r="FL157" s="49"/>
      <c r="FM157" s="49"/>
      <c r="FN157" s="49"/>
      <c r="FO157" s="49"/>
      <c r="FP157" s="49"/>
      <c r="FQ157" s="49"/>
      <c r="FR157" s="49"/>
      <c r="FS157" s="49"/>
      <c r="FT157" s="49"/>
      <c r="FU157" s="49"/>
      <c r="FV157" s="49"/>
      <c r="FW157" s="49"/>
      <c r="FX157" s="49"/>
      <c r="FY157" s="49"/>
      <c r="FZ157" s="49"/>
      <c r="GA157" s="49"/>
      <c r="GB157" s="49"/>
      <c r="GC157" s="49"/>
      <c r="GD157" s="49"/>
      <c r="GE157" s="49"/>
      <c r="GF157" s="49"/>
      <c r="GG157" s="49"/>
      <c r="GH157" s="49"/>
      <c r="GI157" s="49"/>
      <c r="GJ157" s="49"/>
      <c r="GK157" s="49"/>
      <c r="GL157" s="49"/>
      <c r="GM157" s="49"/>
      <c r="GN157" s="49"/>
      <c r="GO157" s="49"/>
      <c r="GP157" s="49"/>
      <c r="GQ157" s="49"/>
      <c r="GR157" s="49"/>
      <c r="GS157" s="49"/>
      <c r="GT157" s="49"/>
      <c r="GU157" s="49"/>
      <c r="GV157" s="49"/>
      <c r="GW157" s="49"/>
      <c r="GX157" s="49"/>
      <c r="GY157" s="49"/>
      <c r="GZ157" s="49"/>
      <c r="HA157" s="49"/>
      <c r="HB157" s="49"/>
      <c r="HC157" s="49"/>
    </row>
    <row r="158" spans="1:211" s="64" customFormat="1" ht="12.75" customHeight="1" x14ac:dyDescent="0.25">
      <c r="A158" s="582"/>
      <c r="B158" s="175"/>
      <c r="C158" s="181"/>
      <c r="D158" s="182"/>
      <c r="E158" s="181"/>
      <c r="F158" s="182"/>
      <c r="G158" s="181"/>
      <c r="H158" s="182"/>
      <c r="I158" s="181"/>
      <c r="J158" s="182"/>
      <c r="K158" s="181"/>
      <c r="L158" s="182"/>
      <c r="M158" s="181"/>
      <c r="N158" s="182"/>
      <c r="O158" s="181"/>
      <c r="P158" s="182"/>
      <c r="Q158" s="181"/>
      <c r="R158" s="182"/>
      <c r="S158" s="208">
        <v>0.33333333333333331</v>
      </c>
      <c r="T158" s="209">
        <v>0.41666666666666669</v>
      </c>
      <c r="U158" s="210"/>
      <c r="V158" s="211"/>
      <c r="W158" s="208">
        <v>0.58333333333333337</v>
      </c>
      <c r="X158" s="209">
        <v>0.70833333333333337</v>
      </c>
      <c r="Y158" s="183"/>
      <c r="Z158" s="184"/>
      <c r="AA158" s="208">
        <v>0.39583333333333331</v>
      </c>
      <c r="AB158" s="209">
        <v>0.52083333333333337</v>
      </c>
      <c r="AC158" s="208"/>
      <c r="AD158" s="209"/>
      <c r="AE158" s="208">
        <v>0.5625</v>
      </c>
      <c r="AF158" s="209">
        <v>0.6875</v>
      </c>
      <c r="AG158" s="208"/>
      <c r="AH158" s="209"/>
      <c r="AI158" s="208">
        <v>0.42708333333333331</v>
      </c>
      <c r="AJ158" s="209">
        <v>0.51041666666666663</v>
      </c>
      <c r="AK158" s="208"/>
      <c r="AL158" s="209"/>
      <c r="AM158" s="208">
        <v>0.58333333333333337</v>
      </c>
      <c r="AN158" s="209">
        <v>0.70833333333333337</v>
      </c>
      <c r="AO158" s="208"/>
      <c r="AP158" s="209"/>
      <c r="AQ158" s="208"/>
      <c r="AR158" s="209"/>
      <c r="AS158" s="208"/>
      <c r="AT158" s="209"/>
      <c r="AU158" s="49"/>
      <c r="AV158" s="49"/>
      <c r="AW158" s="49"/>
      <c r="AX158" s="49"/>
      <c r="AY158" s="49"/>
      <c r="AZ158" s="49"/>
      <c r="BA158" s="49"/>
      <c r="BB158" s="49"/>
      <c r="BC158" s="49"/>
      <c r="BD158" s="49"/>
      <c r="BE158" s="49"/>
      <c r="BF158" s="49"/>
      <c r="BG158" s="49"/>
      <c r="BH158" s="49"/>
      <c r="BI158" s="49"/>
      <c r="BJ158" s="49"/>
      <c r="BK158" s="49"/>
      <c r="BL158" s="49"/>
      <c r="BM158" s="49"/>
      <c r="BN158" s="49"/>
      <c r="BO158" s="49"/>
      <c r="BP158" s="49"/>
      <c r="BQ158" s="49"/>
      <c r="BR158" s="49"/>
      <c r="BS158" s="49"/>
      <c r="BT158" s="49"/>
      <c r="BU158" s="49"/>
      <c r="BV158" s="49"/>
      <c r="BW158" s="49"/>
      <c r="BX158" s="49"/>
      <c r="BY158" s="49"/>
      <c r="BZ158" s="49"/>
      <c r="CA158" s="49"/>
      <c r="CB158" s="49"/>
      <c r="CC158" s="49"/>
      <c r="CD158" s="49"/>
      <c r="CE158" s="49"/>
      <c r="CF158" s="49"/>
      <c r="CG158" s="49"/>
      <c r="CH158" s="49"/>
      <c r="CI158" s="49"/>
      <c r="CJ158" s="49"/>
      <c r="CK158" s="49"/>
      <c r="CL158" s="49"/>
      <c r="CM158" s="49"/>
      <c r="CN158" s="49"/>
      <c r="CO158" s="49"/>
      <c r="CP158" s="49"/>
      <c r="CQ158" s="49"/>
      <c r="CR158" s="49"/>
      <c r="CS158" s="49"/>
      <c r="CT158" s="49"/>
      <c r="CU158" s="49"/>
      <c r="CV158" s="49"/>
      <c r="CW158" s="49"/>
      <c r="CX158" s="49"/>
      <c r="CY158" s="49"/>
      <c r="CZ158" s="49"/>
      <c r="DA158" s="49"/>
      <c r="DB158" s="49"/>
      <c r="DC158" s="49"/>
      <c r="DD158" s="49"/>
      <c r="DE158" s="49"/>
      <c r="DF158" s="49"/>
      <c r="DG158" s="49"/>
      <c r="DH158" s="49"/>
      <c r="DI158" s="49"/>
      <c r="DJ158" s="49"/>
      <c r="DK158" s="49"/>
      <c r="DL158" s="49"/>
      <c r="DM158" s="49"/>
      <c r="DN158" s="49"/>
      <c r="DO158" s="49"/>
      <c r="DP158" s="49"/>
      <c r="DQ158" s="49"/>
      <c r="DR158" s="49"/>
      <c r="DS158" s="49"/>
      <c r="DT158" s="49"/>
      <c r="DU158" s="49"/>
      <c r="DV158" s="49"/>
      <c r="DW158" s="49"/>
      <c r="DX158" s="49"/>
      <c r="DY158" s="49"/>
      <c r="DZ158" s="49"/>
      <c r="EA158" s="49"/>
      <c r="EB158" s="49"/>
      <c r="EC158" s="49"/>
      <c r="ED158" s="49"/>
      <c r="EE158" s="49"/>
      <c r="EF158" s="49"/>
      <c r="EG158" s="49"/>
      <c r="EH158" s="49"/>
      <c r="EI158" s="49"/>
      <c r="EJ158" s="49"/>
      <c r="EK158" s="49"/>
      <c r="EL158" s="49"/>
      <c r="EM158" s="49"/>
      <c r="EN158" s="49"/>
      <c r="EO158" s="49"/>
      <c r="EP158" s="49"/>
      <c r="EQ158" s="49"/>
      <c r="ER158" s="49"/>
      <c r="ES158" s="49"/>
      <c r="ET158" s="49"/>
      <c r="EU158" s="49"/>
      <c r="EV158" s="49"/>
      <c r="EW158" s="49"/>
      <c r="EX158" s="49"/>
      <c r="EY158" s="49"/>
      <c r="EZ158" s="49"/>
      <c r="FA158" s="49"/>
      <c r="FB158" s="49"/>
      <c r="FC158" s="49"/>
      <c r="FD158" s="49"/>
      <c r="FE158" s="49"/>
      <c r="FF158" s="49"/>
      <c r="FG158" s="49"/>
      <c r="FH158" s="49"/>
      <c r="FI158" s="49"/>
      <c r="FJ158" s="49"/>
      <c r="FK158" s="49"/>
      <c r="FL158" s="49"/>
      <c r="FM158" s="49"/>
      <c r="FN158" s="49"/>
      <c r="FO158" s="49"/>
      <c r="FP158" s="49"/>
      <c r="FQ158" s="49"/>
      <c r="FR158" s="49"/>
      <c r="FS158" s="49"/>
      <c r="FT158" s="49"/>
      <c r="FU158" s="49"/>
      <c r="FV158" s="49"/>
      <c r="FW158" s="49"/>
      <c r="FX158" s="49"/>
      <c r="FY158" s="49"/>
      <c r="FZ158" s="49"/>
      <c r="GA158" s="49"/>
      <c r="GB158" s="49"/>
      <c r="GC158" s="49"/>
      <c r="GD158" s="49"/>
      <c r="GE158" s="49"/>
      <c r="GF158" s="49"/>
      <c r="GG158" s="49"/>
      <c r="GH158" s="49"/>
      <c r="GI158" s="49"/>
      <c r="GJ158" s="49"/>
      <c r="GK158" s="49"/>
      <c r="GL158" s="49"/>
      <c r="GM158" s="49"/>
      <c r="GN158" s="49"/>
      <c r="GO158" s="49"/>
      <c r="GP158" s="49"/>
      <c r="GQ158" s="49"/>
      <c r="GR158" s="49"/>
      <c r="GS158" s="49"/>
      <c r="GT158" s="49"/>
      <c r="GU158" s="49"/>
      <c r="GV158" s="49"/>
      <c r="GW158" s="49"/>
      <c r="GX158" s="49"/>
      <c r="GY158" s="49"/>
      <c r="GZ158" s="49"/>
      <c r="HA158" s="49"/>
      <c r="HB158" s="49"/>
      <c r="HC158" s="49"/>
    </row>
    <row r="159" spans="1:211" s="64" customFormat="1" ht="12.75" customHeight="1" x14ac:dyDescent="0.25">
      <c r="A159" s="582"/>
      <c r="B159" s="175"/>
      <c r="C159" s="85"/>
      <c r="D159" s="188"/>
      <c r="E159" s="85"/>
      <c r="F159" s="188"/>
      <c r="G159" s="85"/>
      <c r="H159" s="188"/>
      <c r="I159" s="85"/>
      <c r="J159" s="188"/>
      <c r="K159" s="85"/>
      <c r="L159" s="188"/>
      <c r="M159" s="85"/>
      <c r="N159" s="188"/>
      <c r="O159" s="85"/>
      <c r="P159" s="188"/>
      <c r="Q159" s="85"/>
      <c r="R159" s="188"/>
      <c r="S159" s="14" t="s">
        <v>70</v>
      </c>
      <c r="T159" s="212" t="s">
        <v>14</v>
      </c>
      <c r="U159" s="94"/>
      <c r="V159" s="213"/>
      <c r="W159" s="14" t="s">
        <v>70</v>
      </c>
      <c r="X159" s="212" t="s">
        <v>12</v>
      </c>
      <c r="Y159" s="87"/>
      <c r="Z159" s="189"/>
      <c r="AA159" s="14" t="s">
        <v>213</v>
      </c>
      <c r="AB159" s="212" t="s">
        <v>43</v>
      </c>
      <c r="AC159" s="14"/>
      <c r="AD159" s="212"/>
      <c r="AE159" s="14" t="s">
        <v>213</v>
      </c>
      <c r="AF159" s="212" t="s">
        <v>43</v>
      </c>
      <c r="AG159" s="14"/>
      <c r="AH159" s="212"/>
      <c r="AI159" s="14" t="s">
        <v>70</v>
      </c>
      <c r="AJ159" s="212" t="s">
        <v>43</v>
      </c>
      <c r="AK159" s="14"/>
      <c r="AL159" s="212"/>
      <c r="AM159" s="14" t="s">
        <v>70</v>
      </c>
      <c r="AN159" s="212" t="s">
        <v>14</v>
      </c>
      <c r="AO159" s="14"/>
      <c r="AP159" s="212"/>
      <c r="AQ159" s="14"/>
      <c r="AR159" s="212"/>
      <c r="AS159" s="14"/>
      <c r="AT159" s="212"/>
      <c r="AU159" s="49"/>
      <c r="AV159" s="49"/>
      <c r="AW159" s="49"/>
      <c r="AX159" s="49"/>
      <c r="AY159" s="49"/>
      <c r="AZ159" s="49"/>
      <c r="BA159" s="49"/>
      <c r="BB159" s="49"/>
      <c r="BC159" s="49"/>
      <c r="BD159" s="49"/>
      <c r="BE159" s="49"/>
      <c r="BF159" s="49"/>
      <c r="BG159" s="49"/>
      <c r="BH159" s="49"/>
      <c r="BI159" s="49"/>
      <c r="BJ159" s="49"/>
      <c r="BK159" s="49"/>
      <c r="BL159" s="49"/>
      <c r="BM159" s="49"/>
      <c r="BN159" s="49"/>
      <c r="BO159" s="49"/>
      <c r="BP159" s="49"/>
      <c r="BQ159" s="49"/>
      <c r="BR159" s="49"/>
      <c r="BS159" s="49"/>
      <c r="BT159" s="49"/>
      <c r="BU159" s="49"/>
      <c r="BV159" s="49"/>
      <c r="BW159" s="49"/>
      <c r="BX159" s="49"/>
      <c r="BY159" s="49"/>
      <c r="BZ159" s="49"/>
      <c r="CA159" s="49"/>
      <c r="CB159" s="49"/>
      <c r="CC159" s="49"/>
      <c r="CD159" s="49"/>
      <c r="CE159" s="49"/>
      <c r="CF159" s="49"/>
      <c r="CG159" s="49"/>
      <c r="CH159" s="49"/>
      <c r="CI159" s="49"/>
      <c r="CJ159" s="49"/>
      <c r="CK159" s="49"/>
      <c r="CL159" s="49"/>
      <c r="CM159" s="49"/>
      <c r="CN159" s="49"/>
      <c r="CO159" s="49"/>
      <c r="CP159" s="49"/>
      <c r="CQ159" s="49"/>
      <c r="CR159" s="49"/>
      <c r="CS159" s="49"/>
      <c r="CT159" s="49"/>
      <c r="CU159" s="49"/>
      <c r="CV159" s="49"/>
      <c r="CW159" s="49"/>
      <c r="CX159" s="49"/>
      <c r="CY159" s="49"/>
      <c r="CZ159" s="49"/>
      <c r="DA159" s="49"/>
      <c r="DB159" s="49"/>
      <c r="DC159" s="49"/>
      <c r="DD159" s="49"/>
      <c r="DE159" s="49"/>
      <c r="DF159" s="49"/>
      <c r="DG159" s="49"/>
      <c r="DH159" s="49"/>
      <c r="DI159" s="49"/>
      <c r="DJ159" s="49"/>
      <c r="DK159" s="49"/>
      <c r="DL159" s="49"/>
      <c r="DM159" s="49"/>
      <c r="DN159" s="49"/>
      <c r="DO159" s="49"/>
      <c r="DP159" s="49"/>
      <c r="DQ159" s="49"/>
      <c r="DR159" s="49"/>
      <c r="DS159" s="49"/>
      <c r="DT159" s="49"/>
      <c r="DU159" s="49"/>
      <c r="DV159" s="49"/>
      <c r="DW159" s="49"/>
      <c r="DX159" s="49"/>
      <c r="DY159" s="49"/>
      <c r="DZ159" s="49"/>
      <c r="EA159" s="49"/>
      <c r="EB159" s="49"/>
      <c r="EC159" s="49"/>
      <c r="ED159" s="49"/>
      <c r="EE159" s="49"/>
      <c r="EF159" s="49"/>
      <c r="EG159" s="49"/>
      <c r="EH159" s="49"/>
      <c r="EI159" s="49"/>
      <c r="EJ159" s="49"/>
      <c r="EK159" s="49"/>
      <c r="EL159" s="49"/>
      <c r="EM159" s="49"/>
      <c r="EN159" s="49"/>
      <c r="EO159" s="49"/>
      <c r="EP159" s="49"/>
      <c r="EQ159" s="49"/>
      <c r="ER159" s="49"/>
      <c r="ES159" s="49"/>
      <c r="ET159" s="49"/>
      <c r="EU159" s="49"/>
      <c r="EV159" s="49"/>
      <c r="EW159" s="49"/>
      <c r="EX159" s="49"/>
      <c r="EY159" s="49"/>
      <c r="EZ159" s="49"/>
      <c r="FA159" s="49"/>
      <c r="FB159" s="49"/>
      <c r="FC159" s="49"/>
      <c r="FD159" s="49"/>
      <c r="FE159" s="49"/>
      <c r="FF159" s="49"/>
      <c r="FG159" s="49"/>
      <c r="FH159" s="49"/>
      <c r="FI159" s="49"/>
      <c r="FJ159" s="49"/>
      <c r="FK159" s="49"/>
      <c r="FL159" s="49"/>
      <c r="FM159" s="49"/>
      <c r="FN159" s="49"/>
      <c r="FO159" s="49"/>
      <c r="FP159" s="49"/>
      <c r="FQ159" s="49"/>
      <c r="FR159" s="49"/>
      <c r="FS159" s="49"/>
      <c r="FT159" s="49"/>
      <c r="FU159" s="49"/>
      <c r="FV159" s="49"/>
      <c r="FW159" s="49"/>
      <c r="FX159" s="49"/>
      <c r="FY159" s="49"/>
      <c r="FZ159" s="49"/>
      <c r="GA159" s="49"/>
      <c r="GB159" s="49"/>
      <c r="GC159" s="49"/>
      <c r="GD159" s="49"/>
      <c r="GE159" s="49"/>
      <c r="GF159" s="49"/>
      <c r="GG159" s="49"/>
      <c r="GH159" s="49"/>
      <c r="GI159" s="49"/>
      <c r="GJ159" s="49"/>
      <c r="GK159" s="49"/>
      <c r="GL159" s="49"/>
      <c r="GM159" s="49"/>
      <c r="GN159" s="49"/>
      <c r="GO159" s="49"/>
      <c r="GP159" s="49"/>
      <c r="GQ159" s="49"/>
      <c r="GR159" s="49"/>
      <c r="GS159" s="49"/>
      <c r="GT159" s="49"/>
      <c r="GU159" s="49"/>
      <c r="GV159" s="49"/>
      <c r="GW159" s="49"/>
      <c r="GX159" s="49"/>
      <c r="GY159" s="49"/>
      <c r="GZ159" s="49"/>
      <c r="HA159" s="49"/>
      <c r="HB159" s="49"/>
      <c r="HC159" s="49"/>
    </row>
    <row r="160" spans="1:211" s="64" customFormat="1" ht="12.75" customHeight="1" thickBot="1" x14ac:dyDescent="0.3">
      <c r="A160" s="582"/>
      <c r="B160" s="175"/>
      <c r="C160" s="404"/>
      <c r="D160" s="405"/>
      <c r="E160" s="404"/>
      <c r="F160" s="405"/>
      <c r="G160" s="404"/>
      <c r="H160" s="405"/>
      <c r="I160" s="404"/>
      <c r="J160" s="405"/>
      <c r="K160" s="404"/>
      <c r="L160" s="405"/>
      <c r="M160" s="404"/>
      <c r="N160" s="405"/>
      <c r="O160" s="404"/>
      <c r="P160" s="405"/>
      <c r="Q160" s="404"/>
      <c r="R160" s="405"/>
      <c r="S160" s="396"/>
      <c r="T160" s="397"/>
      <c r="U160" s="400"/>
      <c r="V160" s="401"/>
      <c r="W160" s="396"/>
      <c r="X160" s="397"/>
      <c r="Y160" s="402"/>
      <c r="Z160" s="403"/>
      <c r="AA160" s="396"/>
      <c r="AB160" s="397"/>
      <c r="AC160" s="396"/>
      <c r="AD160" s="397"/>
      <c r="AE160" s="396"/>
      <c r="AF160" s="397"/>
      <c r="AG160" s="396"/>
      <c r="AH160" s="397"/>
      <c r="AI160" s="396"/>
      <c r="AJ160" s="397"/>
      <c r="AK160" s="396"/>
      <c r="AL160" s="397"/>
      <c r="AM160" s="396"/>
      <c r="AN160" s="397"/>
      <c r="AO160" s="396"/>
      <c r="AP160" s="397"/>
      <c r="AQ160" s="396"/>
      <c r="AR160" s="397"/>
      <c r="AS160" s="396"/>
      <c r="AT160" s="397"/>
      <c r="AU160" s="49"/>
      <c r="AV160" s="49"/>
      <c r="AW160" s="49"/>
      <c r="AX160" s="49"/>
      <c r="AY160" s="49"/>
      <c r="AZ160" s="49"/>
      <c r="BA160" s="49"/>
      <c r="BB160" s="49"/>
      <c r="BC160" s="49"/>
      <c r="BD160" s="49"/>
      <c r="BE160" s="49"/>
      <c r="BF160" s="49"/>
      <c r="BG160" s="49"/>
      <c r="BH160" s="49"/>
      <c r="BI160" s="49"/>
      <c r="BJ160" s="49"/>
      <c r="BK160" s="49"/>
      <c r="BL160" s="49"/>
      <c r="BM160" s="49"/>
      <c r="BN160" s="49"/>
      <c r="BO160" s="49"/>
      <c r="BP160" s="49"/>
      <c r="BQ160" s="49"/>
      <c r="BR160" s="49"/>
      <c r="BS160" s="49"/>
      <c r="BT160" s="49"/>
      <c r="BU160" s="49"/>
      <c r="BV160" s="49"/>
      <c r="BW160" s="49"/>
      <c r="BX160" s="49"/>
      <c r="BY160" s="49"/>
      <c r="BZ160" s="49"/>
      <c r="CA160" s="49"/>
      <c r="CB160" s="49"/>
      <c r="CC160" s="49"/>
      <c r="CD160" s="49"/>
      <c r="CE160" s="49"/>
      <c r="CF160" s="49"/>
      <c r="CG160" s="49"/>
      <c r="CH160" s="49"/>
      <c r="CI160" s="49"/>
      <c r="CJ160" s="49"/>
      <c r="CK160" s="49"/>
      <c r="CL160" s="49"/>
      <c r="CM160" s="49"/>
      <c r="CN160" s="49"/>
      <c r="CO160" s="49"/>
      <c r="CP160" s="49"/>
      <c r="CQ160" s="49"/>
      <c r="CR160" s="49"/>
      <c r="CS160" s="49"/>
      <c r="CT160" s="49"/>
      <c r="CU160" s="49"/>
      <c r="CV160" s="49"/>
      <c r="CW160" s="49"/>
      <c r="CX160" s="49"/>
      <c r="CY160" s="49"/>
      <c r="CZ160" s="49"/>
      <c r="DA160" s="49"/>
      <c r="DB160" s="49"/>
      <c r="DC160" s="49"/>
      <c r="DD160" s="49"/>
      <c r="DE160" s="49"/>
      <c r="DF160" s="49"/>
      <c r="DG160" s="49"/>
      <c r="DH160" s="49"/>
      <c r="DI160" s="49"/>
      <c r="DJ160" s="49"/>
      <c r="DK160" s="49"/>
      <c r="DL160" s="49"/>
      <c r="DM160" s="49"/>
      <c r="DN160" s="49"/>
      <c r="DO160" s="49"/>
      <c r="DP160" s="49"/>
      <c r="DQ160" s="49"/>
      <c r="DR160" s="49"/>
      <c r="DS160" s="49"/>
      <c r="DT160" s="49"/>
      <c r="DU160" s="49"/>
      <c r="DV160" s="49"/>
      <c r="DW160" s="49"/>
      <c r="DX160" s="49"/>
      <c r="DY160" s="49"/>
      <c r="DZ160" s="49"/>
      <c r="EA160" s="49"/>
      <c r="EB160" s="49"/>
      <c r="EC160" s="49"/>
      <c r="ED160" s="49"/>
      <c r="EE160" s="49"/>
      <c r="EF160" s="49"/>
      <c r="EG160" s="49"/>
      <c r="EH160" s="49"/>
      <c r="EI160" s="49"/>
      <c r="EJ160" s="49"/>
      <c r="EK160" s="49"/>
      <c r="EL160" s="49"/>
      <c r="EM160" s="49"/>
      <c r="EN160" s="49"/>
      <c r="EO160" s="49"/>
      <c r="EP160" s="49"/>
      <c r="EQ160" s="49"/>
      <c r="ER160" s="49"/>
      <c r="ES160" s="49"/>
      <c r="ET160" s="49"/>
      <c r="EU160" s="49"/>
      <c r="EV160" s="49"/>
      <c r="EW160" s="49"/>
      <c r="EX160" s="49"/>
      <c r="EY160" s="49"/>
      <c r="EZ160" s="49"/>
      <c r="FA160" s="49"/>
      <c r="FB160" s="49"/>
      <c r="FC160" s="49"/>
      <c r="FD160" s="49"/>
      <c r="FE160" s="49"/>
      <c r="FF160" s="49"/>
      <c r="FG160" s="49"/>
      <c r="FH160" s="49"/>
      <c r="FI160" s="49"/>
      <c r="FJ160" s="49"/>
      <c r="FK160" s="49"/>
      <c r="FL160" s="49"/>
      <c r="FM160" s="49"/>
      <c r="FN160" s="49"/>
      <c r="FO160" s="49"/>
      <c r="FP160" s="49"/>
      <c r="FQ160" s="49"/>
      <c r="FR160" s="49"/>
      <c r="FS160" s="49"/>
      <c r="FT160" s="49"/>
      <c r="FU160" s="49"/>
      <c r="FV160" s="49"/>
      <c r="FW160" s="49"/>
      <c r="FX160" s="49"/>
      <c r="FY160" s="49"/>
      <c r="FZ160" s="49"/>
      <c r="GA160" s="49"/>
      <c r="GB160" s="49"/>
      <c r="GC160" s="49"/>
      <c r="GD160" s="49"/>
      <c r="GE160" s="49"/>
      <c r="GF160" s="49"/>
      <c r="GG160" s="49"/>
      <c r="GH160" s="49"/>
      <c r="GI160" s="49"/>
      <c r="GJ160" s="49"/>
      <c r="GK160" s="49"/>
      <c r="GL160" s="49"/>
      <c r="GM160" s="49"/>
      <c r="GN160" s="49"/>
      <c r="GO160" s="49"/>
      <c r="GP160" s="49"/>
      <c r="GQ160" s="49"/>
      <c r="GR160" s="49"/>
      <c r="GS160" s="49"/>
      <c r="GT160" s="49"/>
      <c r="GU160" s="49"/>
      <c r="GV160" s="49"/>
      <c r="GW160" s="49"/>
      <c r="GX160" s="49"/>
      <c r="GY160" s="49"/>
      <c r="GZ160" s="49"/>
      <c r="HA160" s="49"/>
      <c r="HB160" s="49"/>
      <c r="HC160" s="49"/>
    </row>
    <row r="161" spans="1:211" s="65" customFormat="1" ht="12.75" customHeight="1" outlineLevel="1" x14ac:dyDescent="0.25">
      <c r="A161" s="582"/>
      <c r="B161" s="176" t="s">
        <v>32</v>
      </c>
      <c r="C161" s="398" t="s">
        <v>214</v>
      </c>
      <c r="D161" s="399"/>
      <c r="E161" s="398"/>
      <c r="F161" s="399"/>
      <c r="G161" s="398" t="s">
        <v>214</v>
      </c>
      <c r="H161" s="399"/>
      <c r="I161" s="398"/>
      <c r="J161" s="399"/>
      <c r="K161" s="398" t="s">
        <v>215</v>
      </c>
      <c r="L161" s="399"/>
      <c r="M161" s="398"/>
      <c r="N161" s="399"/>
      <c r="O161" s="398" t="s">
        <v>215</v>
      </c>
      <c r="P161" s="399"/>
      <c r="Q161" s="398"/>
      <c r="R161" s="399"/>
      <c r="S161" s="398" t="s">
        <v>216</v>
      </c>
      <c r="T161" s="399"/>
      <c r="U161" s="398"/>
      <c r="V161" s="399"/>
      <c r="W161" s="398" t="s">
        <v>216</v>
      </c>
      <c r="X161" s="399"/>
      <c r="Y161" s="398"/>
      <c r="Z161" s="399"/>
      <c r="AA161" s="398" t="s">
        <v>217</v>
      </c>
      <c r="AB161" s="399"/>
      <c r="AC161" s="398"/>
      <c r="AD161" s="399"/>
      <c r="AE161" s="398" t="s">
        <v>218</v>
      </c>
      <c r="AF161" s="399"/>
      <c r="AG161" s="398"/>
      <c r="AH161" s="399"/>
      <c r="AI161" s="398" t="s">
        <v>219</v>
      </c>
      <c r="AJ161" s="399"/>
      <c r="AK161" s="398"/>
      <c r="AL161" s="399"/>
      <c r="AM161" s="398"/>
      <c r="AN161" s="399"/>
      <c r="AO161" s="398"/>
      <c r="AP161" s="399"/>
      <c r="AQ161" s="398"/>
      <c r="AR161" s="399"/>
      <c r="AS161" s="398"/>
      <c r="AT161" s="399"/>
      <c r="AU161" s="49"/>
      <c r="AV161" s="49"/>
      <c r="AW161" s="49"/>
      <c r="AX161" s="49"/>
      <c r="AY161" s="49"/>
      <c r="AZ161" s="49"/>
      <c r="BA161" s="49"/>
      <c r="BB161" s="49"/>
      <c r="BC161" s="49"/>
      <c r="BD161" s="49"/>
      <c r="BE161" s="49"/>
      <c r="BF161" s="49"/>
      <c r="BG161" s="49"/>
      <c r="BH161" s="49"/>
      <c r="BI161" s="49"/>
      <c r="BJ161" s="49"/>
      <c r="BK161" s="49"/>
      <c r="BL161" s="49"/>
      <c r="BM161" s="49"/>
      <c r="BN161" s="49"/>
      <c r="BO161" s="49"/>
      <c r="BP161" s="49"/>
      <c r="BQ161" s="49"/>
      <c r="BR161" s="49"/>
      <c r="BS161" s="49"/>
      <c r="BT161" s="49"/>
      <c r="BU161" s="49"/>
      <c r="BV161" s="49"/>
      <c r="BW161" s="49"/>
      <c r="BX161" s="49"/>
      <c r="BY161" s="49"/>
      <c r="BZ161" s="49"/>
      <c r="CA161" s="49"/>
      <c r="CB161" s="49"/>
      <c r="CC161" s="49"/>
      <c r="CD161" s="49"/>
      <c r="CE161" s="49"/>
      <c r="CF161" s="49"/>
      <c r="CG161" s="49"/>
      <c r="CH161" s="49"/>
      <c r="CI161" s="49"/>
      <c r="CJ161" s="49"/>
      <c r="CK161" s="49"/>
      <c r="CL161" s="49"/>
      <c r="CM161" s="49"/>
      <c r="CN161" s="49"/>
      <c r="CO161" s="49"/>
      <c r="CP161" s="49"/>
      <c r="CQ161" s="49"/>
      <c r="CR161" s="49"/>
      <c r="CS161" s="49"/>
      <c r="CT161" s="49"/>
      <c r="CU161" s="49"/>
      <c r="CV161" s="49"/>
      <c r="CW161" s="49"/>
      <c r="CX161" s="49"/>
      <c r="CY161" s="49"/>
      <c r="CZ161" s="49"/>
      <c r="DA161" s="49"/>
      <c r="DB161" s="49"/>
      <c r="DC161" s="49"/>
      <c r="DD161" s="49"/>
      <c r="DE161" s="49"/>
      <c r="DF161" s="49"/>
      <c r="DG161" s="49"/>
      <c r="DH161" s="49"/>
      <c r="DI161" s="49"/>
      <c r="DJ161" s="49"/>
      <c r="DK161" s="49"/>
      <c r="DL161" s="49"/>
      <c r="DM161" s="49"/>
      <c r="DN161" s="49"/>
      <c r="DO161" s="49"/>
      <c r="DP161" s="49"/>
      <c r="DQ161" s="49"/>
      <c r="DR161" s="49"/>
      <c r="DS161" s="49"/>
      <c r="DT161" s="49"/>
      <c r="DU161" s="49"/>
      <c r="DV161" s="49"/>
      <c r="DW161" s="49"/>
      <c r="DX161" s="49"/>
      <c r="DY161" s="49"/>
      <c r="DZ161" s="49"/>
      <c r="EA161" s="49"/>
      <c r="EB161" s="49"/>
      <c r="EC161" s="49"/>
      <c r="ED161" s="49"/>
      <c r="EE161" s="49"/>
      <c r="EF161" s="49"/>
      <c r="EG161" s="49"/>
      <c r="EH161" s="49"/>
      <c r="EI161" s="49"/>
      <c r="EJ161" s="49"/>
      <c r="EK161" s="49"/>
      <c r="EL161" s="49"/>
      <c r="EM161" s="49"/>
      <c r="EN161" s="49"/>
      <c r="EO161" s="49"/>
      <c r="EP161" s="49"/>
      <c r="EQ161" s="49"/>
      <c r="ER161" s="49"/>
      <c r="ES161" s="49"/>
      <c r="ET161" s="49"/>
      <c r="EU161" s="49"/>
      <c r="EV161" s="49"/>
      <c r="EW161" s="49"/>
      <c r="EX161" s="49"/>
      <c r="EY161" s="49"/>
      <c r="EZ161" s="49"/>
      <c r="FA161" s="49"/>
      <c r="FB161" s="49"/>
      <c r="FC161" s="49"/>
      <c r="FD161" s="49"/>
      <c r="FE161" s="49"/>
      <c r="FF161" s="49"/>
      <c r="FG161" s="49"/>
      <c r="FH161" s="49"/>
      <c r="FI161" s="49"/>
      <c r="FJ161" s="49"/>
      <c r="FK161" s="49"/>
      <c r="FL161" s="49"/>
      <c r="FM161" s="49"/>
      <c r="FN161" s="49"/>
      <c r="FO161" s="49"/>
      <c r="FP161" s="49"/>
      <c r="FQ161" s="49"/>
      <c r="FR161" s="49"/>
      <c r="FS161" s="49"/>
      <c r="FT161" s="49"/>
      <c r="FU161" s="49"/>
      <c r="FV161" s="49"/>
      <c r="FW161" s="49"/>
      <c r="FX161" s="49"/>
      <c r="FY161" s="49"/>
      <c r="FZ161" s="49"/>
      <c r="GA161" s="49"/>
      <c r="GB161" s="49"/>
      <c r="GC161" s="49"/>
      <c r="GD161" s="49"/>
      <c r="GE161" s="49"/>
      <c r="GF161" s="49"/>
      <c r="GG161" s="49"/>
      <c r="GH161" s="49"/>
      <c r="GI161" s="49"/>
      <c r="GJ161" s="49"/>
      <c r="GK161" s="49"/>
      <c r="GL161" s="49"/>
      <c r="GM161" s="49"/>
      <c r="GN161" s="49"/>
      <c r="GO161" s="49"/>
      <c r="GP161" s="49"/>
      <c r="GQ161" s="49"/>
      <c r="GR161" s="49"/>
      <c r="GS161" s="49"/>
      <c r="GT161" s="49"/>
      <c r="GU161" s="49"/>
      <c r="GV161" s="49"/>
      <c r="GW161" s="49"/>
      <c r="GX161" s="49"/>
      <c r="GY161" s="49"/>
      <c r="GZ161" s="49"/>
      <c r="HA161" s="49"/>
      <c r="HB161" s="49"/>
      <c r="HC161" s="49"/>
    </row>
    <row r="162" spans="1:211" s="65" customFormat="1" ht="12.75" customHeight="1" outlineLevel="1" x14ac:dyDescent="0.25">
      <c r="A162" s="582"/>
      <c r="B162" s="176"/>
      <c r="C162" s="214">
        <v>0.39583333333333331</v>
      </c>
      <c r="D162" s="215">
        <v>0.52083333333333337</v>
      </c>
      <c r="E162" s="214"/>
      <c r="F162" s="215"/>
      <c r="G162" s="214">
        <v>0.5625</v>
      </c>
      <c r="H162" s="215">
        <v>0.6875</v>
      </c>
      <c r="I162" s="214"/>
      <c r="J162" s="215"/>
      <c r="K162" s="214">
        <v>0.39583333333333331</v>
      </c>
      <c r="L162" s="215">
        <v>0.52083333333333337</v>
      </c>
      <c r="M162" s="214"/>
      <c r="N162" s="215"/>
      <c r="O162" s="214">
        <v>0.5625</v>
      </c>
      <c r="P162" s="215">
        <v>0.6875</v>
      </c>
      <c r="Q162" s="214"/>
      <c r="R162" s="215"/>
      <c r="S162" s="214">
        <v>0.39583333333333331</v>
      </c>
      <c r="T162" s="215">
        <v>0.52083333333333337</v>
      </c>
      <c r="U162" s="214"/>
      <c r="V162" s="215"/>
      <c r="W162" s="214">
        <v>0.5625</v>
      </c>
      <c r="X162" s="215">
        <v>0.6875</v>
      </c>
      <c r="Y162" s="214"/>
      <c r="Z162" s="215"/>
      <c r="AA162" s="214">
        <v>0.39583333333333331</v>
      </c>
      <c r="AB162" s="215">
        <v>0.52083333333333337</v>
      </c>
      <c r="AC162" s="214"/>
      <c r="AD162" s="215"/>
      <c r="AE162" s="214">
        <v>0.5625</v>
      </c>
      <c r="AF162" s="215">
        <v>0.6875</v>
      </c>
      <c r="AG162" s="214"/>
      <c r="AH162" s="215"/>
      <c r="AI162" s="214">
        <v>0.39583333333333331</v>
      </c>
      <c r="AJ162" s="215">
        <v>0.52083333333333337</v>
      </c>
      <c r="AK162" s="214"/>
      <c r="AL162" s="215"/>
      <c r="AM162" s="214"/>
      <c r="AN162" s="215"/>
      <c r="AO162" s="214"/>
      <c r="AP162" s="215"/>
      <c r="AQ162" s="214"/>
      <c r="AR162" s="215"/>
      <c r="AS162" s="214"/>
      <c r="AT162" s="215"/>
      <c r="AU162" s="49"/>
      <c r="AV162" s="49"/>
      <c r="AW162" s="49"/>
      <c r="AX162" s="49"/>
      <c r="AY162" s="49"/>
      <c r="AZ162" s="49"/>
      <c r="BA162" s="49"/>
      <c r="BB162" s="49"/>
      <c r="BC162" s="49"/>
      <c r="BD162" s="49"/>
      <c r="BE162" s="49"/>
      <c r="BF162" s="49"/>
      <c r="BG162" s="49"/>
      <c r="BH162" s="49"/>
      <c r="BI162" s="49"/>
      <c r="BJ162" s="49"/>
      <c r="BK162" s="49"/>
      <c r="BL162" s="49"/>
      <c r="BM162" s="49"/>
      <c r="BN162" s="49"/>
      <c r="BO162" s="49"/>
      <c r="BP162" s="49"/>
      <c r="BQ162" s="49"/>
      <c r="BR162" s="49"/>
      <c r="BS162" s="49"/>
      <c r="BT162" s="49"/>
      <c r="BU162" s="49"/>
      <c r="BV162" s="49"/>
      <c r="BW162" s="49"/>
      <c r="BX162" s="49"/>
      <c r="BY162" s="49"/>
      <c r="BZ162" s="49"/>
      <c r="CA162" s="49"/>
      <c r="CB162" s="49"/>
      <c r="CC162" s="49"/>
      <c r="CD162" s="49"/>
      <c r="CE162" s="49"/>
      <c r="CF162" s="49"/>
      <c r="CG162" s="49"/>
      <c r="CH162" s="49"/>
      <c r="CI162" s="49"/>
      <c r="CJ162" s="49"/>
      <c r="CK162" s="49"/>
      <c r="CL162" s="49"/>
      <c r="CM162" s="49"/>
      <c r="CN162" s="49"/>
      <c r="CO162" s="49"/>
      <c r="CP162" s="49"/>
      <c r="CQ162" s="49"/>
      <c r="CR162" s="49"/>
      <c r="CS162" s="49"/>
      <c r="CT162" s="49"/>
      <c r="CU162" s="49"/>
      <c r="CV162" s="49"/>
      <c r="CW162" s="49"/>
      <c r="CX162" s="49"/>
      <c r="CY162" s="49"/>
      <c r="CZ162" s="49"/>
      <c r="DA162" s="49"/>
      <c r="DB162" s="49"/>
      <c r="DC162" s="49"/>
      <c r="DD162" s="49"/>
      <c r="DE162" s="49"/>
      <c r="DF162" s="49"/>
      <c r="DG162" s="49"/>
      <c r="DH162" s="49"/>
      <c r="DI162" s="49"/>
      <c r="DJ162" s="49"/>
      <c r="DK162" s="49"/>
      <c r="DL162" s="49"/>
      <c r="DM162" s="49"/>
      <c r="DN162" s="49"/>
      <c r="DO162" s="49"/>
      <c r="DP162" s="49"/>
      <c r="DQ162" s="49"/>
      <c r="DR162" s="49"/>
      <c r="DS162" s="49"/>
      <c r="DT162" s="49"/>
      <c r="DU162" s="49"/>
      <c r="DV162" s="49"/>
      <c r="DW162" s="49"/>
      <c r="DX162" s="49"/>
      <c r="DY162" s="49"/>
      <c r="DZ162" s="49"/>
      <c r="EA162" s="49"/>
      <c r="EB162" s="49"/>
      <c r="EC162" s="49"/>
      <c r="ED162" s="49"/>
      <c r="EE162" s="49"/>
      <c r="EF162" s="49"/>
      <c r="EG162" s="49"/>
      <c r="EH162" s="49"/>
      <c r="EI162" s="49"/>
      <c r="EJ162" s="49"/>
      <c r="EK162" s="49"/>
      <c r="EL162" s="49"/>
      <c r="EM162" s="49"/>
      <c r="EN162" s="49"/>
      <c r="EO162" s="49"/>
      <c r="EP162" s="49"/>
      <c r="EQ162" s="49"/>
      <c r="ER162" s="49"/>
      <c r="ES162" s="49"/>
      <c r="ET162" s="49"/>
      <c r="EU162" s="49"/>
      <c r="EV162" s="49"/>
      <c r="EW162" s="49"/>
      <c r="EX162" s="49"/>
      <c r="EY162" s="49"/>
      <c r="EZ162" s="49"/>
      <c r="FA162" s="49"/>
      <c r="FB162" s="49"/>
      <c r="FC162" s="49"/>
      <c r="FD162" s="49"/>
      <c r="FE162" s="49"/>
      <c r="FF162" s="49"/>
      <c r="FG162" s="49"/>
      <c r="FH162" s="49"/>
      <c r="FI162" s="49"/>
      <c r="FJ162" s="49"/>
      <c r="FK162" s="49"/>
      <c r="FL162" s="49"/>
      <c r="FM162" s="49"/>
      <c r="FN162" s="49"/>
      <c r="FO162" s="49"/>
      <c r="FP162" s="49"/>
      <c r="FQ162" s="49"/>
      <c r="FR162" s="49"/>
      <c r="FS162" s="49"/>
      <c r="FT162" s="49"/>
      <c r="FU162" s="49"/>
      <c r="FV162" s="49"/>
      <c r="FW162" s="49"/>
      <c r="FX162" s="49"/>
      <c r="FY162" s="49"/>
      <c r="FZ162" s="49"/>
      <c r="GA162" s="49"/>
      <c r="GB162" s="49"/>
      <c r="GC162" s="49"/>
      <c r="GD162" s="49"/>
      <c r="GE162" s="49"/>
      <c r="GF162" s="49"/>
      <c r="GG162" s="49"/>
      <c r="GH162" s="49"/>
      <c r="GI162" s="49"/>
      <c r="GJ162" s="49"/>
      <c r="GK162" s="49"/>
      <c r="GL162" s="49"/>
      <c r="GM162" s="49"/>
      <c r="GN162" s="49"/>
      <c r="GO162" s="49"/>
      <c r="GP162" s="49"/>
      <c r="GQ162" s="49"/>
      <c r="GR162" s="49"/>
      <c r="GS162" s="49"/>
      <c r="GT162" s="49"/>
      <c r="GU162" s="49"/>
      <c r="GV162" s="49"/>
      <c r="GW162" s="49"/>
      <c r="GX162" s="49"/>
      <c r="GY162" s="49"/>
      <c r="GZ162" s="49"/>
      <c r="HA162" s="49"/>
      <c r="HB162" s="49"/>
      <c r="HC162" s="49"/>
    </row>
    <row r="163" spans="1:211" s="65" customFormat="1" ht="12.75" customHeight="1" outlineLevel="1" x14ac:dyDescent="0.25">
      <c r="A163" s="582"/>
      <c r="B163" s="176"/>
      <c r="C163" s="19"/>
      <c r="D163" s="216" t="s">
        <v>220</v>
      </c>
      <c r="E163" s="19"/>
      <c r="F163" s="216"/>
      <c r="G163" s="19"/>
      <c r="H163" s="216" t="s">
        <v>220</v>
      </c>
      <c r="I163" s="19"/>
      <c r="J163" s="216"/>
      <c r="K163" s="19"/>
      <c r="L163" s="216" t="s">
        <v>45</v>
      </c>
      <c r="M163" s="19"/>
      <c r="N163" s="216"/>
      <c r="O163" s="19"/>
      <c r="P163" s="216" t="s">
        <v>45</v>
      </c>
      <c r="Q163" s="19"/>
      <c r="R163" s="216"/>
      <c r="S163" s="19"/>
      <c r="T163" s="216" t="s">
        <v>60</v>
      </c>
      <c r="U163" s="19"/>
      <c r="V163" s="216"/>
      <c r="W163" s="19"/>
      <c r="X163" s="216" t="s">
        <v>60</v>
      </c>
      <c r="Y163" s="19"/>
      <c r="Z163" s="216"/>
      <c r="AA163" s="19"/>
      <c r="AB163" s="216" t="s">
        <v>14</v>
      </c>
      <c r="AC163" s="19"/>
      <c r="AD163" s="216"/>
      <c r="AE163" s="19"/>
      <c r="AF163" s="216" t="s">
        <v>14</v>
      </c>
      <c r="AG163" s="19"/>
      <c r="AH163" s="216"/>
      <c r="AI163" s="19"/>
      <c r="AJ163" s="216" t="s">
        <v>14</v>
      </c>
      <c r="AK163" s="19"/>
      <c r="AL163" s="216"/>
      <c r="AM163" s="19"/>
      <c r="AN163" s="216"/>
      <c r="AO163" s="19"/>
      <c r="AP163" s="216"/>
      <c r="AQ163" s="19"/>
      <c r="AR163" s="216"/>
      <c r="AS163" s="19"/>
      <c r="AT163" s="216"/>
      <c r="AU163" s="49"/>
      <c r="AV163" s="49"/>
      <c r="AW163" s="49"/>
      <c r="AX163" s="49"/>
      <c r="AY163" s="49"/>
      <c r="AZ163" s="49"/>
      <c r="BA163" s="49"/>
      <c r="BB163" s="49"/>
      <c r="BC163" s="49"/>
      <c r="BD163" s="49"/>
      <c r="BE163" s="49"/>
      <c r="BF163" s="49"/>
      <c r="BG163" s="49"/>
      <c r="BH163" s="49"/>
      <c r="BI163" s="49"/>
      <c r="BJ163" s="49"/>
      <c r="BK163" s="49"/>
      <c r="BL163" s="49"/>
      <c r="BM163" s="49"/>
      <c r="BN163" s="49"/>
      <c r="BO163" s="49"/>
      <c r="BP163" s="49"/>
      <c r="BQ163" s="49"/>
      <c r="BR163" s="49"/>
      <c r="BS163" s="49"/>
      <c r="BT163" s="49"/>
      <c r="BU163" s="49"/>
      <c r="BV163" s="49"/>
      <c r="BW163" s="49"/>
      <c r="BX163" s="49"/>
      <c r="BY163" s="49"/>
      <c r="BZ163" s="49"/>
      <c r="CA163" s="49"/>
      <c r="CB163" s="49"/>
      <c r="CC163" s="49"/>
      <c r="CD163" s="49"/>
      <c r="CE163" s="49"/>
      <c r="CF163" s="49"/>
      <c r="CG163" s="49"/>
      <c r="CH163" s="49"/>
      <c r="CI163" s="49"/>
      <c r="CJ163" s="49"/>
      <c r="CK163" s="49"/>
      <c r="CL163" s="49"/>
      <c r="CM163" s="49"/>
      <c r="CN163" s="49"/>
      <c r="CO163" s="49"/>
      <c r="CP163" s="49"/>
      <c r="CQ163" s="49"/>
      <c r="CR163" s="49"/>
      <c r="CS163" s="49"/>
      <c r="CT163" s="49"/>
      <c r="CU163" s="49"/>
      <c r="CV163" s="49"/>
      <c r="CW163" s="49"/>
      <c r="CX163" s="49"/>
      <c r="CY163" s="49"/>
      <c r="CZ163" s="49"/>
      <c r="DA163" s="49"/>
      <c r="DB163" s="49"/>
      <c r="DC163" s="49"/>
      <c r="DD163" s="49"/>
      <c r="DE163" s="49"/>
      <c r="DF163" s="49"/>
      <c r="DG163" s="49"/>
      <c r="DH163" s="49"/>
      <c r="DI163" s="49"/>
      <c r="DJ163" s="49"/>
      <c r="DK163" s="49"/>
      <c r="DL163" s="49"/>
      <c r="DM163" s="49"/>
      <c r="DN163" s="49"/>
      <c r="DO163" s="49"/>
      <c r="DP163" s="49"/>
      <c r="DQ163" s="49"/>
      <c r="DR163" s="49"/>
      <c r="DS163" s="49"/>
      <c r="DT163" s="49"/>
      <c r="DU163" s="49"/>
      <c r="DV163" s="49"/>
      <c r="DW163" s="49"/>
      <c r="DX163" s="49"/>
      <c r="DY163" s="49"/>
      <c r="DZ163" s="49"/>
      <c r="EA163" s="49"/>
      <c r="EB163" s="49"/>
      <c r="EC163" s="49"/>
      <c r="ED163" s="49"/>
      <c r="EE163" s="49"/>
      <c r="EF163" s="49"/>
      <c r="EG163" s="49"/>
      <c r="EH163" s="49"/>
      <c r="EI163" s="49"/>
      <c r="EJ163" s="49"/>
      <c r="EK163" s="49"/>
      <c r="EL163" s="49"/>
      <c r="EM163" s="49"/>
      <c r="EN163" s="49"/>
      <c r="EO163" s="49"/>
      <c r="EP163" s="49"/>
      <c r="EQ163" s="49"/>
      <c r="ER163" s="49"/>
      <c r="ES163" s="49"/>
      <c r="ET163" s="49"/>
      <c r="EU163" s="49"/>
      <c r="EV163" s="49"/>
      <c r="EW163" s="49"/>
      <c r="EX163" s="49"/>
      <c r="EY163" s="49"/>
      <c r="EZ163" s="49"/>
      <c r="FA163" s="49"/>
      <c r="FB163" s="49"/>
      <c r="FC163" s="49"/>
      <c r="FD163" s="49"/>
      <c r="FE163" s="49"/>
      <c r="FF163" s="49"/>
      <c r="FG163" s="49"/>
      <c r="FH163" s="49"/>
      <c r="FI163" s="49"/>
      <c r="FJ163" s="49"/>
      <c r="FK163" s="49"/>
      <c r="FL163" s="49"/>
      <c r="FM163" s="49"/>
      <c r="FN163" s="49"/>
      <c r="FO163" s="49"/>
      <c r="FP163" s="49"/>
      <c r="FQ163" s="49"/>
      <c r="FR163" s="49"/>
      <c r="FS163" s="49"/>
      <c r="FT163" s="49"/>
      <c r="FU163" s="49"/>
      <c r="FV163" s="49"/>
      <c r="FW163" s="49"/>
      <c r="FX163" s="49"/>
      <c r="FY163" s="49"/>
      <c r="FZ163" s="49"/>
      <c r="GA163" s="49"/>
      <c r="GB163" s="49"/>
      <c r="GC163" s="49"/>
      <c r="GD163" s="49"/>
      <c r="GE163" s="49"/>
      <c r="GF163" s="49"/>
      <c r="GG163" s="49"/>
      <c r="GH163" s="49"/>
      <c r="GI163" s="49"/>
      <c r="GJ163" s="49"/>
      <c r="GK163" s="49"/>
      <c r="GL163" s="49"/>
      <c r="GM163" s="49"/>
      <c r="GN163" s="49"/>
      <c r="GO163" s="49"/>
      <c r="GP163" s="49"/>
      <c r="GQ163" s="49"/>
      <c r="GR163" s="49"/>
      <c r="GS163" s="49"/>
      <c r="GT163" s="49"/>
      <c r="GU163" s="49"/>
      <c r="GV163" s="49"/>
      <c r="GW163" s="49"/>
      <c r="GX163" s="49"/>
      <c r="GY163" s="49"/>
      <c r="GZ163" s="49"/>
      <c r="HA163" s="49"/>
      <c r="HB163" s="49"/>
      <c r="HC163" s="49"/>
    </row>
    <row r="164" spans="1:211" s="65" customFormat="1" ht="12.75" customHeight="1" outlineLevel="1" x14ac:dyDescent="0.25">
      <c r="A164" s="582"/>
      <c r="B164" s="176"/>
      <c r="C164" s="394"/>
      <c r="D164" s="395"/>
      <c r="E164" s="394"/>
      <c r="F164" s="395"/>
      <c r="G164" s="394"/>
      <c r="H164" s="395"/>
      <c r="I164" s="394"/>
      <c r="J164" s="395"/>
      <c r="K164" s="394"/>
      <c r="L164" s="395"/>
      <c r="M164" s="394"/>
      <c r="N164" s="395"/>
      <c r="O164" s="394"/>
      <c r="P164" s="395"/>
      <c r="Q164" s="394"/>
      <c r="R164" s="395"/>
      <c r="S164" s="394"/>
      <c r="T164" s="395"/>
      <c r="U164" s="394"/>
      <c r="V164" s="395"/>
      <c r="W164" s="394"/>
      <c r="X164" s="395"/>
      <c r="Y164" s="394"/>
      <c r="Z164" s="395"/>
      <c r="AA164" s="394"/>
      <c r="AB164" s="395"/>
      <c r="AC164" s="394"/>
      <c r="AD164" s="395"/>
      <c r="AE164" s="394"/>
      <c r="AF164" s="395"/>
      <c r="AG164" s="394"/>
      <c r="AH164" s="395"/>
      <c r="AI164" s="394"/>
      <c r="AJ164" s="395"/>
      <c r="AK164" s="394"/>
      <c r="AL164" s="395"/>
      <c r="AM164" s="394"/>
      <c r="AN164" s="395"/>
      <c r="AO164" s="394"/>
      <c r="AP164" s="395"/>
      <c r="AQ164" s="394"/>
      <c r="AR164" s="395"/>
      <c r="AS164" s="394"/>
      <c r="AT164" s="395"/>
      <c r="AU164" s="49"/>
      <c r="AV164" s="49"/>
      <c r="AW164" s="49"/>
      <c r="AX164" s="49"/>
      <c r="AY164" s="49"/>
      <c r="AZ164" s="49"/>
      <c r="BA164" s="49"/>
      <c r="BB164" s="49"/>
      <c r="BC164" s="49"/>
      <c r="BD164" s="49"/>
      <c r="BE164" s="49"/>
      <c r="BF164" s="49"/>
      <c r="BG164" s="49"/>
      <c r="BH164" s="49"/>
      <c r="BI164" s="49"/>
      <c r="BJ164" s="49"/>
      <c r="BK164" s="49"/>
      <c r="BL164" s="49"/>
      <c r="BM164" s="49"/>
      <c r="BN164" s="49"/>
      <c r="BO164" s="49"/>
      <c r="BP164" s="49"/>
      <c r="BQ164" s="49"/>
      <c r="BR164" s="49"/>
      <c r="BS164" s="49"/>
      <c r="BT164" s="49"/>
      <c r="BU164" s="49"/>
      <c r="BV164" s="49"/>
      <c r="BW164" s="49"/>
      <c r="BX164" s="49"/>
      <c r="BY164" s="49"/>
      <c r="BZ164" s="49"/>
      <c r="CA164" s="49"/>
      <c r="CB164" s="49"/>
      <c r="CC164" s="49"/>
      <c r="CD164" s="49"/>
      <c r="CE164" s="49"/>
      <c r="CF164" s="49"/>
      <c r="CG164" s="49"/>
      <c r="CH164" s="49"/>
      <c r="CI164" s="49"/>
      <c r="CJ164" s="49"/>
      <c r="CK164" s="49"/>
      <c r="CL164" s="49"/>
      <c r="CM164" s="49"/>
      <c r="CN164" s="49"/>
      <c r="CO164" s="49"/>
      <c r="CP164" s="49"/>
      <c r="CQ164" s="49"/>
      <c r="CR164" s="49"/>
      <c r="CS164" s="49"/>
      <c r="CT164" s="49"/>
      <c r="CU164" s="49"/>
      <c r="CV164" s="49"/>
      <c r="CW164" s="49"/>
      <c r="CX164" s="49"/>
      <c r="CY164" s="49"/>
      <c r="CZ164" s="49"/>
      <c r="DA164" s="49"/>
      <c r="DB164" s="49"/>
      <c r="DC164" s="49"/>
      <c r="DD164" s="49"/>
      <c r="DE164" s="49"/>
      <c r="DF164" s="49"/>
      <c r="DG164" s="49"/>
      <c r="DH164" s="49"/>
      <c r="DI164" s="49"/>
      <c r="DJ164" s="49"/>
      <c r="DK164" s="49"/>
      <c r="DL164" s="49"/>
      <c r="DM164" s="49"/>
      <c r="DN164" s="49"/>
      <c r="DO164" s="49"/>
      <c r="DP164" s="49"/>
      <c r="DQ164" s="49"/>
      <c r="DR164" s="49"/>
      <c r="DS164" s="49"/>
      <c r="DT164" s="49"/>
      <c r="DU164" s="49"/>
      <c r="DV164" s="49"/>
      <c r="DW164" s="49"/>
      <c r="DX164" s="49"/>
      <c r="DY164" s="49"/>
      <c r="DZ164" s="49"/>
      <c r="EA164" s="49"/>
      <c r="EB164" s="49"/>
      <c r="EC164" s="49"/>
      <c r="ED164" s="49"/>
      <c r="EE164" s="49"/>
      <c r="EF164" s="49"/>
      <c r="EG164" s="49"/>
      <c r="EH164" s="49"/>
      <c r="EI164" s="49"/>
      <c r="EJ164" s="49"/>
      <c r="EK164" s="49"/>
      <c r="EL164" s="49"/>
      <c r="EM164" s="49"/>
      <c r="EN164" s="49"/>
      <c r="EO164" s="49"/>
      <c r="EP164" s="49"/>
      <c r="EQ164" s="49"/>
      <c r="ER164" s="49"/>
      <c r="ES164" s="49"/>
      <c r="ET164" s="49"/>
      <c r="EU164" s="49"/>
      <c r="EV164" s="49"/>
      <c r="EW164" s="49"/>
      <c r="EX164" s="49"/>
      <c r="EY164" s="49"/>
      <c r="EZ164" s="49"/>
      <c r="FA164" s="49"/>
      <c r="FB164" s="49"/>
      <c r="FC164" s="49"/>
      <c r="FD164" s="49"/>
      <c r="FE164" s="49"/>
      <c r="FF164" s="49"/>
      <c r="FG164" s="49"/>
      <c r="FH164" s="49"/>
      <c r="FI164" s="49"/>
      <c r="FJ164" s="49"/>
      <c r="FK164" s="49"/>
      <c r="FL164" s="49"/>
      <c r="FM164" s="49"/>
      <c r="FN164" s="49"/>
      <c r="FO164" s="49"/>
      <c r="FP164" s="49"/>
      <c r="FQ164" s="49"/>
      <c r="FR164" s="49"/>
      <c r="FS164" s="49"/>
      <c r="FT164" s="49"/>
      <c r="FU164" s="49"/>
      <c r="FV164" s="49"/>
      <c r="FW164" s="49"/>
      <c r="FX164" s="49"/>
      <c r="FY164" s="49"/>
      <c r="FZ164" s="49"/>
      <c r="GA164" s="49"/>
      <c r="GB164" s="49"/>
      <c r="GC164" s="49"/>
      <c r="GD164" s="49"/>
      <c r="GE164" s="49"/>
      <c r="GF164" s="49"/>
      <c r="GG164" s="49"/>
      <c r="GH164" s="49"/>
      <c r="GI164" s="49"/>
      <c r="GJ164" s="49"/>
      <c r="GK164" s="49"/>
      <c r="GL164" s="49"/>
      <c r="GM164" s="49"/>
      <c r="GN164" s="49"/>
      <c r="GO164" s="49"/>
      <c r="GP164" s="49"/>
      <c r="GQ164" s="49"/>
      <c r="GR164" s="49"/>
      <c r="GS164" s="49"/>
      <c r="GT164" s="49"/>
      <c r="GU164" s="49"/>
      <c r="GV164" s="49"/>
      <c r="GW164" s="49"/>
      <c r="GX164" s="49"/>
      <c r="GY164" s="49"/>
      <c r="GZ164" s="49"/>
      <c r="HA164" s="49"/>
      <c r="HB164" s="49"/>
      <c r="HC164" s="49"/>
    </row>
    <row r="165" spans="1:211" s="67" customFormat="1" ht="12.75" customHeight="1" outlineLevel="1" x14ac:dyDescent="0.25">
      <c r="A165" s="582"/>
      <c r="B165" s="177" t="s">
        <v>33</v>
      </c>
      <c r="C165" s="390" t="s">
        <v>221</v>
      </c>
      <c r="D165" s="391"/>
      <c r="E165" s="392"/>
      <c r="F165" s="393"/>
      <c r="G165" s="390" t="s">
        <v>221</v>
      </c>
      <c r="H165" s="391"/>
      <c r="I165" s="392"/>
      <c r="J165" s="393"/>
      <c r="K165" s="390" t="s">
        <v>221</v>
      </c>
      <c r="L165" s="391"/>
      <c r="M165" s="392"/>
      <c r="N165" s="393"/>
      <c r="O165" s="390" t="s">
        <v>221</v>
      </c>
      <c r="P165" s="391"/>
      <c r="Q165" s="392"/>
      <c r="R165" s="393"/>
      <c r="S165" s="390"/>
      <c r="T165" s="391"/>
      <c r="U165" s="392"/>
      <c r="V165" s="393"/>
      <c r="W165" s="390"/>
      <c r="X165" s="391"/>
      <c r="Y165" s="392"/>
      <c r="Z165" s="393"/>
      <c r="AA165" s="390"/>
      <c r="AB165" s="391"/>
      <c r="AC165" s="392"/>
      <c r="AD165" s="393"/>
      <c r="AE165" s="390"/>
      <c r="AF165" s="391"/>
      <c r="AG165" s="392"/>
      <c r="AH165" s="393"/>
      <c r="AI165" s="390"/>
      <c r="AJ165" s="391"/>
      <c r="AK165" s="392"/>
      <c r="AL165" s="393"/>
      <c r="AM165" s="390"/>
      <c r="AN165" s="391"/>
      <c r="AO165" s="392"/>
      <c r="AP165" s="393"/>
      <c r="AQ165" s="390"/>
      <c r="AR165" s="391"/>
      <c r="AS165" s="392"/>
      <c r="AT165" s="393"/>
      <c r="AU165" s="49"/>
      <c r="AV165" s="49"/>
      <c r="AW165" s="49"/>
      <c r="AX165" s="49"/>
      <c r="AY165" s="49"/>
      <c r="AZ165" s="49"/>
      <c r="BA165" s="49"/>
      <c r="BB165" s="49"/>
      <c r="BC165" s="49"/>
      <c r="BD165" s="49"/>
      <c r="BE165" s="49"/>
      <c r="BF165" s="49"/>
      <c r="BG165" s="49"/>
      <c r="BH165" s="49"/>
      <c r="BI165" s="49"/>
      <c r="BJ165" s="49"/>
      <c r="BK165" s="49"/>
      <c r="BL165" s="49"/>
      <c r="BM165" s="49"/>
      <c r="BN165" s="49"/>
      <c r="BO165" s="49"/>
      <c r="BP165" s="49"/>
      <c r="BQ165" s="49"/>
      <c r="BR165" s="49"/>
      <c r="BS165" s="49"/>
      <c r="BT165" s="49"/>
      <c r="BU165" s="49"/>
      <c r="BV165" s="49"/>
      <c r="BW165" s="49"/>
      <c r="BX165" s="49"/>
      <c r="BY165" s="49"/>
      <c r="BZ165" s="49"/>
      <c r="CA165" s="49"/>
      <c r="CB165" s="49"/>
      <c r="CC165" s="49"/>
      <c r="CD165" s="49"/>
      <c r="CE165" s="49"/>
      <c r="CF165" s="49"/>
      <c r="CG165" s="49"/>
      <c r="CH165" s="49"/>
      <c r="CI165" s="49"/>
      <c r="CJ165" s="49"/>
      <c r="CK165" s="49"/>
      <c r="CL165" s="49"/>
      <c r="CM165" s="49"/>
      <c r="CN165" s="49"/>
      <c r="CO165" s="49"/>
      <c r="CP165" s="49"/>
      <c r="CQ165" s="49"/>
      <c r="CR165" s="49"/>
      <c r="CS165" s="49"/>
      <c r="CT165" s="49"/>
      <c r="CU165" s="49"/>
      <c r="CV165" s="49"/>
      <c r="CW165" s="49"/>
      <c r="CX165" s="49"/>
      <c r="CY165" s="49"/>
      <c r="CZ165" s="49"/>
      <c r="DA165" s="49"/>
      <c r="DB165" s="49"/>
      <c r="DC165" s="49"/>
      <c r="DD165" s="49"/>
      <c r="DE165" s="49"/>
      <c r="DF165" s="49"/>
      <c r="DG165" s="49"/>
      <c r="DH165" s="49"/>
      <c r="DI165" s="49"/>
      <c r="DJ165" s="49"/>
      <c r="DK165" s="49"/>
      <c r="DL165" s="49"/>
      <c r="DM165" s="49"/>
      <c r="DN165" s="49"/>
      <c r="DO165" s="49"/>
      <c r="DP165" s="49"/>
      <c r="DQ165" s="49"/>
      <c r="DR165" s="49"/>
      <c r="DS165" s="49"/>
      <c r="DT165" s="49"/>
      <c r="DU165" s="49"/>
      <c r="DV165" s="49"/>
      <c r="DW165" s="49"/>
      <c r="DX165" s="49"/>
      <c r="DY165" s="49"/>
      <c r="DZ165" s="49"/>
      <c r="EA165" s="49"/>
      <c r="EB165" s="49"/>
      <c r="EC165" s="49"/>
      <c r="ED165" s="49"/>
      <c r="EE165" s="49"/>
      <c r="EF165" s="49"/>
      <c r="EG165" s="49"/>
      <c r="EH165" s="49"/>
      <c r="EI165" s="49"/>
      <c r="EJ165" s="49"/>
      <c r="EK165" s="49"/>
      <c r="EL165" s="49"/>
      <c r="EM165" s="49"/>
      <c r="EN165" s="49"/>
      <c r="EO165" s="49"/>
      <c r="EP165" s="49"/>
      <c r="EQ165" s="49"/>
      <c r="ER165" s="49"/>
      <c r="ES165" s="49"/>
      <c r="ET165" s="49"/>
      <c r="EU165" s="49"/>
      <c r="EV165" s="49"/>
      <c r="EW165" s="49"/>
      <c r="EX165" s="49"/>
      <c r="EY165" s="49"/>
      <c r="EZ165" s="49"/>
      <c r="FA165" s="49"/>
      <c r="FB165" s="49"/>
      <c r="FC165" s="49"/>
      <c r="FD165" s="49"/>
      <c r="FE165" s="49"/>
      <c r="FF165" s="49"/>
      <c r="FG165" s="49"/>
      <c r="FH165" s="49"/>
      <c r="FI165" s="49"/>
      <c r="FJ165" s="49"/>
      <c r="FK165" s="49"/>
      <c r="FL165" s="49"/>
      <c r="FM165" s="49"/>
      <c r="FN165" s="49"/>
      <c r="FO165" s="49"/>
      <c r="FP165" s="49"/>
      <c r="FQ165" s="49"/>
      <c r="FR165" s="49"/>
      <c r="FS165" s="49"/>
      <c r="FT165" s="49"/>
      <c r="FU165" s="49"/>
      <c r="FV165" s="49"/>
      <c r="FW165" s="49"/>
      <c r="FX165" s="49"/>
      <c r="FY165" s="49"/>
      <c r="FZ165" s="49"/>
      <c r="GA165" s="49"/>
      <c r="GB165" s="49"/>
      <c r="GC165" s="49"/>
      <c r="GD165" s="49"/>
      <c r="GE165" s="49"/>
      <c r="GF165" s="49"/>
      <c r="GG165" s="49"/>
      <c r="GH165" s="49"/>
      <c r="GI165" s="49"/>
      <c r="GJ165" s="49"/>
      <c r="GK165" s="49"/>
      <c r="GL165" s="49"/>
      <c r="GM165" s="49"/>
      <c r="GN165" s="49"/>
      <c r="GO165" s="49"/>
      <c r="GP165" s="49"/>
      <c r="GQ165" s="49"/>
      <c r="GR165" s="49"/>
      <c r="GS165" s="49"/>
      <c r="GT165" s="49"/>
      <c r="GU165" s="49"/>
      <c r="GV165" s="49"/>
      <c r="GW165" s="49"/>
      <c r="GX165" s="49"/>
      <c r="GY165" s="49"/>
      <c r="GZ165" s="49"/>
      <c r="HA165" s="49"/>
      <c r="HB165" s="49"/>
      <c r="HC165" s="49"/>
    </row>
    <row r="166" spans="1:211" s="67" customFormat="1" ht="12.75" customHeight="1" outlineLevel="1" x14ac:dyDescent="0.25">
      <c r="A166" s="582"/>
      <c r="B166" s="177"/>
      <c r="C166" s="220">
        <v>0.375</v>
      </c>
      <c r="D166" s="221">
        <v>0.5</v>
      </c>
      <c r="E166" s="220"/>
      <c r="F166" s="221"/>
      <c r="G166" s="220">
        <v>0.5625</v>
      </c>
      <c r="H166" s="221">
        <v>0.66666666666666663</v>
      </c>
      <c r="I166" s="220"/>
      <c r="J166" s="221"/>
      <c r="K166" s="220">
        <v>0.375</v>
      </c>
      <c r="L166" s="221">
        <v>0.5</v>
      </c>
      <c r="M166" s="220"/>
      <c r="N166" s="221"/>
      <c r="O166" s="220">
        <v>0.5625</v>
      </c>
      <c r="P166" s="221">
        <v>0.66666666666666663</v>
      </c>
      <c r="Q166" s="220"/>
      <c r="R166" s="221"/>
      <c r="S166" s="220"/>
      <c r="T166" s="221"/>
      <c r="U166" s="220"/>
      <c r="V166" s="221"/>
      <c r="W166" s="220"/>
      <c r="X166" s="221"/>
      <c r="Y166" s="220"/>
      <c r="Z166" s="221"/>
      <c r="AA166" s="220"/>
      <c r="AB166" s="221"/>
      <c r="AC166" s="220"/>
      <c r="AD166" s="221"/>
      <c r="AE166" s="220"/>
      <c r="AF166" s="221"/>
      <c r="AG166" s="220"/>
      <c r="AH166" s="221"/>
      <c r="AI166" s="220"/>
      <c r="AJ166" s="221"/>
      <c r="AK166" s="220"/>
      <c r="AL166" s="221"/>
      <c r="AM166" s="220"/>
      <c r="AN166" s="221"/>
      <c r="AO166" s="220"/>
      <c r="AP166" s="221"/>
      <c r="AQ166" s="220"/>
      <c r="AR166" s="221"/>
      <c r="AS166" s="220"/>
      <c r="AT166" s="221"/>
      <c r="AU166" s="49"/>
      <c r="AV166" s="49"/>
      <c r="AW166" s="49"/>
      <c r="AX166" s="49"/>
      <c r="AY166" s="49"/>
      <c r="AZ166" s="49"/>
      <c r="BA166" s="49"/>
      <c r="BB166" s="49"/>
      <c r="BC166" s="49"/>
      <c r="BD166" s="49"/>
      <c r="BE166" s="49"/>
      <c r="BF166" s="49"/>
      <c r="BG166" s="49"/>
      <c r="BH166" s="49"/>
      <c r="BI166" s="49"/>
      <c r="BJ166" s="49"/>
      <c r="BK166" s="49"/>
      <c r="BL166" s="49"/>
      <c r="BM166" s="49"/>
      <c r="BN166" s="49"/>
      <c r="BO166" s="49"/>
      <c r="BP166" s="49"/>
      <c r="BQ166" s="49"/>
      <c r="BR166" s="49"/>
      <c r="BS166" s="49"/>
      <c r="BT166" s="49"/>
      <c r="BU166" s="49"/>
      <c r="BV166" s="49"/>
      <c r="BW166" s="49"/>
      <c r="BX166" s="49"/>
      <c r="BY166" s="49"/>
      <c r="BZ166" s="49"/>
      <c r="CA166" s="49"/>
      <c r="CB166" s="49"/>
      <c r="CC166" s="49"/>
      <c r="CD166" s="49"/>
      <c r="CE166" s="49"/>
      <c r="CF166" s="49"/>
      <c r="CG166" s="49"/>
      <c r="CH166" s="49"/>
      <c r="CI166" s="49"/>
      <c r="CJ166" s="49"/>
      <c r="CK166" s="49"/>
      <c r="CL166" s="49"/>
      <c r="CM166" s="49"/>
      <c r="CN166" s="49"/>
      <c r="CO166" s="49"/>
      <c r="CP166" s="49"/>
      <c r="CQ166" s="49"/>
      <c r="CR166" s="49"/>
      <c r="CS166" s="49"/>
      <c r="CT166" s="49"/>
      <c r="CU166" s="49"/>
      <c r="CV166" s="49"/>
      <c r="CW166" s="49"/>
      <c r="CX166" s="49"/>
      <c r="CY166" s="49"/>
      <c r="CZ166" s="49"/>
      <c r="DA166" s="49"/>
      <c r="DB166" s="49"/>
      <c r="DC166" s="49"/>
      <c r="DD166" s="49"/>
      <c r="DE166" s="49"/>
      <c r="DF166" s="49"/>
      <c r="DG166" s="49"/>
      <c r="DH166" s="49"/>
      <c r="DI166" s="49"/>
      <c r="DJ166" s="49"/>
      <c r="DK166" s="49"/>
      <c r="DL166" s="49"/>
      <c r="DM166" s="49"/>
      <c r="DN166" s="49"/>
      <c r="DO166" s="49"/>
      <c r="DP166" s="49"/>
      <c r="DQ166" s="49"/>
      <c r="DR166" s="49"/>
      <c r="DS166" s="49"/>
      <c r="DT166" s="49"/>
      <c r="DU166" s="49"/>
      <c r="DV166" s="49"/>
      <c r="DW166" s="49"/>
      <c r="DX166" s="49"/>
      <c r="DY166" s="49"/>
      <c r="DZ166" s="49"/>
      <c r="EA166" s="49"/>
      <c r="EB166" s="49"/>
      <c r="EC166" s="49"/>
      <c r="ED166" s="49"/>
      <c r="EE166" s="49"/>
      <c r="EF166" s="49"/>
      <c r="EG166" s="49"/>
      <c r="EH166" s="49"/>
      <c r="EI166" s="49"/>
      <c r="EJ166" s="49"/>
      <c r="EK166" s="49"/>
      <c r="EL166" s="49"/>
      <c r="EM166" s="49"/>
      <c r="EN166" s="49"/>
      <c r="EO166" s="49"/>
      <c r="EP166" s="49"/>
      <c r="EQ166" s="49"/>
      <c r="ER166" s="49"/>
      <c r="ES166" s="49"/>
      <c r="ET166" s="49"/>
      <c r="EU166" s="49"/>
      <c r="EV166" s="49"/>
      <c r="EW166" s="49"/>
      <c r="EX166" s="49"/>
      <c r="EY166" s="49"/>
      <c r="EZ166" s="49"/>
      <c r="FA166" s="49"/>
      <c r="FB166" s="49"/>
      <c r="FC166" s="49"/>
      <c r="FD166" s="49"/>
      <c r="FE166" s="49"/>
      <c r="FF166" s="49"/>
      <c r="FG166" s="49"/>
      <c r="FH166" s="49"/>
      <c r="FI166" s="49"/>
      <c r="FJ166" s="49"/>
      <c r="FK166" s="49"/>
      <c r="FL166" s="49"/>
      <c r="FM166" s="49"/>
      <c r="FN166" s="49"/>
      <c r="FO166" s="49"/>
      <c r="FP166" s="49"/>
      <c r="FQ166" s="49"/>
      <c r="FR166" s="49"/>
      <c r="FS166" s="49"/>
      <c r="FT166" s="49"/>
      <c r="FU166" s="49"/>
      <c r="FV166" s="49"/>
      <c r="FW166" s="49"/>
      <c r="FX166" s="49"/>
      <c r="FY166" s="49"/>
      <c r="FZ166" s="49"/>
      <c r="GA166" s="49"/>
      <c r="GB166" s="49"/>
      <c r="GC166" s="49"/>
      <c r="GD166" s="49"/>
      <c r="GE166" s="49"/>
      <c r="GF166" s="49"/>
      <c r="GG166" s="49"/>
      <c r="GH166" s="49"/>
      <c r="GI166" s="49"/>
      <c r="GJ166" s="49"/>
      <c r="GK166" s="49"/>
      <c r="GL166" s="49"/>
      <c r="GM166" s="49"/>
      <c r="GN166" s="49"/>
      <c r="GO166" s="49"/>
      <c r="GP166" s="49"/>
      <c r="GQ166" s="49"/>
      <c r="GR166" s="49"/>
      <c r="GS166" s="49"/>
      <c r="GT166" s="49"/>
      <c r="GU166" s="49"/>
      <c r="GV166" s="49"/>
      <c r="GW166" s="49"/>
      <c r="GX166" s="49"/>
      <c r="GY166" s="49"/>
      <c r="GZ166" s="49"/>
      <c r="HA166" s="49"/>
      <c r="HB166" s="49"/>
      <c r="HC166" s="49"/>
    </row>
    <row r="167" spans="1:211" s="67" customFormat="1" ht="12.75" customHeight="1" outlineLevel="1" x14ac:dyDescent="0.25">
      <c r="A167" s="582"/>
      <c r="B167" s="177"/>
      <c r="C167" s="15"/>
      <c r="D167" s="222" t="s">
        <v>222</v>
      </c>
      <c r="E167" s="15"/>
      <c r="F167" s="222"/>
      <c r="G167" s="15" t="s">
        <v>222</v>
      </c>
      <c r="H167" s="222"/>
      <c r="I167" s="15"/>
      <c r="J167" s="222"/>
      <c r="K167" s="15"/>
      <c r="L167" s="222" t="s">
        <v>222</v>
      </c>
      <c r="M167" s="15"/>
      <c r="N167" s="222"/>
      <c r="O167" s="15"/>
      <c r="P167" s="222" t="s">
        <v>222</v>
      </c>
      <c r="Q167" s="15"/>
      <c r="R167" s="222"/>
      <c r="S167" s="15"/>
      <c r="T167" s="222"/>
      <c r="U167" s="15"/>
      <c r="V167" s="222"/>
      <c r="W167" s="15"/>
      <c r="X167" s="222"/>
      <c r="Y167" s="15"/>
      <c r="Z167" s="222"/>
      <c r="AA167" s="15"/>
      <c r="AB167" s="222"/>
      <c r="AC167" s="15"/>
      <c r="AD167" s="222"/>
      <c r="AE167" s="15"/>
      <c r="AF167" s="222"/>
      <c r="AG167" s="15"/>
      <c r="AH167" s="222"/>
      <c r="AI167" s="15"/>
      <c r="AJ167" s="222"/>
      <c r="AK167" s="15"/>
      <c r="AL167" s="222"/>
      <c r="AM167" s="15"/>
      <c r="AN167" s="222"/>
      <c r="AO167" s="15"/>
      <c r="AP167" s="222"/>
      <c r="AQ167" s="15"/>
      <c r="AR167" s="222"/>
      <c r="AS167" s="15"/>
      <c r="AT167" s="222"/>
      <c r="AU167" s="49"/>
      <c r="AV167" s="49"/>
      <c r="AW167" s="49"/>
      <c r="AX167" s="49"/>
      <c r="AY167" s="49"/>
      <c r="AZ167" s="49"/>
      <c r="BA167" s="49"/>
      <c r="BB167" s="49"/>
      <c r="BC167" s="49"/>
      <c r="BD167" s="49"/>
      <c r="BE167" s="49"/>
      <c r="BF167" s="49"/>
      <c r="BG167" s="49"/>
      <c r="BH167" s="49"/>
      <c r="BI167" s="49"/>
      <c r="BJ167" s="49"/>
      <c r="BK167" s="49"/>
      <c r="BL167" s="49"/>
      <c r="BM167" s="49"/>
      <c r="BN167" s="49"/>
      <c r="BO167" s="49"/>
      <c r="BP167" s="49"/>
      <c r="BQ167" s="49"/>
      <c r="BR167" s="49"/>
      <c r="BS167" s="49"/>
      <c r="BT167" s="49"/>
      <c r="BU167" s="49"/>
      <c r="BV167" s="49"/>
      <c r="BW167" s="49"/>
      <c r="BX167" s="49"/>
      <c r="BY167" s="49"/>
      <c r="BZ167" s="49"/>
      <c r="CA167" s="49"/>
      <c r="CB167" s="49"/>
      <c r="CC167" s="49"/>
      <c r="CD167" s="49"/>
      <c r="CE167" s="49"/>
      <c r="CF167" s="49"/>
      <c r="CG167" s="49"/>
      <c r="CH167" s="49"/>
      <c r="CI167" s="49"/>
      <c r="CJ167" s="49"/>
      <c r="CK167" s="49"/>
      <c r="CL167" s="49"/>
      <c r="CM167" s="49"/>
      <c r="CN167" s="49"/>
      <c r="CO167" s="49"/>
      <c r="CP167" s="49"/>
      <c r="CQ167" s="49"/>
      <c r="CR167" s="49"/>
      <c r="CS167" s="49"/>
      <c r="CT167" s="49"/>
      <c r="CU167" s="49"/>
      <c r="CV167" s="49"/>
      <c r="CW167" s="49"/>
      <c r="CX167" s="49"/>
      <c r="CY167" s="49"/>
      <c r="CZ167" s="49"/>
      <c r="DA167" s="49"/>
      <c r="DB167" s="49"/>
      <c r="DC167" s="49"/>
      <c r="DD167" s="49"/>
      <c r="DE167" s="49"/>
      <c r="DF167" s="49"/>
      <c r="DG167" s="49"/>
      <c r="DH167" s="49"/>
      <c r="DI167" s="49"/>
      <c r="DJ167" s="49"/>
      <c r="DK167" s="49"/>
      <c r="DL167" s="49"/>
      <c r="DM167" s="49"/>
      <c r="DN167" s="49"/>
      <c r="DO167" s="49"/>
      <c r="DP167" s="49"/>
      <c r="DQ167" s="49"/>
      <c r="DR167" s="49"/>
      <c r="DS167" s="49"/>
      <c r="DT167" s="49"/>
      <c r="DU167" s="49"/>
      <c r="DV167" s="49"/>
      <c r="DW167" s="49"/>
      <c r="DX167" s="49"/>
      <c r="DY167" s="49"/>
      <c r="DZ167" s="49"/>
      <c r="EA167" s="49"/>
      <c r="EB167" s="49"/>
      <c r="EC167" s="49"/>
      <c r="ED167" s="49"/>
      <c r="EE167" s="49"/>
      <c r="EF167" s="49"/>
      <c r="EG167" s="49"/>
      <c r="EH167" s="49"/>
      <c r="EI167" s="49"/>
      <c r="EJ167" s="49"/>
      <c r="EK167" s="49"/>
      <c r="EL167" s="49"/>
      <c r="EM167" s="49"/>
      <c r="EN167" s="49"/>
      <c r="EO167" s="49"/>
      <c r="EP167" s="49"/>
      <c r="EQ167" s="49"/>
      <c r="ER167" s="49"/>
      <c r="ES167" s="49"/>
      <c r="ET167" s="49"/>
      <c r="EU167" s="49"/>
      <c r="EV167" s="49"/>
      <c r="EW167" s="49"/>
      <c r="EX167" s="49"/>
      <c r="EY167" s="49"/>
      <c r="EZ167" s="49"/>
      <c r="FA167" s="49"/>
      <c r="FB167" s="49"/>
      <c r="FC167" s="49"/>
      <c r="FD167" s="49"/>
      <c r="FE167" s="49"/>
      <c r="FF167" s="49"/>
      <c r="FG167" s="49"/>
      <c r="FH167" s="49"/>
      <c r="FI167" s="49"/>
      <c r="FJ167" s="49"/>
      <c r="FK167" s="49"/>
      <c r="FL167" s="49"/>
      <c r="FM167" s="49"/>
      <c r="FN167" s="49"/>
      <c r="FO167" s="49"/>
      <c r="FP167" s="49"/>
      <c r="FQ167" s="49"/>
      <c r="FR167" s="49"/>
      <c r="FS167" s="49"/>
      <c r="FT167" s="49"/>
      <c r="FU167" s="49"/>
      <c r="FV167" s="49"/>
      <c r="FW167" s="49"/>
      <c r="FX167" s="49"/>
      <c r="FY167" s="49"/>
      <c r="FZ167" s="49"/>
      <c r="GA167" s="49"/>
      <c r="GB167" s="49"/>
      <c r="GC167" s="49"/>
      <c r="GD167" s="49"/>
      <c r="GE167" s="49"/>
      <c r="GF167" s="49"/>
      <c r="GG167" s="49"/>
      <c r="GH167" s="49"/>
      <c r="GI167" s="49"/>
      <c r="GJ167" s="49"/>
      <c r="GK167" s="49"/>
      <c r="GL167" s="49"/>
      <c r="GM167" s="49"/>
      <c r="GN167" s="49"/>
      <c r="GO167" s="49"/>
      <c r="GP167" s="49"/>
      <c r="GQ167" s="49"/>
      <c r="GR167" s="49"/>
      <c r="GS167" s="49"/>
      <c r="GT167" s="49"/>
      <c r="GU167" s="49"/>
      <c r="GV167" s="49"/>
      <c r="GW167" s="49"/>
      <c r="GX167" s="49"/>
      <c r="GY167" s="49"/>
      <c r="GZ167" s="49"/>
      <c r="HA167" s="49"/>
      <c r="HB167" s="49"/>
      <c r="HC167" s="49"/>
    </row>
    <row r="168" spans="1:211" s="67" customFormat="1" ht="12.75" customHeight="1" outlineLevel="1" x14ac:dyDescent="0.25">
      <c r="A168" s="582"/>
      <c r="B168" s="177"/>
      <c r="C168" s="388"/>
      <c r="D168" s="389"/>
      <c r="E168" s="388"/>
      <c r="F168" s="389"/>
      <c r="G168" s="388"/>
      <c r="H168" s="389"/>
      <c r="I168" s="388"/>
      <c r="J168" s="389"/>
      <c r="K168" s="388"/>
      <c r="L168" s="389"/>
      <c r="M168" s="388"/>
      <c r="N168" s="389"/>
      <c r="O168" s="388"/>
      <c r="P168" s="389"/>
      <c r="Q168" s="388"/>
      <c r="R168" s="389"/>
      <c r="S168" s="388"/>
      <c r="T168" s="389"/>
      <c r="U168" s="388"/>
      <c r="V168" s="389"/>
      <c r="W168" s="388"/>
      <c r="X168" s="389"/>
      <c r="Y168" s="388"/>
      <c r="Z168" s="389"/>
      <c r="AA168" s="388"/>
      <c r="AB168" s="389"/>
      <c r="AC168" s="388"/>
      <c r="AD168" s="389"/>
      <c r="AE168" s="388"/>
      <c r="AF168" s="389"/>
      <c r="AG168" s="388"/>
      <c r="AH168" s="389"/>
      <c r="AI168" s="388"/>
      <c r="AJ168" s="389"/>
      <c r="AK168" s="388"/>
      <c r="AL168" s="389"/>
      <c r="AM168" s="388"/>
      <c r="AN168" s="389"/>
      <c r="AO168" s="388"/>
      <c r="AP168" s="389"/>
      <c r="AQ168" s="388"/>
      <c r="AR168" s="389"/>
      <c r="AS168" s="388"/>
      <c r="AT168" s="389"/>
      <c r="AU168" s="49"/>
      <c r="AV168" s="49"/>
      <c r="AW168" s="49"/>
      <c r="AX168" s="49"/>
      <c r="AY168" s="49"/>
      <c r="AZ168" s="49"/>
      <c r="BA168" s="49"/>
      <c r="BB168" s="49"/>
      <c r="BC168" s="49"/>
      <c r="BD168" s="49"/>
      <c r="BE168" s="49"/>
      <c r="BF168" s="49"/>
      <c r="BG168" s="49"/>
      <c r="BH168" s="49"/>
      <c r="BI168" s="49"/>
      <c r="BJ168" s="49"/>
      <c r="BK168" s="49"/>
      <c r="BL168" s="49"/>
      <c r="BM168" s="49"/>
      <c r="BN168" s="49"/>
      <c r="BO168" s="49"/>
      <c r="BP168" s="49"/>
      <c r="BQ168" s="49"/>
      <c r="BR168" s="49"/>
      <c r="BS168" s="49"/>
      <c r="BT168" s="49"/>
      <c r="BU168" s="49"/>
      <c r="BV168" s="49"/>
      <c r="BW168" s="49"/>
      <c r="BX168" s="49"/>
      <c r="BY168" s="49"/>
      <c r="BZ168" s="49"/>
      <c r="CA168" s="49"/>
      <c r="CB168" s="49"/>
      <c r="CC168" s="49"/>
      <c r="CD168" s="49"/>
      <c r="CE168" s="49"/>
      <c r="CF168" s="49"/>
      <c r="CG168" s="49"/>
      <c r="CH168" s="49"/>
      <c r="CI168" s="49"/>
      <c r="CJ168" s="49"/>
      <c r="CK168" s="49"/>
      <c r="CL168" s="49"/>
      <c r="CM168" s="49"/>
      <c r="CN168" s="49"/>
      <c r="CO168" s="49"/>
      <c r="CP168" s="49"/>
      <c r="CQ168" s="49"/>
      <c r="CR168" s="49"/>
      <c r="CS168" s="49"/>
      <c r="CT168" s="49"/>
      <c r="CU168" s="49"/>
      <c r="CV168" s="49"/>
      <c r="CW168" s="49"/>
      <c r="CX168" s="49"/>
      <c r="CY168" s="49"/>
      <c r="CZ168" s="49"/>
      <c r="DA168" s="49"/>
      <c r="DB168" s="49"/>
      <c r="DC168" s="49"/>
      <c r="DD168" s="49"/>
      <c r="DE168" s="49"/>
      <c r="DF168" s="49"/>
      <c r="DG168" s="49"/>
      <c r="DH168" s="49"/>
      <c r="DI168" s="49"/>
      <c r="DJ168" s="49"/>
      <c r="DK168" s="49"/>
      <c r="DL168" s="49"/>
      <c r="DM168" s="49"/>
      <c r="DN168" s="49"/>
      <c r="DO168" s="49"/>
      <c r="DP168" s="49"/>
      <c r="DQ168" s="49"/>
      <c r="DR168" s="49"/>
      <c r="DS168" s="49"/>
      <c r="DT168" s="49"/>
      <c r="DU168" s="49"/>
      <c r="DV168" s="49"/>
      <c r="DW168" s="49"/>
      <c r="DX168" s="49"/>
      <c r="DY168" s="49"/>
      <c r="DZ168" s="49"/>
      <c r="EA168" s="49"/>
      <c r="EB168" s="49"/>
      <c r="EC168" s="49"/>
      <c r="ED168" s="49"/>
      <c r="EE168" s="49"/>
      <c r="EF168" s="49"/>
      <c r="EG168" s="49"/>
      <c r="EH168" s="49"/>
      <c r="EI168" s="49"/>
      <c r="EJ168" s="49"/>
      <c r="EK168" s="49"/>
      <c r="EL168" s="49"/>
      <c r="EM168" s="49"/>
      <c r="EN168" s="49"/>
      <c r="EO168" s="49"/>
      <c r="EP168" s="49"/>
      <c r="EQ168" s="49"/>
      <c r="ER168" s="49"/>
      <c r="ES168" s="49"/>
      <c r="ET168" s="49"/>
      <c r="EU168" s="49"/>
      <c r="EV168" s="49"/>
      <c r="EW168" s="49"/>
      <c r="EX168" s="49"/>
      <c r="EY168" s="49"/>
      <c r="EZ168" s="49"/>
      <c r="FA168" s="49"/>
      <c r="FB168" s="49"/>
      <c r="FC168" s="49"/>
      <c r="FD168" s="49"/>
      <c r="FE168" s="49"/>
      <c r="FF168" s="49"/>
      <c r="FG168" s="49"/>
      <c r="FH168" s="49"/>
      <c r="FI168" s="49"/>
      <c r="FJ168" s="49"/>
      <c r="FK168" s="49"/>
      <c r="FL168" s="49"/>
      <c r="FM168" s="49"/>
      <c r="FN168" s="49"/>
      <c r="FO168" s="49"/>
      <c r="FP168" s="49"/>
      <c r="FQ168" s="49"/>
      <c r="FR168" s="49"/>
      <c r="FS168" s="49"/>
      <c r="FT168" s="49"/>
      <c r="FU168" s="49"/>
      <c r="FV168" s="49"/>
      <c r="FW168" s="49"/>
      <c r="FX168" s="49"/>
      <c r="FY168" s="49"/>
      <c r="FZ168" s="49"/>
      <c r="GA168" s="49"/>
      <c r="GB168" s="49"/>
      <c r="GC168" s="49"/>
      <c r="GD168" s="49"/>
      <c r="GE168" s="49"/>
      <c r="GF168" s="49"/>
      <c r="GG168" s="49"/>
      <c r="GH168" s="49"/>
      <c r="GI168" s="49"/>
      <c r="GJ168" s="49"/>
      <c r="GK168" s="49"/>
      <c r="GL168" s="49"/>
      <c r="GM168" s="49"/>
      <c r="GN168" s="49"/>
      <c r="GO168" s="49"/>
      <c r="GP168" s="49"/>
      <c r="GQ168" s="49"/>
      <c r="GR168" s="49"/>
      <c r="GS168" s="49"/>
      <c r="GT168" s="49"/>
      <c r="GU168" s="49"/>
      <c r="GV168" s="49"/>
      <c r="GW168" s="49"/>
      <c r="GX168" s="49"/>
      <c r="GY168" s="49"/>
      <c r="GZ168" s="49"/>
      <c r="HA168" s="49"/>
      <c r="HB168" s="49"/>
      <c r="HC168" s="49"/>
    </row>
    <row r="169" spans="1:211" x14ac:dyDescent="0.25">
      <c r="C169" s="237"/>
      <c r="D169" s="238"/>
      <c r="E169" s="236"/>
      <c r="F169" s="236"/>
      <c r="G169" s="237"/>
      <c r="H169" s="238"/>
      <c r="I169" s="236"/>
      <c r="J169" s="236"/>
      <c r="K169" s="237"/>
      <c r="L169" s="238"/>
      <c r="M169" s="236"/>
      <c r="N169" s="236"/>
      <c r="O169" s="237"/>
      <c r="P169" s="238"/>
      <c r="Q169" s="236"/>
      <c r="R169" s="236"/>
      <c r="S169" s="237"/>
      <c r="T169" s="238"/>
      <c r="U169" s="236"/>
      <c r="V169" s="236"/>
      <c r="W169" s="237"/>
      <c r="X169" s="238"/>
      <c r="Y169" s="236"/>
      <c r="Z169" s="236"/>
      <c r="AA169" s="237"/>
      <c r="AB169" s="238"/>
      <c r="AC169" s="236"/>
      <c r="AD169" s="236"/>
      <c r="AE169" s="237"/>
      <c r="AF169" s="238"/>
      <c r="AG169" s="236"/>
      <c r="AH169" s="236"/>
      <c r="AI169" s="237"/>
      <c r="AJ169" s="238"/>
      <c r="AK169" s="236"/>
      <c r="AL169" s="236"/>
      <c r="AM169" s="237"/>
      <c r="AN169" s="238"/>
      <c r="AO169" s="236"/>
      <c r="AP169" s="236"/>
      <c r="AQ169" s="237"/>
      <c r="AR169" s="238"/>
      <c r="AS169" s="237"/>
      <c r="AT169" s="238"/>
    </row>
    <row r="170" spans="1:211" ht="16.5" thickBot="1" x14ac:dyDescent="0.3">
      <c r="A170" s="49" t="s">
        <v>0</v>
      </c>
      <c r="B170" s="157"/>
      <c r="C170" s="239">
        <f>AS128+2</f>
        <v>43038</v>
      </c>
      <c r="D170" s="240" t="s">
        <v>1</v>
      </c>
      <c r="E170" s="241">
        <f>C170</f>
        <v>43038</v>
      </c>
      <c r="F170" s="242" t="s">
        <v>2</v>
      </c>
      <c r="G170" s="239">
        <f>C170</f>
        <v>43038</v>
      </c>
      <c r="H170" s="243" t="s">
        <v>3</v>
      </c>
      <c r="I170" s="241">
        <f>C170</f>
        <v>43038</v>
      </c>
      <c r="J170" s="242" t="s">
        <v>4</v>
      </c>
      <c r="K170" s="239">
        <f>C170+1</f>
        <v>43039</v>
      </c>
      <c r="L170" s="244" t="s">
        <v>1</v>
      </c>
      <c r="M170" s="241">
        <f>C170+1</f>
        <v>43039</v>
      </c>
      <c r="N170" s="242" t="s">
        <v>2</v>
      </c>
      <c r="O170" s="239">
        <f>C170+1</f>
        <v>43039</v>
      </c>
      <c r="P170" s="243" t="s">
        <v>3</v>
      </c>
      <c r="Q170" s="241">
        <f>C170+1</f>
        <v>43039</v>
      </c>
      <c r="R170" s="242" t="s">
        <v>4</v>
      </c>
      <c r="S170" s="245">
        <f>K170+1</f>
        <v>43040</v>
      </c>
      <c r="T170" s="246" t="s">
        <v>1</v>
      </c>
      <c r="U170" s="247">
        <f>K170+1</f>
        <v>43040</v>
      </c>
      <c r="V170" s="248" t="s">
        <v>2</v>
      </c>
      <c r="W170" s="245">
        <f>K170+1</f>
        <v>43040</v>
      </c>
      <c r="X170" s="246" t="s">
        <v>3</v>
      </c>
      <c r="Y170" s="247">
        <f>K170+1</f>
        <v>43040</v>
      </c>
      <c r="Z170" s="248" t="s">
        <v>4</v>
      </c>
      <c r="AA170" s="245">
        <f>S170+1</f>
        <v>43041</v>
      </c>
      <c r="AB170" s="246" t="s">
        <v>1</v>
      </c>
      <c r="AC170" s="247">
        <f>S170+1</f>
        <v>43041</v>
      </c>
      <c r="AD170" s="248" t="s">
        <v>2</v>
      </c>
      <c r="AE170" s="245">
        <f>S170+1</f>
        <v>43041</v>
      </c>
      <c r="AF170" s="246" t="s">
        <v>3</v>
      </c>
      <c r="AG170" s="247">
        <f>S170+1</f>
        <v>43041</v>
      </c>
      <c r="AH170" s="248" t="s">
        <v>4</v>
      </c>
      <c r="AI170" s="245">
        <f>AA170+1</f>
        <v>43042</v>
      </c>
      <c r="AJ170" s="246" t="s">
        <v>1</v>
      </c>
      <c r="AK170" s="247">
        <f>AA170+1</f>
        <v>43042</v>
      </c>
      <c r="AL170" s="248" t="s">
        <v>2</v>
      </c>
      <c r="AM170" s="245">
        <f>AA170+1</f>
        <v>43042</v>
      </c>
      <c r="AN170" s="246" t="s">
        <v>3</v>
      </c>
      <c r="AO170" s="247">
        <f>AA170+1</f>
        <v>43042</v>
      </c>
      <c r="AP170" s="248" t="s">
        <v>4</v>
      </c>
      <c r="AQ170" s="245">
        <f>AI170+1</f>
        <v>43043</v>
      </c>
      <c r="AR170" s="246" t="s">
        <v>1</v>
      </c>
      <c r="AS170" s="245">
        <f>AI170+1</f>
        <v>43043</v>
      </c>
      <c r="AT170" s="246" t="s">
        <v>3</v>
      </c>
    </row>
    <row r="171" spans="1:211" s="50" customFormat="1" ht="12.75" hidden="1" customHeight="1" x14ac:dyDescent="0.25">
      <c r="A171" s="582">
        <f>A129+1</f>
        <v>5</v>
      </c>
      <c r="B171" s="164" t="s">
        <v>6</v>
      </c>
      <c r="C171" s="578" t="s">
        <v>223</v>
      </c>
      <c r="D171" s="579"/>
      <c r="E171" s="578" t="s">
        <v>224</v>
      </c>
      <c r="F171" s="579"/>
      <c r="G171" s="578"/>
      <c r="H171" s="579"/>
      <c r="I171" s="578"/>
      <c r="J171" s="579"/>
      <c r="K171" s="578"/>
      <c r="L171" s="579"/>
      <c r="M171" s="578"/>
      <c r="N171" s="579"/>
      <c r="O171" s="578"/>
      <c r="P171" s="579"/>
      <c r="Q171" s="578" t="s">
        <v>225</v>
      </c>
      <c r="R171" s="579"/>
      <c r="S171" s="580" t="e">
        <f>#REF!</f>
        <v>#REF!</v>
      </c>
      <c r="T171" s="581"/>
      <c r="U171" s="576" t="e">
        <f>#REF!</f>
        <v>#REF!</v>
      </c>
      <c r="V171" s="577"/>
      <c r="W171" s="576" t="e">
        <f>#REF!</f>
        <v>#REF!</v>
      </c>
      <c r="X171" s="577"/>
      <c r="Y171" s="576" t="e">
        <f>#REF!</f>
        <v>#REF!</v>
      </c>
      <c r="Z171" s="577"/>
      <c r="AA171" s="576" t="e">
        <f>#REF!</f>
        <v>#REF!</v>
      </c>
      <c r="AB171" s="577"/>
      <c r="AC171" s="576" t="e">
        <f>#REF!</f>
        <v>#REF!</v>
      </c>
      <c r="AD171" s="577"/>
      <c r="AE171" s="576" t="e">
        <f>#REF!</f>
        <v>#REF!</v>
      </c>
      <c r="AF171" s="577"/>
      <c r="AG171" s="576" t="e">
        <f>#REF!</f>
        <v>#REF!</v>
      </c>
      <c r="AH171" s="577"/>
      <c r="AI171" s="576" t="e">
        <f>#REF!</f>
        <v>#REF!</v>
      </c>
      <c r="AJ171" s="577"/>
      <c r="AK171" s="576" t="e">
        <f>#REF!</f>
        <v>#REF!</v>
      </c>
      <c r="AL171" s="577"/>
      <c r="AM171" s="576" t="e">
        <f>#REF!</f>
        <v>#REF!</v>
      </c>
      <c r="AN171" s="577"/>
      <c r="AO171" s="576" t="e">
        <f>#REF!</f>
        <v>#REF!</v>
      </c>
      <c r="AP171" s="577"/>
      <c r="AQ171" s="576" t="e">
        <f>#REF!</f>
        <v>#REF!</v>
      </c>
      <c r="AR171" s="577"/>
      <c r="AS171" s="576" t="e">
        <f>#REF!</f>
        <v>#REF!</v>
      </c>
      <c r="AT171" s="577"/>
      <c r="AU171" s="49"/>
      <c r="AV171" s="49"/>
      <c r="AW171" s="49"/>
      <c r="AX171" s="49"/>
      <c r="AY171" s="49"/>
      <c r="AZ171" s="49"/>
      <c r="BA171" s="49"/>
      <c r="BB171" s="49"/>
      <c r="BC171" s="49"/>
      <c r="BD171" s="49"/>
      <c r="BE171" s="49"/>
      <c r="BF171" s="49"/>
      <c r="BG171" s="49"/>
      <c r="BH171" s="49"/>
      <c r="BI171" s="49"/>
      <c r="BJ171" s="49"/>
      <c r="BK171" s="49"/>
      <c r="BL171" s="49"/>
      <c r="BM171" s="49"/>
      <c r="BN171" s="49"/>
      <c r="BO171" s="49"/>
      <c r="BP171" s="49"/>
      <c r="BQ171" s="49"/>
      <c r="BR171" s="49"/>
      <c r="BS171" s="49"/>
      <c r="BT171" s="49"/>
      <c r="BU171" s="49"/>
      <c r="BV171" s="49"/>
      <c r="BW171" s="49"/>
      <c r="BX171" s="49"/>
      <c r="BY171" s="49"/>
      <c r="BZ171" s="49"/>
      <c r="CA171" s="49"/>
      <c r="CB171" s="49"/>
      <c r="CC171" s="49"/>
      <c r="CD171" s="49"/>
      <c r="CE171" s="49"/>
      <c r="CF171" s="49"/>
      <c r="CG171" s="49"/>
      <c r="CH171" s="49"/>
      <c r="CI171" s="49"/>
      <c r="CJ171" s="49"/>
      <c r="CK171" s="49"/>
      <c r="CL171" s="49"/>
      <c r="CM171" s="49"/>
      <c r="CN171" s="49"/>
      <c r="CO171" s="49"/>
      <c r="CP171" s="49"/>
      <c r="CQ171" s="49"/>
      <c r="CR171" s="49"/>
      <c r="CS171" s="49"/>
      <c r="CT171" s="49"/>
      <c r="CU171" s="49"/>
      <c r="CV171" s="49"/>
      <c r="CW171" s="49"/>
      <c r="CX171" s="49"/>
      <c r="CY171" s="49"/>
      <c r="CZ171" s="49"/>
      <c r="DA171" s="49"/>
      <c r="DB171" s="49"/>
      <c r="DC171" s="49"/>
      <c r="DD171" s="49"/>
      <c r="DE171" s="49"/>
      <c r="DF171" s="49"/>
      <c r="DG171" s="49"/>
      <c r="DH171" s="49"/>
      <c r="DI171" s="49"/>
      <c r="DJ171" s="49"/>
      <c r="DK171" s="49"/>
      <c r="DL171" s="49"/>
      <c r="DM171" s="49"/>
      <c r="DN171" s="49"/>
      <c r="DO171" s="49"/>
      <c r="DP171" s="49"/>
      <c r="DQ171" s="49"/>
      <c r="DR171" s="49"/>
      <c r="DS171" s="49"/>
      <c r="DT171" s="49"/>
      <c r="DU171" s="49"/>
      <c r="DV171" s="49"/>
      <c r="DW171" s="49"/>
      <c r="DX171" s="49"/>
      <c r="DY171" s="49"/>
      <c r="DZ171" s="49"/>
      <c r="EA171" s="49"/>
      <c r="EB171" s="49"/>
      <c r="EC171" s="49"/>
      <c r="ED171" s="49"/>
      <c r="EE171" s="49"/>
      <c r="EF171" s="49"/>
      <c r="EG171" s="49"/>
      <c r="EH171" s="49"/>
      <c r="EI171" s="49"/>
      <c r="EJ171" s="49"/>
      <c r="EK171" s="49"/>
      <c r="EL171" s="49"/>
      <c r="EM171" s="49"/>
      <c r="EN171" s="49"/>
      <c r="EO171" s="49"/>
      <c r="EP171" s="49"/>
      <c r="EQ171" s="49"/>
      <c r="ER171" s="49"/>
      <c r="ES171" s="49"/>
      <c r="ET171" s="49"/>
      <c r="EU171" s="49"/>
      <c r="EV171" s="49"/>
      <c r="EW171" s="49"/>
      <c r="EX171" s="49"/>
      <c r="EY171" s="49"/>
      <c r="EZ171" s="49"/>
      <c r="FA171" s="49"/>
      <c r="FB171" s="49"/>
      <c r="FC171" s="49"/>
      <c r="FD171" s="49"/>
      <c r="FE171" s="49"/>
      <c r="FF171" s="49"/>
      <c r="FG171" s="49"/>
      <c r="FH171" s="49"/>
      <c r="FI171" s="49"/>
      <c r="FJ171" s="49"/>
      <c r="FK171" s="49"/>
      <c r="FL171" s="49"/>
      <c r="FM171" s="49"/>
      <c r="FN171" s="49"/>
      <c r="FO171" s="49"/>
      <c r="FP171" s="49"/>
      <c r="FQ171" s="49"/>
      <c r="FR171" s="49"/>
      <c r="FS171" s="49"/>
      <c r="FT171" s="49"/>
      <c r="FU171" s="49"/>
      <c r="FV171" s="49"/>
      <c r="FW171" s="49"/>
      <c r="FX171" s="49"/>
      <c r="FY171" s="49"/>
      <c r="FZ171" s="49"/>
      <c r="GA171" s="49"/>
      <c r="GB171" s="49"/>
      <c r="GC171" s="49"/>
      <c r="GD171" s="49"/>
      <c r="GE171" s="49"/>
      <c r="GF171" s="49"/>
      <c r="GG171" s="49"/>
      <c r="GH171" s="49"/>
      <c r="GI171" s="49"/>
      <c r="GJ171" s="49"/>
      <c r="GK171" s="49"/>
      <c r="GL171" s="49"/>
      <c r="GM171" s="49"/>
      <c r="GN171" s="49"/>
      <c r="GO171" s="49"/>
      <c r="GP171" s="49"/>
      <c r="GQ171" s="49"/>
      <c r="GR171" s="49"/>
      <c r="GS171" s="49"/>
      <c r="GT171" s="49"/>
      <c r="GU171" s="49"/>
      <c r="GV171" s="49"/>
      <c r="GW171" s="49"/>
      <c r="GX171" s="49"/>
      <c r="GY171" s="49"/>
      <c r="GZ171" s="49"/>
      <c r="HA171" s="49"/>
      <c r="HB171" s="49"/>
      <c r="HC171" s="49"/>
    </row>
    <row r="172" spans="1:211" s="50" customFormat="1" ht="12.75" hidden="1" customHeight="1" x14ac:dyDescent="0.25">
      <c r="A172" s="582"/>
      <c r="B172" s="164"/>
      <c r="C172" s="249">
        <v>4.1666666666666664E-2</v>
      </c>
      <c r="D172" s="250">
        <v>8.3333333333333329E-2</v>
      </c>
      <c r="E172" s="249"/>
      <c r="F172" s="250"/>
      <c r="G172" s="249"/>
      <c r="H172" s="250"/>
      <c r="I172" s="249"/>
      <c r="J172" s="250"/>
      <c r="K172" s="249"/>
      <c r="L172" s="250"/>
      <c r="M172" s="249"/>
      <c r="N172" s="250"/>
      <c r="O172" s="249"/>
      <c r="P172" s="250"/>
      <c r="Q172" s="249">
        <v>0.125</v>
      </c>
      <c r="R172" s="250">
        <v>0.16666666666666666</v>
      </c>
      <c r="S172" s="251" t="e">
        <f>#REF!</f>
        <v>#REF!</v>
      </c>
      <c r="T172" s="252" t="e">
        <f>#REF!</f>
        <v>#REF!</v>
      </c>
      <c r="U172" s="253" t="e">
        <f>#REF!</f>
        <v>#REF!</v>
      </c>
      <c r="V172" s="252" t="e">
        <f>#REF!</f>
        <v>#REF!</v>
      </c>
      <c r="W172" s="253" t="e">
        <f>#REF!</f>
        <v>#REF!</v>
      </c>
      <c r="X172" s="252" t="e">
        <f>#REF!</f>
        <v>#REF!</v>
      </c>
      <c r="Y172" s="253" t="e">
        <f>#REF!</f>
        <v>#REF!</v>
      </c>
      <c r="Z172" s="252" t="e">
        <f>#REF!</f>
        <v>#REF!</v>
      </c>
      <c r="AA172" s="253" t="e">
        <f>#REF!</f>
        <v>#REF!</v>
      </c>
      <c r="AB172" s="252" t="e">
        <f>#REF!</f>
        <v>#REF!</v>
      </c>
      <c r="AC172" s="253" t="e">
        <f>#REF!</f>
        <v>#REF!</v>
      </c>
      <c r="AD172" s="252" t="e">
        <f>#REF!</f>
        <v>#REF!</v>
      </c>
      <c r="AE172" s="253" t="e">
        <f>#REF!</f>
        <v>#REF!</v>
      </c>
      <c r="AF172" s="252" t="e">
        <f>#REF!</f>
        <v>#REF!</v>
      </c>
      <c r="AG172" s="253" t="e">
        <f>#REF!</f>
        <v>#REF!</v>
      </c>
      <c r="AH172" s="252" t="e">
        <f>#REF!</f>
        <v>#REF!</v>
      </c>
      <c r="AI172" s="253" t="e">
        <f>#REF!</f>
        <v>#REF!</v>
      </c>
      <c r="AJ172" s="252" t="e">
        <f>#REF!</f>
        <v>#REF!</v>
      </c>
      <c r="AK172" s="253" t="e">
        <f>#REF!</f>
        <v>#REF!</v>
      </c>
      <c r="AL172" s="252" t="e">
        <f>#REF!</f>
        <v>#REF!</v>
      </c>
      <c r="AM172" s="253" t="e">
        <f>#REF!</f>
        <v>#REF!</v>
      </c>
      <c r="AN172" s="252" t="e">
        <f>#REF!</f>
        <v>#REF!</v>
      </c>
      <c r="AO172" s="253" t="e">
        <f>#REF!</f>
        <v>#REF!</v>
      </c>
      <c r="AP172" s="252" t="e">
        <f>#REF!</f>
        <v>#REF!</v>
      </c>
      <c r="AQ172" s="253" t="e">
        <f>#REF!</f>
        <v>#REF!</v>
      </c>
      <c r="AR172" s="252" t="e">
        <f>#REF!</f>
        <v>#REF!</v>
      </c>
      <c r="AS172" s="253" t="e">
        <f>#REF!</f>
        <v>#REF!</v>
      </c>
      <c r="AT172" s="252" t="e">
        <f>#REF!</f>
        <v>#REF!</v>
      </c>
      <c r="AU172" s="49"/>
      <c r="AV172" s="49"/>
      <c r="AW172" s="49"/>
      <c r="AX172" s="49"/>
      <c r="AY172" s="49"/>
      <c r="AZ172" s="49"/>
      <c r="BA172" s="49"/>
      <c r="BB172" s="49"/>
      <c r="BC172" s="49"/>
      <c r="BD172" s="49"/>
      <c r="BE172" s="49"/>
      <c r="BF172" s="49"/>
      <c r="BG172" s="49"/>
      <c r="BH172" s="49"/>
      <c r="BI172" s="49"/>
      <c r="BJ172" s="49"/>
      <c r="BK172" s="49"/>
      <c r="BL172" s="49"/>
      <c r="BM172" s="49"/>
      <c r="BN172" s="49"/>
      <c r="BO172" s="49"/>
      <c r="BP172" s="49"/>
      <c r="BQ172" s="49"/>
      <c r="BR172" s="49"/>
      <c r="BS172" s="49"/>
      <c r="BT172" s="49"/>
      <c r="BU172" s="49"/>
      <c r="BV172" s="49"/>
      <c r="BW172" s="49"/>
      <c r="BX172" s="49"/>
      <c r="BY172" s="49"/>
      <c r="BZ172" s="49"/>
      <c r="CA172" s="49"/>
      <c r="CB172" s="49"/>
      <c r="CC172" s="49"/>
      <c r="CD172" s="49"/>
      <c r="CE172" s="49"/>
      <c r="CF172" s="49"/>
      <c r="CG172" s="49"/>
      <c r="CH172" s="49"/>
      <c r="CI172" s="49"/>
      <c r="CJ172" s="49"/>
      <c r="CK172" s="49"/>
      <c r="CL172" s="49"/>
      <c r="CM172" s="49"/>
      <c r="CN172" s="49"/>
      <c r="CO172" s="49"/>
      <c r="CP172" s="49"/>
      <c r="CQ172" s="49"/>
      <c r="CR172" s="49"/>
      <c r="CS172" s="49"/>
      <c r="CT172" s="49"/>
      <c r="CU172" s="49"/>
      <c r="CV172" s="49"/>
      <c r="CW172" s="49"/>
      <c r="CX172" s="49"/>
      <c r="CY172" s="49"/>
      <c r="CZ172" s="49"/>
      <c r="DA172" s="49"/>
      <c r="DB172" s="49"/>
      <c r="DC172" s="49"/>
      <c r="DD172" s="49"/>
      <c r="DE172" s="49"/>
      <c r="DF172" s="49"/>
      <c r="DG172" s="49"/>
      <c r="DH172" s="49"/>
      <c r="DI172" s="49"/>
      <c r="DJ172" s="49"/>
      <c r="DK172" s="49"/>
      <c r="DL172" s="49"/>
      <c r="DM172" s="49"/>
      <c r="DN172" s="49"/>
      <c r="DO172" s="49"/>
      <c r="DP172" s="49"/>
      <c r="DQ172" s="49"/>
      <c r="DR172" s="49"/>
      <c r="DS172" s="49"/>
      <c r="DT172" s="49"/>
      <c r="DU172" s="49"/>
      <c r="DV172" s="49"/>
      <c r="DW172" s="49"/>
      <c r="DX172" s="49"/>
      <c r="DY172" s="49"/>
      <c r="DZ172" s="49"/>
      <c r="EA172" s="49"/>
      <c r="EB172" s="49"/>
      <c r="EC172" s="49"/>
      <c r="ED172" s="49"/>
      <c r="EE172" s="49"/>
      <c r="EF172" s="49"/>
      <c r="EG172" s="49"/>
      <c r="EH172" s="49"/>
      <c r="EI172" s="49"/>
      <c r="EJ172" s="49"/>
      <c r="EK172" s="49"/>
      <c r="EL172" s="49"/>
      <c r="EM172" s="49"/>
      <c r="EN172" s="49"/>
      <c r="EO172" s="49"/>
      <c r="EP172" s="49"/>
      <c r="EQ172" s="49"/>
      <c r="ER172" s="49"/>
      <c r="ES172" s="49"/>
      <c r="ET172" s="49"/>
      <c r="EU172" s="49"/>
      <c r="EV172" s="49"/>
      <c r="EW172" s="49"/>
      <c r="EX172" s="49"/>
      <c r="EY172" s="49"/>
      <c r="EZ172" s="49"/>
      <c r="FA172" s="49"/>
      <c r="FB172" s="49"/>
      <c r="FC172" s="49"/>
      <c r="FD172" s="49"/>
      <c r="FE172" s="49"/>
      <c r="FF172" s="49"/>
      <c r="FG172" s="49"/>
      <c r="FH172" s="49"/>
      <c r="FI172" s="49"/>
      <c r="FJ172" s="49"/>
      <c r="FK172" s="49"/>
      <c r="FL172" s="49"/>
      <c r="FM172" s="49"/>
      <c r="FN172" s="49"/>
      <c r="FO172" s="49"/>
      <c r="FP172" s="49"/>
      <c r="FQ172" s="49"/>
      <c r="FR172" s="49"/>
      <c r="FS172" s="49"/>
      <c r="FT172" s="49"/>
      <c r="FU172" s="49"/>
      <c r="FV172" s="49"/>
      <c r="FW172" s="49"/>
      <c r="FX172" s="49"/>
      <c r="FY172" s="49"/>
      <c r="FZ172" s="49"/>
      <c r="GA172" s="49"/>
      <c r="GB172" s="49"/>
      <c r="GC172" s="49"/>
      <c r="GD172" s="49"/>
      <c r="GE172" s="49"/>
      <c r="GF172" s="49"/>
      <c r="GG172" s="49"/>
      <c r="GH172" s="49"/>
      <c r="GI172" s="49"/>
      <c r="GJ172" s="49"/>
      <c r="GK172" s="49"/>
      <c r="GL172" s="49"/>
      <c r="GM172" s="49"/>
      <c r="GN172" s="49"/>
      <c r="GO172" s="49"/>
      <c r="GP172" s="49"/>
      <c r="GQ172" s="49"/>
      <c r="GR172" s="49"/>
      <c r="GS172" s="49"/>
      <c r="GT172" s="49"/>
      <c r="GU172" s="49"/>
      <c r="GV172" s="49"/>
      <c r="GW172" s="49"/>
      <c r="GX172" s="49"/>
      <c r="GY172" s="49"/>
      <c r="GZ172" s="49"/>
      <c r="HA172" s="49"/>
      <c r="HB172" s="49"/>
      <c r="HC172" s="49"/>
    </row>
    <row r="173" spans="1:211" s="50" customFormat="1" ht="12.75" hidden="1" customHeight="1" x14ac:dyDescent="0.25">
      <c r="A173" s="582"/>
      <c r="B173" s="164"/>
      <c r="C173" s="51" t="s">
        <v>226</v>
      </c>
      <c r="D173" s="254" t="s">
        <v>12</v>
      </c>
      <c r="E173" s="51"/>
      <c r="F173" s="255"/>
      <c r="G173" s="51"/>
      <c r="H173" s="254"/>
      <c r="I173" s="51"/>
      <c r="J173" s="255"/>
      <c r="K173" s="51"/>
      <c r="L173" s="254"/>
      <c r="M173" s="51"/>
      <c r="N173" s="255"/>
      <c r="O173" s="51"/>
      <c r="P173" s="254"/>
      <c r="Q173" s="51" t="s">
        <v>227</v>
      </c>
      <c r="R173" s="255" t="s">
        <v>228</v>
      </c>
      <c r="S173" s="69" t="e">
        <f>#REF!</f>
        <v>#REF!</v>
      </c>
      <c r="T173" s="256" t="e">
        <f>#REF!</f>
        <v>#REF!</v>
      </c>
      <c r="U173" s="69" t="e">
        <f>#REF!</f>
        <v>#REF!</v>
      </c>
      <c r="V173" s="256" t="e">
        <f>#REF!</f>
        <v>#REF!</v>
      </c>
      <c r="W173" s="69" t="e">
        <f>#REF!</f>
        <v>#REF!</v>
      </c>
      <c r="X173" s="256" t="e">
        <f>#REF!</f>
        <v>#REF!</v>
      </c>
      <c r="Y173" s="69" t="e">
        <f>#REF!</f>
        <v>#REF!</v>
      </c>
      <c r="Z173" s="256" t="e">
        <f>#REF!</f>
        <v>#REF!</v>
      </c>
      <c r="AA173" s="69" t="e">
        <f>#REF!</f>
        <v>#REF!</v>
      </c>
      <c r="AB173" s="256" t="e">
        <f>#REF!</f>
        <v>#REF!</v>
      </c>
      <c r="AC173" s="69" t="e">
        <f>#REF!</f>
        <v>#REF!</v>
      </c>
      <c r="AD173" s="256" t="e">
        <f>#REF!</f>
        <v>#REF!</v>
      </c>
      <c r="AE173" s="69" t="e">
        <f>#REF!</f>
        <v>#REF!</v>
      </c>
      <c r="AF173" s="256" t="e">
        <f>#REF!</f>
        <v>#REF!</v>
      </c>
      <c r="AG173" s="69" t="e">
        <f>#REF!</f>
        <v>#REF!</v>
      </c>
      <c r="AH173" s="256" t="e">
        <f>#REF!</f>
        <v>#REF!</v>
      </c>
      <c r="AI173" s="69" t="e">
        <f>#REF!</f>
        <v>#REF!</v>
      </c>
      <c r="AJ173" s="256" t="e">
        <f>#REF!</f>
        <v>#REF!</v>
      </c>
      <c r="AK173" s="69" t="e">
        <f>#REF!</f>
        <v>#REF!</v>
      </c>
      <c r="AL173" s="256" t="e">
        <f>#REF!</f>
        <v>#REF!</v>
      </c>
      <c r="AM173" s="69" t="e">
        <f>#REF!</f>
        <v>#REF!</v>
      </c>
      <c r="AN173" s="256" t="e">
        <f>#REF!</f>
        <v>#REF!</v>
      </c>
      <c r="AO173" s="69" t="e">
        <f>#REF!</f>
        <v>#REF!</v>
      </c>
      <c r="AP173" s="256" t="e">
        <f>#REF!</f>
        <v>#REF!</v>
      </c>
      <c r="AQ173" s="69" t="e">
        <f>#REF!</f>
        <v>#REF!</v>
      </c>
      <c r="AR173" s="256" t="e">
        <f>#REF!</f>
        <v>#REF!</v>
      </c>
      <c r="AS173" s="69" t="e">
        <f>#REF!</f>
        <v>#REF!</v>
      </c>
      <c r="AT173" s="256" t="e">
        <f>#REF!</f>
        <v>#REF!</v>
      </c>
      <c r="AU173" s="49"/>
      <c r="AV173" s="49"/>
      <c r="AW173" s="49"/>
      <c r="AX173" s="49"/>
      <c r="AY173" s="49"/>
      <c r="AZ173" s="49"/>
      <c r="BA173" s="49"/>
      <c r="BB173" s="49"/>
      <c r="BC173" s="49"/>
      <c r="BD173" s="49"/>
      <c r="BE173" s="49"/>
      <c r="BF173" s="49"/>
      <c r="BG173" s="49"/>
      <c r="BH173" s="49"/>
      <c r="BI173" s="49"/>
      <c r="BJ173" s="49"/>
      <c r="BK173" s="49"/>
      <c r="BL173" s="49"/>
      <c r="BM173" s="49"/>
      <c r="BN173" s="49"/>
      <c r="BO173" s="49"/>
      <c r="BP173" s="49"/>
      <c r="BQ173" s="49"/>
      <c r="BR173" s="49"/>
      <c r="BS173" s="49"/>
      <c r="BT173" s="49"/>
      <c r="BU173" s="49"/>
      <c r="BV173" s="49"/>
      <c r="BW173" s="49"/>
      <c r="BX173" s="49"/>
      <c r="BY173" s="49"/>
      <c r="BZ173" s="49"/>
      <c r="CA173" s="49"/>
      <c r="CB173" s="49"/>
      <c r="CC173" s="49"/>
      <c r="CD173" s="49"/>
      <c r="CE173" s="49"/>
      <c r="CF173" s="49"/>
      <c r="CG173" s="49"/>
      <c r="CH173" s="49"/>
      <c r="CI173" s="49"/>
      <c r="CJ173" s="49"/>
      <c r="CK173" s="49"/>
      <c r="CL173" s="49"/>
      <c r="CM173" s="49"/>
      <c r="CN173" s="49"/>
      <c r="CO173" s="49"/>
      <c r="CP173" s="49"/>
      <c r="CQ173" s="49"/>
      <c r="CR173" s="49"/>
      <c r="CS173" s="49"/>
      <c r="CT173" s="49"/>
      <c r="CU173" s="49"/>
      <c r="CV173" s="49"/>
      <c r="CW173" s="49"/>
      <c r="CX173" s="49"/>
      <c r="CY173" s="49"/>
      <c r="CZ173" s="49"/>
      <c r="DA173" s="49"/>
      <c r="DB173" s="49"/>
      <c r="DC173" s="49"/>
      <c r="DD173" s="49"/>
      <c r="DE173" s="49"/>
      <c r="DF173" s="49"/>
      <c r="DG173" s="49"/>
      <c r="DH173" s="49"/>
      <c r="DI173" s="49"/>
      <c r="DJ173" s="49"/>
      <c r="DK173" s="49"/>
      <c r="DL173" s="49"/>
      <c r="DM173" s="49"/>
      <c r="DN173" s="49"/>
      <c r="DO173" s="49"/>
      <c r="DP173" s="49"/>
      <c r="DQ173" s="49"/>
      <c r="DR173" s="49"/>
      <c r="DS173" s="49"/>
      <c r="DT173" s="49"/>
      <c r="DU173" s="49"/>
      <c r="DV173" s="49"/>
      <c r="DW173" s="49"/>
      <c r="DX173" s="49"/>
      <c r="DY173" s="49"/>
      <c r="DZ173" s="49"/>
      <c r="EA173" s="49"/>
      <c r="EB173" s="49"/>
      <c r="EC173" s="49"/>
      <c r="ED173" s="49"/>
      <c r="EE173" s="49"/>
      <c r="EF173" s="49"/>
      <c r="EG173" s="49"/>
      <c r="EH173" s="49"/>
      <c r="EI173" s="49"/>
      <c r="EJ173" s="49"/>
      <c r="EK173" s="49"/>
      <c r="EL173" s="49"/>
      <c r="EM173" s="49"/>
      <c r="EN173" s="49"/>
      <c r="EO173" s="49"/>
      <c r="EP173" s="49"/>
      <c r="EQ173" s="49"/>
      <c r="ER173" s="49"/>
      <c r="ES173" s="49"/>
      <c r="ET173" s="49"/>
      <c r="EU173" s="49"/>
      <c r="EV173" s="49"/>
      <c r="EW173" s="49"/>
      <c r="EX173" s="49"/>
      <c r="EY173" s="49"/>
      <c r="EZ173" s="49"/>
      <c r="FA173" s="49"/>
      <c r="FB173" s="49"/>
      <c r="FC173" s="49"/>
      <c r="FD173" s="49"/>
      <c r="FE173" s="49"/>
      <c r="FF173" s="49"/>
      <c r="FG173" s="49"/>
      <c r="FH173" s="49"/>
      <c r="FI173" s="49"/>
      <c r="FJ173" s="49"/>
      <c r="FK173" s="49"/>
      <c r="FL173" s="49"/>
      <c r="FM173" s="49"/>
      <c r="FN173" s="49"/>
      <c r="FO173" s="49"/>
      <c r="FP173" s="49"/>
      <c r="FQ173" s="49"/>
      <c r="FR173" s="49"/>
      <c r="FS173" s="49"/>
      <c r="FT173" s="49"/>
      <c r="FU173" s="49"/>
      <c r="FV173" s="49"/>
      <c r="FW173" s="49"/>
      <c r="FX173" s="49"/>
      <c r="FY173" s="49"/>
      <c r="FZ173" s="49"/>
      <c r="GA173" s="49"/>
      <c r="GB173" s="49"/>
      <c r="GC173" s="49"/>
      <c r="GD173" s="49"/>
      <c r="GE173" s="49"/>
      <c r="GF173" s="49"/>
      <c r="GG173" s="49"/>
      <c r="GH173" s="49"/>
      <c r="GI173" s="49"/>
      <c r="GJ173" s="49"/>
      <c r="GK173" s="49"/>
      <c r="GL173" s="49"/>
      <c r="GM173" s="49"/>
      <c r="GN173" s="49"/>
      <c r="GO173" s="49"/>
      <c r="GP173" s="49"/>
      <c r="GQ173" s="49"/>
      <c r="GR173" s="49"/>
      <c r="GS173" s="49"/>
      <c r="GT173" s="49"/>
      <c r="GU173" s="49"/>
      <c r="GV173" s="49"/>
      <c r="GW173" s="49"/>
      <c r="GX173" s="49"/>
      <c r="GY173" s="49"/>
      <c r="GZ173" s="49"/>
      <c r="HA173" s="49"/>
      <c r="HB173" s="49"/>
      <c r="HC173" s="49"/>
    </row>
    <row r="174" spans="1:211" s="50" customFormat="1" ht="12.75" hidden="1" customHeight="1" thickBot="1" x14ac:dyDescent="0.3">
      <c r="A174" s="582"/>
      <c r="B174" s="164"/>
      <c r="C174" s="574" t="s">
        <v>229</v>
      </c>
      <c r="D174" s="575"/>
      <c r="E174" s="574"/>
      <c r="F174" s="575"/>
      <c r="G174" s="574"/>
      <c r="H174" s="575"/>
      <c r="I174" s="574"/>
      <c r="J174" s="575"/>
      <c r="K174" s="574"/>
      <c r="L174" s="575"/>
      <c r="M174" s="574"/>
      <c r="N174" s="575"/>
      <c r="O174" s="574"/>
      <c r="P174" s="575"/>
      <c r="Q174" s="574" t="s">
        <v>230</v>
      </c>
      <c r="R174" s="575"/>
      <c r="S174" s="572" t="e">
        <f>#REF!</f>
        <v>#REF!</v>
      </c>
      <c r="T174" s="573"/>
      <c r="U174" s="572" t="e">
        <f>#REF!</f>
        <v>#REF!</v>
      </c>
      <c r="V174" s="573"/>
      <c r="W174" s="572" t="e">
        <f>#REF!</f>
        <v>#REF!</v>
      </c>
      <c r="X174" s="573"/>
      <c r="Y174" s="572" t="e">
        <f>#REF!</f>
        <v>#REF!</v>
      </c>
      <c r="Z174" s="573"/>
      <c r="AA174" s="572" t="e">
        <f>#REF!</f>
        <v>#REF!</v>
      </c>
      <c r="AB174" s="573"/>
      <c r="AC174" s="572" t="e">
        <f>#REF!</f>
        <v>#REF!</v>
      </c>
      <c r="AD174" s="573"/>
      <c r="AE174" s="572" t="e">
        <f>#REF!</f>
        <v>#REF!</v>
      </c>
      <c r="AF174" s="573"/>
      <c r="AG174" s="572" t="e">
        <f>#REF!</f>
        <v>#REF!</v>
      </c>
      <c r="AH174" s="573"/>
      <c r="AI174" s="572" t="e">
        <f>#REF!</f>
        <v>#REF!</v>
      </c>
      <c r="AJ174" s="573"/>
      <c r="AK174" s="572" t="e">
        <f>#REF!</f>
        <v>#REF!</v>
      </c>
      <c r="AL174" s="573"/>
      <c r="AM174" s="572" t="e">
        <f>#REF!</f>
        <v>#REF!</v>
      </c>
      <c r="AN174" s="573"/>
      <c r="AO174" s="572" t="e">
        <f>#REF!</f>
        <v>#REF!</v>
      </c>
      <c r="AP174" s="573"/>
      <c r="AQ174" s="572" t="e">
        <f>#REF!</f>
        <v>#REF!</v>
      </c>
      <c r="AR174" s="573"/>
      <c r="AS174" s="572" t="e">
        <f>#REF!</f>
        <v>#REF!</v>
      </c>
      <c r="AT174" s="573"/>
      <c r="AU174" s="49"/>
      <c r="AV174" s="49"/>
      <c r="AW174" s="49"/>
      <c r="AX174" s="49"/>
      <c r="AY174" s="49"/>
      <c r="AZ174" s="49"/>
      <c r="BA174" s="49"/>
      <c r="BB174" s="49"/>
      <c r="BC174" s="49"/>
      <c r="BD174" s="49"/>
      <c r="BE174" s="49"/>
      <c r="BF174" s="49"/>
      <c r="BG174" s="49"/>
      <c r="BH174" s="49"/>
      <c r="BI174" s="49"/>
      <c r="BJ174" s="49"/>
      <c r="BK174" s="49"/>
      <c r="BL174" s="49"/>
      <c r="BM174" s="49"/>
      <c r="BN174" s="49"/>
      <c r="BO174" s="49"/>
      <c r="BP174" s="49"/>
      <c r="BQ174" s="49"/>
      <c r="BR174" s="49"/>
      <c r="BS174" s="49"/>
      <c r="BT174" s="49"/>
      <c r="BU174" s="49"/>
      <c r="BV174" s="49"/>
      <c r="BW174" s="49"/>
      <c r="BX174" s="49"/>
      <c r="BY174" s="49"/>
      <c r="BZ174" s="49"/>
      <c r="CA174" s="49"/>
      <c r="CB174" s="49"/>
      <c r="CC174" s="49"/>
      <c r="CD174" s="49"/>
      <c r="CE174" s="49"/>
      <c r="CF174" s="49"/>
      <c r="CG174" s="49"/>
      <c r="CH174" s="49"/>
      <c r="CI174" s="49"/>
      <c r="CJ174" s="49"/>
      <c r="CK174" s="49"/>
      <c r="CL174" s="49"/>
      <c r="CM174" s="49"/>
      <c r="CN174" s="49"/>
      <c r="CO174" s="49"/>
      <c r="CP174" s="49"/>
      <c r="CQ174" s="49"/>
      <c r="CR174" s="49"/>
      <c r="CS174" s="49"/>
      <c r="CT174" s="49"/>
      <c r="CU174" s="49"/>
      <c r="CV174" s="49"/>
      <c r="CW174" s="49"/>
      <c r="CX174" s="49"/>
      <c r="CY174" s="49"/>
      <c r="CZ174" s="49"/>
      <c r="DA174" s="49"/>
      <c r="DB174" s="49"/>
      <c r="DC174" s="49"/>
      <c r="DD174" s="49"/>
      <c r="DE174" s="49"/>
      <c r="DF174" s="49"/>
      <c r="DG174" s="49"/>
      <c r="DH174" s="49"/>
      <c r="DI174" s="49"/>
      <c r="DJ174" s="49"/>
      <c r="DK174" s="49"/>
      <c r="DL174" s="49"/>
      <c r="DM174" s="49"/>
      <c r="DN174" s="49"/>
      <c r="DO174" s="49"/>
      <c r="DP174" s="49"/>
      <c r="DQ174" s="49"/>
      <c r="DR174" s="49"/>
      <c r="DS174" s="49"/>
      <c r="DT174" s="49"/>
      <c r="DU174" s="49"/>
      <c r="DV174" s="49"/>
      <c r="DW174" s="49"/>
      <c r="DX174" s="49"/>
      <c r="DY174" s="49"/>
      <c r="DZ174" s="49"/>
      <c r="EA174" s="49"/>
      <c r="EB174" s="49"/>
      <c r="EC174" s="49"/>
      <c r="ED174" s="49"/>
      <c r="EE174" s="49"/>
      <c r="EF174" s="49"/>
      <c r="EG174" s="49"/>
      <c r="EH174" s="49"/>
      <c r="EI174" s="49"/>
      <c r="EJ174" s="49"/>
      <c r="EK174" s="49"/>
      <c r="EL174" s="49"/>
      <c r="EM174" s="49"/>
      <c r="EN174" s="49"/>
      <c r="EO174" s="49"/>
      <c r="EP174" s="49"/>
      <c r="EQ174" s="49"/>
      <c r="ER174" s="49"/>
      <c r="ES174" s="49"/>
      <c r="ET174" s="49"/>
      <c r="EU174" s="49"/>
      <c r="EV174" s="49"/>
      <c r="EW174" s="49"/>
      <c r="EX174" s="49"/>
      <c r="EY174" s="49"/>
      <c r="EZ174" s="49"/>
      <c r="FA174" s="49"/>
      <c r="FB174" s="49"/>
      <c r="FC174" s="49"/>
      <c r="FD174" s="49"/>
      <c r="FE174" s="49"/>
      <c r="FF174" s="49"/>
      <c r="FG174" s="49"/>
      <c r="FH174" s="49"/>
      <c r="FI174" s="49"/>
      <c r="FJ174" s="49"/>
      <c r="FK174" s="49"/>
      <c r="FL174" s="49"/>
      <c r="FM174" s="49"/>
      <c r="FN174" s="49"/>
      <c r="FO174" s="49"/>
      <c r="FP174" s="49"/>
      <c r="FQ174" s="49"/>
      <c r="FR174" s="49"/>
      <c r="FS174" s="49"/>
      <c r="FT174" s="49"/>
      <c r="FU174" s="49"/>
      <c r="FV174" s="49"/>
      <c r="FW174" s="49"/>
      <c r="FX174" s="49"/>
      <c r="FY174" s="49"/>
      <c r="FZ174" s="49"/>
      <c r="GA174" s="49"/>
      <c r="GB174" s="49"/>
      <c r="GC174" s="49"/>
      <c r="GD174" s="49"/>
      <c r="GE174" s="49"/>
      <c r="GF174" s="49"/>
      <c r="GG174" s="49"/>
      <c r="GH174" s="49"/>
      <c r="GI174" s="49"/>
      <c r="GJ174" s="49"/>
      <c r="GK174" s="49"/>
      <c r="GL174" s="49"/>
      <c r="GM174" s="49"/>
      <c r="GN174" s="49"/>
      <c r="GO174" s="49"/>
      <c r="GP174" s="49"/>
      <c r="GQ174" s="49"/>
      <c r="GR174" s="49"/>
      <c r="GS174" s="49"/>
      <c r="GT174" s="49"/>
      <c r="GU174" s="49"/>
      <c r="GV174" s="49"/>
      <c r="GW174" s="49"/>
      <c r="GX174" s="49"/>
      <c r="GY174" s="49"/>
      <c r="GZ174" s="49"/>
      <c r="HA174" s="49"/>
      <c r="HB174" s="49"/>
      <c r="HC174" s="49"/>
    </row>
    <row r="175" spans="1:211" s="52" customFormat="1" ht="12.75" customHeight="1" x14ac:dyDescent="0.25">
      <c r="A175" s="582"/>
      <c r="B175" s="169" t="s">
        <v>17</v>
      </c>
      <c r="C175" s="450" t="s">
        <v>205</v>
      </c>
      <c r="D175" s="451"/>
      <c r="E175" s="450" t="s">
        <v>205</v>
      </c>
      <c r="F175" s="451"/>
      <c r="G175" s="450" t="s">
        <v>205</v>
      </c>
      <c r="H175" s="451"/>
      <c r="I175" s="450" t="s">
        <v>205</v>
      </c>
      <c r="J175" s="451"/>
      <c r="K175" s="450" t="s">
        <v>205</v>
      </c>
      <c r="L175" s="451"/>
      <c r="M175" s="450" t="s">
        <v>205</v>
      </c>
      <c r="N175" s="451"/>
      <c r="O175" s="450" t="s">
        <v>205</v>
      </c>
      <c r="P175" s="451"/>
      <c r="Q175" s="566"/>
      <c r="R175" s="567"/>
      <c r="S175" s="564" t="e">
        <f>#REF!</f>
        <v>#REF!</v>
      </c>
      <c r="T175" s="565"/>
      <c r="U175" s="564" t="e">
        <f>#REF!</f>
        <v>#REF!</v>
      </c>
      <c r="V175" s="565"/>
      <c r="W175" s="538" t="e">
        <f>#REF!</f>
        <v>#REF!</v>
      </c>
      <c r="X175" s="539"/>
      <c r="Y175" s="538" t="e">
        <f>#REF!</f>
        <v>#REF!</v>
      </c>
      <c r="Z175" s="539"/>
      <c r="AA175" s="452"/>
      <c r="AB175" s="453"/>
      <c r="AC175" s="452"/>
      <c r="AD175" s="453"/>
      <c r="AE175" s="452"/>
      <c r="AF175" s="453"/>
      <c r="AG175" s="452"/>
      <c r="AH175" s="453"/>
      <c r="AI175" s="564" t="e">
        <f>#REF!</f>
        <v>#REF!</v>
      </c>
      <c r="AJ175" s="565"/>
      <c r="AK175" s="564" t="e">
        <f>#REF!</f>
        <v>#REF!</v>
      </c>
      <c r="AL175" s="565"/>
      <c r="AM175" s="564" t="e">
        <f>#REF!</f>
        <v>#REF!</v>
      </c>
      <c r="AN175" s="565"/>
      <c r="AO175" s="564" t="e">
        <f>#REF!</f>
        <v>#REF!</v>
      </c>
      <c r="AP175" s="565"/>
      <c r="AQ175" s="564" t="e">
        <f>#REF!</f>
        <v>#REF!</v>
      </c>
      <c r="AR175" s="565"/>
      <c r="AS175" s="564" t="e">
        <f>#REF!</f>
        <v>#REF!</v>
      </c>
      <c r="AT175" s="565"/>
      <c r="AU175" s="49"/>
      <c r="AV175" s="49"/>
      <c r="AW175" s="49"/>
      <c r="AX175" s="49"/>
      <c r="AY175" s="49"/>
      <c r="AZ175" s="49"/>
      <c r="BA175" s="49"/>
      <c r="BB175" s="49"/>
      <c r="BC175" s="49"/>
      <c r="BD175" s="49"/>
      <c r="BE175" s="49"/>
      <c r="BF175" s="49"/>
      <c r="BG175" s="49"/>
      <c r="BH175" s="49"/>
      <c r="BI175" s="49"/>
      <c r="BJ175" s="49"/>
      <c r="BK175" s="49"/>
      <c r="BL175" s="49"/>
      <c r="BM175" s="49"/>
      <c r="BN175" s="49"/>
      <c r="BO175" s="49"/>
      <c r="BP175" s="49"/>
      <c r="BQ175" s="49"/>
      <c r="BR175" s="49"/>
      <c r="BS175" s="49"/>
      <c r="BT175" s="49"/>
      <c r="BU175" s="49"/>
      <c r="BV175" s="49"/>
      <c r="BW175" s="49"/>
      <c r="BX175" s="49"/>
      <c r="BY175" s="49"/>
      <c r="BZ175" s="49"/>
      <c r="CA175" s="49"/>
      <c r="CB175" s="49"/>
      <c r="CC175" s="49"/>
      <c r="CD175" s="49"/>
      <c r="CE175" s="49"/>
      <c r="CF175" s="49"/>
      <c r="CG175" s="49"/>
      <c r="CH175" s="49"/>
      <c r="CI175" s="49"/>
      <c r="CJ175" s="49"/>
      <c r="CK175" s="49"/>
      <c r="CL175" s="49"/>
      <c r="CM175" s="49"/>
      <c r="CN175" s="49"/>
      <c r="CO175" s="49"/>
      <c r="CP175" s="49"/>
      <c r="CQ175" s="49"/>
      <c r="CR175" s="49"/>
      <c r="CS175" s="49"/>
      <c r="CT175" s="49"/>
      <c r="CU175" s="49"/>
      <c r="CV175" s="49"/>
      <c r="CW175" s="49"/>
      <c r="CX175" s="49"/>
      <c r="CY175" s="49"/>
      <c r="CZ175" s="49"/>
      <c r="DA175" s="49"/>
      <c r="DB175" s="49"/>
      <c r="DC175" s="49"/>
      <c r="DD175" s="49"/>
      <c r="DE175" s="49"/>
      <c r="DF175" s="49"/>
      <c r="DG175" s="49"/>
      <c r="DH175" s="49"/>
      <c r="DI175" s="49"/>
      <c r="DJ175" s="49"/>
      <c r="DK175" s="49"/>
      <c r="DL175" s="49"/>
      <c r="DM175" s="49"/>
      <c r="DN175" s="49"/>
      <c r="DO175" s="49"/>
      <c r="DP175" s="49"/>
      <c r="DQ175" s="49"/>
      <c r="DR175" s="49"/>
      <c r="DS175" s="49"/>
      <c r="DT175" s="49"/>
      <c r="DU175" s="49"/>
      <c r="DV175" s="49"/>
      <c r="DW175" s="49"/>
      <c r="DX175" s="49"/>
      <c r="DY175" s="49"/>
      <c r="DZ175" s="49"/>
      <c r="EA175" s="49"/>
      <c r="EB175" s="49"/>
      <c r="EC175" s="49"/>
      <c r="ED175" s="49"/>
      <c r="EE175" s="49"/>
      <c r="EF175" s="49"/>
      <c r="EG175" s="49"/>
      <c r="EH175" s="49"/>
      <c r="EI175" s="49"/>
      <c r="EJ175" s="49"/>
      <c r="EK175" s="49"/>
      <c r="EL175" s="49"/>
      <c r="EM175" s="49"/>
      <c r="EN175" s="49"/>
      <c r="EO175" s="49"/>
      <c r="EP175" s="49"/>
      <c r="EQ175" s="49"/>
      <c r="ER175" s="49"/>
      <c r="ES175" s="49"/>
      <c r="ET175" s="49"/>
      <c r="EU175" s="49"/>
      <c r="EV175" s="49"/>
      <c r="EW175" s="49"/>
      <c r="EX175" s="49"/>
      <c r="EY175" s="49"/>
      <c r="EZ175" s="49"/>
      <c r="FA175" s="49"/>
      <c r="FB175" s="49"/>
      <c r="FC175" s="49"/>
      <c r="FD175" s="49"/>
      <c r="FE175" s="49"/>
      <c r="FF175" s="49"/>
      <c r="FG175" s="49"/>
      <c r="FH175" s="49"/>
      <c r="FI175" s="49"/>
      <c r="FJ175" s="49"/>
      <c r="FK175" s="49"/>
      <c r="FL175" s="49"/>
      <c r="FM175" s="49"/>
      <c r="FN175" s="49"/>
      <c r="FO175" s="49"/>
      <c r="FP175" s="49"/>
      <c r="FQ175" s="49"/>
      <c r="FR175" s="49"/>
      <c r="FS175" s="49"/>
      <c r="FT175" s="49"/>
      <c r="FU175" s="49"/>
      <c r="FV175" s="49"/>
      <c r="FW175" s="49"/>
      <c r="FX175" s="49"/>
      <c r="FY175" s="49"/>
      <c r="FZ175" s="49"/>
      <c r="GA175" s="49"/>
      <c r="GB175" s="49"/>
      <c r="GC175" s="49"/>
      <c r="GD175" s="49"/>
      <c r="GE175" s="49"/>
      <c r="GF175" s="49"/>
      <c r="GG175" s="49"/>
      <c r="GH175" s="49"/>
      <c r="GI175" s="49"/>
      <c r="GJ175" s="49"/>
      <c r="GK175" s="49"/>
      <c r="GL175" s="49"/>
      <c r="GM175" s="49"/>
      <c r="GN175" s="49"/>
      <c r="GO175" s="49"/>
      <c r="GP175" s="49"/>
      <c r="GQ175" s="49"/>
      <c r="GR175" s="49"/>
      <c r="GS175" s="49"/>
      <c r="GT175" s="49"/>
      <c r="GU175" s="49"/>
      <c r="GV175" s="49"/>
      <c r="GW175" s="49"/>
      <c r="GX175" s="49"/>
      <c r="GY175" s="49"/>
      <c r="GZ175" s="49"/>
      <c r="HA175" s="49"/>
      <c r="HB175" s="49"/>
      <c r="HC175" s="49"/>
    </row>
    <row r="176" spans="1:211" s="52" customFormat="1" ht="12.75" customHeight="1" x14ac:dyDescent="0.25">
      <c r="A176" s="582"/>
      <c r="B176" s="169"/>
      <c r="C176" s="179"/>
      <c r="D176" s="180"/>
      <c r="E176" s="179"/>
      <c r="F176" s="180"/>
      <c r="G176" s="179"/>
      <c r="H176" s="180"/>
      <c r="I176" s="179"/>
      <c r="J176" s="180"/>
      <c r="K176" s="179"/>
      <c r="L176" s="180"/>
      <c r="M176" s="179"/>
      <c r="N176" s="180"/>
      <c r="O176" s="179"/>
      <c r="P176" s="180"/>
      <c r="Q176" s="257"/>
      <c r="R176" s="258"/>
      <c r="S176" s="259" t="e">
        <f>#REF!</f>
        <v>#REF!</v>
      </c>
      <c r="T176" s="260" t="e">
        <f>#REF!</f>
        <v>#REF!</v>
      </c>
      <c r="U176" s="259" t="e">
        <f>#REF!</f>
        <v>#REF!</v>
      </c>
      <c r="V176" s="260" t="e">
        <f>#REF!</f>
        <v>#REF!</v>
      </c>
      <c r="W176" s="261" t="e">
        <f>#REF!</f>
        <v>#REF!</v>
      </c>
      <c r="X176" s="262" t="e">
        <f>#REF!</f>
        <v>#REF!</v>
      </c>
      <c r="Y176" s="261" t="e">
        <f>#REF!</f>
        <v>#REF!</v>
      </c>
      <c r="Z176" s="262" t="e">
        <f>#REF!</f>
        <v>#REF!</v>
      </c>
      <c r="AA176" s="185"/>
      <c r="AB176" s="186"/>
      <c r="AC176" s="185"/>
      <c r="AD176" s="186"/>
      <c r="AE176" s="185"/>
      <c r="AF176" s="186"/>
      <c r="AG176" s="185"/>
      <c r="AH176" s="186"/>
      <c r="AI176" s="259" t="e">
        <f>#REF!</f>
        <v>#REF!</v>
      </c>
      <c r="AJ176" s="260" t="e">
        <f>#REF!</f>
        <v>#REF!</v>
      </c>
      <c r="AK176" s="259" t="e">
        <f>#REF!</f>
        <v>#REF!</v>
      </c>
      <c r="AL176" s="260" t="e">
        <f>#REF!</f>
        <v>#REF!</v>
      </c>
      <c r="AM176" s="259" t="e">
        <f>#REF!</f>
        <v>#REF!</v>
      </c>
      <c r="AN176" s="260" t="e">
        <f>#REF!</f>
        <v>#REF!</v>
      </c>
      <c r="AO176" s="259" t="e">
        <f>#REF!</f>
        <v>#REF!</v>
      </c>
      <c r="AP176" s="260" t="e">
        <f>#REF!</f>
        <v>#REF!</v>
      </c>
      <c r="AQ176" s="259" t="e">
        <f>#REF!</f>
        <v>#REF!</v>
      </c>
      <c r="AR176" s="260" t="e">
        <f>#REF!</f>
        <v>#REF!</v>
      </c>
      <c r="AS176" s="259" t="e">
        <f>#REF!</f>
        <v>#REF!</v>
      </c>
      <c r="AT176" s="260" t="e">
        <f>#REF!</f>
        <v>#REF!</v>
      </c>
      <c r="AU176" s="49"/>
      <c r="AV176" s="49"/>
      <c r="AW176" s="49"/>
      <c r="AX176" s="49"/>
      <c r="AY176" s="49"/>
      <c r="AZ176" s="49"/>
      <c r="BA176" s="49"/>
      <c r="BB176" s="49"/>
      <c r="BC176" s="49"/>
      <c r="BD176" s="49"/>
      <c r="BE176" s="49"/>
      <c r="BF176" s="49"/>
      <c r="BG176" s="49"/>
      <c r="BH176" s="49"/>
      <c r="BI176" s="49"/>
      <c r="BJ176" s="49"/>
      <c r="BK176" s="49"/>
      <c r="BL176" s="49"/>
      <c r="BM176" s="49"/>
      <c r="BN176" s="49"/>
      <c r="BO176" s="49"/>
      <c r="BP176" s="49"/>
      <c r="BQ176" s="49"/>
      <c r="BR176" s="49"/>
      <c r="BS176" s="49"/>
      <c r="BT176" s="49"/>
      <c r="BU176" s="49"/>
      <c r="BV176" s="49"/>
      <c r="BW176" s="49"/>
      <c r="BX176" s="49"/>
      <c r="BY176" s="49"/>
      <c r="BZ176" s="49"/>
      <c r="CA176" s="49"/>
      <c r="CB176" s="49"/>
      <c r="CC176" s="49"/>
      <c r="CD176" s="49"/>
      <c r="CE176" s="49"/>
      <c r="CF176" s="49"/>
      <c r="CG176" s="49"/>
      <c r="CH176" s="49"/>
      <c r="CI176" s="49"/>
      <c r="CJ176" s="49"/>
      <c r="CK176" s="49"/>
      <c r="CL176" s="49"/>
      <c r="CM176" s="49"/>
      <c r="CN176" s="49"/>
      <c r="CO176" s="49"/>
      <c r="CP176" s="49"/>
      <c r="CQ176" s="49"/>
      <c r="CR176" s="49"/>
      <c r="CS176" s="49"/>
      <c r="CT176" s="49"/>
      <c r="CU176" s="49"/>
      <c r="CV176" s="49"/>
      <c r="CW176" s="49"/>
      <c r="CX176" s="49"/>
      <c r="CY176" s="49"/>
      <c r="CZ176" s="49"/>
      <c r="DA176" s="49"/>
      <c r="DB176" s="49"/>
      <c r="DC176" s="49"/>
      <c r="DD176" s="49"/>
      <c r="DE176" s="49"/>
      <c r="DF176" s="49"/>
      <c r="DG176" s="49"/>
      <c r="DH176" s="49"/>
      <c r="DI176" s="49"/>
      <c r="DJ176" s="49"/>
      <c r="DK176" s="49"/>
      <c r="DL176" s="49"/>
      <c r="DM176" s="49"/>
      <c r="DN176" s="49"/>
      <c r="DO176" s="49"/>
      <c r="DP176" s="49"/>
      <c r="DQ176" s="49"/>
      <c r="DR176" s="49"/>
      <c r="DS176" s="49"/>
      <c r="DT176" s="49"/>
      <c r="DU176" s="49"/>
      <c r="DV176" s="49"/>
      <c r="DW176" s="49"/>
      <c r="DX176" s="49"/>
      <c r="DY176" s="49"/>
      <c r="DZ176" s="49"/>
      <c r="EA176" s="49"/>
      <c r="EB176" s="49"/>
      <c r="EC176" s="49"/>
      <c r="ED176" s="49"/>
      <c r="EE176" s="49"/>
      <c r="EF176" s="49"/>
      <c r="EG176" s="49"/>
      <c r="EH176" s="49"/>
      <c r="EI176" s="49"/>
      <c r="EJ176" s="49"/>
      <c r="EK176" s="49"/>
      <c r="EL176" s="49"/>
      <c r="EM176" s="49"/>
      <c r="EN176" s="49"/>
      <c r="EO176" s="49"/>
      <c r="EP176" s="49"/>
      <c r="EQ176" s="49"/>
      <c r="ER176" s="49"/>
      <c r="ES176" s="49"/>
      <c r="ET176" s="49"/>
      <c r="EU176" s="49"/>
      <c r="EV176" s="49"/>
      <c r="EW176" s="49"/>
      <c r="EX176" s="49"/>
      <c r="EY176" s="49"/>
      <c r="EZ176" s="49"/>
      <c r="FA176" s="49"/>
      <c r="FB176" s="49"/>
      <c r="FC176" s="49"/>
      <c r="FD176" s="49"/>
      <c r="FE176" s="49"/>
      <c r="FF176" s="49"/>
      <c r="FG176" s="49"/>
      <c r="FH176" s="49"/>
      <c r="FI176" s="49"/>
      <c r="FJ176" s="49"/>
      <c r="FK176" s="49"/>
      <c r="FL176" s="49"/>
      <c r="FM176" s="49"/>
      <c r="FN176" s="49"/>
      <c r="FO176" s="49"/>
      <c r="FP176" s="49"/>
      <c r="FQ176" s="49"/>
      <c r="FR176" s="49"/>
      <c r="FS176" s="49"/>
      <c r="FT176" s="49"/>
      <c r="FU176" s="49"/>
      <c r="FV176" s="49"/>
      <c r="FW176" s="49"/>
      <c r="FX176" s="49"/>
      <c r="FY176" s="49"/>
      <c r="FZ176" s="49"/>
      <c r="GA176" s="49"/>
      <c r="GB176" s="49"/>
      <c r="GC176" s="49"/>
      <c r="GD176" s="49"/>
      <c r="GE176" s="49"/>
      <c r="GF176" s="49"/>
      <c r="GG176" s="49"/>
      <c r="GH176" s="49"/>
      <c r="GI176" s="49"/>
      <c r="GJ176" s="49"/>
      <c r="GK176" s="49"/>
      <c r="GL176" s="49"/>
      <c r="GM176" s="49"/>
      <c r="GN176" s="49"/>
      <c r="GO176" s="49"/>
      <c r="GP176" s="49"/>
      <c r="GQ176" s="49"/>
      <c r="GR176" s="49"/>
      <c r="GS176" s="49"/>
      <c r="GT176" s="49"/>
      <c r="GU176" s="49"/>
      <c r="GV176" s="49"/>
      <c r="GW176" s="49"/>
      <c r="GX176" s="49"/>
      <c r="GY176" s="49"/>
      <c r="GZ176" s="49"/>
      <c r="HA176" s="49"/>
      <c r="HB176" s="49"/>
      <c r="HC176" s="49"/>
    </row>
    <row r="177" spans="1:211" s="52" customFormat="1" ht="12.75" customHeight="1" x14ac:dyDescent="0.25">
      <c r="A177" s="582"/>
      <c r="B177" s="169"/>
      <c r="C177" s="9"/>
      <c r="D177" s="187"/>
      <c r="E177" s="9"/>
      <c r="F177" s="187"/>
      <c r="G177" s="9"/>
      <c r="H177" s="187"/>
      <c r="I177" s="9"/>
      <c r="J177" s="187"/>
      <c r="K177" s="9"/>
      <c r="L177" s="187"/>
      <c r="M177" s="9"/>
      <c r="N177" s="187"/>
      <c r="O177" s="9"/>
      <c r="P177" s="187"/>
      <c r="Q177" s="53"/>
      <c r="R177" s="263"/>
      <c r="S177" s="264" t="e">
        <f>#REF!</f>
        <v>#REF!</v>
      </c>
      <c r="T177" s="265" t="e">
        <f>#REF!</f>
        <v>#REF!</v>
      </c>
      <c r="U177" s="264" t="e">
        <f>#REF!</f>
        <v>#REF!</v>
      </c>
      <c r="V177" s="265" t="e">
        <f>#REF!</f>
        <v>#REF!</v>
      </c>
      <c r="W177" s="266" t="e">
        <f>#REF!</f>
        <v>#REF!</v>
      </c>
      <c r="X177" s="267" t="e">
        <f>#REF!</f>
        <v>#REF!</v>
      </c>
      <c r="Y177" s="266" t="e">
        <f>#REF!</f>
        <v>#REF!</v>
      </c>
      <c r="Z177" s="267" t="e">
        <f>#REF!</f>
        <v>#REF!</v>
      </c>
      <c r="AA177" s="88"/>
      <c r="AB177" s="190"/>
      <c r="AC177" s="88"/>
      <c r="AD177" s="190"/>
      <c r="AE177" s="88"/>
      <c r="AF177" s="190"/>
      <c r="AG177" s="88"/>
      <c r="AH177" s="190"/>
      <c r="AI177" s="264" t="e">
        <f>#REF!</f>
        <v>#REF!</v>
      </c>
      <c r="AJ177" s="265" t="e">
        <f>#REF!</f>
        <v>#REF!</v>
      </c>
      <c r="AK177" s="264" t="e">
        <f>#REF!</f>
        <v>#REF!</v>
      </c>
      <c r="AL177" s="265" t="e">
        <f>#REF!</f>
        <v>#REF!</v>
      </c>
      <c r="AM177" s="264" t="e">
        <f>#REF!</f>
        <v>#REF!</v>
      </c>
      <c r="AN177" s="265" t="e">
        <f>#REF!</f>
        <v>#REF!</v>
      </c>
      <c r="AO177" s="264" t="e">
        <f>#REF!</f>
        <v>#REF!</v>
      </c>
      <c r="AP177" s="265" t="e">
        <f>#REF!</f>
        <v>#REF!</v>
      </c>
      <c r="AQ177" s="264" t="e">
        <f>#REF!</f>
        <v>#REF!</v>
      </c>
      <c r="AR177" s="265" t="e">
        <f>#REF!</f>
        <v>#REF!</v>
      </c>
      <c r="AS177" s="264" t="e">
        <f>#REF!</f>
        <v>#REF!</v>
      </c>
      <c r="AT177" s="265" t="e">
        <f>#REF!</f>
        <v>#REF!</v>
      </c>
      <c r="AU177" s="49"/>
      <c r="AV177" s="49"/>
      <c r="AW177" s="49"/>
      <c r="AX177" s="49"/>
      <c r="AY177" s="49"/>
      <c r="AZ177" s="49"/>
      <c r="BA177" s="49"/>
      <c r="BB177" s="49"/>
      <c r="BC177" s="49"/>
      <c r="BD177" s="49"/>
      <c r="BE177" s="49"/>
      <c r="BF177" s="49"/>
      <c r="BG177" s="49"/>
      <c r="BH177" s="49"/>
      <c r="BI177" s="49"/>
      <c r="BJ177" s="49"/>
      <c r="BK177" s="49"/>
      <c r="BL177" s="49"/>
      <c r="BM177" s="49"/>
      <c r="BN177" s="49"/>
      <c r="BO177" s="49"/>
      <c r="BP177" s="49"/>
      <c r="BQ177" s="49"/>
      <c r="BR177" s="49"/>
      <c r="BS177" s="49"/>
      <c r="BT177" s="49"/>
      <c r="BU177" s="49"/>
      <c r="BV177" s="49"/>
      <c r="BW177" s="49"/>
      <c r="BX177" s="49"/>
      <c r="BY177" s="49"/>
      <c r="BZ177" s="49"/>
      <c r="CA177" s="49"/>
      <c r="CB177" s="49"/>
      <c r="CC177" s="49"/>
      <c r="CD177" s="49"/>
      <c r="CE177" s="49"/>
      <c r="CF177" s="49"/>
      <c r="CG177" s="49"/>
      <c r="CH177" s="49"/>
      <c r="CI177" s="49"/>
      <c r="CJ177" s="49"/>
      <c r="CK177" s="49"/>
      <c r="CL177" s="49"/>
      <c r="CM177" s="49"/>
      <c r="CN177" s="49"/>
      <c r="CO177" s="49"/>
      <c r="CP177" s="49"/>
      <c r="CQ177" s="49"/>
      <c r="CR177" s="49"/>
      <c r="CS177" s="49"/>
      <c r="CT177" s="49"/>
      <c r="CU177" s="49"/>
      <c r="CV177" s="49"/>
      <c r="CW177" s="49"/>
      <c r="CX177" s="49"/>
      <c r="CY177" s="49"/>
      <c r="CZ177" s="49"/>
      <c r="DA177" s="49"/>
      <c r="DB177" s="49"/>
      <c r="DC177" s="49"/>
      <c r="DD177" s="49"/>
      <c r="DE177" s="49"/>
      <c r="DF177" s="49"/>
      <c r="DG177" s="49"/>
      <c r="DH177" s="49"/>
      <c r="DI177" s="49"/>
      <c r="DJ177" s="49"/>
      <c r="DK177" s="49"/>
      <c r="DL177" s="49"/>
      <c r="DM177" s="49"/>
      <c r="DN177" s="49"/>
      <c r="DO177" s="49"/>
      <c r="DP177" s="49"/>
      <c r="DQ177" s="49"/>
      <c r="DR177" s="49"/>
      <c r="DS177" s="49"/>
      <c r="DT177" s="49"/>
      <c r="DU177" s="49"/>
      <c r="DV177" s="49"/>
      <c r="DW177" s="49"/>
      <c r="DX177" s="49"/>
      <c r="DY177" s="49"/>
      <c r="DZ177" s="49"/>
      <c r="EA177" s="49"/>
      <c r="EB177" s="49"/>
      <c r="EC177" s="49"/>
      <c r="ED177" s="49"/>
      <c r="EE177" s="49"/>
      <c r="EF177" s="49"/>
      <c r="EG177" s="49"/>
      <c r="EH177" s="49"/>
      <c r="EI177" s="49"/>
      <c r="EJ177" s="49"/>
      <c r="EK177" s="49"/>
      <c r="EL177" s="49"/>
      <c r="EM177" s="49"/>
      <c r="EN177" s="49"/>
      <c r="EO177" s="49"/>
      <c r="EP177" s="49"/>
      <c r="EQ177" s="49"/>
      <c r="ER177" s="49"/>
      <c r="ES177" s="49"/>
      <c r="ET177" s="49"/>
      <c r="EU177" s="49"/>
      <c r="EV177" s="49"/>
      <c r="EW177" s="49"/>
      <c r="EX177" s="49"/>
      <c r="EY177" s="49"/>
      <c r="EZ177" s="49"/>
      <c r="FA177" s="49"/>
      <c r="FB177" s="49"/>
      <c r="FC177" s="49"/>
      <c r="FD177" s="49"/>
      <c r="FE177" s="49"/>
      <c r="FF177" s="49"/>
      <c r="FG177" s="49"/>
      <c r="FH177" s="49"/>
      <c r="FI177" s="49"/>
      <c r="FJ177" s="49"/>
      <c r="FK177" s="49"/>
      <c r="FL177" s="49"/>
      <c r="FM177" s="49"/>
      <c r="FN177" s="49"/>
      <c r="FO177" s="49"/>
      <c r="FP177" s="49"/>
      <c r="FQ177" s="49"/>
      <c r="FR177" s="49"/>
      <c r="FS177" s="49"/>
      <c r="FT177" s="49"/>
      <c r="FU177" s="49"/>
      <c r="FV177" s="49"/>
      <c r="FW177" s="49"/>
      <c r="FX177" s="49"/>
      <c r="FY177" s="49"/>
      <c r="FZ177" s="49"/>
      <c r="GA177" s="49"/>
      <c r="GB177" s="49"/>
      <c r="GC177" s="49"/>
      <c r="GD177" s="49"/>
      <c r="GE177" s="49"/>
      <c r="GF177" s="49"/>
      <c r="GG177" s="49"/>
      <c r="GH177" s="49"/>
      <c r="GI177" s="49"/>
      <c r="GJ177" s="49"/>
      <c r="GK177" s="49"/>
      <c r="GL177" s="49"/>
      <c r="GM177" s="49"/>
      <c r="GN177" s="49"/>
      <c r="GO177" s="49"/>
      <c r="GP177" s="49"/>
      <c r="GQ177" s="49"/>
      <c r="GR177" s="49"/>
      <c r="GS177" s="49"/>
      <c r="GT177" s="49"/>
      <c r="GU177" s="49"/>
      <c r="GV177" s="49"/>
      <c r="GW177" s="49"/>
      <c r="GX177" s="49"/>
      <c r="GY177" s="49"/>
      <c r="GZ177" s="49"/>
      <c r="HA177" s="49"/>
      <c r="HB177" s="49"/>
      <c r="HC177" s="49"/>
    </row>
    <row r="178" spans="1:211" s="52" customFormat="1" ht="12" customHeight="1" thickBot="1" x14ac:dyDescent="0.3">
      <c r="A178" s="582"/>
      <c r="B178" s="169"/>
      <c r="C178" s="346"/>
      <c r="D178" s="347"/>
      <c r="E178" s="346"/>
      <c r="F178" s="347"/>
      <c r="G178" s="346"/>
      <c r="H178" s="347"/>
      <c r="I178" s="346"/>
      <c r="J178" s="347"/>
      <c r="K178" s="346"/>
      <c r="L178" s="347"/>
      <c r="M178" s="346"/>
      <c r="N178" s="347"/>
      <c r="O178" s="346"/>
      <c r="P178" s="347"/>
      <c r="Q178" s="570"/>
      <c r="R178" s="571"/>
      <c r="S178" s="568" t="e">
        <f>#REF!</f>
        <v>#REF!</v>
      </c>
      <c r="T178" s="569"/>
      <c r="U178" s="568" t="e">
        <f>#REF!</f>
        <v>#REF!</v>
      </c>
      <c r="V178" s="569"/>
      <c r="W178" s="530" t="e">
        <f>#REF!</f>
        <v>#REF!</v>
      </c>
      <c r="X178" s="531"/>
      <c r="Y178" s="530" t="e">
        <f>#REF!</f>
        <v>#REF!</v>
      </c>
      <c r="Z178" s="531"/>
      <c r="AA178" s="424"/>
      <c r="AB178" s="425"/>
      <c r="AC178" s="424"/>
      <c r="AD178" s="425"/>
      <c r="AE178" s="424"/>
      <c r="AF178" s="425"/>
      <c r="AG178" s="424"/>
      <c r="AH178" s="425"/>
      <c r="AI178" s="568" t="e">
        <f>#REF!</f>
        <v>#REF!</v>
      </c>
      <c r="AJ178" s="569"/>
      <c r="AK178" s="568" t="e">
        <f>#REF!</f>
        <v>#REF!</v>
      </c>
      <c r="AL178" s="569"/>
      <c r="AM178" s="568" t="e">
        <f>#REF!</f>
        <v>#REF!</v>
      </c>
      <c r="AN178" s="569"/>
      <c r="AO178" s="568" t="e">
        <f>#REF!</f>
        <v>#REF!</v>
      </c>
      <c r="AP178" s="569"/>
      <c r="AQ178" s="568" t="e">
        <f>#REF!</f>
        <v>#REF!</v>
      </c>
      <c r="AR178" s="569"/>
      <c r="AS178" s="568" t="e">
        <f>#REF!</f>
        <v>#REF!</v>
      </c>
      <c r="AT178" s="569"/>
      <c r="AU178" s="49"/>
      <c r="AV178" s="49"/>
      <c r="AW178" s="49"/>
      <c r="AX178" s="49"/>
      <c r="AY178" s="49"/>
      <c r="AZ178" s="49"/>
      <c r="BA178" s="49"/>
      <c r="BB178" s="49"/>
      <c r="BC178" s="49"/>
      <c r="BD178" s="49"/>
      <c r="BE178" s="49"/>
      <c r="BF178" s="49"/>
      <c r="BG178" s="49"/>
      <c r="BH178" s="49"/>
      <c r="BI178" s="49"/>
      <c r="BJ178" s="49"/>
      <c r="BK178" s="49"/>
      <c r="BL178" s="49"/>
      <c r="BM178" s="49"/>
      <c r="BN178" s="49"/>
      <c r="BO178" s="49"/>
      <c r="BP178" s="49"/>
      <c r="BQ178" s="49"/>
      <c r="BR178" s="49"/>
      <c r="BS178" s="49"/>
      <c r="BT178" s="49"/>
      <c r="BU178" s="49"/>
      <c r="BV178" s="49"/>
      <c r="BW178" s="49"/>
      <c r="BX178" s="49"/>
      <c r="BY178" s="49"/>
      <c r="BZ178" s="49"/>
      <c r="CA178" s="49"/>
      <c r="CB178" s="49"/>
      <c r="CC178" s="49"/>
      <c r="CD178" s="49"/>
      <c r="CE178" s="49"/>
      <c r="CF178" s="49"/>
      <c r="CG178" s="49"/>
      <c r="CH178" s="49"/>
      <c r="CI178" s="49"/>
      <c r="CJ178" s="49"/>
      <c r="CK178" s="49"/>
      <c r="CL178" s="49"/>
      <c r="CM178" s="49"/>
      <c r="CN178" s="49"/>
      <c r="CO178" s="49"/>
      <c r="CP178" s="49"/>
      <c r="CQ178" s="49"/>
      <c r="CR178" s="49"/>
      <c r="CS178" s="49"/>
      <c r="CT178" s="49"/>
      <c r="CU178" s="49"/>
      <c r="CV178" s="49"/>
      <c r="CW178" s="49"/>
      <c r="CX178" s="49"/>
      <c r="CY178" s="49"/>
      <c r="CZ178" s="49"/>
      <c r="DA178" s="49"/>
      <c r="DB178" s="49"/>
      <c r="DC178" s="49"/>
      <c r="DD178" s="49"/>
      <c r="DE178" s="49"/>
      <c r="DF178" s="49"/>
      <c r="DG178" s="49"/>
      <c r="DH178" s="49"/>
      <c r="DI178" s="49"/>
      <c r="DJ178" s="49"/>
      <c r="DK178" s="49"/>
      <c r="DL178" s="49"/>
      <c r="DM178" s="49"/>
      <c r="DN178" s="49"/>
      <c r="DO178" s="49"/>
      <c r="DP178" s="49"/>
      <c r="DQ178" s="49"/>
      <c r="DR178" s="49"/>
      <c r="DS178" s="49"/>
      <c r="DT178" s="49"/>
      <c r="DU178" s="49"/>
      <c r="DV178" s="49"/>
      <c r="DW178" s="49"/>
      <c r="DX178" s="49"/>
      <c r="DY178" s="49"/>
      <c r="DZ178" s="49"/>
      <c r="EA178" s="49"/>
      <c r="EB178" s="49"/>
      <c r="EC178" s="49"/>
      <c r="ED178" s="49"/>
      <c r="EE178" s="49"/>
      <c r="EF178" s="49"/>
      <c r="EG178" s="49"/>
      <c r="EH178" s="49"/>
      <c r="EI178" s="49"/>
      <c r="EJ178" s="49"/>
      <c r="EK178" s="49"/>
      <c r="EL178" s="49"/>
      <c r="EM178" s="49"/>
      <c r="EN178" s="49"/>
      <c r="EO178" s="49"/>
      <c r="EP178" s="49"/>
      <c r="EQ178" s="49"/>
      <c r="ER178" s="49"/>
      <c r="ES178" s="49"/>
      <c r="ET178" s="49"/>
      <c r="EU178" s="49"/>
      <c r="EV178" s="49"/>
      <c r="EW178" s="49"/>
      <c r="EX178" s="49"/>
      <c r="EY178" s="49"/>
      <c r="EZ178" s="49"/>
      <c r="FA178" s="49"/>
      <c r="FB178" s="49"/>
      <c r="FC178" s="49"/>
      <c r="FD178" s="49"/>
      <c r="FE178" s="49"/>
      <c r="FF178" s="49"/>
      <c r="FG178" s="49"/>
      <c r="FH178" s="49"/>
      <c r="FI178" s="49"/>
      <c r="FJ178" s="49"/>
      <c r="FK178" s="49"/>
      <c r="FL178" s="49"/>
      <c r="FM178" s="49"/>
      <c r="FN178" s="49"/>
      <c r="FO178" s="49"/>
      <c r="FP178" s="49"/>
      <c r="FQ178" s="49"/>
      <c r="FR178" s="49"/>
      <c r="FS178" s="49"/>
      <c r="FT178" s="49"/>
      <c r="FU178" s="49"/>
      <c r="FV178" s="49"/>
      <c r="FW178" s="49"/>
      <c r="FX178" s="49"/>
      <c r="FY178" s="49"/>
      <c r="FZ178" s="49"/>
      <c r="GA178" s="49"/>
      <c r="GB178" s="49"/>
      <c r="GC178" s="49"/>
      <c r="GD178" s="49"/>
      <c r="GE178" s="49"/>
      <c r="GF178" s="49"/>
      <c r="GG178" s="49"/>
      <c r="GH178" s="49"/>
      <c r="GI178" s="49"/>
      <c r="GJ178" s="49"/>
      <c r="GK178" s="49"/>
      <c r="GL178" s="49"/>
      <c r="GM178" s="49"/>
      <c r="GN178" s="49"/>
      <c r="GO178" s="49"/>
      <c r="GP178" s="49"/>
      <c r="GQ178" s="49"/>
      <c r="GR178" s="49"/>
      <c r="GS178" s="49"/>
      <c r="GT178" s="49"/>
      <c r="GU178" s="49"/>
      <c r="GV178" s="49"/>
      <c r="GW178" s="49"/>
      <c r="GX178" s="49"/>
      <c r="GY178" s="49"/>
      <c r="GZ178" s="49"/>
      <c r="HA178" s="49"/>
      <c r="HB178" s="49"/>
      <c r="HC178" s="49"/>
    </row>
    <row r="179" spans="1:211" s="54" customFormat="1" ht="12.75" customHeight="1" x14ac:dyDescent="0.25">
      <c r="A179" s="582"/>
      <c r="B179" s="170" t="s">
        <v>24</v>
      </c>
      <c r="C179" s="438"/>
      <c r="D179" s="439"/>
      <c r="E179" s="438"/>
      <c r="F179" s="439"/>
      <c r="G179" s="438"/>
      <c r="H179" s="439"/>
      <c r="I179" s="438"/>
      <c r="J179" s="439"/>
      <c r="K179" s="438"/>
      <c r="L179" s="439"/>
      <c r="M179" s="438"/>
      <c r="N179" s="439"/>
      <c r="O179" s="438"/>
      <c r="P179" s="439"/>
      <c r="Q179" s="562"/>
      <c r="R179" s="563"/>
      <c r="S179" s="560" t="e">
        <f>#REF!</f>
        <v>#REF!</v>
      </c>
      <c r="T179" s="561"/>
      <c r="U179" s="560" t="e">
        <f>#REF!</f>
        <v>#REF!</v>
      </c>
      <c r="V179" s="561"/>
      <c r="W179" s="560" t="e">
        <f>#REF!</f>
        <v>#REF!</v>
      </c>
      <c r="X179" s="561"/>
      <c r="Y179" s="560" t="e">
        <f>#REF!</f>
        <v>#REF!</v>
      </c>
      <c r="Z179" s="561"/>
      <c r="AA179" s="560" t="e">
        <f>#REF!</f>
        <v>#REF!</v>
      </c>
      <c r="AB179" s="561"/>
      <c r="AC179" s="560" t="e">
        <f>#REF!</f>
        <v>#REF!</v>
      </c>
      <c r="AD179" s="561"/>
      <c r="AE179" s="560" t="e">
        <f>#REF!</f>
        <v>#REF!</v>
      </c>
      <c r="AF179" s="561"/>
      <c r="AG179" s="560" t="e">
        <f>#REF!</f>
        <v>#REF!</v>
      </c>
      <c r="AH179" s="561"/>
      <c r="AI179" s="560" t="e">
        <f>#REF!</f>
        <v>#REF!</v>
      </c>
      <c r="AJ179" s="561"/>
      <c r="AK179" s="560" t="e">
        <f>#REF!</f>
        <v>#REF!</v>
      </c>
      <c r="AL179" s="561"/>
      <c r="AM179" s="560" t="e">
        <f>#REF!</f>
        <v>#REF!</v>
      </c>
      <c r="AN179" s="561"/>
      <c r="AO179" s="560" t="e">
        <f>#REF!</f>
        <v>#REF!</v>
      </c>
      <c r="AP179" s="561"/>
      <c r="AQ179" s="560" t="e">
        <f>#REF!</f>
        <v>#REF!</v>
      </c>
      <c r="AR179" s="561"/>
      <c r="AS179" s="560" t="e">
        <f>#REF!</f>
        <v>#REF!</v>
      </c>
      <c r="AT179" s="561"/>
      <c r="AU179" s="49"/>
      <c r="AV179" s="49"/>
      <c r="AW179" s="49"/>
      <c r="AX179" s="49"/>
      <c r="AY179" s="49"/>
      <c r="AZ179" s="49"/>
      <c r="BA179" s="49"/>
      <c r="BB179" s="49"/>
      <c r="BC179" s="49"/>
      <c r="BD179" s="49"/>
      <c r="BE179" s="49"/>
      <c r="BF179" s="49"/>
      <c r="BG179" s="49"/>
      <c r="BH179" s="49"/>
      <c r="BI179" s="49"/>
      <c r="BJ179" s="49"/>
      <c r="BK179" s="49"/>
      <c r="BL179" s="49"/>
      <c r="BM179" s="49"/>
      <c r="BN179" s="49"/>
      <c r="BO179" s="49"/>
      <c r="BP179" s="49"/>
      <c r="BQ179" s="49"/>
      <c r="BR179" s="49"/>
      <c r="BS179" s="49"/>
      <c r="BT179" s="49"/>
      <c r="BU179" s="49"/>
      <c r="BV179" s="49"/>
      <c r="BW179" s="49"/>
      <c r="BX179" s="49"/>
      <c r="BY179" s="49"/>
      <c r="BZ179" s="49"/>
      <c r="CA179" s="49"/>
      <c r="CB179" s="49"/>
      <c r="CC179" s="49"/>
      <c r="CD179" s="49"/>
      <c r="CE179" s="49"/>
      <c r="CF179" s="49"/>
      <c r="CG179" s="49"/>
      <c r="CH179" s="49"/>
      <c r="CI179" s="49"/>
      <c r="CJ179" s="49"/>
      <c r="CK179" s="49"/>
      <c r="CL179" s="49"/>
      <c r="CM179" s="49"/>
      <c r="CN179" s="49"/>
      <c r="CO179" s="49"/>
      <c r="CP179" s="49"/>
      <c r="CQ179" s="49"/>
      <c r="CR179" s="49"/>
      <c r="CS179" s="49"/>
      <c r="CT179" s="49"/>
      <c r="CU179" s="49"/>
      <c r="CV179" s="49"/>
      <c r="CW179" s="49"/>
      <c r="CX179" s="49"/>
      <c r="CY179" s="49"/>
      <c r="CZ179" s="49"/>
      <c r="DA179" s="49"/>
      <c r="DB179" s="49"/>
      <c r="DC179" s="49"/>
      <c r="DD179" s="49"/>
      <c r="DE179" s="49"/>
      <c r="DF179" s="49"/>
      <c r="DG179" s="49"/>
      <c r="DH179" s="49"/>
      <c r="DI179" s="49"/>
      <c r="DJ179" s="49"/>
      <c r="DK179" s="49"/>
      <c r="DL179" s="49"/>
      <c r="DM179" s="49"/>
      <c r="DN179" s="49"/>
      <c r="DO179" s="49"/>
      <c r="DP179" s="49"/>
      <c r="DQ179" s="49"/>
      <c r="DR179" s="49"/>
      <c r="DS179" s="49"/>
      <c r="DT179" s="49"/>
      <c r="DU179" s="49"/>
      <c r="DV179" s="49"/>
      <c r="DW179" s="49"/>
      <c r="DX179" s="49"/>
      <c r="DY179" s="49"/>
      <c r="DZ179" s="49"/>
      <c r="EA179" s="49"/>
      <c r="EB179" s="49"/>
      <c r="EC179" s="49"/>
      <c r="ED179" s="49"/>
      <c r="EE179" s="49"/>
      <c r="EF179" s="49"/>
      <c r="EG179" s="49"/>
      <c r="EH179" s="49"/>
      <c r="EI179" s="49"/>
      <c r="EJ179" s="49"/>
      <c r="EK179" s="49"/>
      <c r="EL179" s="49"/>
      <c r="EM179" s="49"/>
      <c r="EN179" s="49"/>
      <c r="EO179" s="49"/>
      <c r="EP179" s="49"/>
      <c r="EQ179" s="49"/>
      <c r="ER179" s="49"/>
      <c r="ES179" s="49"/>
      <c r="ET179" s="49"/>
      <c r="EU179" s="49"/>
      <c r="EV179" s="49"/>
      <c r="EW179" s="49"/>
      <c r="EX179" s="49"/>
      <c r="EY179" s="49"/>
      <c r="EZ179" s="49"/>
      <c r="FA179" s="49"/>
      <c r="FB179" s="49"/>
      <c r="FC179" s="49"/>
      <c r="FD179" s="49"/>
      <c r="FE179" s="49"/>
      <c r="FF179" s="49"/>
      <c r="FG179" s="49"/>
      <c r="FH179" s="49"/>
      <c r="FI179" s="49"/>
      <c r="FJ179" s="49"/>
      <c r="FK179" s="49"/>
      <c r="FL179" s="49"/>
      <c r="FM179" s="49"/>
      <c r="FN179" s="49"/>
      <c r="FO179" s="49"/>
      <c r="FP179" s="49"/>
      <c r="FQ179" s="49"/>
      <c r="FR179" s="49"/>
      <c r="FS179" s="49"/>
      <c r="FT179" s="49"/>
      <c r="FU179" s="49"/>
      <c r="FV179" s="49"/>
      <c r="FW179" s="49"/>
      <c r="FX179" s="49"/>
      <c r="FY179" s="49"/>
      <c r="FZ179" s="49"/>
      <c r="GA179" s="49"/>
      <c r="GB179" s="49"/>
      <c r="GC179" s="49"/>
      <c r="GD179" s="49"/>
      <c r="GE179" s="49"/>
      <c r="GF179" s="49"/>
      <c r="GG179" s="49"/>
      <c r="GH179" s="49"/>
      <c r="GI179" s="49"/>
      <c r="GJ179" s="49"/>
      <c r="GK179" s="49"/>
      <c r="GL179" s="49"/>
      <c r="GM179" s="49"/>
      <c r="GN179" s="49"/>
      <c r="GO179" s="49"/>
      <c r="GP179" s="49"/>
      <c r="GQ179" s="49"/>
      <c r="GR179" s="49"/>
      <c r="GS179" s="49"/>
      <c r="GT179" s="49"/>
      <c r="GU179" s="49"/>
      <c r="GV179" s="49"/>
      <c r="GW179" s="49"/>
      <c r="GX179" s="49"/>
      <c r="GY179" s="49"/>
      <c r="GZ179" s="49"/>
      <c r="HA179" s="49"/>
      <c r="HB179" s="49"/>
      <c r="HC179" s="49"/>
    </row>
    <row r="180" spans="1:211" s="54" customFormat="1" ht="12.75" customHeight="1" x14ac:dyDescent="0.25">
      <c r="A180" s="582"/>
      <c r="B180" s="170"/>
      <c r="C180" s="191"/>
      <c r="D180" s="192"/>
      <c r="E180" s="191"/>
      <c r="F180" s="192"/>
      <c r="G180" s="191"/>
      <c r="H180" s="192"/>
      <c r="I180" s="191"/>
      <c r="J180" s="192"/>
      <c r="K180" s="191"/>
      <c r="L180" s="192"/>
      <c r="M180" s="191"/>
      <c r="N180" s="192"/>
      <c r="O180" s="191"/>
      <c r="P180" s="192"/>
      <c r="Q180" s="268"/>
      <c r="R180" s="269"/>
      <c r="S180" s="270" t="e">
        <f>#REF!</f>
        <v>#REF!</v>
      </c>
      <c r="T180" s="271" t="e">
        <f>#REF!</f>
        <v>#REF!</v>
      </c>
      <c r="U180" s="270" t="e">
        <f>#REF!</f>
        <v>#REF!</v>
      </c>
      <c r="V180" s="271" t="e">
        <f>#REF!</f>
        <v>#REF!</v>
      </c>
      <c r="W180" s="270" t="e">
        <f>#REF!</f>
        <v>#REF!</v>
      </c>
      <c r="X180" s="271" t="e">
        <f>#REF!</f>
        <v>#REF!</v>
      </c>
      <c r="Y180" s="270" t="e">
        <f>#REF!</f>
        <v>#REF!</v>
      </c>
      <c r="Z180" s="271" t="e">
        <f>#REF!</f>
        <v>#REF!</v>
      </c>
      <c r="AA180" s="270" t="e">
        <f>#REF!</f>
        <v>#REF!</v>
      </c>
      <c r="AB180" s="271" t="e">
        <f>#REF!</f>
        <v>#REF!</v>
      </c>
      <c r="AC180" s="270" t="e">
        <f>#REF!</f>
        <v>#REF!</v>
      </c>
      <c r="AD180" s="271" t="e">
        <f>#REF!</f>
        <v>#REF!</v>
      </c>
      <c r="AE180" s="270" t="e">
        <f>#REF!</f>
        <v>#REF!</v>
      </c>
      <c r="AF180" s="271" t="e">
        <f>#REF!</f>
        <v>#REF!</v>
      </c>
      <c r="AG180" s="270" t="e">
        <f>#REF!</f>
        <v>#REF!</v>
      </c>
      <c r="AH180" s="271" t="e">
        <f>#REF!</f>
        <v>#REF!</v>
      </c>
      <c r="AI180" s="270" t="e">
        <f>#REF!</f>
        <v>#REF!</v>
      </c>
      <c r="AJ180" s="271" t="e">
        <f>#REF!</f>
        <v>#REF!</v>
      </c>
      <c r="AK180" s="270" t="e">
        <f>#REF!</f>
        <v>#REF!</v>
      </c>
      <c r="AL180" s="271" t="e">
        <f>#REF!</f>
        <v>#REF!</v>
      </c>
      <c r="AM180" s="270" t="e">
        <f>#REF!</f>
        <v>#REF!</v>
      </c>
      <c r="AN180" s="271" t="e">
        <f>#REF!</f>
        <v>#REF!</v>
      </c>
      <c r="AO180" s="270" t="e">
        <f>#REF!</f>
        <v>#REF!</v>
      </c>
      <c r="AP180" s="271" t="e">
        <f>#REF!</f>
        <v>#REF!</v>
      </c>
      <c r="AQ180" s="270" t="e">
        <f>#REF!</f>
        <v>#REF!</v>
      </c>
      <c r="AR180" s="271" t="e">
        <f>#REF!</f>
        <v>#REF!</v>
      </c>
      <c r="AS180" s="270" t="e">
        <f>#REF!</f>
        <v>#REF!</v>
      </c>
      <c r="AT180" s="271" t="e">
        <f>#REF!</f>
        <v>#REF!</v>
      </c>
      <c r="AU180" s="49"/>
      <c r="AV180" s="49"/>
      <c r="AW180" s="49"/>
      <c r="AX180" s="49"/>
      <c r="AY180" s="49"/>
      <c r="AZ180" s="49"/>
      <c r="BA180" s="49"/>
      <c r="BB180" s="49"/>
      <c r="BC180" s="49"/>
      <c r="BD180" s="49"/>
      <c r="BE180" s="49"/>
      <c r="BF180" s="49"/>
      <c r="BG180" s="49"/>
      <c r="BH180" s="49"/>
      <c r="BI180" s="49"/>
      <c r="BJ180" s="49"/>
      <c r="BK180" s="49"/>
      <c r="BL180" s="49"/>
      <c r="BM180" s="49"/>
      <c r="BN180" s="49"/>
      <c r="BO180" s="49"/>
      <c r="BP180" s="49"/>
      <c r="BQ180" s="49"/>
      <c r="BR180" s="49"/>
      <c r="BS180" s="49"/>
      <c r="BT180" s="49"/>
      <c r="BU180" s="49"/>
      <c r="BV180" s="49"/>
      <c r="BW180" s="49"/>
      <c r="BX180" s="49"/>
      <c r="BY180" s="49"/>
      <c r="BZ180" s="49"/>
      <c r="CA180" s="49"/>
      <c r="CB180" s="49"/>
      <c r="CC180" s="49"/>
      <c r="CD180" s="49"/>
      <c r="CE180" s="49"/>
      <c r="CF180" s="49"/>
      <c r="CG180" s="49"/>
      <c r="CH180" s="49"/>
      <c r="CI180" s="49"/>
      <c r="CJ180" s="49"/>
      <c r="CK180" s="49"/>
      <c r="CL180" s="49"/>
      <c r="CM180" s="49"/>
      <c r="CN180" s="49"/>
      <c r="CO180" s="49"/>
      <c r="CP180" s="49"/>
      <c r="CQ180" s="49"/>
      <c r="CR180" s="49"/>
      <c r="CS180" s="49"/>
      <c r="CT180" s="49"/>
      <c r="CU180" s="49"/>
      <c r="CV180" s="49"/>
      <c r="CW180" s="49"/>
      <c r="CX180" s="49"/>
      <c r="CY180" s="49"/>
      <c r="CZ180" s="49"/>
      <c r="DA180" s="49"/>
      <c r="DB180" s="49"/>
      <c r="DC180" s="49"/>
      <c r="DD180" s="49"/>
      <c r="DE180" s="49"/>
      <c r="DF180" s="49"/>
      <c r="DG180" s="49"/>
      <c r="DH180" s="49"/>
      <c r="DI180" s="49"/>
      <c r="DJ180" s="49"/>
      <c r="DK180" s="49"/>
      <c r="DL180" s="49"/>
      <c r="DM180" s="49"/>
      <c r="DN180" s="49"/>
      <c r="DO180" s="49"/>
      <c r="DP180" s="49"/>
      <c r="DQ180" s="49"/>
      <c r="DR180" s="49"/>
      <c r="DS180" s="49"/>
      <c r="DT180" s="49"/>
      <c r="DU180" s="49"/>
      <c r="DV180" s="49"/>
      <c r="DW180" s="49"/>
      <c r="DX180" s="49"/>
      <c r="DY180" s="49"/>
      <c r="DZ180" s="49"/>
      <c r="EA180" s="49"/>
      <c r="EB180" s="49"/>
      <c r="EC180" s="49"/>
      <c r="ED180" s="49"/>
      <c r="EE180" s="49"/>
      <c r="EF180" s="49"/>
      <c r="EG180" s="49"/>
      <c r="EH180" s="49"/>
      <c r="EI180" s="49"/>
      <c r="EJ180" s="49"/>
      <c r="EK180" s="49"/>
      <c r="EL180" s="49"/>
      <c r="EM180" s="49"/>
      <c r="EN180" s="49"/>
      <c r="EO180" s="49"/>
      <c r="EP180" s="49"/>
      <c r="EQ180" s="49"/>
      <c r="ER180" s="49"/>
      <c r="ES180" s="49"/>
      <c r="ET180" s="49"/>
      <c r="EU180" s="49"/>
      <c r="EV180" s="49"/>
      <c r="EW180" s="49"/>
      <c r="EX180" s="49"/>
      <c r="EY180" s="49"/>
      <c r="EZ180" s="49"/>
      <c r="FA180" s="49"/>
      <c r="FB180" s="49"/>
      <c r="FC180" s="49"/>
      <c r="FD180" s="49"/>
      <c r="FE180" s="49"/>
      <c r="FF180" s="49"/>
      <c r="FG180" s="49"/>
      <c r="FH180" s="49"/>
      <c r="FI180" s="49"/>
      <c r="FJ180" s="49"/>
      <c r="FK180" s="49"/>
      <c r="FL180" s="49"/>
      <c r="FM180" s="49"/>
      <c r="FN180" s="49"/>
      <c r="FO180" s="49"/>
      <c r="FP180" s="49"/>
      <c r="FQ180" s="49"/>
      <c r="FR180" s="49"/>
      <c r="FS180" s="49"/>
      <c r="FT180" s="49"/>
      <c r="FU180" s="49"/>
      <c r="FV180" s="49"/>
      <c r="FW180" s="49"/>
      <c r="FX180" s="49"/>
      <c r="FY180" s="49"/>
      <c r="FZ180" s="49"/>
      <c r="GA180" s="49"/>
      <c r="GB180" s="49"/>
      <c r="GC180" s="49"/>
      <c r="GD180" s="49"/>
      <c r="GE180" s="49"/>
      <c r="GF180" s="49"/>
      <c r="GG180" s="49"/>
      <c r="GH180" s="49"/>
      <c r="GI180" s="49"/>
      <c r="GJ180" s="49"/>
      <c r="GK180" s="49"/>
      <c r="GL180" s="49"/>
      <c r="GM180" s="49"/>
      <c r="GN180" s="49"/>
      <c r="GO180" s="49"/>
      <c r="GP180" s="49"/>
      <c r="GQ180" s="49"/>
      <c r="GR180" s="49"/>
      <c r="GS180" s="49"/>
      <c r="GT180" s="49"/>
      <c r="GU180" s="49"/>
      <c r="GV180" s="49"/>
      <c r="GW180" s="49"/>
      <c r="GX180" s="49"/>
      <c r="GY180" s="49"/>
      <c r="GZ180" s="49"/>
      <c r="HA180" s="49"/>
      <c r="HB180" s="49"/>
      <c r="HC180" s="49"/>
    </row>
    <row r="181" spans="1:211" s="54" customFormat="1" ht="12.75" customHeight="1" x14ac:dyDescent="0.25">
      <c r="A181" s="582"/>
      <c r="B181" s="170"/>
      <c r="C181" s="10"/>
      <c r="D181" s="193"/>
      <c r="E181" s="10"/>
      <c r="F181" s="193"/>
      <c r="G181" s="10"/>
      <c r="H181" s="193"/>
      <c r="I181" s="10"/>
      <c r="J181" s="193"/>
      <c r="K181" s="10"/>
      <c r="L181" s="193"/>
      <c r="M181" s="10"/>
      <c r="N181" s="193"/>
      <c r="O181" s="10"/>
      <c r="P181" s="193"/>
      <c r="Q181" s="55"/>
      <c r="R181" s="272"/>
      <c r="S181" s="270" t="e">
        <f>#REF!</f>
        <v>#REF!</v>
      </c>
      <c r="T181" s="73" t="e">
        <f>#REF!</f>
        <v>#REF!</v>
      </c>
      <c r="U181" s="270" t="e">
        <f>#REF!</f>
        <v>#REF!</v>
      </c>
      <c r="V181" s="73" t="e">
        <f>#REF!</f>
        <v>#REF!</v>
      </c>
      <c r="W181" s="270" t="e">
        <f>#REF!</f>
        <v>#REF!</v>
      </c>
      <c r="X181" s="73" t="e">
        <f>#REF!</f>
        <v>#REF!</v>
      </c>
      <c r="Y181" s="270" t="e">
        <f>#REF!</f>
        <v>#REF!</v>
      </c>
      <c r="Z181" s="73" t="e">
        <f>#REF!</f>
        <v>#REF!</v>
      </c>
      <c r="AA181" s="270" t="e">
        <f>#REF!</f>
        <v>#REF!</v>
      </c>
      <c r="AB181" s="73" t="e">
        <f>#REF!</f>
        <v>#REF!</v>
      </c>
      <c r="AC181" s="270" t="e">
        <f>#REF!</f>
        <v>#REF!</v>
      </c>
      <c r="AD181" s="73" t="e">
        <f>#REF!</f>
        <v>#REF!</v>
      </c>
      <c r="AE181" s="270" t="e">
        <f>#REF!</f>
        <v>#REF!</v>
      </c>
      <c r="AF181" s="73" t="e">
        <f>#REF!</f>
        <v>#REF!</v>
      </c>
      <c r="AG181" s="270" t="e">
        <f>#REF!</f>
        <v>#REF!</v>
      </c>
      <c r="AH181" s="73" t="e">
        <f>#REF!</f>
        <v>#REF!</v>
      </c>
      <c r="AI181" s="270" t="e">
        <f>#REF!</f>
        <v>#REF!</v>
      </c>
      <c r="AJ181" s="73" t="e">
        <f>#REF!</f>
        <v>#REF!</v>
      </c>
      <c r="AK181" s="270" t="e">
        <f>#REF!</f>
        <v>#REF!</v>
      </c>
      <c r="AL181" s="73" t="e">
        <f>#REF!</f>
        <v>#REF!</v>
      </c>
      <c r="AM181" s="270" t="e">
        <f>#REF!</f>
        <v>#REF!</v>
      </c>
      <c r="AN181" s="73" t="e">
        <f>#REF!</f>
        <v>#REF!</v>
      </c>
      <c r="AO181" s="270" t="e">
        <f>#REF!</f>
        <v>#REF!</v>
      </c>
      <c r="AP181" s="73" t="e">
        <f>#REF!</f>
        <v>#REF!</v>
      </c>
      <c r="AQ181" s="270" t="e">
        <f>#REF!</f>
        <v>#REF!</v>
      </c>
      <c r="AR181" s="73" t="e">
        <f>#REF!</f>
        <v>#REF!</v>
      </c>
      <c r="AS181" s="270" t="e">
        <f>#REF!</f>
        <v>#REF!</v>
      </c>
      <c r="AT181" s="73" t="e">
        <f>#REF!</f>
        <v>#REF!</v>
      </c>
      <c r="AU181" s="49"/>
      <c r="AV181" s="49"/>
      <c r="AW181" s="49"/>
      <c r="AX181" s="49"/>
      <c r="AY181" s="49"/>
      <c r="AZ181" s="49"/>
      <c r="BA181" s="49"/>
      <c r="BB181" s="49"/>
      <c r="BC181" s="49"/>
      <c r="BD181" s="49"/>
      <c r="BE181" s="49"/>
      <c r="BF181" s="49"/>
      <c r="BG181" s="49"/>
      <c r="BH181" s="49"/>
      <c r="BI181" s="49"/>
      <c r="BJ181" s="49"/>
      <c r="BK181" s="49"/>
      <c r="BL181" s="49"/>
      <c r="BM181" s="49"/>
      <c r="BN181" s="49"/>
      <c r="BO181" s="49"/>
      <c r="BP181" s="49"/>
      <c r="BQ181" s="49"/>
      <c r="BR181" s="49"/>
      <c r="BS181" s="49"/>
      <c r="BT181" s="49"/>
      <c r="BU181" s="49"/>
      <c r="BV181" s="49"/>
      <c r="BW181" s="49"/>
      <c r="BX181" s="49"/>
      <c r="BY181" s="49"/>
      <c r="BZ181" s="49"/>
      <c r="CA181" s="49"/>
      <c r="CB181" s="49"/>
      <c r="CC181" s="49"/>
      <c r="CD181" s="49"/>
      <c r="CE181" s="49"/>
      <c r="CF181" s="49"/>
      <c r="CG181" s="49"/>
      <c r="CH181" s="49"/>
      <c r="CI181" s="49"/>
      <c r="CJ181" s="49"/>
      <c r="CK181" s="49"/>
      <c r="CL181" s="49"/>
      <c r="CM181" s="49"/>
      <c r="CN181" s="49"/>
      <c r="CO181" s="49"/>
      <c r="CP181" s="49"/>
      <c r="CQ181" s="49"/>
      <c r="CR181" s="49"/>
      <c r="CS181" s="49"/>
      <c r="CT181" s="49"/>
      <c r="CU181" s="49"/>
      <c r="CV181" s="49"/>
      <c r="CW181" s="49"/>
      <c r="CX181" s="49"/>
      <c r="CY181" s="49"/>
      <c r="CZ181" s="49"/>
      <c r="DA181" s="49"/>
      <c r="DB181" s="49"/>
      <c r="DC181" s="49"/>
      <c r="DD181" s="49"/>
      <c r="DE181" s="49"/>
      <c r="DF181" s="49"/>
      <c r="DG181" s="49"/>
      <c r="DH181" s="49"/>
      <c r="DI181" s="49"/>
      <c r="DJ181" s="49"/>
      <c r="DK181" s="49"/>
      <c r="DL181" s="49"/>
      <c r="DM181" s="49"/>
      <c r="DN181" s="49"/>
      <c r="DO181" s="49"/>
      <c r="DP181" s="49"/>
      <c r="DQ181" s="49"/>
      <c r="DR181" s="49"/>
      <c r="DS181" s="49"/>
      <c r="DT181" s="49"/>
      <c r="DU181" s="49"/>
      <c r="DV181" s="49"/>
      <c r="DW181" s="49"/>
      <c r="DX181" s="49"/>
      <c r="DY181" s="49"/>
      <c r="DZ181" s="49"/>
      <c r="EA181" s="49"/>
      <c r="EB181" s="49"/>
      <c r="EC181" s="49"/>
      <c r="ED181" s="49"/>
      <c r="EE181" s="49"/>
      <c r="EF181" s="49"/>
      <c r="EG181" s="49"/>
      <c r="EH181" s="49"/>
      <c r="EI181" s="49"/>
      <c r="EJ181" s="49"/>
      <c r="EK181" s="49"/>
      <c r="EL181" s="49"/>
      <c r="EM181" s="49"/>
      <c r="EN181" s="49"/>
      <c r="EO181" s="49"/>
      <c r="EP181" s="49"/>
      <c r="EQ181" s="49"/>
      <c r="ER181" s="49"/>
      <c r="ES181" s="49"/>
      <c r="ET181" s="49"/>
      <c r="EU181" s="49"/>
      <c r="EV181" s="49"/>
      <c r="EW181" s="49"/>
      <c r="EX181" s="49"/>
      <c r="EY181" s="49"/>
      <c r="EZ181" s="49"/>
      <c r="FA181" s="49"/>
      <c r="FB181" s="49"/>
      <c r="FC181" s="49"/>
      <c r="FD181" s="49"/>
      <c r="FE181" s="49"/>
      <c r="FF181" s="49"/>
      <c r="FG181" s="49"/>
      <c r="FH181" s="49"/>
      <c r="FI181" s="49"/>
      <c r="FJ181" s="49"/>
      <c r="FK181" s="49"/>
      <c r="FL181" s="49"/>
      <c r="FM181" s="49"/>
      <c r="FN181" s="49"/>
      <c r="FO181" s="49"/>
      <c r="FP181" s="49"/>
      <c r="FQ181" s="49"/>
      <c r="FR181" s="49"/>
      <c r="FS181" s="49"/>
      <c r="FT181" s="49"/>
      <c r="FU181" s="49"/>
      <c r="FV181" s="49"/>
      <c r="FW181" s="49"/>
      <c r="FX181" s="49"/>
      <c r="FY181" s="49"/>
      <c r="FZ181" s="49"/>
      <c r="GA181" s="49"/>
      <c r="GB181" s="49"/>
      <c r="GC181" s="49"/>
      <c r="GD181" s="49"/>
      <c r="GE181" s="49"/>
      <c r="GF181" s="49"/>
      <c r="GG181" s="49"/>
      <c r="GH181" s="49"/>
      <c r="GI181" s="49"/>
      <c r="GJ181" s="49"/>
      <c r="GK181" s="49"/>
      <c r="GL181" s="49"/>
      <c r="GM181" s="49"/>
      <c r="GN181" s="49"/>
      <c r="GO181" s="49"/>
      <c r="GP181" s="49"/>
      <c r="GQ181" s="49"/>
      <c r="GR181" s="49"/>
      <c r="GS181" s="49"/>
      <c r="GT181" s="49"/>
      <c r="GU181" s="49"/>
      <c r="GV181" s="49"/>
      <c r="GW181" s="49"/>
      <c r="GX181" s="49"/>
      <c r="GY181" s="49"/>
      <c r="GZ181" s="49"/>
      <c r="HA181" s="49"/>
      <c r="HB181" s="49"/>
      <c r="HC181" s="49"/>
    </row>
    <row r="182" spans="1:211" s="54" customFormat="1" ht="12.75" customHeight="1" thickBot="1" x14ac:dyDescent="0.3">
      <c r="A182" s="582"/>
      <c r="B182" s="170"/>
      <c r="C182" s="344"/>
      <c r="D182" s="345"/>
      <c r="E182" s="344"/>
      <c r="F182" s="345"/>
      <c r="G182" s="344"/>
      <c r="H182" s="345"/>
      <c r="I182" s="344"/>
      <c r="J182" s="345"/>
      <c r="K182" s="344"/>
      <c r="L182" s="345"/>
      <c r="M182" s="344"/>
      <c r="N182" s="345"/>
      <c r="O182" s="344"/>
      <c r="P182" s="345"/>
      <c r="Q182" s="558"/>
      <c r="R182" s="559"/>
      <c r="S182" s="556" t="e">
        <f>#REF!</f>
        <v>#REF!</v>
      </c>
      <c r="T182" s="557"/>
      <c r="U182" s="556" t="e">
        <f>#REF!</f>
        <v>#REF!</v>
      </c>
      <c r="V182" s="557"/>
      <c r="W182" s="556" t="e">
        <f>#REF!</f>
        <v>#REF!</v>
      </c>
      <c r="X182" s="557"/>
      <c r="Y182" s="556" t="e">
        <f>#REF!</f>
        <v>#REF!</v>
      </c>
      <c r="Z182" s="557"/>
      <c r="AA182" s="556" t="e">
        <f>#REF!</f>
        <v>#REF!</v>
      </c>
      <c r="AB182" s="557"/>
      <c r="AC182" s="556" t="e">
        <f>#REF!</f>
        <v>#REF!</v>
      </c>
      <c r="AD182" s="557"/>
      <c r="AE182" s="556" t="e">
        <f>#REF!</f>
        <v>#REF!</v>
      </c>
      <c r="AF182" s="557"/>
      <c r="AG182" s="556" t="e">
        <f>#REF!</f>
        <v>#REF!</v>
      </c>
      <c r="AH182" s="557"/>
      <c r="AI182" s="556" t="e">
        <f>#REF!</f>
        <v>#REF!</v>
      </c>
      <c r="AJ182" s="557"/>
      <c r="AK182" s="556" t="e">
        <f>#REF!</f>
        <v>#REF!</v>
      </c>
      <c r="AL182" s="557"/>
      <c r="AM182" s="556" t="e">
        <f>#REF!</f>
        <v>#REF!</v>
      </c>
      <c r="AN182" s="557"/>
      <c r="AO182" s="556" t="e">
        <f>#REF!</f>
        <v>#REF!</v>
      </c>
      <c r="AP182" s="557"/>
      <c r="AQ182" s="556" t="e">
        <f>#REF!</f>
        <v>#REF!</v>
      </c>
      <c r="AR182" s="557"/>
      <c r="AS182" s="556" t="e">
        <f>#REF!</f>
        <v>#REF!</v>
      </c>
      <c r="AT182" s="557"/>
      <c r="AU182" s="49"/>
      <c r="AV182" s="49"/>
      <c r="AW182" s="49"/>
      <c r="AX182" s="49"/>
      <c r="AY182" s="49"/>
      <c r="AZ182" s="49"/>
      <c r="BA182" s="49"/>
      <c r="BB182" s="49"/>
      <c r="BC182" s="49"/>
      <c r="BD182" s="49"/>
      <c r="BE182" s="49"/>
      <c r="BF182" s="49"/>
      <c r="BG182" s="49"/>
      <c r="BH182" s="49"/>
      <c r="BI182" s="49"/>
      <c r="BJ182" s="49"/>
      <c r="BK182" s="49"/>
      <c r="BL182" s="49"/>
      <c r="BM182" s="49"/>
      <c r="BN182" s="49"/>
      <c r="BO182" s="49"/>
      <c r="BP182" s="49"/>
      <c r="BQ182" s="49"/>
      <c r="BR182" s="49"/>
      <c r="BS182" s="49"/>
      <c r="BT182" s="49"/>
      <c r="BU182" s="49"/>
      <c r="BV182" s="49"/>
      <c r="BW182" s="49"/>
      <c r="BX182" s="49"/>
      <c r="BY182" s="49"/>
      <c r="BZ182" s="49"/>
      <c r="CA182" s="49"/>
      <c r="CB182" s="49"/>
      <c r="CC182" s="49"/>
      <c r="CD182" s="49"/>
      <c r="CE182" s="49"/>
      <c r="CF182" s="49"/>
      <c r="CG182" s="49"/>
      <c r="CH182" s="49"/>
      <c r="CI182" s="49"/>
      <c r="CJ182" s="49"/>
      <c r="CK182" s="49"/>
      <c r="CL182" s="49"/>
      <c r="CM182" s="49"/>
      <c r="CN182" s="49"/>
      <c r="CO182" s="49"/>
      <c r="CP182" s="49"/>
      <c r="CQ182" s="49"/>
      <c r="CR182" s="49"/>
      <c r="CS182" s="49"/>
      <c r="CT182" s="49"/>
      <c r="CU182" s="49"/>
      <c r="CV182" s="49"/>
      <c r="CW182" s="49"/>
      <c r="CX182" s="49"/>
      <c r="CY182" s="49"/>
      <c r="CZ182" s="49"/>
      <c r="DA182" s="49"/>
      <c r="DB182" s="49"/>
      <c r="DC182" s="49"/>
      <c r="DD182" s="49"/>
      <c r="DE182" s="49"/>
      <c r="DF182" s="49"/>
      <c r="DG182" s="49"/>
      <c r="DH182" s="49"/>
      <c r="DI182" s="49"/>
      <c r="DJ182" s="49"/>
      <c r="DK182" s="49"/>
      <c r="DL182" s="49"/>
      <c r="DM182" s="49"/>
      <c r="DN182" s="49"/>
      <c r="DO182" s="49"/>
      <c r="DP182" s="49"/>
      <c r="DQ182" s="49"/>
      <c r="DR182" s="49"/>
      <c r="DS182" s="49"/>
      <c r="DT182" s="49"/>
      <c r="DU182" s="49"/>
      <c r="DV182" s="49"/>
      <c r="DW182" s="49"/>
      <c r="DX182" s="49"/>
      <c r="DY182" s="49"/>
      <c r="DZ182" s="49"/>
      <c r="EA182" s="49"/>
      <c r="EB182" s="49"/>
      <c r="EC182" s="49"/>
      <c r="ED182" s="49"/>
      <c r="EE182" s="49"/>
      <c r="EF182" s="49"/>
      <c r="EG182" s="49"/>
      <c r="EH182" s="49"/>
      <c r="EI182" s="49"/>
      <c r="EJ182" s="49"/>
      <c r="EK182" s="49"/>
      <c r="EL182" s="49"/>
      <c r="EM182" s="49"/>
      <c r="EN182" s="49"/>
      <c r="EO182" s="49"/>
      <c r="EP182" s="49"/>
      <c r="EQ182" s="49"/>
      <c r="ER182" s="49"/>
      <c r="ES182" s="49"/>
      <c r="ET182" s="49"/>
      <c r="EU182" s="49"/>
      <c r="EV182" s="49"/>
      <c r="EW182" s="49"/>
      <c r="EX182" s="49"/>
      <c r="EY182" s="49"/>
      <c r="EZ182" s="49"/>
      <c r="FA182" s="49"/>
      <c r="FB182" s="49"/>
      <c r="FC182" s="49"/>
      <c r="FD182" s="49"/>
      <c r="FE182" s="49"/>
      <c r="FF182" s="49"/>
      <c r="FG182" s="49"/>
      <c r="FH182" s="49"/>
      <c r="FI182" s="49"/>
      <c r="FJ182" s="49"/>
      <c r="FK182" s="49"/>
      <c r="FL182" s="49"/>
      <c r="FM182" s="49"/>
      <c r="FN182" s="49"/>
      <c r="FO182" s="49"/>
      <c r="FP182" s="49"/>
      <c r="FQ182" s="49"/>
      <c r="FR182" s="49"/>
      <c r="FS182" s="49"/>
      <c r="FT182" s="49"/>
      <c r="FU182" s="49"/>
      <c r="FV182" s="49"/>
      <c r="FW182" s="49"/>
      <c r="FX182" s="49"/>
      <c r="FY182" s="49"/>
      <c r="FZ182" s="49"/>
      <c r="GA182" s="49"/>
      <c r="GB182" s="49"/>
      <c r="GC182" s="49"/>
      <c r="GD182" s="49"/>
      <c r="GE182" s="49"/>
      <c r="GF182" s="49"/>
      <c r="GG182" s="49"/>
      <c r="GH182" s="49"/>
      <c r="GI182" s="49"/>
      <c r="GJ182" s="49"/>
      <c r="GK182" s="49"/>
      <c r="GL182" s="49"/>
      <c r="GM182" s="49"/>
      <c r="GN182" s="49"/>
      <c r="GO182" s="49"/>
      <c r="GP182" s="49"/>
      <c r="GQ182" s="49"/>
      <c r="GR182" s="49"/>
      <c r="GS182" s="49"/>
      <c r="GT182" s="49"/>
      <c r="GU182" s="49"/>
      <c r="GV182" s="49"/>
      <c r="GW182" s="49"/>
      <c r="GX182" s="49"/>
      <c r="GY182" s="49"/>
      <c r="GZ182" s="49"/>
      <c r="HA182" s="49"/>
      <c r="HB182" s="49"/>
      <c r="HC182" s="49"/>
    </row>
    <row r="183" spans="1:211" s="56" customFormat="1" ht="12.75" customHeight="1" x14ac:dyDescent="0.25">
      <c r="A183" s="582"/>
      <c r="B183" s="171" t="s">
        <v>27</v>
      </c>
      <c r="C183" s="440"/>
      <c r="D183" s="441"/>
      <c r="E183" s="440"/>
      <c r="F183" s="441"/>
      <c r="G183" s="440"/>
      <c r="H183" s="441"/>
      <c r="I183" s="440"/>
      <c r="J183" s="441"/>
      <c r="K183" s="440"/>
      <c r="L183" s="441"/>
      <c r="M183" s="440"/>
      <c r="N183" s="441"/>
      <c r="O183" s="440"/>
      <c r="P183" s="441"/>
      <c r="Q183" s="552"/>
      <c r="R183" s="553"/>
      <c r="S183" s="554" t="e">
        <f>#REF!</f>
        <v>#REF!</v>
      </c>
      <c r="T183" s="555"/>
      <c r="U183" s="554" t="e">
        <f>#REF!</f>
        <v>#REF!</v>
      </c>
      <c r="V183" s="555"/>
      <c r="W183" s="554" t="e">
        <f>#REF!</f>
        <v>#REF!</v>
      </c>
      <c r="X183" s="555"/>
      <c r="Y183" s="554" t="e">
        <f>#REF!</f>
        <v>#REF!</v>
      </c>
      <c r="Z183" s="555"/>
      <c r="AA183" s="538" t="e">
        <f>#REF!</f>
        <v>#REF!</v>
      </c>
      <c r="AB183" s="539"/>
      <c r="AC183" s="538" t="e">
        <f>#REF!</f>
        <v>#REF!</v>
      </c>
      <c r="AD183" s="539"/>
      <c r="AE183" s="538" t="e">
        <f>#REF!</f>
        <v>#REF!</v>
      </c>
      <c r="AF183" s="539"/>
      <c r="AG183" s="538" t="e">
        <f>#REF!</f>
        <v>#REF!</v>
      </c>
      <c r="AH183" s="539"/>
      <c r="AI183" s="538" t="e">
        <f>#REF!</f>
        <v>#REF!</v>
      </c>
      <c r="AJ183" s="539"/>
      <c r="AK183" s="538" t="e">
        <f>#REF!</f>
        <v>#REF!</v>
      </c>
      <c r="AL183" s="539"/>
      <c r="AM183" s="538" t="e">
        <f>#REF!</f>
        <v>#REF!</v>
      </c>
      <c r="AN183" s="539"/>
      <c r="AO183" s="538" t="e">
        <f>#REF!</f>
        <v>#REF!</v>
      </c>
      <c r="AP183" s="539"/>
      <c r="AQ183" s="538" t="e">
        <f>#REF!</f>
        <v>#REF!</v>
      </c>
      <c r="AR183" s="539"/>
      <c r="AS183" s="538" t="e">
        <f>#REF!</f>
        <v>#REF!</v>
      </c>
      <c r="AT183" s="539"/>
      <c r="AU183" s="49"/>
      <c r="AV183" s="49"/>
      <c r="AW183" s="49"/>
      <c r="AX183" s="49"/>
      <c r="AY183" s="49"/>
      <c r="AZ183" s="49"/>
      <c r="BA183" s="49"/>
      <c r="BB183" s="49"/>
      <c r="BC183" s="49"/>
      <c r="BD183" s="49"/>
      <c r="BE183" s="49"/>
      <c r="BF183" s="49"/>
      <c r="BG183" s="49"/>
      <c r="BH183" s="49"/>
      <c r="BI183" s="49"/>
      <c r="BJ183" s="49"/>
      <c r="BK183" s="49"/>
      <c r="BL183" s="49"/>
      <c r="BM183" s="49"/>
      <c r="BN183" s="49"/>
      <c r="BO183" s="49"/>
      <c r="BP183" s="49"/>
      <c r="BQ183" s="49"/>
      <c r="BR183" s="49"/>
      <c r="BS183" s="49"/>
      <c r="BT183" s="49"/>
      <c r="BU183" s="49"/>
      <c r="BV183" s="49"/>
      <c r="BW183" s="49"/>
      <c r="BX183" s="49"/>
      <c r="BY183" s="49"/>
      <c r="BZ183" s="49"/>
      <c r="CA183" s="49"/>
      <c r="CB183" s="49"/>
      <c r="CC183" s="49"/>
      <c r="CD183" s="49"/>
      <c r="CE183" s="49"/>
      <c r="CF183" s="49"/>
      <c r="CG183" s="49"/>
      <c r="CH183" s="49"/>
      <c r="CI183" s="49"/>
      <c r="CJ183" s="49"/>
      <c r="CK183" s="49"/>
      <c r="CL183" s="49"/>
      <c r="CM183" s="49"/>
      <c r="CN183" s="49"/>
      <c r="CO183" s="49"/>
      <c r="CP183" s="49"/>
      <c r="CQ183" s="49"/>
      <c r="CR183" s="49"/>
      <c r="CS183" s="49"/>
      <c r="CT183" s="49"/>
      <c r="CU183" s="49"/>
      <c r="CV183" s="49"/>
      <c r="CW183" s="49"/>
      <c r="CX183" s="49"/>
      <c r="CY183" s="49"/>
      <c r="CZ183" s="49"/>
      <c r="DA183" s="49"/>
      <c r="DB183" s="49"/>
      <c r="DC183" s="49"/>
      <c r="DD183" s="49"/>
      <c r="DE183" s="49"/>
      <c r="DF183" s="49"/>
      <c r="DG183" s="49"/>
      <c r="DH183" s="49"/>
      <c r="DI183" s="49"/>
      <c r="DJ183" s="49"/>
      <c r="DK183" s="49"/>
      <c r="DL183" s="49"/>
      <c r="DM183" s="49"/>
      <c r="DN183" s="49"/>
      <c r="DO183" s="49"/>
      <c r="DP183" s="49"/>
      <c r="DQ183" s="49"/>
      <c r="DR183" s="49"/>
      <c r="DS183" s="49"/>
      <c r="DT183" s="49"/>
      <c r="DU183" s="49"/>
      <c r="DV183" s="49"/>
      <c r="DW183" s="49"/>
      <c r="DX183" s="49"/>
      <c r="DY183" s="49"/>
      <c r="DZ183" s="49"/>
      <c r="EA183" s="49"/>
      <c r="EB183" s="49"/>
      <c r="EC183" s="49"/>
      <c r="ED183" s="49"/>
      <c r="EE183" s="49"/>
      <c r="EF183" s="49"/>
      <c r="EG183" s="49"/>
      <c r="EH183" s="49"/>
      <c r="EI183" s="49"/>
      <c r="EJ183" s="49"/>
      <c r="EK183" s="49"/>
      <c r="EL183" s="49"/>
      <c r="EM183" s="49"/>
      <c r="EN183" s="49"/>
      <c r="EO183" s="49"/>
      <c r="EP183" s="49"/>
      <c r="EQ183" s="49"/>
      <c r="ER183" s="49"/>
      <c r="ES183" s="49"/>
      <c r="ET183" s="49"/>
      <c r="EU183" s="49"/>
      <c r="EV183" s="49"/>
      <c r="EW183" s="49"/>
      <c r="EX183" s="49"/>
      <c r="EY183" s="49"/>
      <c r="EZ183" s="49"/>
      <c r="FA183" s="49"/>
      <c r="FB183" s="49"/>
      <c r="FC183" s="49"/>
      <c r="FD183" s="49"/>
      <c r="FE183" s="49"/>
      <c r="FF183" s="49"/>
      <c r="FG183" s="49"/>
      <c r="FH183" s="49"/>
      <c r="FI183" s="49"/>
      <c r="FJ183" s="49"/>
      <c r="FK183" s="49"/>
      <c r="FL183" s="49"/>
      <c r="FM183" s="49"/>
      <c r="FN183" s="49"/>
      <c r="FO183" s="49"/>
      <c r="FP183" s="49"/>
      <c r="FQ183" s="49"/>
      <c r="FR183" s="49"/>
      <c r="FS183" s="49"/>
      <c r="FT183" s="49"/>
      <c r="FU183" s="49"/>
      <c r="FV183" s="49"/>
      <c r="FW183" s="49"/>
      <c r="FX183" s="49"/>
      <c r="FY183" s="49"/>
      <c r="FZ183" s="49"/>
      <c r="GA183" s="49"/>
      <c r="GB183" s="49"/>
      <c r="GC183" s="49"/>
      <c r="GD183" s="49"/>
      <c r="GE183" s="49"/>
      <c r="GF183" s="49"/>
      <c r="GG183" s="49"/>
      <c r="GH183" s="49"/>
      <c r="GI183" s="49"/>
      <c r="GJ183" s="49"/>
      <c r="GK183" s="49"/>
      <c r="GL183" s="49"/>
      <c r="GM183" s="49"/>
      <c r="GN183" s="49"/>
      <c r="GO183" s="49"/>
      <c r="GP183" s="49"/>
      <c r="GQ183" s="49"/>
      <c r="GR183" s="49"/>
      <c r="GS183" s="49"/>
      <c r="GT183" s="49"/>
      <c r="GU183" s="49"/>
      <c r="GV183" s="49"/>
      <c r="GW183" s="49"/>
      <c r="GX183" s="49"/>
      <c r="GY183" s="49"/>
      <c r="GZ183" s="49"/>
      <c r="HA183" s="49"/>
      <c r="HB183" s="49"/>
      <c r="HC183" s="49"/>
    </row>
    <row r="184" spans="1:211" s="56" customFormat="1" ht="12.75" customHeight="1" x14ac:dyDescent="0.25">
      <c r="A184" s="582"/>
      <c r="B184" s="171"/>
      <c r="C184" s="194"/>
      <c r="D184" s="195"/>
      <c r="E184" s="194"/>
      <c r="F184" s="195"/>
      <c r="G184" s="194"/>
      <c r="H184" s="195"/>
      <c r="I184" s="194"/>
      <c r="J184" s="195"/>
      <c r="K184" s="194"/>
      <c r="L184" s="195"/>
      <c r="M184" s="194"/>
      <c r="N184" s="195"/>
      <c r="O184" s="194"/>
      <c r="P184" s="195"/>
      <c r="Q184" s="273"/>
      <c r="R184" s="274"/>
      <c r="S184" s="275" t="e">
        <f>#REF!</f>
        <v>#REF!</v>
      </c>
      <c r="T184" s="276" t="e">
        <f>#REF!</f>
        <v>#REF!</v>
      </c>
      <c r="U184" s="275" t="e">
        <f>#REF!</f>
        <v>#REF!</v>
      </c>
      <c r="V184" s="276" t="e">
        <f>#REF!</f>
        <v>#REF!</v>
      </c>
      <c r="W184" s="275" t="e">
        <f>#REF!</f>
        <v>#REF!</v>
      </c>
      <c r="X184" s="276" t="e">
        <f>#REF!</f>
        <v>#REF!</v>
      </c>
      <c r="Y184" s="275" t="e">
        <f>#REF!</f>
        <v>#REF!</v>
      </c>
      <c r="Z184" s="276" t="e">
        <f>#REF!</f>
        <v>#REF!</v>
      </c>
      <c r="AA184" s="261" t="e">
        <f>#REF!</f>
        <v>#REF!</v>
      </c>
      <c r="AB184" s="262" t="e">
        <f>#REF!</f>
        <v>#REF!</v>
      </c>
      <c r="AC184" s="261" t="e">
        <f>#REF!</f>
        <v>#REF!</v>
      </c>
      <c r="AD184" s="262" t="e">
        <f>#REF!</f>
        <v>#REF!</v>
      </c>
      <c r="AE184" s="261" t="e">
        <f>#REF!</f>
        <v>#REF!</v>
      </c>
      <c r="AF184" s="262" t="e">
        <f>#REF!</f>
        <v>#REF!</v>
      </c>
      <c r="AG184" s="261" t="e">
        <f>#REF!</f>
        <v>#REF!</v>
      </c>
      <c r="AH184" s="262" t="e">
        <f>#REF!</f>
        <v>#REF!</v>
      </c>
      <c r="AI184" s="261" t="e">
        <f>#REF!</f>
        <v>#REF!</v>
      </c>
      <c r="AJ184" s="262" t="e">
        <f>#REF!</f>
        <v>#REF!</v>
      </c>
      <c r="AK184" s="261" t="e">
        <f>#REF!</f>
        <v>#REF!</v>
      </c>
      <c r="AL184" s="262" t="e">
        <f>#REF!</f>
        <v>#REF!</v>
      </c>
      <c r="AM184" s="261" t="e">
        <f>#REF!</f>
        <v>#REF!</v>
      </c>
      <c r="AN184" s="262" t="e">
        <f>#REF!</f>
        <v>#REF!</v>
      </c>
      <c r="AO184" s="261" t="e">
        <f>#REF!</f>
        <v>#REF!</v>
      </c>
      <c r="AP184" s="262" t="e">
        <f>#REF!</f>
        <v>#REF!</v>
      </c>
      <c r="AQ184" s="261" t="e">
        <f>#REF!</f>
        <v>#REF!</v>
      </c>
      <c r="AR184" s="262" t="e">
        <f>#REF!</f>
        <v>#REF!</v>
      </c>
      <c r="AS184" s="261" t="e">
        <f>#REF!</f>
        <v>#REF!</v>
      </c>
      <c r="AT184" s="262" t="e">
        <f>#REF!</f>
        <v>#REF!</v>
      </c>
      <c r="AU184" s="49"/>
      <c r="AV184" s="49"/>
      <c r="AW184" s="49"/>
      <c r="AX184" s="49"/>
      <c r="AY184" s="49"/>
      <c r="AZ184" s="49"/>
      <c r="BA184" s="49"/>
      <c r="BB184" s="49"/>
      <c r="BC184" s="49"/>
      <c r="BD184" s="49"/>
      <c r="BE184" s="49"/>
      <c r="BF184" s="49"/>
      <c r="BG184" s="49"/>
      <c r="BH184" s="49"/>
      <c r="BI184" s="49"/>
      <c r="BJ184" s="49"/>
      <c r="BK184" s="49"/>
      <c r="BL184" s="49"/>
      <c r="BM184" s="49"/>
      <c r="BN184" s="49"/>
      <c r="BO184" s="49"/>
      <c r="BP184" s="49"/>
      <c r="BQ184" s="49"/>
      <c r="BR184" s="49"/>
      <c r="BS184" s="49"/>
      <c r="BT184" s="49"/>
      <c r="BU184" s="49"/>
      <c r="BV184" s="49"/>
      <c r="BW184" s="49"/>
      <c r="BX184" s="49"/>
      <c r="BY184" s="49"/>
      <c r="BZ184" s="49"/>
      <c r="CA184" s="49"/>
      <c r="CB184" s="49"/>
      <c r="CC184" s="49"/>
      <c r="CD184" s="49"/>
      <c r="CE184" s="49"/>
      <c r="CF184" s="49"/>
      <c r="CG184" s="49"/>
      <c r="CH184" s="49"/>
      <c r="CI184" s="49"/>
      <c r="CJ184" s="49"/>
      <c r="CK184" s="49"/>
      <c r="CL184" s="49"/>
      <c r="CM184" s="49"/>
      <c r="CN184" s="49"/>
      <c r="CO184" s="49"/>
      <c r="CP184" s="49"/>
      <c r="CQ184" s="49"/>
      <c r="CR184" s="49"/>
      <c r="CS184" s="49"/>
      <c r="CT184" s="49"/>
      <c r="CU184" s="49"/>
      <c r="CV184" s="49"/>
      <c r="CW184" s="49"/>
      <c r="CX184" s="49"/>
      <c r="CY184" s="49"/>
      <c r="CZ184" s="49"/>
      <c r="DA184" s="49"/>
      <c r="DB184" s="49"/>
      <c r="DC184" s="49"/>
      <c r="DD184" s="49"/>
      <c r="DE184" s="49"/>
      <c r="DF184" s="49"/>
      <c r="DG184" s="49"/>
      <c r="DH184" s="49"/>
      <c r="DI184" s="49"/>
      <c r="DJ184" s="49"/>
      <c r="DK184" s="49"/>
      <c r="DL184" s="49"/>
      <c r="DM184" s="49"/>
      <c r="DN184" s="49"/>
      <c r="DO184" s="49"/>
      <c r="DP184" s="49"/>
      <c r="DQ184" s="49"/>
      <c r="DR184" s="49"/>
      <c r="DS184" s="49"/>
      <c r="DT184" s="49"/>
      <c r="DU184" s="49"/>
      <c r="DV184" s="49"/>
      <c r="DW184" s="49"/>
      <c r="DX184" s="49"/>
      <c r="DY184" s="49"/>
      <c r="DZ184" s="49"/>
      <c r="EA184" s="49"/>
      <c r="EB184" s="49"/>
      <c r="EC184" s="49"/>
      <c r="ED184" s="49"/>
      <c r="EE184" s="49"/>
      <c r="EF184" s="49"/>
      <c r="EG184" s="49"/>
      <c r="EH184" s="49"/>
      <c r="EI184" s="49"/>
      <c r="EJ184" s="49"/>
      <c r="EK184" s="49"/>
      <c r="EL184" s="49"/>
      <c r="EM184" s="49"/>
      <c r="EN184" s="49"/>
      <c r="EO184" s="49"/>
      <c r="EP184" s="49"/>
      <c r="EQ184" s="49"/>
      <c r="ER184" s="49"/>
      <c r="ES184" s="49"/>
      <c r="ET184" s="49"/>
      <c r="EU184" s="49"/>
      <c r="EV184" s="49"/>
      <c r="EW184" s="49"/>
      <c r="EX184" s="49"/>
      <c r="EY184" s="49"/>
      <c r="EZ184" s="49"/>
      <c r="FA184" s="49"/>
      <c r="FB184" s="49"/>
      <c r="FC184" s="49"/>
      <c r="FD184" s="49"/>
      <c r="FE184" s="49"/>
      <c r="FF184" s="49"/>
      <c r="FG184" s="49"/>
      <c r="FH184" s="49"/>
      <c r="FI184" s="49"/>
      <c r="FJ184" s="49"/>
      <c r="FK184" s="49"/>
      <c r="FL184" s="49"/>
      <c r="FM184" s="49"/>
      <c r="FN184" s="49"/>
      <c r="FO184" s="49"/>
      <c r="FP184" s="49"/>
      <c r="FQ184" s="49"/>
      <c r="FR184" s="49"/>
      <c r="FS184" s="49"/>
      <c r="FT184" s="49"/>
      <c r="FU184" s="49"/>
      <c r="FV184" s="49"/>
      <c r="FW184" s="49"/>
      <c r="FX184" s="49"/>
      <c r="FY184" s="49"/>
      <c r="FZ184" s="49"/>
      <c r="GA184" s="49"/>
      <c r="GB184" s="49"/>
      <c r="GC184" s="49"/>
      <c r="GD184" s="49"/>
      <c r="GE184" s="49"/>
      <c r="GF184" s="49"/>
      <c r="GG184" s="49"/>
      <c r="GH184" s="49"/>
      <c r="GI184" s="49"/>
      <c r="GJ184" s="49"/>
      <c r="GK184" s="49"/>
      <c r="GL184" s="49"/>
      <c r="GM184" s="49"/>
      <c r="GN184" s="49"/>
      <c r="GO184" s="49"/>
      <c r="GP184" s="49"/>
      <c r="GQ184" s="49"/>
      <c r="GR184" s="49"/>
      <c r="GS184" s="49"/>
      <c r="GT184" s="49"/>
      <c r="GU184" s="49"/>
      <c r="GV184" s="49"/>
      <c r="GW184" s="49"/>
      <c r="GX184" s="49"/>
      <c r="GY184" s="49"/>
      <c r="GZ184" s="49"/>
      <c r="HA184" s="49"/>
      <c r="HB184" s="49"/>
      <c r="HC184" s="49"/>
    </row>
    <row r="185" spans="1:211" s="56" customFormat="1" ht="12.75" customHeight="1" x14ac:dyDescent="0.25">
      <c r="A185" s="582"/>
      <c r="B185" s="171"/>
      <c r="C185" s="13"/>
      <c r="D185" s="198"/>
      <c r="E185" s="13"/>
      <c r="F185" s="198"/>
      <c r="G185" s="13"/>
      <c r="H185" s="198"/>
      <c r="I185" s="13"/>
      <c r="J185" s="198"/>
      <c r="K185" s="13"/>
      <c r="L185" s="198"/>
      <c r="M185" s="13"/>
      <c r="N185" s="198"/>
      <c r="O185" s="13"/>
      <c r="P185" s="198"/>
      <c r="Q185" s="57"/>
      <c r="R185" s="277"/>
      <c r="S185" s="74" t="e">
        <f>#REF!</f>
        <v>#REF!</v>
      </c>
      <c r="T185" s="278" t="e">
        <f>#REF!</f>
        <v>#REF!</v>
      </c>
      <c r="U185" s="74" t="e">
        <f>#REF!</f>
        <v>#REF!</v>
      </c>
      <c r="V185" s="278" t="e">
        <f>#REF!</f>
        <v>#REF!</v>
      </c>
      <c r="W185" s="74" t="e">
        <f>#REF!</f>
        <v>#REF!</v>
      </c>
      <c r="X185" s="278" t="e">
        <f>#REF!</f>
        <v>#REF!</v>
      </c>
      <c r="Y185" s="74" t="e">
        <f>#REF!</f>
        <v>#REF!</v>
      </c>
      <c r="Z185" s="278" t="e">
        <f>#REF!</f>
        <v>#REF!</v>
      </c>
      <c r="AA185" s="89" t="e">
        <f>#REF!</f>
        <v>#REF!</v>
      </c>
      <c r="AB185" s="90" t="e">
        <f>#REF!</f>
        <v>#REF!</v>
      </c>
      <c r="AC185" s="89" t="e">
        <f>#REF!</f>
        <v>#REF!</v>
      </c>
      <c r="AD185" s="90" t="e">
        <f>#REF!</f>
        <v>#REF!</v>
      </c>
      <c r="AE185" s="89" t="e">
        <f>#REF!</f>
        <v>#REF!</v>
      </c>
      <c r="AF185" s="90" t="e">
        <f>#REF!</f>
        <v>#REF!</v>
      </c>
      <c r="AG185" s="89" t="e">
        <f>#REF!</f>
        <v>#REF!</v>
      </c>
      <c r="AH185" s="90" t="e">
        <f>#REF!</f>
        <v>#REF!</v>
      </c>
      <c r="AI185" s="89" t="e">
        <f>#REF!</f>
        <v>#REF!</v>
      </c>
      <c r="AJ185" s="90" t="e">
        <f>#REF!</f>
        <v>#REF!</v>
      </c>
      <c r="AK185" s="89" t="e">
        <f>#REF!</f>
        <v>#REF!</v>
      </c>
      <c r="AL185" s="90" t="e">
        <f>#REF!</f>
        <v>#REF!</v>
      </c>
      <c r="AM185" s="89" t="e">
        <f>#REF!</f>
        <v>#REF!</v>
      </c>
      <c r="AN185" s="90" t="e">
        <f>#REF!</f>
        <v>#REF!</v>
      </c>
      <c r="AO185" s="89" t="e">
        <f>#REF!</f>
        <v>#REF!</v>
      </c>
      <c r="AP185" s="90" t="e">
        <f>#REF!</f>
        <v>#REF!</v>
      </c>
      <c r="AQ185" s="89" t="e">
        <f>#REF!</f>
        <v>#REF!</v>
      </c>
      <c r="AR185" s="90" t="e">
        <f>#REF!</f>
        <v>#REF!</v>
      </c>
      <c r="AS185" s="89" t="e">
        <f>#REF!</f>
        <v>#REF!</v>
      </c>
      <c r="AT185" s="90" t="e">
        <f>#REF!</f>
        <v>#REF!</v>
      </c>
      <c r="AU185" s="49"/>
      <c r="AV185" s="49"/>
      <c r="AW185" s="49"/>
      <c r="AX185" s="49"/>
      <c r="AY185" s="49"/>
      <c r="AZ185" s="49"/>
      <c r="BA185" s="49"/>
      <c r="BB185" s="49"/>
      <c r="BC185" s="49"/>
      <c r="BD185" s="49"/>
      <c r="BE185" s="49"/>
      <c r="BF185" s="49"/>
      <c r="BG185" s="49"/>
      <c r="BH185" s="49"/>
      <c r="BI185" s="49"/>
      <c r="BJ185" s="49"/>
      <c r="BK185" s="49"/>
      <c r="BL185" s="49"/>
      <c r="BM185" s="49"/>
      <c r="BN185" s="49"/>
      <c r="BO185" s="49"/>
      <c r="BP185" s="49"/>
      <c r="BQ185" s="49"/>
      <c r="BR185" s="49"/>
      <c r="BS185" s="49"/>
      <c r="BT185" s="49"/>
      <c r="BU185" s="49"/>
      <c r="BV185" s="49"/>
      <c r="BW185" s="49"/>
      <c r="BX185" s="49"/>
      <c r="BY185" s="49"/>
      <c r="BZ185" s="49"/>
      <c r="CA185" s="49"/>
      <c r="CB185" s="49"/>
      <c r="CC185" s="49"/>
      <c r="CD185" s="49"/>
      <c r="CE185" s="49"/>
      <c r="CF185" s="49"/>
      <c r="CG185" s="49"/>
      <c r="CH185" s="49"/>
      <c r="CI185" s="49"/>
      <c r="CJ185" s="49"/>
      <c r="CK185" s="49"/>
      <c r="CL185" s="49"/>
      <c r="CM185" s="49"/>
      <c r="CN185" s="49"/>
      <c r="CO185" s="49"/>
      <c r="CP185" s="49"/>
      <c r="CQ185" s="49"/>
      <c r="CR185" s="49"/>
      <c r="CS185" s="49"/>
      <c r="CT185" s="49"/>
      <c r="CU185" s="49"/>
      <c r="CV185" s="49"/>
      <c r="CW185" s="49"/>
      <c r="CX185" s="49"/>
      <c r="CY185" s="49"/>
      <c r="CZ185" s="49"/>
      <c r="DA185" s="49"/>
      <c r="DB185" s="49"/>
      <c r="DC185" s="49"/>
      <c r="DD185" s="49"/>
      <c r="DE185" s="49"/>
      <c r="DF185" s="49"/>
      <c r="DG185" s="49"/>
      <c r="DH185" s="49"/>
      <c r="DI185" s="49"/>
      <c r="DJ185" s="49"/>
      <c r="DK185" s="49"/>
      <c r="DL185" s="49"/>
      <c r="DM185" s="49"/>
      <c r="DN185" s="49"/>
      <c r="DO185" s="49"/>
      <c r="DP185" s="49"/>
      <c r="DQ185" s="49"/>
      <c r="DR185" s="49"/>
      <c r="DS185" s="49"/>
      <c r="DT185" s="49"/>
      <c r="DU185" s="49"/>
      <c r="DV185" s="49"/>
      <c r="DW185" s="49"/>
      <c r="DX185" s="49"/>
      <c r="DY185" s="49"/>
      <c r="DZ185" s="49"/>
      <c r="EA185" s="49"/>
      <c r="EB185" s="49"/>
      <c r="EC185" s="49"/>
      <c r="ED185" s="49"/>
      <c r="EE185" s="49"/>
      <c r="EF185" s="49"/>
      <c r="EG185" s="49"/>
      <c r="EH185" s="49"/>
      <c r="EI185" s="49"/>
      <c r="EJ185" s="49"/>
      <c r="EK185" s="49"/>
      <c r="EL185" s="49"/>
      <c r="EM185" s="49"/>
      <c r="EN185" s="49"/>
      <c r="EO185" s="49"/>
      <c r="EP185" s="49"/>
      <c r="EQ185" s="49"/>
      <c r="ER185" s="49"/>
      <c r="ES185" s="49"/>
      <c r="ET185" s="49"/>
      <c r="EU185" s="49"/>
      <c r="EV185" s="49"/>
      <c r="EW185" s="49"/>
      <c r="EX185" s="49"/>
      <c r="EY185" s="49"/>
      <c r="EZ185" s="49"/>
      <c r="FA185" s="49"/>
      <c r="FB185" s="49"/>
      <c r="FC185" s="49"/>
      <c r="FD185" s="49"/>
      <c r="FE185" s="49"/>
      <c r="FF185" s="49"/>
      <c r="FG185" s="49"/>
      <c r="FH185" s="49"/>
      <c r="FI185" s="49"/>
      <c r="FJ185" s="49"/>
      <c r="FK185" s="49"/>
      <c r="FL185" s="49"/>
      <c r="FM185" s="49"/>
      <c r="FN185" s="49"/>
      <c r="FO185" s="49"/>
      <c r="FP185" s="49"/>
      <c r="FQ185" s="49"/>
      <c r="FR185" s="49"/>
      <c r="FS185" s="49"/>
      <c r="FT185" s="49"/>
      <c r="FU185" s="49"/>
      <c r="FV185" s="49"/>
      <c r="FW185" s="49"/>
      <c r="FX185" s="49"/>
      <c r="FY185" s="49"/>
      <c r="FZ185" s="49"/>
      <c r="GA185" s="49"/>
      <c r="GB185" s="49"/>
      <c r="GC185" s="49"/>
      <c r="GD185" s="49"/>
      <c r="GE185" s="49"/>
      <c r="GF185" s="49"/>
      <c r="GG185" s="49"/>
      <c r="GH185" s="49"/>
      <c r="GI185" s="49"/>
      <c r="GJ185" s="49"/>
      <c r="GK185" s="49"/>
      <c r="GL185" s="49"/>
      <c r="GM185" s="49"/>
      <c r="GN185" s="49"/>
      <c r="GO185" s="49"/>
      <c r="GP185" s="49"/>
      <c r="GQ185" s="49"/>
      <c r="GR185" s="49"/>
      <c r="GS185" s="49"/>
      <c r="GT185" s="49"/>
      <c r="GU185" s="49"/>
      <c r="GV185" s="49"/>
      <c r="GW185" s="49"/>
      <c r="GX185" s="49"/>
      <c r="GY185" s="49"/>
      <c r="GZ185" s="49"/>
      <c r="HA185" s="49"/>
      <c r="HB185" s="49"/>
      <c r="HC185" s="49"/>
    </row>
    <row r="186" spans="1:211" s="56" customFormat="1" ht="12.75" customHeight="1" thickBot="1" x14ac:dyDescent="0.3">
      <c r="A186" s="582"/>
      <c r="B186" s="171"/>
      <c r="C186" s="352"/>
      <c r="D186" s="353"/>
      <c r="E186" s="352"/>
      <c r="F186" s="353"/>
      <c r="G186" s="352"/>
      <c r="H186" s="353"/>
      <c r="I186" s="352"/>
      <c r="J186" s="353"/>
      <c r="K186" s="352"/>
      <c r="L186" s="353"/>
      <c r="M186" s="352"/>
      <c r="N186" s="353"/>
      <c r="O186" s="352"/>
      <c r="P186" s="353"/>
      <c r="Q186" s="546"/>
      <c r="R186" s="547"/>
      <c r="S186" s="548" t="e">
        <f>#REF!</f>
        <v>#REF!</v>
      </c>
      <c r="T186" s="549"/>
      <c r="U186" s="548" t="e">
        <f>#REF!</f>
        <v>#REF!</v>
      </c>
      <c r="V186" s="549"/>
      <c r="W186" s="548" t="e">
        <f>#REF!</f>
        <v>#REF!</v>
      </c>
      <c r="X186" s="549"/>
      <c r="Y186" s="548" t="e">
        <f>#REF!</f>
        <v>#REF!</v>
      </c>
      <c r="Z186" s="549"/>
      <c r="AA186" s="530" t="e">
        <f>#REF!</f>
        <v>#REF!</v>
      </c>
      <c r="AB186" s="531"/>
      <c r="AC186" s="530" t="e">
        <f>#REF!</f>
        <v>#REF!</v>
      </c>
      <c r="AD186" s="531"/>
      <c r="AE186" s="530" t="e">
        <f>#REF!</f>
        <v>#REF!</v>
      </c>
      <c r="AF186" s="531"/>
      <c r="AG186" s="530" t="e">
        <f>#REF!</f>
        <v>#REF!</v>
      </c>
      <c r="AH186" s="531"/>
      <c r="AI186" s="530" t="e">
        <f>#REF!</f>
        <v>#REF!</v>
      </c>
      <c r="AJ186" s="531"/>
      <c r="AK186" s="530" t="e">
        <f>#REF!</f>
        <v>#REF!</v>
      </c>
      <c r="AL186" s="531"/>
      <c r="AM186" s="530" t="e">
        <f>#REF!</f>
        <v>#REF!</v>
      </c>
      <c r="AN186" s="531"/>
      <c r="AO186" s="530" t="e">
        <f>#REF!</f>
        <v>#REF!</v>
      </c>
      <c r="AP186" s="531"/>
      <c r="AQ186" s="530" t="e">
        <f>#REF!</f>
        <v>#REF!</v>
      </c>
      <c r="AR186" s="531"/>
      <c r="AS186" s="530" t="e">
        <f>#REF!</f>
        <v>#REF!</v>
      </c>
      <c r="AT186" s="531"/>
      <c r="AU186" s="49"/>
      <c r="AV186" s="49"/>
      <c r="AW186" s="49"/>
      <c r="AX186" s="49"/>
      <c r="AY186" s="49"/>
      <c r="AZ186" s="49"/>
      <c r="BA186" s="49"/>
      <c r="BB186" s="49"/>
      <c r="BC186" s="49"/>
      <c r="BD186" s="49"/>
      <c r="BE186" s="49"/>
      <c r="BF186" s="49"/>
      <c r="BG186" s="49"/>
      <c r="BH186" s="49"/>
      <c r="BI186" s="49"/>
      <c r="BJ186" s="49"/>
      <c r="BK186" s="49"/>
      <c r="BL186" s="49"/>
      <c r="BM186" s="49"/>
      <c r="BN186" s="49"/>
      <c r="BO186" s="49"/>
      <c r="BP186" s="49"/>
      <c r="BQ186" s="49"/>
      <c r="BR186" s="49"/>
      <c r="BS186" s="49"/>
      <c r="BT186" s="49"/>
      <c r="BU186" s="49"/>
      <c r="BV186" s="49"/>
      <c r="BW186" s="49"/>
      <c r="BX186" s="49"/>
      <c r="BY186" s="49"/>
      <c r="BZ186" s="49"/>
      <c r="CA186" s="49"/>
      <c r="CB186" s="49"/>
      <c r="CC186" s="49"/>
      <c r="CD186" s="49"/>
      <c r="CE186" s="49"/>
      <c r="CF186" s="49"/>
      <c r="CG186" s="49"/>
      <c r="CH186" s="49"/>
      <c r="CI186" s="49"/>
      <c r="CJ186" s="49"/>
      <c r="CK186" s="49"/>
      <c r="CL186" s="49"/>
      <c r="CM186" s="49"/>
      <c r="CN186" s="49"/>
      <c r="CO186" s="49"/>
      <c r="CP186" s="49"/>
      <c r="CQ186" s="49"/>
      <c r="CR186" s="49"/>
      <c r="CS186" s="49"/>
      <c r="CT186" s="49"/>
      <c r="CU186" s="49"/>
      <c r="CV186" s="49"/>
      <c r="CW186" s="49"/>
      <c r="CX186" s="49"/>
      <c r="CY186" s="49"/>
      <c r="CZ186" s="49"/>
      <c r="DA186" s="49"/>
      <c r="DB186" s="49"/>
      <c r="DC186" s="49"/>
      <c r="DD186" s="49"/>
      <c r="DE186" s="49"/>
      <c r="DF186" s="49"/>
      <c r="DG186" s="49"/>
      <c r="DH186" s="49"/>
      <c r="DI186" s="49"/>
      <c r="DJ186" s="49"/>
      <c r="DK186" s="49"/>
      <c r="DL186" s="49"/>
      <c r="DM186" s="49"/>
      <c r="DN186" s="49"/>
      <c r="DO186" s="49"/>
      <c r="DP186" s="49"/>
      <c r="DQ186" s="49"/>
      <c r="DR186" s="49"/>
      <c r="DS186" s="49"/>
      <c r="DT186" s="49"/>
      <c r="DU186" s="49"/>
      <c r="DV186" s="49"/>
      <c r="DW186" s="49"/>
      <c r="DX186" s="49"/>
      <c r="DY186" s="49"/>
      <c r="DZ186" s="49"/>
      <c r="EA186" s="49"/>
      <c r="EB186" s="49"/>
      <c r="EC186" s="49"/>
      <c r="ED186" s="49"/>
      <c r="EE186" s="49"/>
      <c r="EF186" s="49"/>
      <c r="EG186" s="49"/>
      <c r="EH186" s="49"/>
      <c r="EI186" s="49"/>
      <c r="EJ186" s="49"/>
      <c r="EK186" s="49"/>
      <c r="EL186" s="49"/>
      <c r="EM186" s="49"/>
      <c r="EN186" s="49"/>
      <c r="EO186" s="49"/>
      <c r="EP186" s="49"/>
      <c r="EQ186" s="49"/>
      <c r="ER186" s="49"/>
      <c r="ES186" s="49"/>
      <c r="ET186" s="49"/>
      <c r="EU186" s="49"/>
      <c r="EV186" s="49"/>
      <c r="EW186" s="49"/>
      <c r="EX186" s="49"/>
      <c r="EY186" s="49"/>
      <c r="EZ186" s="49"/>
      <c r="FA186" s="49"/>
      <c r="FB186" s="49"/>
      <c r="FC186" s="49"/>
      <c r="FD186" s="49"/>
      <c r="FE186" s="49"/>
      <c r="FF186" s="49"/>
      <c r="FG186" s="49"/>
      <c r="FH186" s="49"/>
      <c r="FI186" s="49"/>
      <c r="FJ186" s="49"/>
      <c r="FK186" s="49"/>
      <c r="FL186" s="49"/>
      <c r="FM186" s="49"/>
      <c r="FN186" s="49"/>
      <c r="FO186" s="49"/>
      <c r="FP186" s="49"/>
      <c r="FQ186" s="49"/>
      <c r="FR186" s="49"/>
      <c r="FS186" s="49"/>
      <c r="FT186" s="49"/>
      <c r="FU186" s="49"/>
      <c r="FV186" s="49"/>
      <c r="FW186" s="49"/>
      <c r="FX186" s="49"/>
      <c r="FY186" s="49"/>
      <c r="FZ186" s="49"/>
      <c r="GA186" s="49"/>
      <c r="GB186" s="49"/>
      <c r="GC186" s="49"/>
      <c r="GD186" s="49"/>
      <c r="GE186" s="49"/>
      <c r="GF186" s="49"/>
      <c r="GG186" s="49"/>
      <c r="GH186" s="49"/>
      <c r="GI186" s="49"/>
      <c r="GJ186" s="49"/>
      <c r="GK186" s="49"/>
      <c r="GL186" s="49"/>
      <c r="GM186" s="49"/>
      <c r="GN186" s="49"/>
      <c r="GO186" s="49"/>
      <c r="GP186" s="49"/>
      <c r="GQ186" s="49"/>
      <c r="GR186" s="49"/>
      <c r="GS186" s="49"/>
      <c r="GT186" s="49"/>
      <c r="GU186" s="49"/>
      <c r="GV186" s="49"/>
      <c r="GW186" s="49"/>
      <c r="GX186" s="49"/>
      <c r="GY186" s="49"/>
      <c r="GZ186" s="49"/>
      <c r="HA186" s="49"/>
      <c r="HB186" s="49"/>
      <c r="HC186" s="49"/>
    </row>
    <row r="187" spans="1:211" s="58" customFormat="1" ht="12.75" customHeight="1" x14ac:dyDescent="0.25">
      <c r="A187" s="582"/>
      <c r="B187" s="172" t="s">
        <v>28</v>
      </c>
      <c r="C187" s="428"/>
      <c r="D187" s="429"/>
      <c r="E187" s="428"/>
      <c r="F187" s="429"/>
      <c r="G187" s="428"/>
      <c r="H187" s="429"/>
      <c r="I187" s="428"/>
      <c r="J187" s="429"/>
      <c r="K187" s="428"/>
      <c r="L187" s="429"/>
      <c r="M187" s="428"/>
      <c r="N187" s="429"/>
      <c r="O187" s="428"/>
      <c r="P187" s="429"/>
      <c r="Q187" s="542"/>
      <c r="R187" s="543"/>
      <c r="S187" s="540" t="e">
        <f>#REF!</f>
        <v>#REF!</v>
      </c>
      <c r="T187" s="541"/>
      <c r="U187" s="540" t="e">
        <f>#REF!</f>
        <v>#REF!</v>
      </c>
      <c r="V187" s="541"/>
      <c r="W187" s="540" t="e">
        <f>#REF!</f>
        <v>#REF!</v>
      </c>
      <c r="X187" s="541"/>
      <c r="Y187" s="540" t="e">
        <f>#REF!</f>
        <v>#REF!</v>
      </c>
      <c r="Z187" s="541"/>
      <c r="AA187" s="540" t="e">
        <f>#REF!</f>
        <v>#REF!</v>
      </c>
      <c r="AB187" s="541"/>
      <c r="AC187" s="540" t="e">
        <f>#REF!</f>
        <v>#REF!</v>
      </c>
      <c r="AD187" s="541"/>
      <c r="AE187" s="540" t="e">
        <f>#REF!</f>
        <v>#REF!</v>
      </c>
      <c r="AF187" s="541"/>
      <c r="AG187" s="540" t="e">
        <f>#REF!</f>
        <v>#REF!</v>
      </c>
      <c r="AH187" s="541"/>
      <c r="AI187" s="540" t="e">
        <f>#REF!</f>
        <v>#REF!</v>
      </c>
      <c r="AJ187" s="541"/>
      <c r="AK187" s="540" t="e">
        <f>#REF!</f>
        <v>#REF!</v>
      </c>
      <c r="AL187" s="541"/>
      <c r="AM187" s="540" t="e">
        <f>#REF!</f>
        <v>#REF!</v>
      </c>
      <c r="AN187" s="541"/>
      <c r="AO187" s="540" t="e">
        <f>#REF!</f>
        <v>#REF!</v>
      </c>
      <c r="AP187" s="541"/>
      <c r="AQ187" s="540" t="e">
        <f>#REF!</f>
        <v>#REF!</v>
      </c>
      <c r="AR187" s="541"/>
      <c r="AS187" s="540" t="e">
        <f>#REF!</f>
        <v>#REF!</v>
      </c>
      <c r="AT187" s="541"/>
      <c r="AU187" s="49"/>
      <c r="AV187" s="49"/>
      <c r="AW187" s="49"/>
      <c r="AX187" s="49"/>
      <c r="AY187" s="49"/>
      <c r="AZ187" s="49"/>
      <c r="BA187" s="49"/>
      <c r="BB187" s="49"/>
      <c r="BC187" s="49"/>
      <c r="BD187" s="49"/>
      <c r="BE187" s="49"/>
      <c r="BF187" s="49"/>
      <c r="BG187" s="49"/>
      <c r="BH187" s="49"/>
      <c r="BI187" s="49"/>
      <c r="BJ187" s="49"/>
      <c r="BK187" s="49"/>
      <c r="BL187" s="49"/>
      <c r="BM187" s="49"/>
      <c r="BN187" s="49"/>
      <c r="BO187" s="49"/>
      <c r="BP187" s="49"/>
      <c r="BQ187" s="49"/>
      <c r="BR187" s="49"/>
      <c r="BS187" s="49"/>
      <c r="BT187" s="49"/>
      <c r="BU187" s="49"/>
      <c r="BV187" s="49"/>
      <c r="BW187" s="49"/>
      <c r="BX187" s="49"/>
      <c r="BY187" s="49"/>
      <c r="BZ187" s="49"/>
      <c r="CA187" s="49"/>
      <c r="CB187" s="49"/>
      <c r="CC187" s="49"/>
      <c r="CD187" s="49"/>
      <c r="CE187" s="49"/>
      <c r="CF187" s="49"/>
      <c r="CG187" s="49"/>
      <c r="CH187" s="49"/>
      <c r="CI187" s="49"/>
      <c r="CJ187" s="49"/>
      <c r="CK187" s="49"/>
      <c r="CL187" s="49"/>
      <c r="CM187" s="49"/>
      <c r="CN187" s="49"/>
      <c r="CO187" s="49"/>
      <c r="CP187" s="49"/>
      <c r="CQ187" s="49"/>
      <c r="CR187" s="49"/>
      <c r="CS187" s="49"/>
      <c r="CT187" s="49"/>
      <c r="CU187" s="49"/>
      <c r="CV187" s="49"/>
      <c r="CW187" s="49"/>
      <c r="CX187" s="49"/>
      <c r="CY187" s="49"/>
      <c r="CZ187" s="49"/>
      <c r="DA187" s="49"/>
      <c r="DB187" s="49"/>
      <c r="DC187" s="49"/>
      <c r="DD187" s="49"/>
      <c r="DE187" s="49"/>
      <c r="DF187" s="49"/>
      <c r="DG187" s="49"/>
      <c r="DH187" s="49"/>
      <c r="DI187" s="49"/>
      <c r="DJ187" s="49"/>
      <c r="DK187" s="49"/>
      <c r="DL187" s="49"/>
      <c r="DM187" s="49"/>
      <c r="DN187" s="49"/>
      <c r="DO187" s="49"/>
      <c r="DP187" s="49"/>
      <c r="DQ187" s="49"/>
      <c r="DR187" s="49"/>
      <c r="DS187" s="49"/>
      <c r="DT187" s="49"/>
      <c r="DU187" s="49"/>
      <c r="DV187" s="49"/>
      <c r="DW187" s="49"/>
      <c r="DX187" s="49"/>
      <c r="DY187" s="49"/>
      <c r="DZ187" s="49"/>
      <c r="EA187" s="49"/>
      <c r="EB187" s="49"/>
      <c r="EC187" s="49"/>
      <c r="ED187" s="49"/>
      <c r="EE187" s="49"/>
      <c r="EF187" s="49"/>
      <c r="EG187" s="49"/>
      <c r="EH187" s="49"/>
      <c r="EI187" s="49"/>
      <c r="EJ187" s="49"/>
      <c r="EK187" s="49"/>
      <c r="EL187" s="49"/>
      <c r="EM187" s="49"/>
      <c r="EN187" s="49"/>
      <c r="EO187" s="49"/>
      <c r="EP187" s="49"/>
      <c r="EQ187" s="49"/>
      <c r="ER187" s="49"/>
      <c r="ES187" s="49"/>
      <c r="ET187" s="49"/>
      <c r="EU187" s="49"/>
      <c r="EV187" s="49"/>
      <c r="EW187" s="49"/>
      <c r="EX187" s="49"/>
      <c r="EY187" s="49"/>
      <c r="EZ187" s="49"/>
      <c r="FA187" s="49"/>
      <c r="FB187" s="49"/>
      <c r="FC187" s="49"/>
      <c r="FD187" s="49"/>
      <c r="FE187" s="49"/>
      <c r="FF187" s="49"/>
      <c r="FG187" s="49"/>
      <c r="FH187" s="49"/>
      <c r="FI187" s="49"/>
      <c r="FJ187" s="49"/>
      <c r="FK187" s="49"/>
      <c r="FL187" s="49"/>
      <c r="FM187" s="49"/>
      <c r="FN187" s="49"/>
      <c r="FO187" s="49"/>
      <c r="FP187" s="49"/>
      <c r="FQ187" s="49"/>
      <c r="FR187" s="49"/>
      <c r="FS187" s="49"/>
      <c r="FT187" s="49"/>
      <c r="FU187" s="49"/>
      <c r="FV187" s="49"/>
      <c r="FW187" s="49"/>
      <c r="FX187" s="49"/>
      <c r="FY187" s="49"/>
      <c r="FZ187" s="49"/>
      <c r="GA187" s="49"/>
      <c r="GB187" s="49"/>
      <c r="GC187" s="49"/>
      <c r="GD187" s="49"/>
      <c r="GE187" s="49"/>
      <c r="GF187" s="49"/>
      <c r="GG187" s="49"/>
      <c r="GH187" s="49"/>
      <c r="GI187" s="49"/>
      <c r="GJ187" s="49"/>
      <c r="GK187" s="49"/>
      <c r="GL187" s="49"/>
      <c r="GM187" s="49"/>
      <c r="GN187" s="49"/>
      <c r="GO187" s="49"/>
      <c r="GP187" s="49"/>
      <c r="GQ187" s="49"/>
      <c r="GR187" s="49"/>
      <c r="GS187" s="49"/>
      <c r="GT187" s="49"/>
      <c r="GU187" s="49"/>
      <c r="GV187" s="49"/>
      <c r="GW187" s="49"/>
      <c r="GX187" s="49"/>
      <c r="GY187" s="49"/>
      <c r="GZ187" s="49"/>
      <c r="HA187" s="49"/>
      <c r="HB187" s="49"/>
      <c r="HC187" s="49"/>
    </row>
    <row r="188" spans="1:211" s="58" customFormat="1" ht="12.75" customHeight="1" x14ac:dyDescent="0.25">
      <c r="A188" s="582"/>
      <c r="B188" s="172"/>
      <c r="C188" s="200"/>
      <c r="D188" s="201"/>
      <c r="E188" s="200"/>
      <c r="F188" s="201"/>
      <c r="G188" s="200"/>
      <c r="H188" s="201"/>
      <c r="I188" s="200"/>
      <c r="J188" s="201"/>
      <c r="K188" s="200"/>
      <c r="L188" s="201"/>
      <c r="M188" s="200"/>
      <c r="N188" s="201"/>
      <c r="O188" s="200"/>
      <c r="P188" s="201"/>
      <c r="Q188" s="279"/>
      <c r="R188" s="280"/>
      <c r="S188" s="281" t="e">
        <f>#REF!</f>
        <v>#REF!</v>
      </c>
      <c r="T188" s="282" t="e">
        <f>#REF!</f>
        <v>#REF!</v>
      </c>
      <c r="U188" s="281" t="e">
        <f>#REF!</f>
        <v>#REF!</v>
      </c>
      <c r="V188" s="282" t="e">
        <f>#REF!</f>
        <v>#REF!</v>
      </c>
      <c r="W188" s="281" t="e">
        <f>#REF!</f>
        <v>#REF!</v>
      </c>
      <c r="X188" s="282" t="e">
        <f>#REF!</f>
        <v>#REF!</v>
      </c>
      <c r="Y188" s="281" t="e">
        <f>#REF!</f>
        <v>#REF!</v>
      </c>
      <c r="Z188" s="282" t="e">
        <f>#REF!</f>
        <v>#REF!</v>
      </c>
      <c r="AA188" s="281" t="e">
        <f>#REF!</f>
        <v>#REF!</v>
      </c>
      <c r="AB188" s="282" t="e">
        <f>#REF!</f>
        <v>#REF!</v>
      </c>
      <c r="AC188" s="281" t="e">
        <f>#REF!</f>
        <v>#REF!</v>
      </c>
      <c r="AD188" s="282" t="e">
        <f>#REF!</f>
        <v>#REF!</v>
      </c>
      <c r="AE188" s="281" t="e">
        <f>#REF!</f>
        <v>#REF!</v>
      </c>
      <c r="AF188" s="282" t="e">
        <f>#REF!</f>
        <v>#REF!</v>
      </c>
      <c r="AG188" s="281" t="e">
        <f>#REF!</f>
        <v>#REF!</v>
      </c>
      <c r="AH188" s="282" t="e">
        <f>#REF!</f>
        <v>#REF!</v>
      </c>
      <c r="AI188" s="281" t="e">
        <f>#REF!</f>
        <v>#REF!</v>
      </c>
      <c r="AJ188" s="282" t="e">
        <f>#REF!</f>
        <v>#REF!</v>
      </c>
      <c r="AK188" s="281" t="e">
        <f>#REF!</f>
        <v>#REF!</v>
      </c>
      <c r="AL188" s="282" t="e">
        <f>#REF!</f>
        <v>#REF!</v>
      </c>
      <c r="AM188" s="281" t="e">
        <f>#REF!</f>
        <v>#REF!</v>
      </c>
      <c r="AN188" s="282" t="e">
        <f>#REF!</f>
        <v>#REF!</v>
      </c>
      <c r="AO188" s="281" t="e">
        <f>#REF!</f>
        <v>#REF!</v>
      </c>
      <c r="AP188" s="282" t="e">
        <f>#REF!</f>
        <v>#REF!</v>
      </c>
      <c r="AQ188" s="281" t="e">
        <f>#REF!</f>
        <v>#REF!</v>
      </c>
      <c r="AR188" s="282" t="e">
        <f>#REF!</f>
        <v>#REF!</v>
      </c>
      <c r="AS188" s="281" t="e">
        <f>#REF!</f>
        <v>#REF!</v>
      </c>
      <c r="AT188" s="282" t="e">
        <f>#REF!</f>
        <v>#REF!</v>
      </c>
      <c r="AU188" s="49"/>
      <c r="AV188" s="49"/>
      <c r="AW188" s="49"/>
      <c r="AX188" s="49"/>
      <c r="AY188" s="49"/>
      <c r="AZ188" s="49"/>
      <c r="BA188" s="49"/>
      <c r="BB188" s="49"/>
      <c r="BC188" s="49"/>
      <c r="BD188" s="49"/>
      <c r="BE188" s="49"/>
      <c r="BF188" s="49"/>
      <c r="BG188" s="49"/>
      <c r="BH188" s="49"/>
      <c r="BI188" s="49"/>
      <c r="BJ188" s="49"/>
      <c r="BK188" s="49"/>
      <c r="BL188" s="49"/>
      <c r="BM188" s="49"/>
      <c r="BN188" s="49"/>
      <c r="BO188" s="49"/>
      <c r="BP188" s="49"/>
      <c r="BQ188" s="49"/>
      <c r="BR188" s="49"/>
      <c r="BS188" s="49"/>
      <c r="BT188" s="49"/>
      <c r="BU188" s="49"/>
      <c r="BV188" s="49"/>
      <c r="BW188" s="49"/>
      <c r="BX188" s="49"/>
      <c r="BY188" s="49"/>
      <c r="BZ188" s="49"/>
      <c r="CA188" s="49"/>
      <c r="CB188" s="49"/>
      <c r="CC188" s="49"/>
      <c r="CD188" s="49"/>
      <c r="CE188" s="49"/>
      <c r="CF188" s="49"/>
      <c r="CG188" s="49"/>
      <c r="CH188" s="49"/>
      <c r="CI188" s="49"/>
      <c r="CJ188" s="49"/>
      <c r="CK188" s="49"/>
      <c r="CL188" s="49"/>
      <c r="CM188" s="49"/>
      <c r="CN188" s="49"/>
      <c r="CO188" s="49"/>
      <c r="CP188" s="49"/>
      <c r="CQ188" s="49"/>
      <c r="CR188" s="49"/>
      <c r="CS188" s="49"/>
      <c r="CT188" s="49"/>
      <c r="CU188" s="49"/>
      <c r="CV188" s="49"/>
      <c r="CW188" s="49"/>
      <c r="CX188" s="49"/>
      <c r="CY188" s="49"/>
      <c r="CZ188" s="49"/>
      <c r="DA188" s="49"/>
      <c r="DB188" s="49"/>
      <c r="DC188" s="49"/>
      <c r="DD188" s="49"/>
      <c r="DE188" s="49"/>
      <c r="DF188" s="49"/>
      <c r="DG188" s="49"/>
      <c r="DH188" s="49"/>
      <c r="DI188" s="49"/>
      <c r="DJ188" s="49"/>
      <c r="DK188" s="49"/>
      <c r="DL188" s="49"/>
      <c r="DM188" s="49"/>
      <c r="DN188" s="49"/>
      <c r="DO188" s="49"/>
      <c r="DP188" s="49"/>
      <c r="DQ188" s="49"/>
      <c r="DR188" s="49"/>
      <c r="DS188" s="49"/>
      <c r="DT188" s="49"/>
      <c r="DU188" s="49"/>
      <c r="DV188" s="49"/>
      <c r="DW188" s="49"/>
      <c r="DX188" s="49"/>
      <c r="DY188" s="49"/>
      <c r="DZ188" s="49"/>
      <c r="EA188" s="49"/>
      <c r="EB188" s="49"/>
      <c r="EC188" s="49"/>
      <c r="ED188" s="49"/>
      <c r="EE188" s="49"/>
      <c r="EF188" s="49"/>
      <c r="EG188" s="49"/>
      <c r="EH188" s="49"/>
      <c r="EI188" s="49"/>
      <c r="EJ188" s="49"/>
      <c r="EK188" s="49"/>
      <c r="EL188" s="49"/>
      <c r="EM188" s="49"/>
      <c r="EN188" s="49"/>
      <c r="EO188" s="49"/>
      <c r="EP188" s="49"/>
      <c r="EQ188" s="49"/>
      <c r="ER188" s="49"/>
      <c r="ES188" s="49"/>
      <c r="ET188" s="49"/>
      <c r="EU188" s="49"/>
      <c r="EV188" s="49"/>
      <c r="EW188" s="49"/>
      <c r="EX188" s="49"/>
      <c r="EY188" s="49"/>
      <c r="EZ188" s="49"/>
      <c r="FA188" s="49"/>
      <c r="FB188" s="49"/>
      <c r="FC188" s="49"/>
      <c r="FD188" s="49"/>
      <c r="FE188" s="49"/>
      <c r="FF188" s="49"/>
      <c r="FG188" s="49"/>
      <c r="FH188" s="49"/>
      <c r="FI188" s="49"/>
      <c r="FJ188" s="49"/>
      <c r="FK188" s="49"/>
      <c r="FL188" s="49"/>
      <c r="FM188" s="49"/>
      <c r="FN188" s="49"/>
      <c r="FO188" s="49"/>
      <c r="FP188" s="49"/>
      <c r="FQ188" s="49"/>
      <c r="FR188" s="49"/>
      <c r="FS188" s="49"/>
      <c r="FT188" s="49"/>
      <c r="FU188" s="49"/>
      <c r="FV188" s="49"/>
      <c r="FW188" s="49"/>
      <c r="FX188" s="49"/>
      <c r="FY188" s="49"/>
      <c r="FZ188" s="49"/>
      <c r="GA188" s="49"/>
      <c r="GB188" s="49"/>
      <c r="GC188" s="49"/>
      <c r="GD188" s="49"/>
      <c r="GE188" s="49"/>
      <c r="GF188" s="49"/>
      <c r="GG188" s="49"/>
      <c r="GH188" s="49"/>
      <c r="GI188" s="49"/>
      <c r="GJ188" s="49"/>
      <c r="GK188" s="49"/>
      <c r="GL188" s="49"/>
      <c r="GM188" s="49"/>
      <c r="GN188" s="49"/>
      <c r="GO188" s="49"/>
      <c r="GP188" s="49"/>
      <c r="GQ188" s="49"/>
      <c r="GR188" s="49"/>
      <c r="GS188" s="49"/>
      <c r="GT188" s="49"/>
      <c r="GU188" s="49"/>
      <c r="GV188" s="49"/>
      <c r="GW188" s="49"/>
      <c r="GX188" s="49"/>
      <c r="GY188" s="49"/>
      <c r="GZ188" s="49"/>
      <c r="HA188" s="49"/>
      <c r="HB188" s="49"/>
      <c r="HC188" s="49"/>
    </row>
    <row r="189" spans="1:211" s="58" customFormat="1" ht="12.75" customHeight="1" x14ac:dyDescent="0.25">
      <c r="A189" s="582"/>
      <c r="B189" s="172"/>
      <c r="C189" s="17"/>
      <c r="D189" s="202"/>
      <c r="E189" s="17"/>
      <c r="F189" s="202"/>
      <c r="G189" s="17"/>
      <c r="H189" s="202"/>
      <c r="I189" s="17"/>
      <c r="J189" s="202"/>
      <c r="K189" s="17"/>
      <c r="L189" s="202"/>
      <c r="M189" s="17"/>
      <c r="N189" s="202"/>
      <c r="O189" s="17"/>
      <c r="P189" s="202"/>
      <c r="Q189" s="59"/>
      <c r="R189" s="283"/>
      <c r="S189" s="284" t="e">
        <f>#REF!</f>
        <v>#REF!</v>
      </c>
      <c r="T189" s="285" t="e">
        <f>#REF!</f>
        <v>#REF!</v>
      </c>
      <c r="U189" s="284" t="e">
        <f>#REF!</f>
        <v>#REF!</v>
      </c>
      <c r="V189" s="285" t="e">
        <f>#REF!</f>
        <v>#REF!</v>
      </c>
      <c r="W189" s="284" t="e">
        <f>#REF!</f>
        <v>#REF!</v>
      </c>
      <c r="X189" s="285" t="e">
        <f>#REF!</f>
        <v>#REF!</v>
      </c>
      <c r="Y189" s="284" t="e">
        <f>#REF!</f>
        <v>#REF!</v>
      </c>
      <c r="Z189" s="285" t="e">
        <f>#REF!</f>
        <v>#REF!</v>
      </c>
      <c r="AA189" s="284" t="e">
        <f>#REF!</f>
        <v>#REF!</v>
      </c>
      <c r="AB189" s="285" t="e">
        <f>#REF!</f>
        <v>#REF!</v>
      </c>
      <c r="AC189" s="284" t="e">
        <f>#REF!</f>
        <v>#REF!</v>
      </c>
      <c r="AD189" s="285" t="e">
        <f>#REF!</f>
        <v>#REF!</v>
      </c>
      <c r="AE189" s="284" t="e">
        <f>#REF!</f>
        <v>#REF!</v>
      </c>
      <c r="AF189" s="285" t="e">
        <f>#REF!</f>
        <v>#REF!</v>
      </c>
      <c r="AG189" s="284" t="e">
        <f>#REF!</f>
        <v>#REF!</v>
      </c>
      <c r="AH189" s="285" t="e">
        <f>#REF!</f>
        <v>#REF!</v>
      </c>
      <c r="AI189" s="284" t="e">
        <f>#REF!</f>
        <v>#REF!</v>
      </c>
      <c r="AJ189" s="285" t="e">
        <f>#REF!</f>
        <v>#REF!</v>
      </c>
      <c r="AK189" s="284" t="e">
        <f>#REF!</f>
        <v>#REF!</v>
      </c>
      <c r="AL189" s="285" t="e">
        <f>#REF!</f>
        <v>#REF!</v>
      </c>
      <c r="AM189" s="284" t="e">
        <f>#REF!</f>
        <v>#REF!</v>
      </c>
      <c r="AN189" s="285" t="e">
        <f>#REF!</f>
        <v>#REF!</v>
      </c>
      <c r="AO189" s="284" t="e">
        <f>#REF!</f>
        <v>#REF!</v>
      </c>
      <c r="AP189" s="285" t="e">
        <f>#REF!</f>
        <v>#REF!</v>
      </c>
      <c r="AQ189" s="284" t="e">
        <f>#REF!</f>
        <v>#REF!</v>
      </c>
      <c r="AR189" s="285" t="e">
        <f>#REF!</f>
        <v>#REF!</v>
      </c>
      <c r="AS189" s="284" t="e">
        <f>#REF!</f>
        <v>#REF!</v>
      </c>
      <c r="AT189" s="285" t="e">
        <f>#REF!</f>
        <v>#REF!</v>
      </c>
      <c r="AU189" s="49"/>
      <c r="AV189" s="49"/>
      <c r="AW189" s="49"/>
      <c r="AX189" s="49"/>
      <c r="AY189" s="49"/>
      <c r="AZ189" s="49"/>
      <c r="BA189" s="49"/>
      <c r="BB189" s="49"/>
      <c r="BC189" s="49"/>
      <c r="BD189" s="49"/>
      <c r="BE189" s="49"/>
      <c r="BF189" s="49"/>
      <c r="BG189" s="49"/>
      <c r="BH189" s="49"/>
      <c r="BI189" s="49"/>
      <c r="BJ189" s="49"/>
      <c r="BK189" s="49"/>
      <c r="BL189" s="49"/>
      <c r="BM189" s="49"/>
      <c r="BN189" s="49"/>
      <c r="BO189" s="49"/>
      <c r="BP189" s="49"/>
      <c r="BQ189" s="49"/>
      <c r="BR189" s="49"/>
      <c r="BS189" s="49"/>
      <c r="BT189" s="49"/>
      <c r="BU189" s="49"/>
      <c r="BV189" s="49"/>
      <c r="BW189" s="49"/>
      <c r="BX189" s="49"/>
      <c r="BY189" s="49"/>
      <c r="BZ189" s="49"/>
      <c r="CA189" s="49"/>
      <c r="CB189" s="49"/>
      <c r="CC189" s="49"/>
      <c r="CD189" s="49"/>
      <c r="CE189" s="49"/>
      <c r="CF189" s="49"/>
      <c r="CG189" s="49"/>
      <c r="CH189" s="49"/>
      <c r="CI189" s="49"/>
      <c r="CJ189" s="49"/>
      <c r="CK189" s="49"/>
      <c r="CL189" s="49"/>
      <c r="CM189" s="49"/>
      <c r="CN189" s="49"/>
      <c r="CO189" s="49"/>
      <c r="CP189" s="49"/>
      <c r="CQ189" s="49"/>
      <c r="CR189" s="49"/>
      <c r="CS189" s="49"/>
      <c r="CT189" s="49"/>
      <c r="CU189" s="49"/>
      <c r="CV189" s="49"/>
      <c r="CW189" s="49"/>
      <c r="CX189" s="49"/>
      <c r="CY189" s="49"/>
      <c r="CZ189" s="49"/>
      <c r="DA189" s="49"/>
      <c r="DB189" s="49"/>
      <c r="DC189" s="49"/>
      <c r="DD189" s="49"/>
      <c r="DE189" s="49"/>
      <c r="DF189" s="49"/>
      <c r="DG189" s="49"/>
      <c r="DH189" s="49"/>
      <c r="DI189" s="49"/>
      <c r="DJ189" s="49"/>
      <c r="DK189" s="49"/>
      <c r="DL189" s="49"/>
      <c r="DM189" s="49"/>
      <c r="DN189" s="49"/>
      <c r="DO189" s="49"/>
      <c r="DP189" s="49"/>
      <c r="DQ189" s="49"/>
      <c r="DR189" s="49"/>
      <c r="DS189" s="49"/>
      <c r="DT189" s="49"/>
      <c r="DU189" s="49"/>
      <c r="DV189" s="49"/>
      <c r="DW189" s="49"/>
      <c r="DX189" s="49"/>
      <c r="DY189" s="49"/>
      <c r="DZ189" s="49"/>
      <c r="EA189" s="49"/>
      <c r="EB189" s="49"/>
      <c r="EC189" s="49"/>
      <c r="ED189" s="49"/>
      <c r="EE189" s="49"/>
      <c r="EF189" s="49"/>
      <c r="EG189" s="49"/>
      <c r="EH189" s="49"/>
      <c r="EI189" s="49"/>
      <c r="EJ189" s="49"/>
      <c r="EK189" s="49"/>
      <c r="EL189" s="49"/>
      <c r="EM189" s="49"/>
      <c r="EN189" s="49"/>
      <c r="EO189" s="49"/>
      <c r="EP189" s="49"/>
      <c r="EQ189" s="49"/>
      <c r="ER189" s="49"/>
      <c r="ES189" s="49"/>
      <c r="ET189" s="49"/>
      <c r="EU189" s="49"/>
      <c r="EV189" s="49"/>
      <c r="EW189" s="49"/>
      <c r="EX189" s="49"/>
      <c r="EY189" s="49"/>
      <c r="EZ189" s="49"/>
      <c r="FA189" s="49"/>
      <c r="FB189" s="49"/>
      <c r="FC189" s="49"/>
      <c r="FD189" s="49"/>
      <c r="FE189" s="49"/>
      <c r="FF189" s="49"/>
      <c r="FG189" s="49"/>
      <c r="FH189" s="49"/>
      <c r="FI189" s="49"/>
      <c r="FJ189" s="49"/>
      <c r="FK189" s="49"/>
      <c r="FL189" s="49"/>
      <c r="FM189" s="49"/>
      <c r="FN189" s="49"/>
      <c r="FO189" s="49"/>
      <c r="FP189" s="49"/>
      <c r="FQ189" s="49"/>
      <c r="FR189" s="49"/>
      <c r="FS189" s="49"/>
      <c r="FT189" s="49"/>
      <c r="FU189" s="49"/>
      <c r="FV189" s="49"/>
      <c r="FW189" s="49"/>
      <c r="FX189" s="49"/>
      <c r="FY189" s="49"/>
      <c r="FZ189" s="49"/>
      <c r="GA189" s="49"/>
      <c r="GB189" s="49"/>
      <c r="GC189" s="49"/>
      <c r="GD189" s="49"/>
      <c r="GE189" s="49"/>
      <c r="GF189" s="49"/>
      <c r="GG189" s="49"/>
      <c r="GH189" s="49"/>
      <c r="GI189" s="49"/>
      <c r="GJ189" s="49"/>
      <c r="GK189" s="49"/>
      <c r="GL189" s="49"/>
      <c r="GM189" s="49"/>
      <c r="GN189" s="49"/>
      <c r="GO189" s="49"/>
      <c r="GP189" s="49"/>
      <c r="GQ189" s="49"/>
      <c r="GR189" s="49"/>
      <c r="GS189" s="49"/>
      <c r="GT189" s="49"/>
      <c r="GU189" s="49"/>
      <c r="GV189" s="49"/>
      <c r="GW189" s="49"/>
      <c r="GX189" s="49"/>
      <c r="GY189" s="49"/>
      <c r="GZ189" s="49"/>
      <c r="HA189" s="49"/>
      <c r="HB189" s="49"/>
      <c r="HC189" s="49"/>
    </row>
    <row r="190" spans="1:211" s="58" customFormat="1" ht="12.75" customHeight="1" x14ac:dyDescent="0.25">
      <c r="A190" s="582"/>
      <c r="B190" s="172"/>
      <c r="C190" s="426"/>
      <c r="D190" s="427"/>
      <c r="E190" s="426"/>
      <c r="F190" s="427"/>
      <c r="G190" s="426"/>
      <c r="H190" s="427"/>
      <c r="I190" s="426"/>
      <c r="J190" s="427"/>
      <c r="K190" s="426"/>
      <c r="L190" s="427"/>
      <c r="M190" s="426"/>
      <c r="N190" s="427"/>
      <c r="O190" s="426"/>
      <c r="P190" s="427"/>
      <c r="Q190" s="550"/>
      <c r="R190" s="551"/>
      <c r="S190" s="544" t="e">
        <f>#REF!</f>
        <v>#REF!</v>
      </c>
      <c r="T190" s="545"/>
      <c r="U190" s="544" t="e">
        <f>#REF!</f>
        <v>#REF!</v>
      </c>
      <c r="V190" s="545"/>
      <c r="W190" s="544" t="e">
        <f>#REF!</f>
        <v>#REF!</v>
      </c>
      <c r="X190" s="545"/>
      <c r="Y190" s="544" t="e">
        <f>#REF!</f>
        <v>#REF!</v>
      </c>
      <c r="Z190" s="545"/>
      <c r="AA190" s="544" t="e">
        <f>#REF!</f>
        <v>#REF!</v>
      </c>
      <c r="AB190" s="545"/>
      <c r="AC190" s="544" t="e">
        <f>#REF!</f>
        <v>#REF!</v>
      </c>
      <c r="AD190" s="545"/>
      <c r="AE190" s="544" t="e">
        <f>#REF!</f>
        <v>#REF!</v>
      </c>
      <c r="AF190" s="545"/>
      <c r="AG190" s="544" t="e">
        <f>#REF!</f>
        <v>#REF!</v>
      </c>
      <c r="AH190" s="545"/>
      <c r="AI190" s="544" t="e">
        <f>#REF!</f>
        <v>#REF!</v>
      </c>
      <c r="AJ190" s="545"/>
      <c r="AK190" s="544" t="e">
        <f>#REF!</f>
        <v>#REF!</v>
      </c>
      <c r="AL190" s="545"/>
      <c r="AM190" s="544" t="e">
        <f>#REF!</f>
        <v>#REF!</v>
      </c>
      <c r="AN190" s="545"/>
      <c r="AO190" s="544" t="e">
        <f>#REF!</f>
        <v>#REF!</v>
      </c>
      <c r="AP190" s="545"/>
      <c r="AQ190" s="544" t="e">
        <f>#REF!</f>
        <v>#REF!</v>
      </c>
      <c r="AR190" s="545"/>
      <c r="AS190" s="544" t="e">
        <f>#REF!</f>
        <v>#REF!</v>
      </c>
      <c r="AT190" s="545"/>
      <c r="AU190" s="49"/>
      <c r="AV190" s="49"/>
      <c r="AW190" s="49"/>
      <c r="AX190" s="49"/>
      <c r="AY190" s="49"/>
      <c r="AZ190" s="49"/>
      <c r="BA190" s="49"/>
      <c r="BB190" s="49"/>
      <c r="BC190" s="49"/>
      <c r="BD190" s="49"/>
      <c r="BE190" s="49"/>
      <c r="BF190" s="49"/>
      <c r="BG190" s="49"/>
      <c r="BH190" s="49"/>
      <c r="BI190" s="49"/>
      <c r="BJ190" s="49"/>
      <c r="BK190" s="49"/>
      <c r="BL190" s="49"/>
      <c r="BM190" s="49"/>
      <c r="BN190" s="49"/>
      <c r="BO190" s="49"/>
      <c r="BP190" s="49"/>
      <c r="BQ190" s="49"/>
      <c r="BR190" s="49"/>
      <c r="BS190" s="49"/>
      <c r="BT190" s="49"/>
      <c r="BU190" s="49"/>
      <c r="BV190" s="49"/>
      <c r="BW190" s="49"/>
      <c r="BX190" s="49"/>
      <c r="BY190" s="49"/>
      <c r="BZ190" s="49"/>
      <c r="CA190" s="49"/>
      <c r="CB190" s="49"/>
      <c r="CC190" s="49"/>
      <c r="CD190" s="49"/>
      <c r="CE190" s="49"/>
      <c r="CF190" s="49"/>
      <c r="CG190" s="49"/>
      <c r="CH190" s="49"/>
      <c r="CI190" s="49"/>
      <c r="CJ190" s="49"/>
      <c r="CK190" s="49"/>
      <c r="CL190" s="49"/>
      <c r="CM190" s="49"/>
      <c r="CN190" s="49"/>
      <c r="CO190" s="49"/>
      <c r="CP190" s="49"/>
      <c r="CQ190" s="49"/>
      <c r="CR190" s="49"/>
      <c r="CS190" s="49"/>
      <c r="CT190" s="49"/>
      <c r="CU190" s="49"/>
      <c r="CV190" s="49"/>
      <c r="CW190" s="49"/>
      <c r="CX190" s="49"/>
      <c r="CY190" s="49"/>
      <c r="CZ190" s="49"/>
      <c r="DA190" s="49"/>
      <c r="DB190" s="49"/>
      <c r="DC190" s="49"/>
      <c r="DD190" s="49"/>
      <c r="DE190" s="49"/>
      <c r="DF190" s="49"/>
      <c r="DG190" s="49"/>
      <c r="DH190" s="49"/>
      <c r="DI190" s="49"/>
      <c r="DJ190" s="49"/>
      <c r="DK190" s="49"/>
      <c r="DL190" s="49"/>
      <c r="DM190" s="49"/>
      <c r="DN190" s="49"/>
      <c r="DO190" s="49"/>
      <c r="DP190" s="49"/>
      <c r="DQ190" s="49"/>
      <c r="DR190" s="49"/>
      <c r="DS190" s="49"/>
      <c r="DT190" s="49"/>
      <c r="DU190" s="49"/>
      <c r="DV190" s="49"/>
      <c r="DW190" s="49"/>
      <c r="DX190" s="49"/>
      <c r="DY190" s="49"/>
      <c r="DZ190" s="49"/>
      <c r="EA190" s="49"/>
      <c r="EB190" s="49"/>
      <c r="EC190" s="49"/>
      <c r="ED190" s="49"/>
      <c r="EE190" s="49"/>
      <c r="EF190" s="49"/>
      <c r="EG190" s="49"/>
      <c r="EH190" s="49"/>
      <c r="EI190" s="49"/>
      <c r="EJ190" s="49"/>
      <c r="EK190" s="49"/>
      <c r="EL190" s="49"/>
      <c r="EM190" s="49"/>
      <c r="EN190" s="49"/>
      <c r="EO190" s="49"/>
      <c r="EP190" s="49"/>
      <c r="EQ190" s="49"/>
      <c r="ER190" s="49"/>
      <c r="ES190" s="49"/>
      <c r="ET190" s="49"/>
      <c r="EU190" s="49"/>
      <c r="EV190" s="49"/>
      <c r="EW190" s="49"/>
      <c r="EX190" s="49"/>
      <c r="EY190" s="49"/>
      <c r="EZ190" s="49"/>
      <c r="FA190" s="49"/>
      <c r="FB190" s="49"/>
      <c r="FC190" s="49"/>
      <c r="FD190" s="49"/>
      <c r="FE190" s="49"/>
      <c r="FF190" s="49"/>
      <c r="FG190" s="49"/>
      <c r="FH190" s="49"/>
      <c r="FI190" s="49"/>
      <c r="FJ190" s="49"/>
      <c r="FK190" s="49"/>
      <c r="FL190" s="49"/>
      <c r="FM190" s="49"/>
      <c r="FN190" s="49"/>
      <c r="FO190" s="49"/>
      <c r="FP190" s="49"/>
      <c r="FQ190" s="49"/>
      <c r="FR190" s="49"/>
      <c r="FS190" s="49"/>
      <c r="FT190" s="49"/>
      <c r="FU190" s="49"/>
      <c r="FV190" s="49"/>
      <c r="FW190" s="49"/>
      <c r="FX190" s="49"/>
      <c r="FY190" s="49"/>
      <c r="FZ190" s="49"/>
      <c r="GA190" s="49"/>
      <c r="GB190" s="49"/>
      <c r="GC190" s="49"/>
      <c r="GD190" s="49"/>
      <c r="GE190" s="49"/>
      <c r="GF190" s="49"/>
      <c r="GG190" s="49"/>
      <c r="GH190" s="49"/>
      <c r="GI190" s="49"/>
      <c r="GJ190" s="49"/>
      <c r="GK190" s="49"/>
      <c r="GL190" s="49"/>
      <c r="GM190" s="49"/>
      <c r="GN190" s="49"/>
      <c r="GO190" s="49"/>
      <c r="GP190" s="49"/>
      <c r="GQ190" s="49"/>
      <c r="GR190" s="49"/>
      <c r="GS190" s="49"/>
      <c r="GT190" s="49"/>
      <c r="GU190" s="49"/>
      <c r="GV190" s="49"/>
      <c r="GW190" s="49"/>
      <c r="GX190" s="49"/>
      <c r="GY190" s="49"/>
      <c r="GZ190" s="49"/>
      <c r="HA190" s="49"/>
      <c r="HB190" s="49"/>
      <c r="HC190" s="49"/>
    </row>
    <row r="191" spans="1:211" s="60" customFormat="1" ht="12.75" customHeight="1" x14ac:dyDescent="0.25">
      <c r="A191" s="582"/>
      <c r="B191" s="173" t="s">
        <v>29</v>
      </c>
      <c r="C191" s="452" t="s">
        <v>205</v>
      </c>
      <c r="D191" s="453"/>
      <c r="E191" s="452"/>
      <c r="F191" s="453"/>
      <c r="G191" s="452" t="s">
        <v>205</v>
      </c>
      <c r="H191" s="453"/>
      <c r="I191" s="452"/>
      <c r="J191" s="453"/>
      <c r="K191" s="452" t="s">
        <v>205</v>
      </c>
      <c r="L191" s="453"/>
      <c r="M191" s="536"/>
      <c r="N191" s="537"/>
      <c r="O191" s="452" t="s">
        <v>205</v>
      </c>
      <c r="P191" s="453"/>
      <c r="Q191" s="536"/>
      <c r="R191" s="537"/>
      <c r="S191" s="534" t="e">
        <f>#REF!</f>
        <v>#REF!</v>
      </c>
      <c r="T191" s="535"/>
      <c r="U191" s="534" t="e">
        <f>#REF!</f>
        <v>#REF!</v>
      </c>
      <c r="V191" s="535"/>
      <c r="W191" s="414"/>
      <c r="X191" s="415"/>
      <c r="Y191" s="538" t="e">
        <f>#REF!</f>
        <v>#REF!</v>
      </c>
      <c r="Z191" s="539"/>
      <c r="AA191" s="534" t="e">
        <f>#REF!</f>
        <v>#REF!</v>
      </c>
      <c r="AB191" s="535"/>
      <c r="AC191" s="534" t="e">
        <f>#REF!</f>
        <v>#REF!</v>
      </c>
      <c r="AD191" s="535"/>
      <c r="AE191" s="534" t="e">
        <f>#REF!</f>
        <v>#REF!</v>
      </c>
      <c r="AF191" s="535"/>
      <c r="AG191" s="534" t="e">
        <f>#REF!</f>
        <v>#REF!</v>
      </c>
      <c r="AH191" s="535"/>
      <c r="AI191" s="534" t="e">
        <f>#REF!</f>
        <v>#REF!</v>
      </c>
      <c r="AJ191" s="535"/>
      <c r="AK191" s="534" t="e">
        <f>#REF!</f>
        <v>#REF!</v>
      </c>
      <c r="AL191" s="535"/>
      <c r="AM191" s="534" t="e">
        <f>#REF!</f>
        <v>#REF!</v>
      </c>
      <c r="AN191" s="535"/>
      <c r="AO191" s="534" t="e">
        <f>#REF!</f>
        <v>#REF!</v>
      </c>
      <c r="AP191" s="535"/>
      <c r="AQ191" s="534" t="e">
        <f>#REF!</f>
        <v>#REF!</v>
      </c>
      <c r="AR191" s="535"/>
      <c r="AS191" s="534" t="e">
        <f>#REF!</f>
        <v>#REF!</v>
      </c>
      <c r="AT191" s="535"/>
      <c r="AU191" s="49"/>
      <c r="AV191" s="49"/>
      <c r="AW191" s="49"/>
      <c r="AX191" s="49"/>
      <c r="AY191" s="49"/>
      <c r="AZ191" s="49"/>
      <c r="BA191" s="49"/>
      <c r="BB191" s="49"/>
      <c r="BC191" s="49"/>
      <c r="BD191" s="49"/>
      <c r="BE191" s="49"/>
      <c r="BF191" s="49"/>
      <c r="BG191" s="49"/>
      <c r="BH191" s="49"/>
      <c r="BI191" s="49"/>
      <c r="BJ191" s="49"/>
      <c r="BK191" s="49"/>
      <c r="BL191" s="49"/>
      <c r="BM191" s="49"/>
      <c r="BN191" s="49"/>
      <c r="BO191" s="49"/>
      <c r="BP191" s="49"/>
      <c r="BQ191" s="49"/>
      <c r="BR191" s="49"/>
      <c r="BS191" s="49"/>
      <c r="BT191" s="49"/>
      <c r="BU191" s="49"/>
      <c r="BV191" s="49"/>
      <c r="BW191" s="49"/>
      <c r="BX191" s="49"/>
      <c r="BY191" s="49"/>
      <c r="BZ191" s="49"/>
      <c r="CA191" s="49"/>
      <c r="CB191" s="49"/>
      <c r="CC191" s="49"/>
      <c r="CD191" s="49"/>
      <c r="CE191" s="49"/>
      <c r="CF191" s="49"/>
      <c r="CG191" s="49"/>
      <c r="CH191" s="49"/>
      <c r="CI191" s="49"/>
      <c r="CJ191" s="49"/>
      <c r="CK191" s="49"/>
      <c r="CL191" s="49"/>
      <c r="CM191" s="49"/>
      <c r="CN191" s="49"/>
      <c r="CO191" s="49"/>
      <c r="CP191" s="49"/>
      <c r="CQ191" s="49"/>
      <c r="CR191" s="49"/>
      <c r="CS191" s="49"/>
      <c r="CT191" s="49"/>
      <c r="CU191" s="49"/>
      <c r="CV191" s="49"/>
      <c r="CW191" s="49"/>
      <c r="CX191" s="49"/>
      <c r="CY191" s="49"/>
      <c r="CZ191" s="49"/>
      <c r="DA191" s="49"/>
      <c r="DB191" s="49"/>
      <c r="DC191" s="49"/>
      <c r="DD191" s="49"/>
      <c r="DE191" s="49"/>
      <c r="DF191" s="49"/>
      <c r="DG191" s="49"/>
      <c r="DH191" s="49"/>
      <c r="DI191" s="49"/>
      <c r="DJ191" s="49"/>
      <c r="DK191" s="49"/>
      <c r="DL191" s="49"/>
      <c r="DM191" s="49"/>
      <c r="DN191" s="49"/>
      <c r="DO191" s="49"/>
      <c r="DP191" s="49"/>
      <c r="DQ191" s="49"/>
      <c r="DR191" s="49"/>
      <c r="DS191" s="49"/>
      <c r="DT191" s="49"/>
      <c r="DU191" s="49"/>
      <c r="DV191" s="49"/>
      <c r="DW191" s="49"/>
      <c r="DX191" s="49"/>
      <c r="DY191" s="49"/>
      <c r="DZ191" s="49"/>
      <c r="EA191" s="49"/>
      <c r="EB191" s="49"/>
      <c r="EC191" s="49"/>
      <c r="ED191" s="49"/>
      <c r="EE191" s="49"/>
      <c r="EF191" s="49"/>
      <c r="EG191" s="49"/>
      <c r="EH191" s="49"/>
      <c r="EI191" s="49"/>
      <c r="EJ191" s="49"/>
      <c r="EK191" s="49"/>
      <c r="EL191" s="49"/>
      <c r="EM191" s="49"/>
      <c r="EN191" s="49"/>
      <c r="EO191" s="49"/>
      <c r="EP191" s="49"/>
      <c r="EQ191" s="49"/>
      <c r="ER191" s="49"/>
      <c r="ES191" s="49"/>
      <c r="ET191" s="49"/>
      <c r="EU191" s="49"/>
      <c r="EV191" s="49"/>
      <c r="EW191" s="49"/>
      <c r="EX191" s="49"/>
      <c r="EY191" s="49"/>
      <c r="EZ191" s="49"/>
      <c r="FA191" s="49"/>
      <c r="FB191" s="49"/>
      <c r="FC191" s="49"/>
      <c r="FD191" s="49"/>
      <c r="FE191" s="49"/>
      <c r="FF191" s="49"/>
      <c r="FG191" s="49"/>
      <c r="FH191" s="49"/>
      <c r="FI191" s="49"/>
      <c r="FJ191" s="49"/>
      <c r="FK191" s="49"/>
      <c r="FL191" s="49"/>
      <c r="FM191" s="49"/>
      <c r="FN191" s="49"/>
      <c r="FO191" s="49"/>
      <c r="FP191" s="49"/>
      <c r="FQ191" s="49"/>
      <c r="FR191" s="49"/>
      <c r="FS191" s="49"/>
      <c r="FT191" s="49"/>
      <c r="FU191" s="49"/>
      <c r="FV191" s="49"/>
      <c r="FW191" s="49"/>
      <c r="FX191" s="49"/>
      <c r="FY191" s="49"/>
      <c r="FZ191" s="49"/>
      <c r="GA191" s="49"/>
      <c r="GB191" s="49"/>
      <c r="GC191" s="49"/>
      <c r="GD191" s="49"/>
      <c r="GE191" s="49"/>
      <c r="GF191" s="49"/>
      <c r="GG191" s="49"/>
      <c r="GH191" s="49"/>
      <c r="GI191" s="49"/>
      <c r="GJ191" s="49"/>
      <c r="GK191" s="49"/>
      <c r="GL191" s="49"/>
      <c r="GM191" s="49"/>
      <c r="GN191" s="49"/>
      <c r="GO191" s="49"/>
      <c r="GP191" s="49"/>
      <c r="GQ191" s="49"/>
      <c r="GR191" s="49"/>
      <c r="GS191" s="49"/>
      <c r="GT191" s="49"/>
      <c r="GU191" s="49"/>
      <c r="GV191" s="49"/>
      <c r="GW191" s="49"/>
      <c r="GX191" s="49"/>
      <c r="GY191" s="49"/>
      <c r="GZ191" s="49"/>
      <c r="HA191" s="49"/>
      <c r="HB191" s="49"/>
      <c r="HC191" s="49"/>
    </row>
    <row r="192" spans="1:211" s="60" customFormat="1" ht="12.75" customHeight="1" x14ac:dyDescent="0.25">
      <c r="A192" s="582"/>
      <c r="B192" s="173"/>
      <c r="C192" s="185"/>
      <c r="D192" s="186"/>
      <c r="E192" s="185"/>
      <c r="F192" s="186"/>
      <c r="G192" s="185"/>
      <c r="H192" s="186"/>
      <c r="I192" s="185"/>
      <c r="J192" s="186"/>
      <c r="K192" s="203"/>
      <c r="L192" s="204"/>
      <c r="M192" s="203"/>
      <c r="N192" s="204"/>
      <c r="O192" s="203"/>
      <c r="P192" s="204"/>
      <c r="Q192" s="286"/>
      <c r="R192" s="287"/>
      <c r="S192" s="288" t="e">
        <f>#REF!</f>
        <v>#REF!</v>
      </c>
      <c r="T192" s="289" t="e">
        <f>#REF!</f>
        <v>#REF!</v>
      </c>
      <c r="U192" s="288" t="e">
        <f>#REF!</f>
        <v>#REF!</v>
      </c>
      <c r="V192" s="289" t="e">
        <f>#REF!</f>
        <v>#REF!</v>
      </c>
      <c r="W192" s="183"/>
      <c r="X192" s="184"/>
      <c r="Y192" s="261" t="e">
        <f>#REF!</f>
        <v>#REF!</v>
      </c>
      <c r="Z192" s="262" t="e">
        <f>#REF!</f>
        <v>#REF!</v>
      </c>
      <c r="AA192" s="288" t="e">
        <f>#REF!</f>
        <v>#REF!</v>
      </c>
      <c r="AB192" s="289" t="e">
        <f>#REF!</f>
        <v>#REF!</v>
      </c>
      <c r="AC192" s="288" t="e">
        <f>#REF!</f>
        <v>#REF!</v>
      </c>
      <c r="AD192" s="289" t="e">
        <f>#REF!</f>
        <v>#REF!</v>
      </c>
      <c r="AE192" s="288" t="e">
        <f>#REF!</f>
        <v>#REF!</v>
      </c>
      <c r="AF192" s="289" t="e">
        <f>#REF!</f>
        <v>#REF!</v>
      </c>
      <c r="AG192" s="288" t="e">
        <f>#REF!</f>
        <v>#REF!</v>
      </c>
      <c r="AH192" s="289" t="e">
        <f>#REF!</f>
        <v>#REF!</v>
      </c>
      <c r="AI192" s="288" t="e">
        <f>#REF!</f>
        <v>#REF!</v>
      </c>
      <c r="AJ192" s="289" t="e">
        <f>#REF!</f>
        <v>#REF!</v>
      </c>
      <c r="AK192" s="288" t="e">
        <f>#REF!</f>
        <v>#REF!</v>
      </c>
      <c r="AL192" s="289" t="e">
        <f>#REF!</f>
        <v>#REF!</v>
      </c>
      <c r="AM192" s="288" t="e">
        <f>#REF!</f>
        <v>#REF!</v>
      </c>
      <c r="AN192" s="289" t="e">
        <f>#REF!</f>
        <v>#REF!</v>
      </c>
      <c r="AO192" s="288" t="e">
        <f>#REF!</f>
        <v>#REF!</v>
      </c>
      <c r="AP192" s="289" t="e">
        <f>#REF!</f>
        <v>#REF!</v>
      </c>
      <c r="AQ192" s="288" t="e">
        <f>#REF!</f>
        <v>#REF!</v>
      </c>
      <c r="AR192" s="289" t="e">
        <f>#REF!</f>
        <v>#REF!</v>
      </c>
      <c r="AS192" s="288" t="e">
        <f>#REF!</f>
        <v>#REF!</v>
      </c>
      <c r="AT192" s="289" t="e">
        <f>#REF!</f>
        <v>#REF!</v>
      </c>
      <c r="AU192" s="49"/>
      <c r="AV192" s="49"/>
      <c r="AW192" s="49"/>
      <c r="AX192" s="49"/>
      <c r="AY192" s="49"/>
      <c r="AZ192" s="49"/>
      <c r="BA192" s="49"/>
      <c r="BB192" s="49"/>
      <c r="BC192" s="49"/>
      <c r="BD192" s="49"/>
      <c r="BE192" s="49"/>
      <c r="BF192" s="49"/>
      <c r="BG192" s="49"/>
      <c r="BH192" s="49"/>
      <c r="BI192" s="49"/>
      <c r="BJ192" s="49"/>
      <c r="BK192" s="49"/>
      <c r="BL192" s="49"/>
      <c r="BM192" s="49"/>
      <c r="BN192" s="49"/>
      <c r="BO192" s="49"/>
      <c r="BP192" s="49"/>
      <c r="BQ192" s="49"/>
      <c r="BR192" s="49"/>
      <c r="BS192" s="49"/>
      <c r="BT192" s="49"/>
      <c r="BU192" s="49"/>
      <c r="BV192" s="49"/>
      <c r="BW192" s="49"/>
      <c r="BX192" s="49"/>
      <c r="BY192" s="49"/>
      <c r="BZ192" s="49"/>
      <c r="CA192" s="49"/>
      <c r="CB192" s="49"/>
      <c r="CC192" s="49"/>
      <c r="CD192" s="49"/>
      <c r="CE192" s="49"/>
      <c r="CF192" s="49"/>
      <c r="CG192" s="49"/>
      <c r="CH192" s="49"/>
      <c r="CI192" s="49"/>
      <c r="CJ192" s="49"/>
      <c r="CK192" s="49"/>
      <c r="CL192" s="49"/>
      <c r="CM192" s="49"/>
      <c r="CN192" s="49"/>
      <c r="CO192" s="49"/>
      <c r="CP192" s="49"/>
      <c r="CQ192" s="49"/>
      <c r="CR192" s="49"/>
      <c r="CS192" s="49"/>
      <c r="CT192" s="49"/>
      <c r="CU192" s="49"/>
      <c r="CV192" s="49"/>
      <c r="CW192" s="49"/>
      <c r="CX192" s="49"/>
      <c r="CY192" s="49"/>
      <c r="CZ192" s="49"/>
      <c r="DA192" s="49"/>
      <c r="DB192" s="49"/>
      <c r="DC192" s="49"/>
      <c r="DD192" s="49"/>
      <c r="DE192" s="49"/>
      <c r="DF192" s="49"/>
      <c r="DG192" s="49"/>
      <c r="DH192" s="49"/>
      <c r="DI192" s="49"/>
      <c r="DJ192" s="49"/>
      <c r="DK192" s="49"/>
      <c r="DL192" s="49"/>
      <c r="DM192" s="49"/>
      <c r="DN192" s="49"/>
      <c r="DO192" s="49"/>
      <c r="DP192" s="49"/>
      <c r="DQ192" s="49"/>
      <c r="DR192" s="49"/>
      <c r="DS192" s="49"/>
      <c r="DT192" s="49"/>
      <c r="DU192" s="49"/>
      <c r="DV192" s="49"/>
      <c r="DW192" s="49"/>
      <c r="DX192" s="49"/>
      <c r="DY192" s="49"/>
      <c r="DZ192" s="49"/>
      <c r="EA192" s="49"/>
      <c r="EB192" s="49"/>
      <c r="EC192" s="49"/>
      <c r="ED192" s="49"/>
      <c r="EE192" s="49"/>
      <c r="EF192" s="49"/>
      <c r="EG192" s="49"/>
      <c r="EH192" s="49"/>
      <c r="EI192" s="49"/>
      <c r="EJ192" s="49"/>
      <c r="EK192" s="49"/>
      <c r="EL192" s="49"/>
      <c r="EM192" s="49"/>
      <c r="EN192" s="49"/>
      <c r="EO192" s="49"/>
      <c r="EP192" s="49"/>
      <c r="EQ192" s="49"/>
      <c r="ER192" s="49"/>
      <c r="ES192" s="49"/>
      <c r="ET192" s="49"/>
      <c r="EU192" s="49"/>
      <c r="EV192" s="49"/>
      <c r="EW192" s="49"/>
      <c r="EX192" s="49"/>
      <c r="EY192" s="49"/>
      <c r="EZ192" s="49"/>
      <c r="FA192" s="49"/>
      <c r="FB192" s="49"/>
      <c r="FC192" s="49"/>
      <c r="FD192" s="49"/>
      <c r="FE192" s="49"/>
      <c r="FF192" s="49"/>
      <c r="FG192" s="49"/>
      <c r="FH192" s="49"/>
      <c r="FI192" s="49"/>
      <c r="FJ192" s="49"/>
      <c r="FK192" s="49"/>
      <c r="FL192" s="49"/>
      <c r="FM192" s="49"/>
      <c r="FN192" s="49"/>
      <c r="FO192" s="49"/>
      <c r="FP192" s="49"/>
      <c r="FQ192" s="49"/>
      <c r="FR192" s="49"/>
      <c r="FS192" s="49"/>
      <c r="FT192" s="49"/>
      <c r="FU192" s="49"/>
      <c r="FV192" s="49"/>
      <c r="FW192" s="49"/>
      <c r="FX192" s="49"/>
      <c r="FY192" s="49"/>
      <c r="FZ192" s="49"/>
      <c r="GA192" s="49"/>
      <c r="GB192" s="49"/>
      <c r="GC192" s="49"/>
      <c r="GD192" s="49"/>
      <c r="GE192" s="49"/>
      <c r="GF192" s="49"/>
      <c r="GG192" s="49"/>
      <c r="GH192" s="49"/>
      <c r="GI192" s="49"/>
      <c r="GJ192" s="49"/>
      <c r="GK192" s="49"/>
      <c r="GL192" s="49"/>
      <c r="GM192" s="49"/>
      <c r="GN192" s="49"/>
      <c r="GO192" s="49"/>
      <c r="GP192" s="49"/>
      <c r="GQ192" s="49"/>
      <c r="GR192" s="49"/>
      <c r="GS192" s="49"/>
      <c r="GT192" s="49"/>
      <c r="GU192" s="49"/>
      <c r="GV192" s="49"/>
      <c r="GW192" s="49"/>
      <c r="GX192" s="49"/>
      <c r="GY192" s="49"/>
      <c r="GZ192" s="49"/>
      <c r="HA192" s="49"/>
      <c r="HB192" s="49"/>
      <c r="HC192" s="49"/>
    </row>
    <row r="193" spans="1:211" s="60" customFormat="1" ht="12.75" customHeight="1" x14ac:dyDescent="0.25">
      <c r="A193" s="582"/>
      <c r="B193" s="173"/>
      <c r="C193" s="88"/>
      <c r="D193" s="190"/>
      <c r="E193" s="88"/>
      <c r="F193" s="190"/>
      <c r="G193" s="88"/>
      <c r="H193" s="190"/>
      <c r="I193" s="88"/>
      <c r="J193" s="190"/>
      <c r="K193" s="11"/>
      <c r="L193" s="205"/>
      <c r="M193" s="11"/>
      <c r="N193" s="205"/>
      <c r="O193" s="11"/>
      <c r="P193" s="205"/>
      <c r="Q193" s="61"/>
      <c r="R193" s="290"/>
      <c r="S193" s="75" t="e">
        <f>#REF!</f>
        <v>#REF!</v>
      </c>
      <c r="T193" s="76" t="e">
        <f>#REF!</f>
        <v>#REF!</v>
      </c>
      <c r="U193" s="75" t="e">
        <f>#REF!</f>
        <v>#REF!</v>
      </c>
      <c r="V193" s="76" t="e">
        <f>#REF!</f>
        <v>#REF!</v>
      </c>
      <c r="W193" s="87"/>
      <c r="X193" s="189"/>
      <c r="Y193" s="89" t="e">
        <f>#REF!</f>
        <v>#REF!</v>
      </c>
      <c r="Z193" s="90" t="e">
        <f>#REF!</f>
        <v>#REF!</v>
      </c>
      <c r="AA193" s="75" t="e">
        <f>#REF!</f>
        <v>#REF!</v>
      </c>
      <c r="AB193" s="76" t="e">
        <f>#REF!</f>
        <v>#REF!</v>
      </c>
      <c r="AC193" s="75" t="e">
        <f>#REF!</f>
        <v>#REF!</v>
      </c>
      <c r="AD193" s="76" t="e">
        <f>#REF!</f>
        <v>#REF!</v>
      </c>
      <c r="AE193" s="75" t="e">
        <f>#REF!</f>
        <v>#REF!</v>
      </c>
      <c r="AF193" s="76" t="e">
        <f>#REF!</f>
        <v>#REF!</v>
      </c>
      <c r="AG193" s="75" t="e">
        <f>#REF!</f>
        <v>#REF!</v>
      </c>
      <c r="AH193" s="76" t="e">
        <f>#REF!</f>
        <v>#REF!</v>
      </c>
      <c r="AI193" s="75" t="e">
        <f>#REF!</f>
        <v>#REF!</v>
      </c>
      <c r="AJ193" s="76" t="e">
        <f>#REF!</f>
        <v>#REF!</v>
      </c>
      <c r="AK193" s="75" t="e">
        <f>#REF!</f>
        <v>#REF!</v>
      </c>
      <c r="AL193" s="76" t="e">
        <f>#REF!</f>
        <v>#REF!</v>
      </c>
      <c r="AM193" s="75" t="e">
        <f>#REF!</f>
        <v>#REF!</v>
      </c>
      <c r="AN193" s="76" t="e">
        <f>#REF!</f>
        <v>#REF!</v>
      </c>
      <c r="AO193" s="75" t="e">
        <f>#REF!</f>
        <v>#REF!</v>
      </c>
      <c r="AP193" s="76" t="e">
        <f>#REF!</f>
        <v>#REF!</v>
      </c>
      <c r="AQ193" s="75" t="e">
        <f>#REF!</f>
        <v>#REF!</v>
      </c>
      <c r="AR193" s="76" t="e">
        <f>#REF!</f>
        <v>#REF!</v>
      </c>
      <c r="AS193" s="75" t="e">
        <f>#REF!</f>
        <v>#REF!</v>
      </c>
      <c r="AT193" s="76" t="e">
        <f>#REF!</f>
        <v>#REF!</v>
      </c>
      <c r="AU193" s="49"/>
      <c r="AV193" s="49"/>
      <c r="AW193" s="49"/>
      <c r="AX193" s="49"/>
      <c r="AY193" s="49"/>
      <c r="AZ193" s="49"/>
      <c r="BA193" s="49"/>
      <c r="BB193" s="49"/>
      <c r="BC193" s="49"/>
      <c r="BD193" s="49"/>
      <c r="BE193" s="49"/>
      <c r="BF193" s="49"/>
      <c r="BG193" s="49"/>
      <c r="BH193" s="49"/>
      <c r="BI193" s="49"/>
      <c r="BJ193" s="49"/>
      <c r="BK193" s="49"/>
      <c r="BL193" s="49"/>
      <c r="BM193" s="49"/>
      <c r="BN193" s="49"/>
      <c r="BO193" s="49"/>
      <c r="BP193" s="49"/>
      <c r="BQ193" s="49"/>
      <c r="BR193" s="49"/>
      <c r="BS193" s="49"/>
      <c r="BT193" s="49"/>
      <c r="BU193" s="49"/>
      <c r="BV193" s="49"/>
      <c r="BW193" s="49"/>
      <c r="BX193" s="49"/>
      <c r="BY193" s="49"/>
      <c r="BZ193" s="49"/>
      <c r="CA193" s="49"/>
      <c r="CB193" s="49"/>
      <c r="CC193" s="49"/>
      <c r="CD193" s="49"/>
      <c r="CE193" s="49"/>
      <c r="CF193" s="49"/>
      <c r="CG193" s="49"/>
      <c r="CH193" s="49"/>
      <c r="CI193" s="49"/>
      <c r="CJ193" s="49"/>
      <c r="CK193" s="49"/>
      <c r="CL193" s="49"/>
      <c r="CM193" s="49"/>
      <c r="CN193" s="49"/>
      <c r="CO193" s="49"/>
      <c r="CP193" s="49"/>
      <c r="CQ193" s="49"/>
      <c r="CR193" s="49"/>
      <c r="CS193" s="49"/>
      <c r="CT193" s="49"/>
      <c r="CU193" s="49"/>
      <c r="CV193" s="49"/>
      <c r="CW193" s="49"/>
      <c r="CX193" s="49"/>
      <c r="CY193" s="49"/>
      <c r="CZ193" s="49"/>
      <c r="DA193" s="49"/>
      <c r="DB193" s="49"/>
      <c r="DC193" s="49"/>
      <c r="DD193" s="49"/>
      <c r="DE193" s="49"/>
      <c r="DF193" s="49"/>
      <c r="DG193" s="49"/>
      <c r="DH193" s="49"/>
      <c r="DI193" s="49"/>
      <c r="DJ193" s="49"/>
      <c r="DK193" s="49"/>
      <c r="DL193" s="49"/>
      <c r="DM193" s="49"/>
      <c r="DN193" s="49"/>
      <c r="DO193" s="49"/>
      <c r="DP193" s="49"/>
      <c r="DQ193" s="49"/>
      <c r="DR193" s="49"/>
      <c r="DS193" s="49"/>
      <c r="DT193" s="49"/>
      <c r="DU193" s="49"/>
      <c r="DV193" s="49"/>
      <c r="DW193" s="49"/>
      <c r="DX193" s="49"/>
      <c r="DY193" s="49"/>
      <c r="DZ193" s="49"/>
      <c r="EA193" s="49"/>
      <c r="EB193" s="49"/>
      <c r="EC193" s="49"/>
      <c r="ED193" s="49"/>
      <c r="EE193" s="49"/>
      <c r="EF193" s="49"/>
      <c r="EG193" s="49"/>
      <c r="EH193" s="49"/>
      <c r="EI193" s="49"/>
      <c r="EJ193" s="49"/>
      <c r="EK193" s="49"/>
      <c r="EL193" s="49"/>
      <c r="EM193" s="49"/>
      <c r="EN193" s="49"/>
      <c r="EO193" s="49"/>
      <c r="EP193" s="49"/>
      <c r="EQ193" s="49"/>
      <c r="ER193" s="49"/>
      <c r="ES193" s="49"/>
      <c r="ET193" s="49"/>
      <c r="EU193" s="49"/>
      <c r="EV193" s="49"/>
      <c r="EW193" s="49"/>
      <c r="EX193" s="49"/>
      <c r="EY193" s="49"/>
      <c r="EZ193" s="49"/>
      <c r="FA193" s="49"/>
      <c r="FB193" s="49"/>
      <c r="FC193" s="49"/>
      <c r="FD193" s="49"/>
      <c r="FE193" s="49"/>
      <c r="FF193" s="49"/>
      <c r="FG193" s="49"/>
      <c r="FH193" s="49"/>
      <c r="FI193" s="49"/>
      <c r="FJ193" s="49"/>
      <c r="FK193" s="49"/>
      <c r="FL193" s="49"/>
      <c r="FM193" s="49"/>
      <c r="FN193" s="49"/>
      <c r="FO193" s="49"/>
      <c r="FP193" s="49"/>
      <c r="FQ193" s="49"/>
      <c r="FR193" s="49"/>
      <c r="FS193" s="49"/>
      <c r="FT193" s="49"/>
      <c r="FU193" s="49"/>
      <c r="FV193" s="49"/>
      <c r="FW193" s="49"/>
      <c r="FX193" s="49"/>
      <c r="FY193" s="49"/>
      <c r="FZ193" s="49"/>
      <c r="GA193" s="49"/>
      <c r="GB193" s="49"/>
      <c r="GC193" s="49"/>
      <c r="GD193" s="49"/>
      <c r="GE193" s="49"/>
      <c r="GF193" s="49"/>
      <c r="GG193" s="49"/>
      <c r="GH193" s="49"/>
      <c r="GI193" s="49"/>
      <c r="GJ193" s="49"/>
      <c r="GK193" s="49"/>
      <c r="GL193" s="49"/>
      <c r="GM193" s="49"/>
      <c r="GN193" s="49"/>
      <c r="GO193" s="49"/>
      <c r="GP193" s="49"/>
      <c r="GQ193" s="49"/>
      <c r="GR193" s="49"/>
      <c r="GS193" s="49"/>
      <c r="GT193" s="49"/>
      <c r="GU193" s="49"/>
      <c r="GV193" s="49"/>
      <c r="GW193" s="49"/>
      <c r="GX193" s="49"/>
      <c r="GY193" s="49"/>
      <c r="GZ193" s="49"/>
      <c r="HA193" s="49"/>
      <c r="HB193" s="49"/>
      <c r="HC193" s="49"/>
    </row>
    <row r="194" spans="1:211" s="60" customFormat="1" ht="12.75" customHeight="1" thickBot="1" x14ac:dyDescent="0.3">
      <c r="A194" s="582"/>
      <c r="B194" s="173"/>
      <c r="C194" s="424"/>
      <c r="D194" s="425"/>
      <c r="E194" s="424"/>
      <c r="F194" s="425"/>
      <c r="G194" s="424"/>
      <c r="H194" s="425"/>
      <c r="I194" s="424"/>
      <c r="J194" s="425"/>
      <c r="K194" s="422"/>
      <c r="L194" s="423"/>
      <c r="M194" s="422"/>
      <c r="N194" s="423"/>
      <c r="O194" s="422"/>
      <c r="P194" s="423"/>
      <c r="Q194" s="528"/>
      <c r="R194" s="529"/>
      <c r="S194" s="526" t="e">
        <f>#REF!</f>
        <v>#REF!</v>
      </c>
      <c r="T194" s="527"/>
      <c r="U194" s="526" t="e">
        <f>#REF!</f>
        <v>#REF!</v>
      </c>
      <c r="V194" s="527"/>
      <c r="W194" s="402"/>
      <c r="X194" s="403"/>
      <c r="Y194" s="530" t="e">
        <f>#REF!</f>
        <v>#REF!</v>
      </c>
      <c r="Z194" s="531"/>
      <c r="AA194" s="526" t="e">
        <f>#REF!</f>
        <v>#REF!</v>
      </c>
      <c r="AB194" s="527"/>
      <c r="AC194" s="526" t="e">
        <f>#REF!</f>
        <v>#REF!</v>
      </c>
      <c r="AD194" s="527"/>
      <c r="AE194" s="526" t="e">
        <f>#REF!</f>
        <v>#REF!</v>
      </c>
      <c r="AF194" s="527"/>
      <c r="AG194" s="526" t="e">
        <f>#REF!</f>
        <v>#REF!</v>
      </c>
      <c r="AH194" s="527"/>
      <c r="AI194" s="526" t="e">
        <f>#REF!</f>
        <v>#REF!</v>
      </c>
      <c r="AJ194" s="527"/>
      <c r="AK194" s="526" t="e">
        <f>#REF!</f>
        <v>#REF!</v>
      </c>
      <c r="AL194" s="527"/>
      <c r="AM194" s="526" t="e">
        <f>#REF!</f>
        <v>#REF!</v>
      </c>
      <c r="AN194" s="527"/>
      <c r="AO194" s="526" t="e">
        <f>#REF!</f>
        <v>#REF!</v>
      </c>
      <c r="AP194" s="527"/>
      <c r="AQ194" s="526" t="e">
        <f>#REF!</f>
        <v>#REF!</v>
      </c>
      <c r="AR194" s="527"/>
      <c r="AS194" s="526" t="e">
        <f>#REF!</f>
        <v>#REF!</v>
      </c>
      <c r="AT194" s="527"/>
      <c r="AU194" s="49"/>
      <c r="AV194" s="49"/>
      <c r="AW194" s="49"/>
      <c r="AX194" s="49"/>
      <c r="AY194" s="49"/>
      <c r="AZ194" s="49"/>
      <c r="BA194" s="49"/>
      <c r="BB194" s="49"/>
      <c r="BC194" s="49"/>
      <c r="BD194" s="49"/>
      <c r="BE194" s="49"/>
      <c r="BF194" s="49"/>
      <c r="BG194" s="49"/>
      <c r="BH194" s="49"/>
      <c r="BI194" s="49"/>
      <c r="BJ194" s="49"/>
      <c r="BK194" s="49"/>
      <c r="BL194" s="49"/>
      <c r="BM194" s="49"/>
      <c r="BN194" s="49"/>
      <c r="BO194" s="49"/>
      <c r="BP194" s="49"/>
      <c r="BQ194" s="49"/>
      <c r="BR194" s="49"/>
      <c r="BS194" s="49"/>
      <c r="BT194" s="49"/>
      <c r="BU194" s="49"/>
      <c r="BV194" s="49"/>
      <c r="BW194" s="49"/>
      <c r="BX194" s="49"/>
      <c r="BY194" s="49"/>
      <c r="BZ194" s="49"/>
      <c r="CA194" s="49"/>
      <c r="CB194" s="49"/>
      <c r="CC194" s="49"/>
      <c r="CD194" s="49"/>
      <c r="CE194" s="49"/>
      <c r="CF194" s="49"/>
      <c r="CG194" s="49"/>
      <c r="CH194" s="49"/>
      <c r="CI194" s="49"/>
      <c r="CJ194" s="49"/>
      <c r="CK194" s="49"/>
      <c r="CL194" s="49"/>
      <c r="CM194" s="49"/>
      <c r="CN194" s="49"/>
      <c r="CO194" s="49"/>
      <c r="CP194" s="49"/>
      <c r="CQ194" s="49"/>
      <c r="CR194" s="49"/>
      <c r="CS194" s="49"/>
      <c r="CT194" s="49"/>
      <c r="CU194" s="49"/>
      <c r="CV194" s="49"/>
      <c r="CW194" s="49"/>
      <c r="CX194" s="49"/>
      <c r="CY194" s="49"/>
      <c r="CZ194" s="49"/>
      <c r="DA194" s="49"/>
      <c r="DB194" s="49"/>
      <c r="DC194" s="49"/>
      <c r="DD194" s="49"/>
      <c r="DE194" s="49"/>
      <c r="DF194" s="49"/>
      <c r="DG194" s="49"/>
      <c r="DH194" s="49"/>
      <c r="DI194" s="49"/>
      <c r="DJ194" s="49"/>
      <c r="DK194" s="49"/>
      <c r="DL194" s="49"/>
      <c r="DM194" s="49"/>
      <c r="DN194" s="49"/>
      <c r="DO194" s="49"/>
      <c r="DP194" s="49"/>
      <c r="DQ194" s="49"/>
      <c r="DR194" s="49"/>
      <c r="DS194" s="49"/>
      <c r="DT194" s="49"/>
      <c r="DU194" s="49"/>
      <c r="DV194" s="49"/>
      <c r="DW194" s="49"/>
      <c r="DX194" s="49"/>
      <c r="DY194" s="49"/>
      <c r="DZ194" s="49"/>
      <c r="EA194" s="49"/>
      <c r="EB194" s="49"/>
      <c r="EC194" s="49"/>
      <c r="ED194" s="49"/>
      <c r="EE194" s="49"/>
      <c r="EF194" s="49"/>
      <c r="EG194" s="49"/>
      <c r="EH194" s="49"/>
      <c r="EI194" s="49"/>
      <c r="EJ194" s="49"/>
      <c r="EK194" s="49"/>
      <c r="EL194" s="49"/>
      <c r="EM194" s="49"/>
      <c r="EN194" s="49"/>
      <c r="EO194" s="49"/>
      <c r="EP194" s="49"/>
      <c r="EQ194" s="49"/>
      <c r="ER194" s="49"/>
      <c r="ES194" s="49"/>
      <c r="ET194" s="49"/>
      <c r="EU194" s="49"/>
      <c r="EV194" s="49"/>
      <c r="EW194" s="49"/>
      <c r="EX194" s="49"/>
      <c r="EY194" s="49"/>
      <c r="EZ194" s="49"/>
      <c r="FA194" s="49"/>
      <c r="FB194" s="49"/>
      <c r="FC194" s="49"/>
      <c r="FD194" s="49"/>
      <c r="FE194" s="49"/>
      <c r="FF194" s="49"/>
      <c r="FG194" s="49"/>
      <c r="FH194" s="49"/>
      <c r="FI194" s="49"/>
      <c r="FJ194" s="49"/>
      <c r="FK194" s="49"/>
      <c r="FL194" s="49"/>
      <c r="FM194" s="49"/>
      <c r="FN194" s="49"/>
      <c r="FO194" s="49"/>
      <c r="FP194" s="49"/>
      <c r="FQ194" s="49"/>
      <c r="FR194" s="49"/>
      <c r="FS194" s="49"/>
      <c r="FT194" s="49"/>
      <c r="FU194" s="49"/>
      <c r="FV194" s="49"/>
      <c r="FW194" s="49"/>
      <c r="FX194" s="49"/>
      <c r="FY194" s="49"/>
      <c r="FZ194" s="49"/>
      <c r="GA194" s="49"/>
      <c r="GB194" s="49"/>
      <c r="GC194" s="49"/>
      <c r="GD194" s="49"/>
      <c r="GE194" s="49"/>
      <c r="GF194" s="49"/>
      <c r="GG194" s="49"/>
      <c r="GH194" s="49"/>
      <c r="GI194" s="49"/>
      <c r="GJ194" s="49"/>
      <c r="GK194" s="49"/>
      <c r="GL194" s="49"/>
      <c r="GM194" s="49"/>
      <c r="GN194" s="49"/>
      <c r="GO194" s="49"/>
      <c r="GP194" s="49"/>
      <c r="GQ194" s="49"/>
      <c r="GR194" s="49"/>
      <c r="GS194" s="49"/>
      <c r="GT194" s="49"/>
      <c r="GU194" s="49"/>
      <c r="GV194" s="49"/>
      <c r="GW194" s="49"/>
      <c r="GX194" s="49"/>
      <c r="GY194" s="49"/>
      <c r="GZ194" s="49"/>
      <c r="HA194" s="49"/>
      <c r="HB194" s="49"/>
      <c r="HC194" s="49"/>
    </row>
    <row r="195" spans="1:211" s="62" customFormat="1" ht="12.75" customHeight="1" x14ac:dyDescent="0.25">
      <c r="A195" s="582"/>
      <c r="B195" s="174" t="s">
        <v>30</v>
      </c>
      <c r="C195" s="452"/>
      <c r="D195" s="453"/>
      <c r="E195" s="452"/>
      <c r="F195" s="453"/>
      <c r="G195" s="452"/>
      <c r="H195" s="453"/>
      <c r="I195" s="416"/>
      <c r="J195" s="417"/>
      <c r="K195" s="416"/>
      <c r="L195" s="417"/>
      <c r="M195" s="416"/>
      <c r="N195" s="417"/>
      <c r="O195" s="416"/>
      <c r="P195" s="417"/>
      <c r="Q195" s="522"/>
      <c r="R195" s="523"/>
      <c r="S195" s="520" t="e">
        <f>#REF!</f>
        <v>#REF!</v>
      </c>
      <c r="T195" s="521"/>
      <c r="U195" s="520" t="e">
        <f>#REF!</f>
        <v>#REF!</v>
      </c>
      <c r="V195" s="521"/>
      <c r="W195" s="520" t="e">
        <f>#REF!</f>
        <v>#REF!</v>
      </c>
      <c r="X195" s="521"/>
      <c r="Y195" s="520" t="e">
        <f>#REF!</f>
        <v>#REF!</v>
      </c>
      <c r="Z195" s="521"/>
      <c r="AA195" s="520" t="e">
        <f>#REF!</f>
        <v>#REF!</v>
      </c>
      <c r="AB195" s="521"/>
      <c r="AC195" s="520" t="e">
        <f>#REF!</f>
        <v>#REF!</v>
      </c>
      <c r="AD195" s="521"/>
      <c r="AE195" s="520" t="e">
        <f>#REF!</f>
        <v>#REF!</v>
      </c>
      <c r="AF195" s="521"/>
      <c r="AG195" s="520" t="e">
        <f>#REF!</f>
        <v>#REF!</v>
      </c>
      <c r="AH195" s="521"/>
      <c r="AI195" s="520" t="e">
        <f>#REF!</f>
        <v>#REF!</v>
      </c>
      <c r="AJ195" s="521"/>
      <c r="AK195" s="520" t="e">
        <f>#REF!</f>
        <v>#REF!</v>
      </c>
      <c r="AL195" s="521"/>
      <c r="AM195" s="520" t="e">
        <f>#REF!</f>
        <v>#REF!</v>
      </c>
      <c r="AN195" s="521"/>
      <c r="AO195" s="520" t="e">
        <f>#REF!</f>
        <v>#REF!</v>
      </c>
      <c r="AP195" s="521"/>
      <c r="AQ195" s="520" t="e">
        <f>#REF!</f>
        <v>#REF!</v>
      </c>
      <c r="AR195" s="521"/>
      <c r="AS195" s="520" t="e">
        <f>#REF!</f>
        <v>#REF!</v>
      </c>
      <c r="AT195" s="521"/>
      <c r="AU195" s="49"/>
      <c r="AV195" s="49"/>
      <c r="AW195" s="49"/>
      <c r="AX195" s="49"/>
      <c r="AY195" s="49"/>
      <c r="AZ195" s="49"/>
      <c r="BA195" s="49"/>
      <c r="BB195" s="49"/>
      <c r="BC195" s="49"/>
      <c r="BD195" s="49"/>
      <c r="BE195" s="49"/>
      <c r="BF195" s="49"/>
      <c r="BG195" s="49"/>
      <c r="BH195" s="49"/>
      <c r="BI195" s="49"/>
      <c r="BJ195" s="49"/>
      <c r="BK195" s="49"/>
      <c r="BL195" s="49"/>
      <c r="BM195" s="49"/>
      <c r="BN195" s="49"/>
      <c r="BO195" s="49"/>
      <c r="BP195" s="49"/>
      <c r="BQ195" s="49"/>
      <c r="BR195" s="49"/>
      <c r="BS195" s="49"/>
      <c r="BT195" s="49"/>
      <c r="BU195" s="49"/>
      <c r="BV195" s="49"/>
      <c r="BW195" s="49"/>
      <c r="BX195" s="49"/>
      <c r="BY195" s="49"/>
      <c r="BZ195" s="49"/>
      <c r="CA195" s="49"/>
      <c r="CB195" s="49"/>
      <c r="CC195" s="49"/>
      <c r="CD195" s="49"/>
      <c r="CE195" s="49"/>
      <c r="CF195" s="49"/>
      <c r="CG195" s="49"/>
      <c r="CH195" s="49"/>
      <c r="CI195" s="49"/>
      <c r="CJ195" s="49"/>
      <c r="CK195" s="49"/>
      <c r="CL195" s="49"/>
      <c r="CM195" s="49"/>
      <c r="CN195" s="49"/>
      <c r="CO195" s="49"/>
      <c r="CP195" s="49"/>
      <c r="CQ195" s="49"/>
      <c r="CR195" s="49"/>
      <c r="CS195" s="49"/>
      <c r="CT195" s="49"/>
      <c r="CU195" s="49"/>
      <c r="CV195" s="49"/>
      <c r="CW195" s="49"/>
      <c r="CX195" s="49"/>
      <c r="CY195" s="49"/>
      <c r="CZ195" s="49"/>
      <c r="DA195" s="49"/>
      <c r="DB195" s="49"/>
      <c r="DC195" s="49"/>
      <c r="DD195" s="49"/>
      <c r="DE195" s="49"/>
      <c r="DF195" s="49"/>
      <c r="DG195" s="49"/>
      <c r="DH195" s="49"/>
      <c r="DI195" s="49"/>
      <c r="DJ195" s="49"/>
      <c r="DK195" s="49"/>
      <c r="DL195" s="49"/>
      <c r="DM195" s="49"/>
      <c r="DN195" s="49"/>
      <c r="DO195" s="49"/>
      <c r="DP195" s="49"/>
      <c r="DQ195" s="49"/>
      <c r="DR195" s="49"/>
      <c r="DS195" s="49"/>
      <c r="DT195" s="49"/>
      <c r="DU195" s="49"/>
      <c r="DV195" s="49"/>
      <c r="DW195" s="49"/>
      <c r="DX195" s="49"/>
      <c r="DY195" s="49"/>
      <c r="DZ195" s="49"/>
      <c r="EA195" s="49"/>
      <c r="EB195" s="49"/>
      <c r="EC195" s="49"/>
      <c r="ED195" s="49"/>
      <c r="EE195" s="49"/>
      <c r="EF195" s="49"/>
      <c r="EG195" s="49"/>
      <c r="EH195" s="49"/>
      <c r="EI195" s="49"/>
      <c r="EJ195" s="49"/>
      <c r="EK195" s="49"/>
      <c r="EL195" s="49"/>
      <c r="EM195" s="49"/>
      <c r="EN195" s="49"/>
      <c r="EO195" s="49"/>
      <c r="EP195" s="49"/>
      <c r="EQ195" s="49"/>
      <c r="ER195" s="49"/>
      <c r="ES195" s="49"/>
      <c r="ET195" s="49"/>
      <c r="EU195" s="49"/>
      <c r="EV195" s="49"/>
      <c r="EW195" s="49"/>
      <c r="EX195" s="49"/>
      <c r="EY195" s="49"/>
      <c r="EZ195" s="49"/>
      <c r="FA195" s="49"/>
      <c r="FB195" s="49"/>
      <c r="FC195" s="49"/>
      <c r="FD195" s="49"/>
      <c r="FE195" s="49"/>
      <c r="FF195" s="49"/>
      <c r="FG195" s="49"/>
      <c r="FH195" s="49"/>
      <c r="FI195" s="49"/>
      <c r="FJ195" s="49"/>
      <c r="FK195" s="49"/>
      <c r="FL195" s="49"/>
      <c r="FM195" s="49"/>
      <c r="FN195" s="49"/>
      <c r="FO195" s="49"/>
      <c r="FP195" s="49"/>
      <c r="FQ195" s="49"/>
      <c r="FR195" s="49"/>
      <c r="FS195" s="49"/>
      <c r="FT195" s="49"/>
      <c r="FU195" s="49"/>
      <c r="FV195" s="49"/>
      <c r="FW195" s="49"/>
      <c r="FX195" s="49"/>
      <c r="FY195" s="49"/>
      <c r="FZ195" s="49"/>
      <c r="GA195" s="49"/>
      <c r="GB195" s="49"/>
      <c r="GC195" s="49"/>
      <c r="GD195" s="49"/>
      <c r="GE195" s="49"/>
      <c r="GF195" s="49"/>
      <c r="GG195" s="49"/>
      <c r="GH195" s="49"/>
      <c r="GI195" s="49"/>
      <c r="GJ195" s="49"/>
      <c r="GK195" s="49"/>
      <c r="GL195" s="49"/>
      <c r="GM195" s="49"/>
      <c r="GN195" s="49"/>
      <c r="GO195" s="49"/>
      <c r="GP195" s="49"/>
      <c r="GQ195" s="49"/>
      <c r="GR195" s="49"/>
      <c r="GS195" s="49"/>
      <c r="GT195" s="49"/>
      <c r="GU195" s="49"/>
      <c r="GV195" s="49"/>
      <c r="GW195" s="49"/>
      <c r="GX195" s="49"/>
      <c r="GY195" s="49"/>
      <c r="GZ195" s="49"/>
      <c r="HA195" s="49"/>
      <c r="HB195" s="49"/>
      <c r="HC195" s="49"/>
    </row>
    <row r="196" spans="1:211" s="62" customFormat="1" ht="12.75" customHeight="1" x14ac:dyDescent="0.25">
      <c r="A196" s="582"/>
      <c r="B196" s="174"/>
      <c r="C196" s="185"/>
      <c r="D196" s="186"/>
      <c r="E196" s="185"/>
      <c r="F196" s="186"/>
      <c r="G196" s="185"/>
      <c r="H196" s="186"/>
      <c r="I196" s="178"/>
      <c r="J196" s="206"/>
      <c r="K196" s="178"/>
      <c r="L196" s="206"/>
      <c r="M196" s="178"/>
      <c r="N196" s="206"/>
      <c r="O196" s="178"/>
      <c r="P196" s="206"/>
      <c r="Q196" s="291"/>
      <c r="R196" s="292"/>
      <c r="S196" s="293" t="e">
        <f>#REF!</f>
        <v>#REF!</v>
      </c>
      <c r="T196" s="294" t="e">
        <f>#REF!</f>
        <v>#REF!</v>
      </c>
      <c r="U196" s="293" t="e">
        <f>#REF!</f>
        <v>#REF!</v>
      </c>
      <c r="V196" s="294" t="e">
        <f>#REF!</f>
        <v>#REF!</v>
      </c>
      <c r="W196" s="293" t="e">
        <f>#REF!</f>
        <v>#REF!</v>
      </c>
      <c r="X196" s="294" t="e">
        <f>#REF!</f>
        <v>#REF!</v>
      </c>
      <c r="Y196" s="293" t="e">
        <f>#REF!</f>
        <v>#REF!</v>
      </c>
      <c r="Z196" s="294" t="e">
        <f>#REF!</f>
        <v>#REF!</v>
      </c>
      <c r="AA196" s="293" t="e">
        <f>#REF!</f>
        <v>#REF!</v>
      </c>
      <c r="AB196" s="294" t="e">
        <f>#REF!</f>
        <v>#REF!</v>
      </c>
      <c r="AC196" s="293" t="e">
        <f>#REF!</f>
        <v>#REF!</v>
      </c>
      <c r="AD196" s="294" t="e">
        <f>#REF!</f>
        <v>#REF!</v>
      </c>
      <c r="AE196" s="293" t="e">
        <f>#REF!</f>
        <v>#REF!</v>
      </c>
      <c r="AF196" s="294" t="e">
        <f>#REF!</f>
        <v>#REF!</v>
      </c>
      <c r="AG196" s="293" t="e">
        <f>#REF!</f>
        <v>#REF!</v>
      </c>
      <c r="AH196" s="294" t="e">
        <f>#REF!</f>
        <v>#REF!</v>
      </c>
      <c r="AI196" s="293" t="e">
        <f>#REF!</f>
        <v>#REF!</v>
      </c>
      <c r="AJ196" s="294" t="e">
        <f>#REF!</f>
        <v>#REF!</v>
      </c>
      <c r="AK196" s="293" t="e">
        <f>#REF!</f>
        <v>#REF!</v>
      </c>
      <c r="AL196" s="294" t="e">
        <f>#REF!</f>
        <v>#REF!</v>
      </c>
      <c r="AM196" s="293" t="e">
        <f>#REF!</f>
        <v>#REF!</v>
      </c>
      <c r="AN196" s="294" t="e">
        <f>#REF!</f>
        <v>#REF!</v>
      </c>
      <c r="AO196" s="293" t="e">
        <f>#REF!</f>
        <v>#REF!</v>
      </c>
      <c r="AP196" s="294" t="e">
        <f>#REF!</f>
        <v>#REF!</v>
      </c>
      <c r="AQ196" s="293" t="e">
        <f>#REF!</f>
        <v>#REF!</v>
      </c>
      <c r="AR196" s="294" t="e">
        <f>#REF!</f>
        <v>#REF!</v>
      </c>
      <c r="AS196" s="293" t="e">
        <f>#REF!</f>
        <v>#REF!</v>
      </c>
      <c r="AT196" s="294" t="e">
        <f>#REF!</f>
        <v>#REF!</v>
      </c>
      <c r="AU196" s="49"/>
      <c r="AV196" s="49"/>
      <c r="AW196" s="49"/>
      <c r="AX196" s="49"/>
      <c r="AY196" s="49"/>
      <c r="AZ196" s="49"/>
      <c r="BA196" s="49"/>
      <c r="BB196" s="49"/>
      <c r="BC196" s="49"/>
      <c r="BD196" s="49"/>
      <c r="BE196" s="49"/>
      <c r="BF196" s="49"/>
      <c r="BG196" s="49"/>
      <c r="BH196" s="49"/>
      <c r="BI196" s="49"/>
      <c r="BJ196" s="49"/>
      <c r="BK196" s="49"/>
      <c r="BL196" s="49"/>
      <c r="BM196" s="49"/>
      <c r="BN196" s="49"/>
      <c r="BO196" s="49"/>
      <c r="BP196" s="49"/>
      <c r="BQ196" s="49"/>
      <c r="BR196" s="49"/>
      <c r="BS196" s="49"/>
      <c r="BT196" s="49"/>
      <c r="BU196" s="49"/>
      <c r="BV196" s="49"/>
      <c r="BW196" s="49"/>
      <c r="BX196" s="49"/>
      <c r="BY196" s="49"/>
      <c r="BZ196" s="49"/>
      <c r="CA196" s="49"/>
      <c r="CB196" s="49"/>
      <c r="CC196" s="49"/>
      <c r="CD196" s="49"/>
      <c r="CE196" s="49"/>
      <c r="CF196" s="49"/>
      <c r="CG196" s="49"/>
      <c r="CH196" s="49"/>
      <c r="CI196" s="49"/>
      <c r="CJ196" s="49"/>
      <c r="CK196" s="49"/>
      <c r="CL196" s="49"/>
      <c r="CM196" s="49"/>
      <c r="CN196" s="49"/>
      <c r="CO196" s="49"/>
      <c r="CP196" s="49"/>
      <c r="CQ196" s="49"/>
      <c r="CR196" s="49"/>
      <c r="CS196" s="49"/>
      <c r="CT196" s="49"/>
      <c r="CU196" s="49"/>
      <c r="CV196" s="49"/>
      <c r="CW196" s="49"/>
      <c r="CX196" s="49"/>
      <c r="CY196" s="49"/>
      <c r="CZ196" s="49"/>
      <c r="DA196" s="49"/>
      <c r="DB196" s="49"/>
      <c r="DC196" s="49"/>
      <c r="DD196" s="49"/>
      <c r="DE196" s="49"/>
      <c r="DF196" s="49"/>
      <c r="DG196" s="49"/>
      <c r="DH196" s="49"/>
      <c r="DI196" s="49"/>
      <c r="DJ196" s="49"/>
      <c r="DK196" s="49"/>
      <c r="DL196" s="49"/>
      <c r="DM196" s="49"/>
      <c r="DN196" s="49"/>
      <c r="DO196" s="49"/>
      <c r="DP196" s="49"/>
      <c r="DQ196" s="49"/>
      <c r="DR196" s="49"/>
      <c r="DS196" s="49"/>
      <c r="DT196" s="49"/>
      <c r="DU196" s="49"/>
      <c r="DV196" s="49"/>
      <c r="DW196" s="49"/>
      <c r="DX196" s="49"/>
      <c r="DY196" s="49"/>
      <c r="DZ196" s="49"/>
      <c r="EA196" s="49"/>
      <c r="EB196" s="49"/>
      <c r="EC196" s="49"/>
      <c r="ED196" s="49"/>
      <c r="EE196" s="49"/>
      <c r="EF196" s="49"/>
      <c r="EG196" s="49"/>
      <c r="EH196" s="49"/>
      <c r="EI196" s="49"/>
      <c r="EJ196" s="49"/>
      <c r="EK196" s="49"/>
      <c r="EL196" s="49"/>
      <c r="EM196" s="49"/>
      <c r="EN196" s="49"/>
      <c r="EO196" s="49"/>
      <c r="EP196" s="49"/>
      <c r="EQ196" s="49"/>
      <c r="ER196" s="49"/>
      <c r="ES196" s="49"/>
      <c r="ET196" s="49"/>
      <c r="EU196" s="49"/>
      <c r="EV196" s="49"/>
      <c r="EW196" s="49"/>
      <c r="EX196" s="49"/>
      <c r="EY196" s="49"/>
      <c r="EZ196" s="49"/>
      <c r="FA196" s="49"/>
      <c r="FB196" s="49"/>
      <c r="FC196" s="49"/>
      <c r="FD196" s="49"/>
      <c r="FE196" s="49"/>
      <c r="FF196" s="49"/>
      <c r="FG196" s="49"/>
      <c r="FH196" s="49"/>
      <c r="FI196" s="49"/>
      <c r="FJ196" s="49"/>
      <c r="FK196" s="49"/>
      <c r="FL196" s="49"/>
      <c r="FM196" s="49"/>
      <c r="FN196" s="49"/>
      <c r="FO196" s="49"/>
      <c r="FP196" s="49"/>
      <c r="FQ196" s="49"/>
      <c r="FR196" s="49"/>
      <c r="FS196" s="49"/>
      <c r="FT196" s="49"/>
      <c r="FU196" s="49"/>
      <c r="FV196" s="49"/>
      <c r="FW196" s="49"/>
      <c r="FX196" s="49"/>
      <c r="FY196" s="49"/>
      <c r="FZ196" s="49"/>
      <c r="GA196" s="49"/>
      <c r="GB196" s="49"/>
      <c r="GC196" s="49"/>
      <c r="GD196" s="49"/>
      <c r="GE196" s="49"/>
      <c r="GF196" s="49"/>
      <c r="GG196" s="49"/>
      <c r="GH196" s="49"/>
      <c r="GI196" s="49"/>
      <c r="GJ196" s="49"/>
      <c r="GK196" s="49"/>
      <c r="GL196" s="49"/>
      <c r="GM196" s="49"/>
      <c r="GN196" s="49"/>
      <c r="GO196" s="49"/>
      <c r="GP196" s="49"/>
      <c r="GQ196" s="49"/>
      <c r="GR196" s="49"/>
      <c r="GS196" s="49"/>
      <c r="GT196" s="49"/>
      <c r="GU196" s="49"/>
      <c r="GV196" s="49"/>
      <c r="GW196" s="49"/>
      <c r="GX196" s="49"/>
      <c r="GY196" s="49"/>
      <c r="GZ196" s="49"/>
      <c r="HA196" s="49"/>
      <c r="HB196" s="49"/>
      <c r="HC196" s="49"/>
    </row>
    <row r="197" spans="1:211" s="62" customFormat="1" ht="12.75" customHeight="1" x14ac:dyDescent="0.25">
      <c r="A197" s="582"/>
      <c r="B197" s="174"/>
      <c r="C197" s="88"/>
      <c r="D197" s="190"/>
      <c r="E197" s="88"/>
      <c r="F197" s="190"/>
      <c r="G197" s="88"/>
      <c r="H197" s="190"/>
      <c r="I197" s="12"/>
      <c r="J197" s="207"/>
      <c r="K197" s="12"/>
      <c r="L197" s="207"/>
      <c r="M197" s="12"/>
      <c r="N197" s="207"/>
      <c r="O197" s="12"/>
      <c r="P197" s="207"/>
      <c r="Q197" s="63"/>
      <c r="R197" s="295"/>
      <c r="S197" s="77" t="e">
        <f>#REF!</f>
        <v>#REF!</v>
      </c>
      <c r="T197" s="78" t="e">
        <f>#REF!</f>
        <v>#REF!</v>
      </c>
      <c r="U197" s="77" t="e">
        <f>#REF!</f>
        <v>#REF!</v>
      </c>
      <c r="V197" s="78" t="e">
        <f>#REF!</f>
        <v>#REF!</v>
      </c>
      <c r="W197" s="77" t="e">
        <f>#REF!</f>
        <v>#REF!</v>
      </c>
      <c r="X197" s="78" t="e">
        <f>#REF!</f>
        <v>#REF!</v>
      </c>
      <c r="Y197" s="77" t="e">
        <f>#REF!</f>
        <v>#REF!</v>
      </c>
      <c r="Z197" s="78" t="e">
        <f>#REF!</f>
        <v>#REF!</v>
      </c>
      <c r="AA197" s="77" t="e">
        <f>#REF!</f>
        <v>#REF!</v>
      </c>
      <c r="AB197" s="78" t="e">
        <f>#REF!</f>
        <v>#REF!</v>
      </c>
      <c r="AC197" s="77" t="e">
        <f>#REF!</f>
        <v>#REF!</v>
      </c>
      <c r="AD197" s="78" t="e">
        <f>#REF!</f>
        <v>#REF!</v>
      </c>
      <c r="AE197" s="77" t="e">
        <f>#REF!</f>
        <v>#REF!</v>
      </c>
      <c r="AF197" s="78" t="e">
        <f>#REF!</f>
        <v>#REF!</v>
      </c>
      <c r="AG197" s="77" t="e">
        <f>#REF!</f>
        <v>#REF!</v>
      </c>
      <c r="AH197" s="78" t="e">
        <f>#REF!</f>
        <v>#REF!</v>
      </c>
      <c r="AI197" s="77" t="e">
        <f>#REF!</f>
        <v>#REF!</v>
      </c>
      <c r="AJ197" s="78" t="e">
        <f>#REF!</f>
        <v>#REF!</v>
      </c>
      <c r="AK197" s="77" t="e">
        <f>#REF!</f>
        <v>#REF!</v>
      </c>
      <c r="AL197" s="78" t="e">
        <f>#REF!</f>
        <v>#REF!</v>
      </c>
      <c r="AM197" s="77" t="e">
        <f>#REF!</f>
        <v>#REF!</v>
      </c>
      <c r="AN197" s="78" t="e">
        <f>#REF!</f>
        <v>#REF!</v>
      </c>
      <c r="AO197" s="77" t="e">
        <f>#REF!</f>
        <v>#REF!</v>
      </c>
      <c r="AP197" s="78" t="e">
        <f>#REF!</f>
        <v>#REF!</v>
      </c>
      <c r="AQ197" s="77" t="e">
        <f>#REF!</f>
        <v>#REF!</v>
      </c>
      <c r="AR197" s="78" t="e">
        <f>#REF!</f>
        <v>#REF!</v>
      </c>
      <c r="AS197" s="77" t="e">
        <f>#REF!</f>
        <v>#REF!</v>
      </c>
      <c r="AT197" s="78" t="e">
        <f>#REF!</f>
        <v>#REF!</v>
      </c>
      <c r="AU197" s="49"/>
      <c r="AV197" s="49"/>
      <c r="AW197" s="49"/>
      <c r="AX197" s="49"/>
      <c r="AY197" s="49"/>
      <c r="AZ197" s="49"/>
      <c r="BA197" s="49"/>
      <c r="BB197" s="49"/>
      <c r="BC197" s="49"/>
      <c r="BD197" s="49"/>
      <c r="BE197" s="49"/>
      <c r="BF197" s="49"/>
      <c r="BG197" s="49"/>
      <c r="BH197" s="49"/>
      <c r="BI197" s="49"/>
      <c r="BJ197" s="49"/>
      <c r="BK197" s="49"/>
      <c r="BL197" s="49"/>
      <c r="BM197" s="49"/>
      <c r="BN197" s="49"/>
      <c r="BO197" s="49"/>
      <c r="BP197" s="49"/>
      <c r="BQ197" s="49"/>
      <c r="BR197" s="49"/>
      <c r="BS197" s="49"/>
      <c r="BT197" s="49"/>
      <c r="BU197" s="49"/>
      <c r="BV197" s="49"/>
      <c r="BW197" s="49"/>
      <c r="BX197" s="49"/>
      <c r="BY197" s="49"/>
      <c r="BZ197" s="49"/>
      <c r="CA197" s="49"/>
      <c r="CB197" s="49"/>
      <c r="CC197" s="49"/>
      <c r="CD197" s="49"/>
      <c r="CE197" s="49"/>
      <c r="CF197" s="49"/>
      <c r="CG197" s="49"/>
      <c r="CH197" s="49"/>
      <c r="CI197" s="49"/>
      <c r="CJ197" s="49"/>
      <c r="CK197" s="49"/>
      <c r="CL197" s="49"/>
      <c r="CM197" s="49"/>
      <c r="CN197" s="49"/>
      <c r="CO197" s="49"/>
      <c r="CP197" s="49"/>
      <c r="CQ197" s="49"/>
      <c r="CR197" s="49"/>
      <c r="CS197" s="49"/>
      <c r="CT197" s="49"/>
      <c r="CU197" s="49"/>
      <c r="CV197" s="49"/>
      <c r="CW197" s="49"/>
      <c r="CX197" s="49"/>
      <c r="CY197" s="49"/>
      <c r="CZ197" s="49"/>
      <c r="DA197" s="49"/>
      <c r="DB197" s="49"/>
      <c r="DC197" s="49"/>
      <c r="DD197" s="49"/>
      <c r="DE197" s="49"/>
      <c r="DF197" s="49"/>
      <c r="DG197" s="49"/>
      <c r="DH197" s="49"/>
      <c r="DI197" s="49"/>
      <c r="DJ197" s="49"/>
      <c r="DK197" s="49"/>
      <c r="DL197" s="49"/>
      <c r="DM197" s="49"/>
      <c r="DN197" s="49"/>
      <c r="DO197" s="49"/>
      <c r="DP197" s="49"/>
      <c r="DQ197" s="49"/>
      <c r="DR197" s="49"/>
      <c r="DS197" s="49"/>
      <c r="DT197" s="49"/>
      <c r="DU197" s="49"/>
      <c r="DV197" s="49"/>
      <c r="DW197" s="49"/>
      <c r="DX197" s="49"/>
      <c r="DY197" s="49"/>
      <c r="DZ197" s="49"/>
      <c r="EA197" s="49"/>
      <c r="EB197" s="49"/>
      <c r="EC197" s="49"/>
      <c r="ED197" s="49"/>
      <c r="EE197" s="49"/>
      <c r="EF197" s="49"/>
      <c r="EG197" s="49"/>
      <c r="EH197" s="49"/>
      <c r="EI197" s="49"/>
      <c r="EJ197" s="49"/>
      <c r="EK197" s="49"/>
      <c r="EL197" s="49"/>
      <c r="EM197" s="49"/>
      <c r="EN197" s="49"/>
      <c r="EO197" s="49"/>
      <c r="EP197" s="49"/>
      <c r="EQ197" s="49"/>
      <c r="ER197" s="49"/>
      <c r="ES197" s="49"/>
      <c r="ET197" s="49"/>
      <c r="EU197" s="49"/>
      <c r="EV197" s="49"/>
      <c r="EW197" s="49"/>
      <c r="EX197" s="49"/>
      <c r="EY197" s="49"/>
      <c r="EZ197" s="49"/>
      <c r="FA197" s="49"/>
      <c r="FB197" s="49"/>
      <c r="FC197" s="49"/>
      <c r="FD197" s="49"/>
      <c r="FE197" s="49"/>
      <c r="FF197" s="49"/>
      <c r="FG197" s="49"/>
      <c r="FH197" s="49"/>
      <c r="FI197" s="49"/>
      <c r="FJ197" s="49"/>
      <c r="FK197" s="49"/>
      <c r="FL197" s="49"/>
      <c r="FM197" s="49"/>
      <c r="FN197" s="49"/>
      <c r="FO197" s="49"/>
      <c r="FP197" s="49"/>
      <c r="FQ197" s="49"/>
      <c r="FR197" s="49"/>
      <c r="FS197" s="49"/>
      <c r="FT197" s="49"/>
      <c r="FU197" s="49"/>
      <c r="FV197" s="49"/>
      <c r="FW197" s="49"/>
      <c r="FX197" s="49"/>
      <c r="FY197" s="49"/>
      <c r="FZ197" s="49"/>
      <c r="GA197" s="49"/>
      <c r="GB197" s="49"/>
      <c r="GC197" s="49"/>
      <c r="GD197" s="49"/>
      <c r="GE197" s="49"/>
      <c r="GF197" s="49"/>
      <c r="GG197" s="49"/>
      <c r="GH197" s="49"/>
      <c r="GI197" s="49"/>
      <c r="GJ197" s="49"/>
      <c r="GK197" s="49"/>
      <c r="GL197" s="49"/>
      <c r="GM197" s="49"/>
      <c r="GN197" s="49"/>
      <c r="GO197" s="49"/>
      <c r="GP197" s="49"/>
      <c r="GQ197" s="49"/>
      <c r="GR197" s="49"/>
      <c r="GS197" s="49"/>
      <c r="GT197" s="49"/>
      <c r="GU197" s="49"/>
      <c r="GV197" s="49"/>
      <c r="GW197" s="49"/>
      <c r="GX197" s="49"/>
      <c r="GY197" s="49"/>
      <c r="GZ197" s="49"/>
      <c r="HA197" s="49"/>
      <c r="HB197" s="49"/>
      <c r="HC197" s="49"/>
    </row>
    <row r="198" spans="1:211" s="62" customFormat="1" ht="12.75" customHeight="1" thickBot="1" x14ac:dyDescent="0.3">
      <c r="A198" s="582"/>
      <c r="B198" s="174"/>
      <c r="C198" s="424"/>
      <c r="D198" s="425"/>
      <c r="E198" s="424"/>
      <c r="F198" s="425"/>
      <c r="G198" s="424"/>
      <c r="H198" s="425"/>
      <c r="I198" s="406"/>
      <c r="J198" s="407"/>
      <c r="K198" s="406"/>
      <c r="L198" s="407"/>
      <c r="M198" s="406"/>
      <c r="N198" s="407"/>
      <c r="O198" s="406"/>
      <c r="P198" s="407"/>
      <c r="Q198" s="532"/>
      <c r="R198" s="533"/>
      <c r="S198" s="524" t="e">
        <f>#REF!</f>
        <v>#REF!</v>
      </c>
      <c r="T198" s="525"/>
      <c r="U198" s="524" t="e">
        <f>#REF!</f>
        <v>#REF!</v>
      </c>
      <c r="V198" s="525"/>
      <c r="W198" s="524" t="e">
        <f>#REF!</f>
        <v>#REF!</v>
      </c>
      <c r="X198" s="525"/>
      <c r="Y198" s="524" t="e">
        <f>#REF!</f>
        <v>#REF!</v>
      </c>
      <c r="Z198" s="525"/>
      <c r="AA198" s="524" t="e">
        <f>#REF!</f>
        <v>#REF!</v>
      </c>
      <c r="AB198" s="525"/>
      <c r="AC198" s="524" t="e">
        <f>#REF!</f>
        <v>#REF!</v>
      </c>
      <c r="AD198" s="525"/>
      <c r="AE198" s="524" t="e">
        <f>#REF!</f>
        <v>#REF!</v>
      </c>
      <c r="AF198" s="525"/>
      <c r="AG198" s="524" t="e">
        <f>#REF!</f>
        <v>#REF!</v>
      </c>
      <c r="AH198" s="525"/>
      <c r="AI198" s="524" t="e">
        <f>#REF!</f>
        <v>#REF!</v>
      </c>
      <c r="AJ198" s="525"/>
      <c r="AK198" s="524" t="e">
        <f>#REF!</f>
        <v>#REF!</v>
      </c>
      <c r="AL198" s="525"/>
      <c r="AM198" s="524" t="e">
        <f>#REF!</f>
        <v>#REF!</v>
      </c>
      <c r="AN198" s="525"/>
      <c r="AO198" s="524" t="e">
        <f>#REF!</f>
        <v>#REF!</v>
      </c>
      <c r="AP198" s="525"/>
      <c r="AQ198" s="524" t="e">
        <f>#REF!</f>
        <v>#REF!</v>
      </c>
      <c r="AR198" s="525"/>
      <c r="AS198" s="524" t="e">
        <f>#REF!</f>
        <v>#REF!</v>
      </c>
      <c r="AT198" s="525"/>
      <c r="AU198" s="49"/>
      <c r="AV198" s="49"/>
      <c r="AW198" s="49"/>
      <c r="AX198" s="49"/>
      <c r="AY198" s="49"/>
      <c r="AZ198" s="49"/>
      <c r="BA198" s="49"/>
      <c r="BB198" s="49"/>
      <c r="BC198" s="49"/>
      <c r="BD198" s="49"/>
      <c r="BE198" s="49"/>
      <c r="BF198" s="49"/>
      <c r="BG198" s="49"/>
      <c r="BH198" s="49"/>
      <c r="BI198" s="49"/>
      <c r="BJ198" s="49"/>
      <c r="BK198" s="49"/>
      <c r="BL198" s="49"/>
      <c r="BM198" s="49"/>
      <c r="BN198" s="49"/>
      <c r="BO198" s="49"/>
      <c r="BP198" s="49"/>
      <c r="BQ198" s="49"/>
      <c r="BR198" s="49"/>
      <c r="BS198" s="49"/>
      <c r="BT198" s="49"/>
      <c r="BU198" s="49"/>
      <c r="BV198" s="49"/>
      <c r="BW198" s="49"/>
      <c r="BX198" s="49"/>
      <c r="BY198" s="49"/>
      <c r="BZ198" s="49"/>
      <c r="CA198" s="49"/>
      <c r="CB198" s="49"/>
      <c r="CC198" s="49"/>
      <c r="CD198" s="49"/>
      <c r="CE198" s="49"/>
      <c r="CF198" s="49"/>
      <c r="CG198" s="49"/>
      <c r="CH198" s="49"/>
      <c r="CI198" s="49"/>
      <c r="CJ198" s="49"/>
      <c r="CK198" s="49"/>
      <c r="CL198" s="49"/>
      <c r="CM198" s="49"/>
      <c r="CN198" s="49"/>
      <c r="CO198" s="49"/>
      <c r="CP198" s="49"/>
      <c r="CQ198" s="49"/>
      <c r="CR198" s="49"/>
      <c r="CS198" s="49"/>
      <c r="CT198" s="49"/>
      <c r="CU198" s="49"/>
      <c r="CV198" s="49"/>
      <c r="CW198" s="49"/>
      <c r="CX198" s="49"/>
      <c r="CY198" s="49"/>
      <c r="CZ198" s="49"/>
      <c r="DA198" s="49"/>
      <c r="DB198" s="49"/>
      <c r="DC198" s="49"/>
      <c r="DD198" s="49"/>
      <c r="DE198" s="49"/>
      <c r="DF198" s="49"/>
      <c r="DG198" s="49"/>
      <c r="DH198" s="49"/>
      <c r="DI198" s="49"/>
      <c r="DJ198" s="49"/>
      <c r="DK198" s="49"/>
      <c r="DL198" s="49"/>
      <c r="DM198" s="49"/>
      <c r="DN198" s="49"/>
      <c r="DO198" s="49"/>
      <c r="DP198" s="49"/>
      <c r="DQ198" s="49"/>
      <c r="DR198" s="49"/>
      <c r="DS198" s="49"/>
      <c r="DT198" s="49"/>
      <c r="DU198" s="49"/>
      <c r="DV198" s="49"/>
      <c r="DW198" s="49"/>
      <c r="DX198" s="49"/>
      <c r="DY198" s="49"/>
      <c r="DZ198" s="49"/>
      <c r="EA198" s="49"/>
      <c r="EB198" s="49"/>
      <c r="EC198" s="49"/>
      <c r="ED198" s="49"/>
      <c r="EE198" s="49"/>
      <c r="EF198" s="49"/>
      <c r="EG198" s="49"/>
      <c r="EH198" s="49"/>
      <c r="EI198" s="49"/>
      <c r="EJ198" s="49"/>
      <c r="EK198" s="49"/>
      <c r="EL198" s="49"/>
      <c r="EM198" s="49"/>
      <c r="EN198" s="49"/>
      <c r="EO198" s="49"/>
      <c r="EP198" s="49"/>
      <c r="EQ198" s="49"/>
      <c r="ER198" s="49"/>
      <c r="ES198" s="49"/>
      <c r="ET198" s="49"/>
      <c r="EU198" s="49"/>
      <c r="EV198" s="49"/>
      <c r="EW198" s="49"/>
      <c r="EX198" s="49"/>
      <c r="EY198" s="49"/>
      <c r="EZ198" s="49"/>
      <c r="FA198" s="49"/>
      <c r="FB198" s="49"/>
      <c r="FC198" s="49"/>
      <c r="FD198" s="49"/>
      <c r="FE198" s="49"/>
      <c r="FF198" s="49"/>
      <c r="FG198" s="49"/>
      <c r="FH198" s="49"/>
      <c r="FI198" s="49"/>
      <c r="FJ198" s="49"/>
      <c r="FK198" s="49"/>
      <c r="FL198" s="49"/>
      <c r="FM198" s="49"/>
      <c r="FN198" s="49"/>
      <c r="FO198" s="49"/>
      <c r="FP198" s="49"/>
      <c r="FQ198" s="49"/>
      <c r="FR198" s="49"/>
      <c r="FS198" s="49"/>
      <c r="FT198" s="49"/>
      <c r="FU198" s="49"/>
      <c r="FV198" s="49"/>
      <c r="FW198" s="49"/>
      <c r="FX198" s="49"/>
      <c r="FY198" s="49"/>
      <c r="FZ198" s="49"/>
      <c r="GA198" s="49"/>
      <c r="GB198" s="49"/>
      <c r="GC198" s="49"/>
      <c r="GD198" s="49"/>
      <c r="GE198" s="49"/>
      <c r="GF198" s="49"/>
      <c r="GG198" s="49"/>
      <c r="GH198" s="49"/>
      <c r="GI198" s="49"/>
      <c r="GJ198" s="49"/>
      <c r="GK198" s="49"/>
      <c r="GL198" s="49"/>
      <c r="GM198" s="49"/>
      <c r="GN198" s="49"/>
      <c r="GO198" s="49"/>
      <c r="GP198" s="49"/>
      <c r="GQ198" s="49"/>
      <c r="GR198" s="49"/>
      <c r="GS198" s="49"/>
      <c r="GT198" s="49"/>
      <c r="GU198" s="49"/>
      <c r="GV198" s="49"/>
      <c r="GW198" s="49"/>
      <c r="GX198" s="49"/>
      <c r="GY198" s="49"/>
      <c r="GZ198" s="49"/>
      <c r="HA198" s="49"/>
      <c r="HB198" s="49"/>
      <c r="HC198" s="49"/>
    </row>
    <row r="199" spans="1:211" s="64" customFormat="1" ht="12.75" customHeight="1" x14ac:dyDescent="0.25">
      <c r="A199" s="582"/>
      <c r="B199" s="175" t="s">
        <v>31</v>
      </c>
      <c r="C199" s="408"/>
      <c r="D199" s="409"/>
      <c r="E199" s="408"/>
      <c r="F199" s="409"/>
      <c r="G199" s="408"/>
      <c r="H199" s="409"/>
      <c r="I199" s="408"/>
      <c r="J199" s="409"/>
      <c r="K199" s="408"/>
      <c r="L199" s="409"/>
      <c r="M199" s="408"/>
      <c r="N199" s="409"/>
      <c r="O199" s="408"/>
      <c r="P199" s="409"/>
      <c r="Q199" s="518"/>
      <c r="R199" s="519"/>
      <c r="S199" s="516"/>
      <c r="T199" s="517"/>
      <c r="U199" s="516"/>
      <c r="V199" s="517"/>
      <c r="W199" s="516"/>
      <c r="X199" s="517"/>
      <c r="Y199" s="516" t="e">
        <f>#REF!</f>
        <v>#REF!</v>
      </c>
      <c r="Z199" s="517"/>
      <c r="AA199" s="516" t="e">
        <f>#REF!</f>
        <v>#REF!</v>
      </c>
      <c r="AB199" s="517"/>
      <c r="AC199" s="516" t="e">
        <f>#REF!</f>
        <v>#REF!</v>
      </c>
      <c r="AD199" s="517"/>
      <c r="AE199" s="516" t="e">
        <f>#REF!</f>
        <v>#REF!</v>
      </c>
      <c r="AF199" s="517"/>
      <c r="AG199" s="516" t="e">
        <f>#REF!</f>
        <v>#REF!</v>
      </c>
      <c r="AH199" s="517"/>
      <c r="AI199" s="516" t="e">
        <f>#REF!</f>
        <v>#REF!</v>
      </c>
      <c r="AJ199" s="517"/>
      <c r="AK199" s="516" t="e">
        <f>#REF!</f>
        <v>#REF!</v>
      </c>
      <c r="AL199" s="517"/>
      <c r="AM199" s="516" t="e">
        <f>#REF!</f>
        <v>#REF!</v>
      </c>
      <c r="AN199" s="517"/>
      <c r="AO199" s="516" t="e">
        <f>#REF!</f>
        <v>#REF!</v>
      </c>
      <c r="AP199" s="517"/>
      <c r="AQ199" s="516" t="e">
        <f>#REF!</f>
        <v>#REF!</v>
      </c>
      <c r="AR199" s="517"/>
      <c r="AS199" s="516" t="e">
        <f>#REF!</f>
        <v>#REF!</v>
      </c>
      <c r="AT199" s="517"/>
      <c r="AU199" s="49"/>
      <c r="AV199" s="49"/>
      <c r="AW199" s="49"/>
      <c r="AX199" s="49"/>
      <c r="AY199" s="49"/>
      <c r="AZ199" s="49"/>
      <c r="BA199" s="49"/>
      <c r="BB199" s="49"/>
      <c r="BC199" s="49"/>
      <c r="BD199" s="49"/>
      <c r="BE199" s="49"/>
      <c r="BF199" s="49"/>
      <c r="BG199" s="49"/>
      <c r="BH199" s="49"/>
      <c r="BI199" s="49"/>
      <c r="BJ199" s="49"/>
      <c r="BK199" s="49"/>
      <c r="BL199" s="49"/>
      <c r="BM199" s="49"/>
      <c r="BN199" s="49"/>
      <c r="BO199" s="49"/>
      <c r="BP199" s="49"/>
      <c r="BQ199" s="49"/>
      <c r="BR199" s="49"/>
      <c r="BS199" s="49"/>
      <c r="BT199" s="49"/>
      <c r="BU199" s="49"/>
      <c r="BV199" s="49"/>
      <c r="BW199" s="49"/>
      <c r="BX199" s="49"/>
      <c r="BY199" s="49"/>
      <c r="BZ199" s="49"/>
      <c r="CA199" s="49"/>
      <c r="CB199" s="49"/>
      <c r="CC199" s="49"/>
      <c r="CD199" s="49"/>
      <c r="CE199" s="49"/>
      <c r="CF199" s="49"/>
      <c r="CG199" s="49"/>
      <c r="CH199" s="49"/>
      <c r="CI199" s="49"/>
      <c r="CJ199" s="49"/>
      <c r="CK199" s="49"/>
      <c r="CL199" s="49"/>
      <c r="CM199" s="49"/>
      <c r="CN199" s="49"/>
      <c r="CO199" s="49"/>
      <c r="CP199" s="49"/>
      <c r="CQ199" s="49"/>
      <c r="CR199" s="49"/>
      <c r="CS199" s="49"/>
      <c r="CT199" s="49"/>
      <c r="CU199" s="49"/>
      <c r="CV199" s="49"/>
      <c r="CW199" s="49"/>
      <c r="CX199" s="49"/>
      <c r="CY199" s="49"/>
      <c r="CZ199" s="49"/>
      <c r="DA199" s="49"/>
      <c r="DB199" s="49"/>
      <c r="DC199" s="49"/>
      <c r="DD199" s="49"/>
      <c r="DE199" s="49"/>
      <c r="DF199" s="49"/>
      <c r="DG199" s="49"/>
      <c r="DH199" s="49"/>
      <c r="DI199" s="49"/>
      <c r="DJ199" s="49"/>
      <c r="DK199" s="49"/>
      <c r="DL199" s="49"/>
      <c r="DM199" s="49"/>
      <c r="DN199" s="49"/>
      <c r="DO199" s="49"/>
      <c r="DP199" s="49"/>
      <c r="DQ199" s="49"/>
      <c r="DR199" s="49"/>
      <c r="DS199" s="49"/>
      <c r="DT199" s="49"/>
      <c r="DU199" s="49"/>
      <c r="DV199" s="49"/>
      <c r="DW199" s="49"/>
      <c r="DX199" s="49"/>
      <c r="DY199" s="49"/>
      <c r="DZ199" s="49"/>
      <c r="EA199" s="49"/>
      <c r="EB199" s="49"/>
      <c r="EC199" s="49"/>
      <c r="ED199" s="49"/>
      <c r="EE199" s="49"/>
      <c r="EF199" s="49"/>
      <c r="EG199" s="49"/>
      <c r="EH199" s="49"/>
      <c r="EI199" s="49"/>
      <c r="EJ199" s="49"/>
      <c r="EK199" s="49"/>
      <c r="EL199" s="49"/>
      <c r="EM199" s="49"/>
      <c r="EN199" s="49"/>
      <c r="EO199" s="49"/>
      <c r="EP199" s="49"/>
      <c r="EQ199" s="49"/>
      <c r="ER199" s="49"/>
      <c r="ES199" s="49"/>
      <c r="ET199" s="49"/>
      <c r="EU199" s="49"/>
      <c r="EV199" s="49"/>
      <c r="EW199" s="49"/>
      <c r="EX199" s="49"/>
      <c r="EY199" s="49"/>
      <c r="EZ199" s="49"/>
      <c r="FA199" s="49"/>
      <c r="FB199" s="49"/>
      <c r="FC199" s="49"/>
      <c r="FD199" s="49"/>
      <c r="FE199" s="49"/>
      <c r="FF199" s="49"/>
      <c r="FG199" s="49"/>
      <c r="FH199" s="49"/>
      <c r="FI199" s="49"/>
      <c r="FJ199" s="49"/>
      <c r="FK199" s="49"/>
      <c r="FL199" s="49"/>
      <c r="FM199" s="49"/>
      <c r="FN199" s="49"/>
      <c r="FO199" s="49"/>
      <c r="FP199" s="49"/>
      <c r="FQ199" s="49"/>
      <c r="FR199" s="49"/>
      <c r="FS199" s="49"/>
      <c r="FT199" s="49"/>
      <c r="FU199" s="49"/>
      <c r="FV199" s="49"/>
      <c r="FW199" s="49"/>
      <c r="FX199" s="49"/>
      <c r="FY199" s="49"/>
      <c r="FZ199" s="49"/>
      <c r="GA199" s="49"/>
      <c r="GB199" s="49"/>
      <c r="GC199" s="49"/>
      <c r="GD199" s="49"/>
      <c r="GE199" s="49"/>
      <c r="GF199" s="49"/>
      <c r="GG199" s="49"/>
      <c r="GH199" s="49"/>
      <c r="GI199" s="49"/>
      <c r="GJ199" s="49"/>
      <c r="GK199" s="49"/>
      <c r="GL199" s="49"/>
      <c r="GM199" s="49"/>
      <c r="GN199" s="49"/>
      <c r="GO199" s="49"/>
      <c r="GP199" s="49"/>
      <c r="GQ199" s="49"/>
      <c r="GR199" s="49"/>
      <c r="GS199" s="49"/>
      <c r="GT199" s="49"/>
      <c r="GU199" s="49"/>
      <c r="GV199" s="49"/>
      <c r="GW199" s="49"/>
      <c r="GX199" s="49"/>
      <c r="GY199" s="49"/>
      <c r="GZ199" s="49"/>
      <c r="HA199" s="49"/>
      <c r="HB199" s="49"/>
      <c r="HC199" s="49"/>
    </row>
    <row r="200" spans="1:211" s="64" customFormat="1" ht="12.75" customHeight="1" x14ac:dyDescent="0.25">
      <c r="A200" s="582"/>
      <c r="B200" s="175"/>
      <c r="C200" s="181"/>
      <c r="D200" s="182"/>
      <c r="E200" s="181"/>
      <c r="F200" s="182"/>
      <c r="G200" s="181"/>
      <c r="H200" s="182"/>
      <c r="I200" s="181"/>
      <c r="J200" s="182"/>
      <c r="K200" s="181"/>
      <c r="L200" s="182"/>
      <c r="M200" s="181"/>
      <c r="N200" s="182"/>
      <c r="O200" s="181"/>
      <c r="P200" s="182"/>
      <c r="Q200" s="296"/>
      <c r="R200" s="297"/>
      <c r="S200" s="298"/>
      <c r="T200" s="299"/>
      <c r="U200" s="298"/>
      <c r="V200" s="299"/>
      <c r="W200" s="298"/>
      <c r="X200" s="299"/>
      <c r="Y200" s="298" t="e">
        <f>#REF!</f>
        <v>#REF!</v>
      </c>
      <c r="Z200" s="299" t="e">
        <f>#REF!</f>
        <v>#REF!</v>
      </c>
      <c r="AA200" s="298" t="e">
        <f>#REF!</f>
        <v>#REF!</v>
      </c>
      <c r="AB200" s="299" t="e">
        <f>#REF!</f>
        <v>#REF!</v>
      </c>
      <c r="AC200" s="298" t="e">
        <f>#REF!</f>
        <v>#REF!</v>
      </c>
      <c r="AD200" s="299" t="e">
        <f>#REF!</f>
        <v>#REF!</v>
      </c>
      <c r="AE200" s="298" t="e">
        <f>#REF!</f>
        <v>#REF!</v>
      </c>
      <c r="AF200" s="299" t="e">
        <f>#REF!</f>
        <v>#REF!</v>
      </c>
      <c r="AG200" s="298" t="e">
        <f>#REF!</f>
        <v>#REF!</v>
      </c>
      <c r="AH200" s="299" t="e">
        <f>#REF!</f>
        <v>#REF!</v>
      </c>
      <c r="AI200" s="298" t="e">
        <f>#REF!</f>
        <v>#REF!</v>
      </c>
      <c r="AJ200" s="299" t="e">
        <f>#REF!</f>
        <v>#REF!</v>
      </c>
      <c r="AK200" s="298" t="e">
        <f>#REF!</f>
        <v>#REF!</v>
      </c>
      <c r="AL200" s="299" t="e">
        <f>#REF!</f>
        <v>#REF!</v>
      </c>
      <c r="AM200" s="298" t="e">
        <f>#REF!</f>
        <v>#REF!</v>
      </c>
      <c r="AN200" s="299" t="e">
        <f>#REF!</f>
        <v>#REF!</v>
      </c>
      <c r="AO200" s="298" t="e">
        <f>#REF!</f>
        <v>#REF!</v>
      </c>
      <c r="AP200" s="299" t="e">
        <f>#REF!</f>
        <v>#REF!</v>
      </c>
      <c r="AQ200" s="298" t="e">
        <f>#REF!</f>
        <v>#REF!</v>
      </c>
      <c r="AR200" s="299" t="e">
        <f>#REF!</f>
        <v>#REF!</v>
      </c>
      <c r="AS200" s="298" t="e">
        <f>#REF!</f>
        <v>#REF!</v>
      </c>
      <c r="AT200" s="299" t="e">
        <f>#REF!</f>
        <v>#REF!</v>
      </c>
      <c r="AU200" s="49"/>
      <c r="AV200" s="49"/>
      <c r="AW200" s="49"/>
      <c r="AX200" s="49"/>
      <c r="AY200" s="49"/>
      <c r="AZ200" s="49"/>
      <c r="BA200" s="49"/>
      <c r="BB200" s="49"/>
      <c r="BC200" s="49"/>
      <c r="BD200" s="49"/>
      <c r="BE200" s="49"/>
      <c r="BF200" s="49"/>
      <c r="BG200" s="49"/>
      <c r="BH200" s="49"/>
      <c r="BI200" s="49"/>
      <c r="BJ200" s="49"/>
      <c r="BK200" s="49"/>
      <c r="BL200" s="49"/>
      <c r="BM200" s="49"/>
      <c r="BN200" s="49"/>
      <c r="BO200" s="49"/>
      <c r="BP200" s="49"/>
      <c r="BQ200" s="49"/>
      <c r="BR200" s="49"/>
      <c r="BS200" s="49"/>
      <c r="BT200" s="49"/>
      <c r="BU200" s="49"/>
      <c r="BV200" s="49"/>
      <c r="BW200" s="49"/>
      <c r="BX200" s="49"/>
      <c r="BY200" s="49"/>
      <c r="BZ200" s="49"/>
      <c r="CA200" s="49"/>
      <c r="CB200" s="49"/>
      <c r="CC200" s="49"/>
      <c r="CD200" s="49"/>
      <c r="CE200" s="49"/>
      <c r="CF200" s="49"/>
      <c r="CG200" s="49"/>
      <c r="CH200" s="49"/>
      <c r="CI200" s="49"/>
      <c r="CJ200" s="49"/>
      <c r="CK200" s="49"/>
      <c r="CL200" s="49"/>
      <c r="CM200" s="49"/>
      <c r="CN200" s="49"/>
      <c r="CO200" s="49"/>
      <c r="CP200" s="49"/>
      <c r="CQ200" s="49"/>
      <c r="CR200" s="49"/>
      <c r="CS200" s="49"/>
      <c r="CT200" s="49"/>
      <c r="CU200" s="49"/>
      <c r="CV200" s="49"/>
      <c r="CW200" s="49"/>
      <c r="CX200" s="49"/>
      <c r="CY200" s="49"/>
      <c r="CZ200" s="49"/>
      <c r="DA200" s="49"/>
      <c r="DB200" s="49"/>
      <c r="DC200" s="49"/>
      <c r="DD200" s="49"/>
      <c r="DE200" s="49"/>
      <c r="DF200" s="49"/>
      <c r="DG200" s="49"/>
      <c r="DH200" s="49"/>
      <c r="DI200" s="49"/>
      <c r="DJ200" s="49"/>
      <c r="DK200" s="49"/>
      <c r="DL200" s="49"/>
      <c r="DM200" s="49"/>
      <c r="DN200" s="49"/>
      <c r="DO200" s="49"/>
      <c r="DP200" s="49"/>
      <c r="DQ200" s="49"/>
      <c r="DR200" s="49"/>
      <c r="DS200" s="49"/>
      <c r="DT200" s="49"/>
      <c r="DU200" s="49"/>
      <c r="DV200" s="49"/>
      <c r="DW200" s="49"/>
      <c r="DX200" s="49"/>
      <c r="DY200" s="49"/>
      <c r="DZ200" s="49"/>
      <c r="EA200" s="49"/>
      <c r="EB200" s="49"/>
      <c r="EC200" s="49"/>
      <c r="ED200" s="49"/>
      <c r="EE200" s="49"/>
      <c r="EF200" s="49"/>
      <c r="EG200" s="49"/>
      <c r="EH200" s="49"/>
      <c r="EI200" s="49"/>
      <c r="EJ200" s="49"/>
      <c r="EK200" s="49"/>
      <c r="EL200" s="49"/>
      <c r="EM200" s="49"/>
      <c r="EN200" s="49"/>
      <c r="EO200" s="49"/>
      <c r="EP200" s="49"/>
      <c r="EQ200" s="49"/>
      <c r="ER200" s="49"/>
      <c r="ES200" s="49"/>
      <c r="ET200" s="49"/>
      <c r="EU200" s="49"/>
      <c r="EV200" s="49"/>
      <c r="EW200" s="49"/>
      <c r="EX200" s="49"/>
      <c r="EY200" s="49"/>
      <c r="EZ200" s="49"/>
      <c r="FA200" s="49"/>
      <c r="FB200" s="49"/>
      <c r="FC200" s="49"/>
      <c r="FD200" s="49"/>
      <c r="FE200" s="49"/>
      <c r="FF200" s="49"/>
      <c r="FG200" s="49"/>
      <c r="FH200" s="49"/>
      <c r="FI200" s="49"/>
      <c r="FJ200" s="49"/>
      <c r="FK200" s="49"/>
      <c r="FL200" s="49"/>
      <c r="FM200" s="49"/>
      <c r="FN200" s="49"/>
      <c r="FO200" s="49"/>
      <c r="FP200" s="49"/>
      <c r="FQ200" s="49"/>
      <c r="FR200" s="49"/>
      <c r="FS200" s="49"/>
      <c r="FT200" s="49"/>
      <c r="FU200" s="49"/>
      <c r="FV200" s="49"/>
      <c r="FW200" s="49"/>
      <c r="FX200" s="49"/>
      <c r="FY200" s="49"/>
      <c r="FZ200" s="49"/>
      <c r="GA200" s="49"/>
      <c r="GB200" s="49"/>
      <c r="GC200" s="49"/>
      <c r="GD200" s="49"/>
      <c r="GE200" s="49"/>
      <c r="GF200" s="49"/>
      <c r="GG200" s="49"/>
      <c r="GH200" s="49"/>
      <c r="GI200" s="49"/>
      <c r="GJ200" s="49"/>
      <c r="GK200" s="49"/>
      <c r="GL200" s="49"/>
      <c r="GM200" s="49"/>
      <c r="GN200" s="49"/>
      <c r="GO200" s="49"/>
      <c r="GP200" s="49"/>
      <c r="GQ200" s="49"/>
      <c r="GR200" s="49"/>
      <c r="GS200" s="49"/>
      <c r="GT200" s="49"/>
      <c r="GU200" s="49"/>
      <c r="GV200" s="49"/>
      <c r="GW200" s="49"/>
      <c r="GX200" s="49"/>
      <c r="GY200" s="49"/>
      <c r="GZ200" s="49"/>
      <c r="HA200" s="49"/>
      <c r="HB200" s="49"/>
      <c r="HC200" s="49"/>
    </row>
    <row r="201" spans="1:211" s="64" customFormat="1" ht="12.75" customHeight="1" x14ac:dyDescent="0.25">
      <c r="A201" s="582"/>
      <c r="B201" s="175"/>
      <c r="C201" s="85"/>
      <c r="D201" s="188"/>
      <c r="E201" s="85"/>
      <c r="F201" s="188"/>
      <c r="G201" s="85"/>
      <c r="H201" s="188"/>
      <c r="I201" s="85"/>
      <c r="J201" s="188"/>
      <c r="K201" s="85"/>
      <c r="L201" s="188"/>
      <c r="M201" s="85"/>
      <c r="N201" s="188"/>
      <c r="O201" s="85"/>
      <c r="P201" s="188"/>
      <c r="Q201" s="91"/>
      <c r="R201" s="300"/>
      <c r="S201" s="79"/>
      <c r="T201" s="80"/>
      <c r="U201" s="79"/>
      <c r="V201" s="80"/>
      <c r="W201" s="79"/>
      <c r="X201" s="80"/>
      <c r="Y201" s="79" t="e">
        <f>#REF!</f>
        <v>#REF!</v>
      </c>
      <c r="Z201" s="80" t="e">
        <f>#REF!</f>
        <v>#REF!</v>
      </c>
      <c r="AA201" s="79" t="e">
        <f>#REF!</f>
        <v>#REF!</v>
      </c>
      <c r="AB201" s="80" t="e">
        <f>#REF!</f>
        <v>#REF!</v>
      </c>
      <c r="AC201" s="79" t="e">
        <f>#REF!</f>
        <v>#REF!</v>
      </c>
      <c r="AD201" s="80" t="e">
        <f>#REF!</f>
        <v>#REF!</v>
      </c>
      <c r="AE201" s="79" t="e">
        <f>#REF!</f>
        <v>#REF!</v>
      </c>
      <c r="AF201" s="80" t="e">
        <f>#REF!</f>
        <v>#REF!</v>
      </c>
      <c r="AG201" s="79" t="e">
        <f>#REF!</f>
        <v>#REF!</v>
      </c>
      <c r="AH201" s="80" t="e">
        <f>#REF!</f>
        <v>#REF!</v>
      </c>
      <c r="AI201" s="79" t="e">
        <f>#REF!</f>
        <v>#REF!</v>
      </c>
      <c r="AJ201" s="80" t="e">
        <f>#REF!</f>
        <v>#REF!</v>
      </c>
      <c r="AK201" s="79" t="e">
        <f>#REF!</f>
        <v>#REF!</v>
      </c>
      <c r="AL201" s="80" t="e">
        <f>#REF!</f>
        <v>#REF!</v>
      </c>
      <c r="AM201" s="79" t="e">
        <f>#REF!</f>
        <v>#REF!</v>
      </c>
      <c r="AN201" s="80" t="e">
        <f>#REF!</f>
        <v>#REF!</v>
      </c>
      <c r="AO201" s="79" t="e">
        <f>#REF!</f>
        <v>#REF!</v>
      </c>
      <c r="AP201" s="80" t="e">
        <f>#REF!</f>
        <v>#REF!</v>
      </c>
      <c r="AQ201" s="79" t="e">
        <f>#REF!</f>
        <v>#REF!</v>
      </c>
      <c r="AR201" s="80" t="e">
        <f>#REF!</f>
        <v>#REF!</v>
      </c>
      <c r="AS201" s="79" t="e">
        <f>#REF!</f>
        <v>#REF!</v>
      </c>
      <c r="AT201" s="80" t="e">
        <f>#REF!</f>
        <v>#REF!</v>
      </c>
      <c r="AU201" s="49"/>
      <c r="AV201" s="49"/>
      <c r="AW201" s="49"/>
      <c r="AX201" s="49"/>
      <c r="AY201" s="49"/>
      <c r="AZ201" s="49"/>
      <c r="BA201" s="49"/>
      <c r="BB201" s="49"/>
      <c r="BC201" s="49"/>
      <c r="BD201" s="49"/>
      <c r="BE201" s="49"/>
      <c r="BF201" s="49"/>
      <c r="BG201" s="49"/>
      <c r="BH201" s="49"/>
      <c r="BI201" s="49"/>
      <c r="BJ201" s="49"/>
      <c r="BK201" s="49"/>
      <c r="BL201" s="49"/>
      <c r="BM201" s="49"/>
      <c r="BN201" s="49"/>
      <c r="BO201" s="49"/>
      <c r="BP201" s="49"/>
      <c r="BQ201" s="49"/>
      <c r="BR201" s="49"/>
      <c r="BS201" s="49"/>
      <c r="BT201" s="49"/>
      <c r="BU201" s="49"/>
      <c r="BV201" s="49"/>
      <c r="BW201" s="49"/>
      <c r="BX201" s="49"/>
      <c r="BY201" s="49"/>
      <c r="BZ201" s="49"/>
      <c r="CA201" s="49"/>
      <c r="CB201" s="49"/>
      <c r="CC201" s="49"/>
      <c r="CD201" s="49"/>
      <c r="CE201" s="49"/>
      <c r="CF201" s="49"/>
      <c r="CG201" s="49"/>
      <c r="CH201" s="49"/>
      <c r="CI201" s="49"/>
      <c r="CJ201" s="49"/>
      <c r="CK201" s="49"/>
      <c r="CL201" s="49"/>
      <c r="CM201" s="49"/>
      <c r="CN201" s="49"/>
      <c r="CO201" s="49"/>
      <c r="CP201" s="49"/>
      <c r="CQ201" s="49"/>
      <c r="CR201" s="49"/>
      <c r="CS201" s="49"/>
      <c r="CT201" s="49"/>
      <c r="CU201" s="49"/>
      <c r="CV201" s="49"/>
      <c r="CW201" s="49"/>
      <c r="CX201" s="49"/>
      <c r="CY201" s="49"/>
      <c r="CZ201" s="49"/>
      <c r="DA201" s="49"/>
      <c r="DB201" s="49"/>
      <c r="DC201" s="49"/>
      <c r="DD201" s="49"/>
      <c r="DE201" s="49"/>
      <c r="DF201" s="49"/>
      <c r="DG201" s="49"/>
      <c r="DH201" s="49"/>
      <c r="DI201" s="49"/>
      <c r="DJ201" s="49"/>
      <c r="DK201" s="49"/>
      <c r="DL201" s="49"/>
      <c r="DM201" s="49"/>
      <c r="DN201" s="49"/>
      <c r="DO201" s="49"/>
      <c r="DP201" s="49"/>
      <c r="DQ201" s="49"/>
      <c r="DR201" s="49"/>
      <c r="DS201" s="49"/>
      <c r="DT201" s="49"/>
      <c r="DU201" s="49"/>
      <c r="DV201" s="49"/>
      <c r="DW201" s="49"/>
      <c r="DX201" s="49"/>
      <c r="DY201" s="49"/>
      <c r="DZ201" s="49"/>
      <c r="EA201" s="49"/>
      <c r="EB201" s="49"/>
      <c r="EC201" s="49"/>
      <c r="ED201" s="49"/>
      <c r="EE201" s="49"/>
      <c r="EF201" s="49"/>
      <c r="EG201" s="49"/>
      <c r="EH201" s="49"/>
      <c r="EI201" s="49"/>
      <c r="EJ201" s="49"/>
      <c r="EK201" s="49"/>
      <c r="EL201" s="49"/>
      <c r="EM201" s="49"/>
      <c r="EN201" s="49"/>
      <c r="EO201" s="49"/>
      <c r="EP201" s="49"/>
      <c r="EQ201" s="49"/>
      <c r="ER201" s="49"/>
      <c r="ES201" s="49"/>
      <c r="ET201" s="49"/>
      <c r="EU201" s="49"/>
      <c r="EV201" s="49"/>
      <c r="EW201" s="49"/>
      <c r="EX201" s="49"/>
      <c r="EY201" s="49"/>
      <c r="EZ201" s="49"/>
      <c r="FA201" s="49"/>
      <c r="FB201" s="49"/>
      <c r="FC201" s="49"/>
      <c r="FD201" s="49"/>
      <c r="FE201" s="49"/>
      <c r="FF201" s="49"/>
      <c r="FG201" s="49"/>
      <c r="FH201" s="49"/>
      <c r="FI201" s="49"/>
      <c r="FJ201" s="49"/>
      <c r="FK201" s="49"/>
      <c r="FL201" s="49"/>
      <c r="FM201" s="49"/>
      <c r="FN201" s="49"/>
      <c r="FO201" s="49"/>
      <c r="FP201" s="49"/>
      <c r="FQ201" s="49"/>
      <c r="FR201" s="49"/>
      <c r="FS201" s="49"/>
      <c r="FT201" s="49"/>
      <c r="FU201" s="49"/>
      <c r="FV201" s="49"/>
      <c r="FW201" s="49"/>
      <c r="FX201" s="49"/>
      <c r="FY201" s="49"/>
      <c r="FZ201" s="49"/>
      <c r="GA201" s="49"/>
      <c r="GB201" s="49"/>
      <c r="GC201" s="49"/>
      <c r="GD201" s="49"/>
      <c r="GE201" s="49"/>
      <c r="GF201" s="49"/>
      <c r="GG201" s="49"/>
      <c r="GH201" s="49"/>
      <c r="GI201" s="49"/>
      <c r="GJ201" s="49"/>
      <c r="GK201" s="49"/>
      <c r="GL201" s="49"/>
      <c r="GM201" s="49"/>
      <c r="GN201" s="49"/>
      <c r="GO201" s="49"/>
      <c r="GP201" s="49"/>
      <c r="GQ201" s="49"/>
      <c r="GR201" s="49"/>
      <c r="GS201" s="49"/>
      <c r="GT201" s="49"/>
      <c r="GU201" s="49"/>
      <c r="GV201" s="49"/>
      <c r="GW201" s="49"/>
      <c r="GX201" s="49"/>
      <c r="GY201" s="49"/>
      <c r="GZ201" s="49"/>
      <c r="HA201" s="49"/>
      <c r="HB201" s="49"/>
      <c r="HC201" s="49"/>
    </row>
    <row r="202" spans="1:211" s="64" customFormat="1" ht="12.75" customHeight="1" thickBot="1" x14ac:dyDescent="0.3">
      <c r="A202" s="582"/>
      <c r="B202" s="175"/>
      <c r="C202" s="404"/>
      <c r="D202" s="405"/>
      <c r="E202" s="404"/>
      <c r="F202" s="405"/>
      <c r="G202" s="404"/>
      <c r="H202" s="405"/>
      <c r="I202" s="404"/>
      <c r="J202" s="405"/>
      <c r="K202" s="404"/>
      <c r="L202" s="405"/>
      <c r="M202" s="404"/>
      <c r="N202" s="405"/>
      <c r="O202" s="404"/>
      <c r="P202" s="405"/>
      <c r="Q202" s="510"/>
      <c r="R202" s="511"/>
      <c r="S202" s="506"/>
      <c r="T202" s="507"/>
      <c r="U202" s="506"/>
      <c r="V202" s="507"/>
      <c r="W202" s="506"/>
      <c r="X202" s="507"/>
      <c r="Y202" s="506" t="e">
        <f>#REF!</f>
        <v>#REF!</v>
      </c>
      <c r="Z202" s="507"/>
      <c r="AA202" s="506" t="e">
        <f>#REF!</f>
        <v>#REF!</v>
      </c>
      <c r="AB202" s="507"/>
      <c r="AC202" s="506" t="e">
        <f>#REF!</f>
        <v>#REF!</v>
      </c>
      <c r="AD202" s="507"/>
      <c r="AE202" s="506" t="e">
        <f>#REF!</f>
        <v>#REF!</v>
      </c>
      <c r="AF202" s="507"/>
      <c r="AG202" s="506" t="e">
        <f>#REF!</f>
        <v>#REF!</v>
      </c>
      <c r="AH202" s="507"/>
      <c r="AI202" s="506" t="e">
        <f>#REF!</f>
        <v>#REF!</v>
      </c>
      <c r="AJ202" s="507"/>
      <c r="AK202" s="506" t="e">
        <f>#REF!</f>
        <v>#REF!</v>
      </c>
      <c r="AL202" s="507"/>
      <c r="AM202" s="506" t="e">
        <f>#REF!</f>
        <v>#REF!</v>
      </c>
      <c r="AN202" s="507"/>
      <c r="AO202" s="506" t="e">
        <f>#REF!</f>
        <v>#REF!</v>
      </c>
      <c r="AP202" s="507"/>
      <c r="AQ202" s="506" t="e">
        <f>#REF!</f>
        <v>#REF!</v>
      </c>
      <c r="AR202" s="507"/>
      <c r="AS202" s="506" t="e">
        <f>#REF!</f>
        <v>#REF!</v>
      </c>
      <c r="AT202" s="507"/>
      <c r="AU202" s="49"/>
      <c r="AV202" s="49"/>
      <c r="AW202" s="49"/>
      <c r="AX202" s="49"/>
      <c r="AY202" s="49"/>
      <c r="AZ202" s="49"/>
      <c r="BA202" s="49"/>
      <c r="BB202" s="49"/>
      <c r="BC202" s="49"/>
      <c r="BD202" s="49"/>
      <c r="BE202" s="49"/>
      <c r="BF202" s="49"/>
      <c r="BG202" s="49"/>
      <c r="BH202" s="49"/>
      <c r="BI202" s="49"/>
      <c r="BJ202" s="49"/>
      <c r="BK202" s="49"/>
      <c r="BL202" s="49"/>
      <c r="BM202" s="49"/>
      <c r="BN202" s="49"/>
      <c r="BO202" s="49"/>
      <c r="BP202" s="49"/>
      <c r="BQ202" s="49"/>
      <c r="BR202" s="49"/>
      <c r="BS202" s="49"/>
      <c r="BT202" s="49"/>
      <c r="BU202" s="49"/>
      <c r="BV202" s="49"/>
      <c r="BW202" s="49"/>
      <c r="BX202" s="49"/>
      <c r="BY202" s="49"/>
      <c r="BZ202" s="49"/>
      <c r="CA202" s="49"/>
      <c r="CB202" s="49"/>
      <c r="CC202" s="49"/>
      <c r="CD202" s="49"/>
      <c r="CE202" s="49"/>
      <c r="CF202" s="49"/>
      <c r="CG202" s="49"/>
      <c r="CH202" s="49"/>
      <c r="CI202" s="49"/>
      <c r="CJ202" s="49"/>
      <c r="CK202" s="49"/>
      <c r="CL202" s="49"/>
      <c r="CM202" s="49"/>
      <c r="CN202" s="49"/>
      <c r="CO202" s="49"/>
      <c r="CP202" s="49"/>
      <c r="CQ202" s="49"/>
      <c r="CR202" s="49"/>
      <c r="CS202" s="49"/>
      <c r="CT202" s="49"/>
      <c r="CU202" s="49"/>
      <c r="CV202" s="49"/>
      <c r="CW202" s="49"/>
      <c r="CX202" s="49"/>
      <c r="CY202" s="49"/>
      <c r="CZ202" s="49"/>
      <c r="DA202" s="49"/>
      <c r="DB202" s="49"/>
      <c r="DC202" s="49"/>
      <c r="DD202" s="49"/>
      <c r="DE202" s="49"/>
      <c r="DF202" s="49"/>
      <c r="DG202" s="49"/>
      <c r="DH202" s="49"/>
      <c r="DI202" s="49"/>
      <c r="DJ202" s="49"/>
      <c r="DK202" s="49"/>
      <c r="DL202" s="49"/>
      <c r="DM202" s="49"/>
      <c r="DN202" s="49"/>
      <c r="DO202" s="49"/>
      <c r="DP202" s="49"/>
      <c r="DQ202" s="49"/>
      <c r="DR202" s="49"/>
      <c r="DS202" s="49"/>
      <c r="DT202" s="49"/>
      <c r="DU202" s="49"/>
      <c r="DV202" s="49"/>
      <c r="DW202" s="49"/>
      <c r="DX202" s="49"/>
      <c r="DY202" s="49"/>
      <c r="DZ202" s="49"/>
      <c r="EA202" s="49"/>
      <c r="EB202" s="49"/>
      <c r="EC202" s="49"/>
      <c r="ED202" s="49"/>
      <c r="EE202" s="49"/>
      <c r="EF202" s="49"/>
      <c r="EG202" s="49"/>
      <c r="EH202" s="49"/>
      <c r="EI202" s="49"/>
      <c r="EJ202" s="49"/>
      <c r="EK202" s="49"/>
      <c r="EL202" s="49"/>
      <c r="EM202" s="49"/>
      <c r="EN202" s="49"/>
      <c r="EO202" s="49"/>
      <c r="EP202" s="49"/>
      <c r="EQ202" s="49"/>
      <c r="ER202" s="49"/>
      <c r="ES202" s="49"/>
      <c r="ET202" s="49"/>
      <c r="EU202" s="49"/>
      <c r="EV202" s="49"/>
      <c r="EW202" s="49"/>
      <c r="EX202" s="49"/>
      <c r="EY202" s="49"/>
      <c r="EZ202" s="49"/>
      <c r="FA202" s="49"/>
      <c r="FB202" s="49"/>
      <c r="FC202" s="49"/>
      <c r="FD202" s="49"/>
      <c r="FE202" s="49"/>
      <c r="FF202" s="49"/>
      <c r="FG202" s="49"/>
      <c r="FH202" s="49"/>
      <c r="FI202" s="49"/>
      <c r="FJ202" s="49"/>
      <c r="FK202" s="49"/>
      <c r="FL202" s="49"/>
      <c r="FM202" s="49"/>
      <c r="FN202" s="49"/>
      <c r="FO202" s="49"/>
      <c r="FP202" s="49"/>
      <c r="FQ202" s="49"/>
      <c r="FR202" s="49"/>
      <c r="FS202" s="49"/>
      <c r="FT202" s="49"/>
      <c r="FU202" s="49"/>
      <c r="FV202" s="49"/>
      <c r="FW202" s="49"/>
      <c r="FX202" s="49"/>
      <c r="FY202" s="49"/>
      <c r="FZ202" s="49"/>
      <c r="GA202" s="49"/>
      <c r="GB202" s="49"/>
      <c r="GC202" s="49"/>
      <c r="GD202" s="49"/>
      <c r="GE202" s="49"/>
      <c r="GF202" s="49"/>
      <c r="GG202" s="49"/>
      <c r="GH202" s="49"/>
      <c r="GI202" s="49"/>
      <c r="GJ202" s="49"/>
      <c r="GK202" s="49"/>
      <c r="GL202" s="49"/>
      <c r="GM202" s="49"/>
      <c r="GN202" s="49"/>
      <c r="GO202" s="49"/>
      <c r="GP202" s="49"/>
      <c r="GQ202" s="49"/>
      <c r="GR202" s="49"/>
      <c r="GS202" s="49"/>
      <c r="GT202" s="49"/>
      <c r="GU202" s="49"/>
      <c r="GV202" s="49"/>
      <c r="GW202" s="49"/>
      <c r="GX202" s="49"/>
      <c r="GY202" s="49"/>
      <c r="GZ202" s="49"/>
      <c r="HA202" s="49"/>
      <c r="HB202" s="49"/>
      <c r="HC202" s="49"/>
    </row>
    <row r="203" spans="1:211" s="65" customFormat="1" ht="12.75" customHeight="1" outlineLevel="1" x14ac:dyDescent="0.25">
      <c r="A203" s="582"/>
      <c r="B203" s="176" t="s">
        <v>32</v>
      </c>
      <c r="C203" s="398"/>
      <c r="D203" s="399"/>
      <c r="E203" s="398"/>
      <c r="F203" s="399"/>
      <c r="G203" s="398"/>
      <c r="H203" s="399"/>
      <c r="I203" s="398"/>
      <c r="J203" s="399"/>
      <c r="K203" s="398"/>
      <c r="L203" s="399"/>
      <c r="M203" s="398"/>
      <c r="N203" s="399"/>
      <c r="O203" s="398"/>
      <c r="P203" s="399"/>
      <c r="Q203" s="514"/>
      <c r="R203" s="515"/>
      <c r="S203" s="502" t="e">
        <f>#REF!</f>
        <v>#REF!</v>
      </c>
      <c r="T203" s="503"/>
      <c r="U203" s="502" t="e">
        <f>#REF!</f>
        <v>#REF!</v>
      </c>
      <c r="V203" s="503"/>
      <c r="W203" s="502" t="e">
        <f>#REF!</f>
        <v>#REF!</v>
      </c>
      <c r="X203" s="503"/>
      <c r="Y203" s="502" t="e">
        <f>#REF!</f>
        <v>#REF!</v>
      </c>
      <c r="Z203" s="503"/>
      <c r="AA203" s="502" t="e">
        <f>#REF!</f>
        <v>#REF!</v>
      </c>
      <c r="AB203" s="503"/>
      <c r="AC203" s="502" t="e">
        <f>#REF!</f>
        <v>#REF!</v>
      </c>
      <c r="AD203" s="503"/>
      <c r="AE203" s="502" t="e">
        <f>#REF!</f>
        <v>#REF!</v>
      </c>
      <c r="AF203" s="503"/>
      <c r="AG203" s="502" t="e">
        <f>#REF!</f>
        <v>#REF!</v>
      </c>
      <c r="AH203" s="503"/>
      <c r="AI203" s="502" t="e">
        <f>#REF!</f>
        <v>#REF!</v>
      </c>
      <c r="AJ203" s="503"/>
      <c r="AK203" s="502" t="e">
        <f>#REF!</f>
        <v>#REF!</v>
      </c>
      <c r="AL203" s="503"/>
      <c r="AM203" s="502" t="e">
        <f>#REF!</f>
        <v>#REF!</v>
      </c>
      <c r="AN203" s="503"/>
      <c r="AO203" s="502" t="e">
        <f>#REF!</f>
        <v>#REF!</v>
      </c>
      <c r="AP203" s="503"/>
      <c r="AQ203" s="502" t="e">
        <f>#REF!</f>
        <v>#REF!</v>
      </c>
      <c r="AR203" s="503"/>
      <c r="AS203" s="502" t="e">
        <f>#REF!</f>
        <v>#REF!</v>
      </c>
      <c r="AT203" s="503"/>
      <c r="AU203" s="49"/>
      <c r="AV203" s="49"/>
      <c r="AW203" s="49"/>
      <c r="AX203" s="49"/>
      <c r="AY203" s="49"/>
      <c r="AZ203" s="49"/>
      <c r="BA203" s="49"/>
      <c r="BB203" s="49"/>
      <c r="BC203" s="49"/>
      <c r="BD203" s="49"/>
      <c r="BE203" s="49"/>
      <c r="BF203" s="49"/>
      <c r="BG203" s="49"/>
      <c r="BH203" s="49"/>
      <c r="BI203" s="49"/>
      <c r="BJ203" s="49"/>
      <c r="BK203" s="49"/>
      <c r="BL203" s="49"/>
      <c r="BM203" s="49"/>
      <c r="BN203" s="49"/>
      <c r="BO203" s="49"/>
      <c r="BP203" s="49"/>
      <c r="BQ203" s="49"/>
      <c r="BR203" s="49"/>
      <c r="BS203" s="49"/>
      <c r="BT203" s="49"/>
      <c r="BU203" s="49"/>
      <c r="BV203" s="49"/>
      <c r="BW203" s="49"/>
      <c r="BX203" s="49"/>
      <c r="BY203" s="49"/>
      <c r="BZ203" s="49"/>
      <c r="CA203" s="49"/>
      <c r="CB203" s="49"/>
      <c r="CC203" s="49"/>
      <c r="CD203" s="49"/>
      <c r="CE203" s="49"/>
      <c r="CF203" s="49"/>
      <c r="CG203" s="49"/>
      <c r="CH203" s="49"/>
      <c r="CI203" s="49"/>
      <c r="CJ203" s="49"/>
      <c r="CK203" s="49"/>
      <c r="CL203" s="49"/>
      <c r="CM203" s="49"/>
      <c r="CN203" s="49"/>
      <c r="CO203" s="49"/>
      <c r="CP203" s="49"/>
      <c r="CQ203" s="49"/>
      <c r="CR203" s="49"/>
      <c r="CS203" s="49"/>
      <c r="CT203" s="49"/>
      <c r="CU203" s="49"/>
      <c r="CV203" s="49"/>
      <c r="CW203" s="49"/>
      <c r="CX203" s="49"/>
      <c r="CY203" s="49"/>
      <c r="CZ203" s="49"/>
      <c r="DA203" s="49"/>
      <c r="DB203" s="49"/>
      <c r="DC203" s="49"/>
      <c r="DD203" s="49"/>
      <c r="DE203" s="49"/>
      <c r="DF203" s="49"/>
      <c r="DG203" s="49"/>
      <c r="DH203" s="49"/>
      <c r="DI203" s="49"/>
      <c r="DJ203" s="49"/>
      <c r="DK203" s="49"/>
      <c r="DL203" s="49"/>
      <c r="DM203" s="49"/>
      <c r="DN203" s="49"/>
      <c r="DO203" s="49"/>
      <c r="DP203" s="49"/>
      <c r="DQ203" s="49"/>
      <c r="DR203" s="49"/>
      <c r="DS203" s="49"/>
      <c r="DT203" s="49"/>
      <c r="DU203" s="49"/>
      <c r="DV203" s="49"/>
      <c r="DW203" s="49"/>
      <c r="DX203" s="49"/>
      <c r="DY203" s="49"/>
      <c r="DZ203" s="49"/>
      <c r="EA203" s="49"/>
      <c r="EB203" s="49"/>
      <c r="EC203" s="49"/>
      <c r="ED203" s="49"/>
      <c r="EE203" s="49"/>
      <c r="EF203" s="49"/>
      <c r="EG203" s="49"/>
      <c r="EH203" s="49"/>
      <c r="EI203" s="49"/>
      <c r="EJ203" s="49"/>
      <c r="EK203" s="49"/>
      <c r="EL203" s="49"/>
      <c r="EM203" s="49"/>
      <c r="EN203" s="49"/>
      <c r="EO203" s="49"/>
      <c r="EP203" s="49"/>
      <c r="EQ203" s="49"/>
      <c r="ER203" s="49"/>
      <c r="ES203" s="49"/>
      <c r="ET203" s="49"/>
      <c r="EU203" s="49"/>
      <c r="EV203" s="49"/>
      <c r="EW203" s="49"/>
      <c r="EX203" s="49"/>
      <c r="EY203" s="49"/>
      <c r="EZ203" s="49"/>
      <c r="FA203" s="49"/>
      <c r="FB203" s="49"/>
      <c r="FC203" s="49"/>
      <c r="FD203" s="49"/>
      <c r="FE203" s="49"/>
      <c r="FF203" s="49"/>
      <c r="FG203" s="49"/>
      <c r="FH203" s="49"/>
      <c r="FI203" s="49"/>
      <c r="FJ203" s="49"/>
      <c r="FK203" s="49"/>
      <c r="FL203" s="49"/>
      <c r="FM203" s="49"/>
      <c r="FN203" s="49"/>
      <c r="FO203" s="49"/>
      <c r="FP203" s="49"/>
      <c r="FQ203" s="49"/>
      <c r="FR203" s="49"/>
      <c r="FS203" s="49"/>
      <c r="FT203" s="49"/>
      <c r="FU203" s="49"/>
      <c r="FV203" s="49"/>
      <c r="FW203" s="49"/>
      <c r="FX203" s="49"/>
      <c r="FY203" s="49"/>
      <c r="FZ203" s="49"/>
      <c r="GA203" s="49"/>
      <c r="GB203" s="49"/>
      <c r="GC203" s="49"/>
      <c r="GD203" s="49"/>
      <c r="GE203" s="49"/>
      <c r="GF203" s="49"/>
      <c r="GG203" s="49"/>
      <c r="GH203" s="49"/>
      <c r="GI203" s="49"/>
      <c r="GJ203" s="49"/>
      <c r="GK203" s="49"/>
      <c r="GL203" s="49"/>
      <c r="GM203" s="49"/>
      <c r="GN203" s="49"/>
      <c r="GO203" s="49"/>
      <c r="GP203" s="49"/>
      <c r="GQ203" s="49"/>
      <c r="GR203" s="49"/>
      <c r="GS203" s="49"/>
      <c r="GT203" s="49"/>
      <c r="GU203" s="49"/>
      <c r="GV203" s="49"/>
      <c r="GW203" s="49"/>
      <c r="GX203" s="49"/>
      <c r="GY203" s="49"/>
      <c r="GZ203" s="49"/>
      <c r="HA203" s="49"/>
      <c r="HB203" s="49"/>
      <c r="HC203" s="49"/>
    </row>
    <row r="204" spans="1:211" s="65" customFormat="1" ht="12.75" customHeight="1" outlineLevel="1" x14ac:dyDescent="0.25">
      <c r="A204" s="582"/>
      <c r="B204" s="176"/>
      <c r="C204" s="214"/>
      <c r="D204" s="215"/>
      <c r="E204" s="214"/>
      <c r="F204" s="215"/>
      <c r="G204" s="214"/>
      <c r="H204" s="215"/>
      <c r="I204" s="214"/>
      <c r="J204" s="215"/>
      <c r="K204" s="214"/>
      <c r="L204" s="215"/>
      <c r="M204" s="214"/>
      <c r="N204" s="215"/>
      <c r="O204" s="214"/>
      <c r="P204" s="215"/>
      <c r="Q204" s="301"/>
      <c r="R204" s="302"/>
      <c r="S204" s="303" t="e">
        <f>#REF!</f>
        <v>#REF!</v>
      </c>
      <c r="T204" s="304" t="e">
        <f>#REF!</f>
        <v>#REF!</v>
      </c>
      <c r="U204" s="303" t="e">
        <f>#REF!</f>
        <v>#REF!</v>
      </c>
      <c r="V204" s="304" t="e">
        <f>#REF!</f>
        <v>#REF!</v>
      </c>
      <c r="W204" s="303" t="e">
        <f>#REF!</f>
        <v>#REF!</v>
      </c>
      <c r="X204" s="304" t="e">
        <f>#REF!</f>
        <v>#REF!</v>
      </c>
      <c r="Y204" s="303" t="e">
        <f>#REF!</f>
        <v>#REF!</v>
      </c>
      <c r="Z204" s="304" t="e">
        <f>#REF!</f>
        <v>#REF!</v>
      </c>
      <c r="AA204" s="303" t="e">
        <f>#REF!</f>
        <v>#REF!</v>
      </c>
      <c r="AB204" s="304" t="e">
        <f>#REF!</f>
        <v>#REF!</v>
      </c>
      <c r="AC204" s="303" t="e">
        <f>#REF!</f>
        <v>#REF!</v>
      </c>
      <c r="AD204" s="304" t="e">
        <f>#REF!</f>
        <v>#REF!</v>
      </c>
      <c r="AE204" s="303" t="e">
        <f>#REF!</f>
        <v>#REF!</v>
      </c>
      <c r="AF204" s="304" t="e">
        <f>#REF!</f>
        <v>#REF!</v>
      </c>
      <c r="AG204" s="303" t="e">
        <f>#REF!</f>
        <v>#REF!</v>
      </c>
      <c r="AH204" s="304" t="e">
        <f>#REF!</f>
        <v>#REF!</v>
      </c>
      <c r="AI204" s="303" t="e">
        <f>#REF!</f>
        <v>#REF!</v>
      </c>
      <c r="AJ204" s="304" t="e">
        <f>#REF!</f>
        <v>#REF!</v>
      </c>
      <c r="AK204" s="303" t="e">
        <f>#REF!</f>
        <v>#REF!</v>
      </c>
      <c r="AL204" s="304" t="e">
        <f>#REF!</f>
        <v>#REF!</v>
      </c>
      <c r="AM204" s="303" t="e">
        <f>#REF!</f>
        <v>#REF!</v>
      </c>
      <c r="AN204" s="304" t="e">
        <f>#REF!</f>
        <v>#REF!</v>
      </c>
      <c r="AO204" s="303" t="e">
        <f>#REF!</f>
        <v>#REF!</v>
      </c>
      <c r="AP204" s="304" t="e">
        <f>#REF!</f>
        <v>#REF!</v>
      </c>
      <c r="AQ204" s="303" t="e">
        <f>#REF!</f>
        <v>#REF!</v>
      </c>
      <c r="AR204" s="304" t="e">
        <f>#REF!</f>
        <v>#REF!</v>
      </c>
      <c r="AS204" s="303" t="e">
        <f>#REF!</f>
        <v>#REF!</v>
      </c>
      <c r="AT204" s="304" t="e">
        <f>#REF!</f>
        <v>#REF!</v>
      </c>
      <c r="AU204" s="49"/>
      <c r="AV204" s="49"/>
      <c r="AW204" s="49"/>
      <c r="AX204" s="49"/>
      <c r="AY204" s="49"/>
      <c r="AZ204" s="49"/>
      <c r="BA204" s="49"/>
      <c r="BB204" s="49"/>
      <c r="BC204" s="49"/>
      <c r="BD204" s="49"/>
      <c r="BE204" s="49"/>
      <c r="BF204" s="49"/>
      <c r="BG204" s="49"/>
      <c r="BH204" s="49"/>
      <c r="BI204" s="49"/>
      <c r="BJ204" s="49"/>
      <c r="BK204" s="49"/>
      <c r="BL204" s="49"/>
      <c r="BM204" s="49"/>
      <c r="BN204" s="49"/>
      <c r="BO204" s="49"/>
      <c r="BP204" s="49"/>
      <c r="BQ204" s="49"/>
      <c r="BR204" s="49"/>
      <c r="BS204" s="49"/>
      <c r="BT204" s="49"/>
      <c r="BU204" s="49"/>
      <c r="BV204" s="49"/>
      <c r="BW204" s="49"/>
      <c r="BX204" s="49"/>
      <c r="BY204" s="49"/>
      <c r="BZ204" s="49"/>
      <c r="CA204" s="49"/>
      <c r="CB204" s="49"/>
      <c r="CC204" s="49"/>
      <c r="CD204" s="49"/>
      <c r="CE204" s="49"/>
      <c r="CF204" s="49"/>
      <c r="CG204" s="49"/>
      <c r="CH204" s="49"/>
      <c r="CI204" s="49"/>
      <c r="CJ204" s="49"/>
      <c r="CK204" s="49"/>
      <c r="CL204" s="49"/>
      <c r="CM204" s="49"/>
      <c r="CN204" s="49"/>
      <c r="CO204" s="49"/>
      <c r="CP204" s="49"/>
      <c r="CQ204" s="49"/>
      <c r="CR204" s="49"/>
      <c r="CS204" s="49"/>
      <c r="CT204" s="49"/>
      <c r="CU204" s="49"/>
      <c r="CV204" s="49"/>
      <c r="CW204" s="49"/>
      <c r="CX204" s="49"/>
      <c r="CY204" s="49"/>
      <c r="CZ204" s="49"/>
      <c r="DA204" s="49"/>
      <c r="DB204" s="49"/>
      <c r="DC204" s="49"/>
      <c r="DD204" s="49"/>
      <c r="DE204" s="49"/>
      <c r="DF204" s="49"/>
      <c r="DG204" s="49"/>
      <c r="DH204" s="49"/>
      <c r="DI204" s="49"/>
      <c r="DJ204" s="49"/>
      <c r="DK204" s="49"/>
      <c r="DL204" s="49"/>
      <c r="DM204" s="49"/>
      <c r="DN204" s="49"/>
      <c r="DO204" s="49"/>
      <c r="DP204" s="49"/>
      <c r="DQ204" s="49"/>
      <c r="DR204" s="49"/>
      <c r="DS204" s="49"/>
      <c r="DT204" s="49"/>
      <c r="DU204" s="49"/>
      <c r="DV204" s="49"/>
      <c r="DW204" s="49"/>
      <c r="DX204" s="49"/>
      <c r="DY204" s="49"/>
      <c r="DZ204" s="49"/>
      <c r="EA204" s="49"/>
      <c r="EB204" s="49"/>
      <c r="EC204" s="49"/>
      <c r="ED204" s="49"/>
      <c r="EE204" s="49"/>
      <c r="EF204" s="49"/>
      <c r="EG204" s="49"/>
      <c r="EH204" s="49"/>
      <c r="EI204" s="49"/>
      <c r="EJ204" s="49"/>
      <c r="EK204" s="49"/>
      <c r="EL204" s="49"/>
      <c r="EM204" s="49"/>
      <c r="EN204" s="49"/>
      <c r="EO204" s="49"/>
      <c r="EP204" s="49"/>
      <c r="EQ204" s="49"/>
      <c r="ER204" s="49"/>
      <c r="ES204" s="49"/>
      <c r="ET204" s="49"/>
      <c r="EU204" s="49"/>
      <c r="EV204" s="49"/>
      <c r="EW204" s="49"/>
      <c r="EX204" s="49"/>
      <c r="EY204" s="49"/>
      <c r="EZ204" s="49"/>
      <c r="FA204" s="49"/>
      <c r="FB204" s="49"/>
      <c r="FC204" s="49"/>
      <c r="FD204" s="49"/>
      <c r="FE204" s="49"/>
      <c r="FF204" s="49"/>
      <c r="FG204" s="49"/>
      <c r="FH204" s="49"/>
      <c r="FI204" s="49"/>
      <c r="FJ204" s="49"/>
      <c r="FK204" s="49"/>
      <c r="FL204" s="49"/>
      <c r="FM204" s="49"/>
      <c r="FN204" s="49"/>
      <c r="FO204" s="49"/>
      <c r="FP204" s="49"/>
      <c r="FQ204" s="49"/>
      <c r="FR204" s="49"/>
      <c r="FS204" s="49"/>
      <c r="FT204" s="49"/>
      <c r="FU204" s="49"/>
      <c r="FV204" s="49"/>
      <c r="FW204" s="49"/>
      <c r="FX204" s="49"/>
      <c r="FY204" s="49"/>
      <c r="FZ204" s="49"/>
      <c r="GA204" s="49"/>
      <c r="GB204" s="49"/>
      <c r="GC204" s="49"/>
      <c r="GD204" s="49"/>
      <c r="GE204" s="49"/>
      <c r="GF204" s="49"/>
      <c r="GG204" s="49"/>
      <c r="GH204" s="49"/>
      <c r="GI204" s="49"/>
      <c r="GJ204" s="49"/>
      <c r="GK204" s="49"/>
      <c r="GL204" s="49"/>
      <c r="GM204" s="49"/>
      <c r="GN204" s="49"/>
      <c r="GO204" s="49"/>
      <c r="GP204" s="49"/>
      <c r="GQ204" s="49"/>
      <c r="GR204" s="49"/>
      <c r="GS204" s="49"/>
      <c r="GT204" s="49"/>
      <c r="GU204" s="49"/>
      <c r="GV204" s="49"/>
      <c r="GW204" s="49"/>
      <c r="GX204" s="49"/>
      <c r="GY204" s="49"/>
      <c r="GZ204" s="49"/>
      <c r="HA204" s="49"/>
      <c r="HB204" s="49"/>
      <c r="HC204" s="49"/>
    </row>
    <row r="205" spans="1:211" s="65" customFormat="1" ht="12.75" customHeight="1" outlineLevel="1" x14ac:dyDescent="0.25">
      <c r="A205" s="582"/>
      <c r="B205" s="176"/>
      <c r="C205" s="19"/>
      <c r="D205" s="216"/>
      <c r="E205" s="19"/>
      <c r="F205" s="216"/>
      <c r="G205" s="19"/>
      <c r="H205" s="216"/>
      <c r="I205" s="19"/>
      <c r="J205" s="216"/>
      <c r="K205" s="19"/>
      <c r="L205" s="216"/>
      <c r="M205" s="19"/>
      <c r="N205" s="216"/>
      <c r="O205" s="19"/>
      <c r="P205" s="216"/>
      <c r="Q205" s="66"/>
      <c r="R205" s="305"/>
      <c r="S205" s="81" t="e">
        <f>#REF!</f>
        <v>#REF!</v>
      </c>
      <c r="T205" s="82" t="e">
        <f>#REF!</f>
        <v>#REF!</v>
      </c>
      <c r="U205" s="81" t="e">
        <f>#REF!</f>
        <v>#REF!</v>
      </c>
      <c r="V205" s="82" t="e">
        <f>#REF!</f>
        <v>#REF!</v>
      </c>
      <c r="W205" s="81" t="e">
        <f>#REF!</f>
        <v>#REF!</v>
      </c>
      <c r="X205" s="82" t="e">
        <f>#REF!</f>
        <v>#REF!</v>
      </c>
      <c r="Y205" s="81" t="e">
        <f>#REF!</f>
        <v>#REF!</v>
      </c>
      <c r="Z205" s="82" t="e">
        <f>#REF!</f>
        <v>#REF!</v>
      </c>
      <c r="AA205" s="81" t="e">
        <f>#REF!</f>
        <v>#REF!</v>
      </c>
      <c r="AB205" s="82" t="e">
        <f>#REF!</f>
        <v>#REF!</v>
      </c>
      <c r="AC205" s="81" t="e">
        <f>#REF!</f>
        <v>#REF!</v>
      </c>
      <c r="AD205" s="82" t="e">
        <f>#REF!</f>
        <v>#REF!</v>
      </c>
      <c r="AE205" s="81" t="e">
        <f>#REF!</f>
        <v>#REF!</v>
      </c>
      <c r="AF205" s="82" t="e">
        <f>#REF!</f>
        <v>#REF!</v>
      </c>
      <c r="AG205" s="81" t="e">
        <f>#REF!</f>
        <v>#REF!</v>
      </c>
      <c r="AH205" s="82" t="e">
        <f>#REF!</f>
        <v>#REF!</v>
      </c>
      <c r="AI205" s="81" t="e">
        <f>#REF!</f>
        <v>#REF!</v>
      </c>
      <c r="AJ205" s="82" t="e">
        <f>#REF!</f>
        <v>#REF!</v>
      </c>
      <c r="AK205" s="81" t="e">
        <f>#REF!</f>
        <v>#REF!</v>
      </c>
      <c r="AL205" s="82" t="e">
        <f>#REF!</f>
        <v>#REF!</v>
      </c>
      <c r="AM205" s="81" t="e">
        <f>#REF!</f>
        <v>#REF!</v>
      </c>
      <c r="AN205" s="82" t="e">
        <f>#REF!</f>
        <v>#REF!</v>
      </c>
      <c r="AO205" s="81" t="e">
        <f>#REF!</f>
        <v>#REF!</v>
      </c>
      <c r="AP205" s="82" t="e">
        <f>#REF!</f>
        <v>#REF!</v>
      </c>
      <c r="AQ205" s="81" t="e">
        <f>#REF!</f>
        <v>#REF!</v>
      </c>
      <c r="AR205" s="82" t="e">
        <f>#REF!</f>
        <v>#REF!</v>
      </c>
      <c r="AS205" s="81" t="e">
        <f>#REF!</f>
        <v>#REF!</v>
      </c>
      <c r="AT205" s="82" t="e">
        <f>#REF!</f>
        <v>#REF!</v>
      </c>
      <c r="AU205" s="49"/>
      <c r="AV205" s="49"/>
      <c r="AW205" s="49"/>
      <c r="AX205" s="49"/>
      <c r="AY205" s="49"/>
      <c r="AZ205" s="49"/>
      <c r="BA205" s="49"/>
      <c r="BB205" s="49"/>
      <c r="BC205" s="49"/>
      <c r="BD205" s="49"/>
      <c r="BE205" s="49"/>
      <c r="BF205" s="49"/>
      <c r="BG205" s="49"/>
      <c r="BH205" s="49"/>
      <c r="BI205" s="49"/>
      <c r="BJ205" s="49"/>
      <c r="BK205" s="49"/>
      <c r="BL205" s="49"/>
      <c r="BM205" s="49"/>
      <c r="BN205" s="49"/>
      <c r="BO205" s="49"/>
      <c r="BP205" s="49"/>
      <c r="BQ205" s="49"/>
      <c r="BR205" s="49"/>
      <c r="BS205" s="49"/>
      <c r="BT205" s="49"/>
      <c r="BU205" s="49"/>
      <c r="BV205" s="49"/>
      <c r="BW205" s="49"/>
      <c r="BX205" s="49"/>
      <c r="BY205" s="49"/>
      <c r="BZ205" s="49"/>
      <c r="CA205" s="49"/>
      <c r="CB205" s="49"/>
      <c r="CC205" s="49"/>
      <c r="CD205" s="49"/>
      <c r="CE205" s="49"/>
      <c r="CF205" s="49"/>
      <c r="CG205" s="49"/>
      <c r="CH205" s="49"/>
      <c r="CI205" s="49"/>
      <c r="CJ205" s="49"/>
      <c r="CK205" s="49"/>
      <c r="CL205" s="49"/>
      <c r="CM205" s="49"/>
      <c r="CN205" s="49"/>
      <c r="CO205" s="49"/>
      <c r="CP205" s="49"/>
      <c r="CQ205" s="49"/>
      <c r="CR205" s="49"/>
      <c r="CS205" s="49"/>
      <c r="CT205" s="49"/>
      <c r="CU205" s="49"/>
      <c r="CV205" s="49"/>
      <c r="CW205" s="49"/>
      <c r="CX205" s="49"/>
      <c r="CY205" s="49"/>
      <c r="CZ205" s="49"/>
      <c r="DA205" s="49"/>
      <c r="DB205" s="49"/>
      <c r="DC205" s="49"/>
      <c r="DD205" s="49"/>
      <c r="DE205" s="49"/>
      <c r="DF205" s="49"/>
      <c r="DG205" s="49"/>
      <c r="DH205" s="49"/>
      <c r="DI205" s="49"/>
      <c r="DJ205" s="49"/>
      <c r="DK205" s="49"/>
      <c r="DL205" s="49"/>
      <c r="DM205" s="49"/>
      <c r="DN205" s="49"/>
      <c r="DO205" s="49"/>
      <c r="DP205" s="49"/>
      <c r="DQ205" s="49"/>
      <c r="DR205" s="49"/>
      <c r="DS205" s="49"/>
      <c r="DT205" s="49"/>
      <c r="DU205" s="49"/>
      <c r="DV205" s="49"/>
      <c r="DW205" s="49"/>
      <c r="DX205" s="49"/>
      <c r="DY205" s="49"/>
      <c r="DZ205" s="49"/>
      <c r="EA205" s="49"/>
      <c r="EB205" s="49"/>
      <c r="EC205" s="49"/>
      <c r="ED205" s="49"/>
      <c r="EE205" s="49"/>
      <c r="EF205" s="49"/>
      <c r="EG205" s="49"/>
      <c r="EH205" s="49"/>
      <c r="EI205" s="49"/>
      <c r="EJ205" s="49"/>
      <c r="EK205" s="49"/>
      <c r="EL205" s="49"/>
      <c r="EM205" s="49"/>
      <c r="EN205" s="49"/>
      <c r="EO205" s="49"/>
      <c r="EP205" s="49"/>
      <c r="EQ205" s="49"/>
      <c r="ER205" s="49"/>
      <c r="ES205" s="49"/>
      <c r="ET205" s="49"/>
      <c r="EU205" s="49"/>
      <c r="EV205" s="49"/>
      <c r="EW205" s="49"/>
      <c r="EX205" s="49"/>
      <c r="EY205" s="49"/>
      <c r="EZ205" s="49"/>
      <c r="FA205" s="49"/>
      <c r="FB205" s="49"/>
      <c r="FC205" s="49"/>
      <c r="FD205" s="49"/>
      <c r="FE205" s="49"/>
      <c r="FF205" s="49"/>
      <c r="FG205" s="49"/>
      <c r="FH205" s="49"/>
      <c r="FI205" s="49"/>
      <c r="FJ205" s="49"/>
      <c r="FK205" s="49"/>
      <c r="FL205" s="49"/>
      <c r="FM205" s="49"/>
      <c r="FN205" s="49"/>
      <c r="FO205" s="49"/>
      <c r="FP205" s="49"/>
      <c r="FQ205" s="49"/>
      <c r="FR205" s="49"/>
      <c r="FS205" s="49"/>
      <c r="FT205" s="49"/>
      <c r="FU205" s="49"/>
      <c r="FV205" s="49"/>
      <c r="FW205" s="49"/>
      <c r="FX205" s="49"/>
      <c r="FY205" s="49"/>
      <c r="FZ205" s="49"/>
      <c r="GA205" s="49"/>
      <c r="GB205" s="49"/>
      <c r="GC205" s="49"/>
      <c r="GD205" s="49"/>
      <c r="GE205" s="49"/>
      <c r="GF205" s="49"/>
      <c r="GG205" s="49"/>
      <c r="GH205" s="49"/>
      <c r="GI205" s="49"/>
      <c r="GJ205" s="49"/>
      <c r="GK205" s="49"/>
      <c r="GL205" s="49"/>
      <c r="GM205" s="49"/>
      <c r="GN205" s="49"/>
      <c r="GO205" s="49"/>
      <c r="GP205" s="49"/>
      <c r="GQ205" s="49"/>
      <c r="GR205" s="49"/>
      <c r="GS205" s="49"/>
      <c r="GT205" s="49"/>
      <c r="GU205" s="49"/>
      <c r="GV205" s="49"/>
      <c r="GW205" s="49"/>
      <c r="GX205" s="49"/>
      <c r="GY205" s="49"/>
      <c r="GZ205" s="49"/>
      <c r="HA205" s="49"/>
      <c r="HB205" s="49"/>
      <c r="HC205" s="49"/>
    </row>
    <row r="206" spans="1:211" s="65" customFormat="1" ht="12.75" customHeight="1" outlineLevel="1" thickBot="1" x14ac:dyDescent="0.3">
      <c r="A206" s="582"/>
      <c r="B206" s="176"/>
      <c r="C206" s="394"/>
      <c r="D206" s="395"/>
      <c r="E206" s="394"/>
      <c r="F206" s="395"/>
      <c r="G206" s="394"/>
      <c r="H206" s="395"/>
      <c r="I206" s="394"/>
      <c r="J206" s="395"/>
      <c r="K206" s="394"/>
      <c r="L206" s="395"/>
      <c r="M206" s="394"/>
      <c r="N206" s="395"/>
      <c r="O206" s="394"/>
      <c r="P206" s="395"/>
      <c r="Q206" s="512"/>
      <c r="R206" s="513"/>
      <c r="S206" s="504" t="e">
        <f>#REF!</f>
        <v>#REF!</v>
      </c>
      <c r="T206" s="505"/>
      <c r="U206" s="504" t="e">
        <f>#REF!</f>
        <v>#REF!</v>
      </c>
      <c r="V206" s="505"/>
      <c r="W206" s="504" t="e">
        <f>#REF!</f>
        <v>#REF!</v>
      </c>
      <c r="X206" s="505"/>
      <c r="Y206" s="504" t="e">
        <f>#REF!</f>
        <v>#REF!</v>
      </c>
      <c r="Z206" s="505"/>
      <c r="AA206" s="504" t="e">
        <f>#REF!</f>
        <v>#REF!</v>
      </c>
      <c r="AB206" s="505"/>
      <c r="AC206" s="504" t="e">
        <f>#REF!</f>
        <v>#REF!</v>
      </c>
      <c r="AD206" s="505"/>
      <c r="AE206" s="504" t="e">
        <f>#REF!</f>
        <v>#REF!</v>
      </c>
      <c r="AF206" s="505"/>
      <c r="AG206" s="504" t="e">
        <f>#REF!</f>
        <v>#REF!</v>
      </c>
      <c r="AH206" s="505"/>
      <c r="AI206" s="504" t="e">
        <f>#REF!</f>
        <v>#REF!</v>
      </c>
      <c r="AJ206" s="505"/>
      <c r="AK206" s="504" t="e">
        <f>#REF!</f>
        <v>#REF!</v>
      </c>
      <c r="AL206" s="505"/>
      <c r="AM206" s="504" t="e">
        <f>#REF!</f>
        <v>#REF!</v>
      </c>
      <c r="AN206" s="505"/>
      <c r="AO206" s="504" t="e">
        <f>#REF!</f>
        <v>#REF!</v>
      </c>
      <c r="AP206" s="505"/>
      <c r="AQ206" s="504" t="e">
        <f>#REF!</f>
        <v>#REF!</v>
      </c>
      <c r="AR206" s="505"/>
      <c r="AS206" s="504" t="e">
        <f>#REF!</f>
        <v>#REF!</v>
      </c>
      <c r="AT206" s="505"/>
      <c r="AU206" s="49"/>
      <c r="AV206" s="49"/>
      <c r="AW206" s="49"/>
      <c r="AX206" s="49"/>
      <c r="AY206" s="49"/>
      <c r="AZ206" s="49"/>
      <c r="BA206" s="49"/>
      <c r="BB206" s="49"/>
      <c r="BC206" s="49"/>
      <c r="BD206" s="49"/>
      <c r="BE206" s="49"/>
      <c r="BF206" s="49"/>
      <c r="BG206" s="49"/>
      <c r="BH206" s="49"/>
      <c r="BI206" s="49"/>
      <c r="BJ206" s="49"/>
      <c r="BK206" s="49"/>
      <c r="BL206" s="49"/>
      <c r="BM206" s="49"/>
      <c r="BN206" s="49"/>
      <c r="BO206" s="49"/>
      <c r="BP206" s="49"/>
      <c r="BQ206" s="49"/>
      <c r="BR206" s="49"/>
      <c r="BS206" s="49"/>
      <c r="BT206" s="49"/>
      <c r="BU206" s="49"/>
      <c r="BV206" s="49"/>
      <c r="BW206" s="49"/>
      <c r="BX206" s="49"/>
      <c r="BY206" s="49"/>
      <c r="BZ206" s="49"/>
      <c r="CA206" s="49"/>
      <c r="CB206" s="49"/>
      <c r="CC206" s="49"/>
      <c r="CD206" s="49"/>
      <c r="CE206" s="49"/>
      <c r="CF206" s="49"/>
      <c r="CG206" s="49"/>
      <c r="CH206" s="49"/>
      <c r="CI206" s="49"/>
      <c r="CJ206" s="49"/>
      <c r="CK206" s="49"/>
      <c r="CL206" s="49"/>
      <c r="CM206" s="49"/>
      <c r="CN206" s="49"/>
      <c r="CO206" s="49"/>
      <c r="CP206" s="49"/>
      <c r="CQ206" s="49"/>
      <c r="CR206" s="49"/>
      <c r="CS206" s="49"/>
      <c r="CT206" s="49"/>
      <c r="CU206" s="49"/>
      <c r="CV206" s="49"/>
      <c r="CW206" s="49"/>
      <c r="CX206" s="49"/>
      <c r="CY206" s="49"/>
      <c r="CZ206" s="49"/>
      <c r="DA206" s="49"/>
      <c r="DB206" s="49"/>
      <c r="DC206" s="49"/>
      <c r="DD206" s="49"/>
      <c r="DE206" s="49"/>
      <c r="DF206" s="49"/>
      <c r="DG206" s="49"/>
      <c r="DH206" s="49"/>
      <c r="DI206" s="49"/>
      <c r="DJ206" s="49"/>
      <c r="DK206" s="49"/>
      <c r="DL206" s="49"/>
      <c r="DM206" s="49"/>
      <c r="DN206" s="49"/>
      <c r="DO206" s="49"/>
      <c r="DP206" s="49"/>
      <c r="DQ206" s="49"/>
      <c r="DR206" s="49"/>
      <c r="DS206" s="49"/>
      <c r="DT206" s="49"/>
      <c r="DU206" s="49"/>
      <c r="DV206" s="49"/>
      <c r="DW206" s="49"/>
      <c r="DX206" s="49"/>
      <c r="DY206" s="49"/>
      <c r="DZ206" s="49"/>
      <c r="EA206" s="49"/>
      <c r="EB206" s="49"/>
      <c r="EC206" s="49"/>
      <c r="ED206" s="49"/>
      <c r="EE206" s="49"/>
      <c r="EF206" s="49"/>
      <c r="EG206" s="49"/>
      <c r="EH206" s="49"/>
      <c r="EI206" s="49"/>
      <c r="EJ206" s="49"/>
      <c r="EK206" s="49"/>
      <c r="EL206" s="49"/>
      <c r="EM206" s="49"/>
      <c r="EN206" s="49"/>
      <c r="EO206" s="49"/>
      <c r="EP206" s="49"/>
      <c r="EQ206" s="49"/>
      <c r="ER206" s="49"/>
      <c r="ES206" s="49"/>
      <c r="ET206" s="49"/>
      <c r="EU206" s="49"/>
      <c r="EV206" s="49"/>
      <c r="EW206" s="49"/>
      <c r="EX206" s="49"/>
      <c r="EY206" s="49"/>
      <c r="EZ206" s="49"/>
      <c r="FA206" s="49"/>
      <c r="FB206" s="49"/>
      <c r="FC206" s="49"/>
      <c r="FD206" s="49"/>
      <c r="FE206" s="49"/>
      <c r="FF206" s="49"/>
      <c r="FG206" s="49"/>
      <c r="FH206" s="49"/>
      <c r="FI206" s="49"/>
      <c r="FJ206" s="49"/>
      <c r="FK206" s="49"/>
      <c r="FL206" s="49"/>
      <c r="FM206" s="49"/>
      <c r="FN206" s="49"/>
      <c r="FO206" s="49"/>
      <c r="FP206" s="49"/>
      <c r="FQ206" s="49"/>
      <c r="FR206" s="49"/>
      <c r="FS206" s="49"/>
      <c r="FT206" s="49"/>
      <c r="FU206" s="49"/>
      <c r="FV206" s="49"/>
      <c r="FW206" s="49"/>
      <c r="FX206" s="49"/>
      <c r="FY206" s="49"/>
      <c r="FZ206" s="49"/>
      <c r="GA206" s="49"/>
      <c r="GB206" s="49"/>
      <c r="GC206" s="49"/>
      <c r="GD206" s="49"/>
      <c r="GE206" s="49"/>
      <c r="GF206" s="49"/>
      <c r="GG206" s="49"/>
      <c r="GH206" s="49"/>
      <c r="GI206" s="49"/>
      <c r="GJ206" s="49"/>
      <c r="GK206" s="49"/>
      <c r="GL206" s="49"/>
      <c r="GM206" s="49"/>
      <c r="GN206" s="49"/>
      <c r="GO206" s="49"/>
      <c r="GP206" s="49"/>
      <c r="GQ206" s="49"/>
      <c r="GR206" s="49"/>
      <c r="GS206" s="49"/>
      <c r="GT206" s="49"/>
      <c r="GU206" s="49"/>
      <c r="GV206" s="49"/>
      <c r="GW206" s="49"/>
      <c r="GX206" s="49"/>
      <c r="GY206" s="49"/>
      <c r="GZ206" s="49"/>
      <c r="HA206" s="49"/>
      <c r="HB206" s="49"/>
      <c r="HC206" s="49"/>
    </row>
    <row r="207" spans="1:211" s="67" customFormat="1" ht="12.75" customHeight="1" outlineLevel="1" x14ac:dyDescent="0.25">
      <c r="A207" s="582"/>
      <c r="B207" s="177" t="s">
        <v>33</v>
      </c>
      <c r="C207" s="390"/>
      <c r="D207" s="391"/>
      <c r="E207" s="392"/>
      <c r="F207" s="393"/>
      <c r="G207" s="390"/>
      <c r="H207" s="391"/>
      <c r="I207" s="392"/>
      <c r="J207" s="393"/>
      <c r="K207" s="390"/>
      <c r="L207" s="391"/>
      <c r="M207" s="392"/>
      <c r="N207" s="393"/>
      <c r="O207" s="390"/>
      <c r="P207" s="391"/>
      <c r="Q207" s="508"/>
      <c r="R207" s="509"/>
      <c r="S207" s="500" t="e">
        <f>#REF!</f>
        <v>#REF!</v>
      </c>
      <c r="T207" s="501"/>
      <c r="U207" s="500" t="e">
        <f>#REF!</f>
        <v>#REF!</v>
      </c>
      <c r="V207" s="501"/>
      <c r="W207" s="500" t="e">
        <f>#REF!</f>
        <v>#REF!</v>
      </c>
      <c r="X207" s="501"/>
      <c r="Y207" s="500" t="e">
        <f>#REF!</f>
        <v>#REF!</v>
      </c>
      <c r="Z207" s="501"/>
      <c r="AA207" s="500" t="e">
        <f>#REF!</f>
        <v>#REF!</v>
      </c>
      <c r="AB207" s="501"/>
      <c r="AC207" s="500" t="e">
        <f>#REF!</f>
        <v>#REF!</v>
      </c>
      <c r="AD207" s="501"/>
      <c r="AE207" s="500" t="e">
        <f>#REF!</f>
        <v>#REF!</v>
      </c>
      <c r="AF207" s="501"/>
      <c r="AG207" s="500" t="e">
        <f>#REF!</f>
        <v>#REF!</v>
      </c>
      <c r="AH207" s="501"/>
      <c r="AI207" s="500" t="e">
        <f>#REF!</f>
        <v>#REF!</v>
      </c>
      <c r="AJ207" s="501"/>
      <c r="AK207" s="500" t="e">
        <f>#REF!</f>
        <v>#REF!</v>
      </c>
      <c r="AL207" s="501"/>
      <c r="AM207" s="500" t="e">
        <f>#REF!</f>
        <v>#REF!</v>
      </c>
      <c r="AN207" s="501"/>
      <c r="AO207" s="500" t="e">
        <f>#REF!</f>
        <v>#REF!</v>
      </c>
      <c r="AP207" s="501"/>
      <c r="AQ207" s="500" t="e">
        <f>#REF!</f>
        <v>#REF!</v>
      </c>
      <c r="AR207" s="501"/>
      <c r="AS207" s="500" t="e">
        <f>#REF!</f>
        <v>#REF!</v>
      </c>
      <c r="AT207" s="501"/>
      <c r="AU207" s="49"/>
      <c r="AV207" s="49"/>
      <c r="AW207" s="49"/>
      <c r="AX207" s="49"/>
      <c r="AY207" s="49"/>
      <c r="AZ207" s="49"/>
      <c r="BA207" s="49"/>
      <c r="BB207" s="49"/>
      <c r="BC207" s="49"/>
      <c r="BD207" s="49"/>
      <c r="BE207" s="49"/>
      <c r="BF207" s="49"/>
      <c r="BG207" s="49"/>
      <c r="BH207" s="49"/>
      <c r="BI207" s="49"/>
      <c r="BJ207" s="49"/>
      <c r="BK207" s="49"/>
      <c r="BL207" s="49"/>
      <c r="BM207" s="49"/>
      <c r="BN207" s="49"/>
      <c r="BO207" s="49"/>
      <c r="BP207" s="49"/>
      <c r="BQ207" s="49"/>
      <c r="BR207" s="49"/>
      <c r="BS207" s="49"/>
      <c r="BT207" s="49"/>
      <c r="BU207" s="49"/>
      <c r="BV207" s="49"/>
      <c r="BW207" s="49"/>
      <c r="BX207" s="49"/>
      <c r="BY207" s="49"/>
      <c r="BZ207" s="49"/>
      <c r="CA207" s="49"/>
      <c r="CB207" s="49"/>
      <c r="CC207" s="49"/>
      <c r="CD207" s="49"/>
      <c r="CE207" s="49"/>
      <c r="CF207" s="49"/>
      <c r="CG207" s="49"/>
      <c r="CH207" s="49"/>
      <c r="CI207" s="49"/>
      <c r="CJ207" s="49"/>
      <c r="CK207" s="49"/>
      <c r="CL207" s="49"/>
      <c r="CM207" s="49"/>
      <c r="CN207" s="49"/>
      <c r="CO207" s="49"/>
      <c r="CP207" s="49"/>
      <c r="CQ207" s="49"/>
      <c r="CR207" s="49"/>
      <c r="CS207" s="49"/>
      <c r="CT207" s="49"/>
      <c r="CU207" s="49"/>
      <c r="CV207" s="49"/>
      <c r="CW207" s="49"/>
      <c r="CX207" s="49"/>
      <c r="CY207" s="49"/>
      <c r="CZ207" s="49"/>
      <c r="DA207" s="49"/>
      <c r="DB207" s="49"/>
      <c r="DC207" s="49"/>
      <c r="DD207" s="49"/>
      <c r="DE207" s="49"/>
      <c r="DF207" s="49"/>
      <c r="DG207" s="49"/>
      <c r="DH207" s="49"/>
      <c r="DI207" s="49"/>
      <c r="DJ207" s="49"/>
      <c r="DK207" s="49"/>
      <c r="DL207" s="49"/>
      <c r="DM207" s="49"/>
      <c r="DN207" s="49"/>
      <c r="DO207" s="49"/>
      <c r="DP207" s="49"/>
      <c r="DQ207" s="49"/>
      <c r="DR207" s="49"/>
      <c r="DS207" s="49"/>
      <c r="DT207" s="49"/>
      <c r="DU207" s="49"/>
      <c r="DV207" s="49"/>
      <c r="DW207" s="49"/>
      <c r="DX207" s="49"/>
      <c r="DY207" s="49"/>
      <c r="DZ207" s="49"/>
      <c r="EA207" s="49"/>
      <c r="EB207" s="49"/>
      <c r="EC207" s="49"/>
      <c r="ED207" s="49"/>
      <c r="EE207" s="49"/>
      <c r="EF207" s="49"/>
      <c r="EG207" s="49"/>
      <c r="EH207" s="49"/>
      <c r="EI207" s="49"/>
      <c r="EJ207" s="49"/>
      <c r="EK207" s="49"/>
      <c r="EL207" s="49"/>
      <c r="EM207" s="49"/>
      <c r="EN207" s="49"/>
      <c r="EO207" s="49"/>
      <c r="EP207" s="49"/>
      <c r="EQ207" s="49"/>
      <c r="ER207" s="49"/>
      <c r="ES207" s="49"/>
      <c r="ET207" s="49"/>
      <c r="EU207" s="49"/>
      <c r="EV207" s="49"/>
      <c r="EW207" s="49"/>
      <c r="EX207" s="49"/>
      <c r="EY207" s="49"/>
      <c r="EZ207" s="49"/>
      <c r="FA207" s="49"/>
      <c r="FB207" s="49"/>
      <c r="FC207" s="49"/>
      <c r="FD207" s="49"/>
      <c r="FE207" s="49"/>
      <c r="FF207" s="49"/>
      <c r="FG207" s="49"/>
      <c r="FH207" s="49"/>
      <c r="FI207" s="49"/>
      <c r="FJ207" s="49"/>
      <c r="FK207" s="49"/>
      <c r="FL207" s="49"/>
      <c r="FM207" s="49"/>
      <c r="FN207" s="49"/>
      <c r="FO207" s="49"/>
      <c r="FP207" s="49"/>
      <c r="FQ207" s="49"/>
      <c r="FR207" s="49"/>
      <c r="FS207" s="49"/>
      <c r="FT207" s="49"/>
      <c r="FU207" s="49"/>
      <c r="FV207" s="49"/>
      <c r="FW207" s="49"/>
      <c r="FX207" s="49"/>
      <c r="FY207" s="49"/>
      <c r="FZ207" s="49"/>
      <c r="GA207" s="49"/>
      <c r="GB207" s="49"/>
      <c r="GC207" s="49"/>
      <c r="GD207" s="49"/>
      <c r="GE207" s="49"/>
      <c r="GF207" s="49"/>
      <c r="GG207" s="49"/>
      <c r="GH207" s="49"/>
      <c r="GI207" s="49"/>
      <c r="GJ207" s="49"/>
      <c r="GK207" s="49"/>
      <c r="GL207" s="49"/>
      <c r="GM207" s="49"/>
      <c r="GN207" s="49"/>
      <c r="GO207" s="49"/>
      <c r="GP207" s="49"/>
      <c r="GQ207" s="49"/>
      <c r="GR207" s="49"/>
      <c r="GS207" s="49"/>
      <c r="GT207" s="49"/>
      <c r="GU207" s="49"/>
      <c r="GV207" s="49"/>
      <c r="GW207" s="49"/>
      <c r="GX207" s="49"/>
      <c r="GY207" s="49"/>
      <c r="GZ207" s="49"/>
      <c r="HA207" s="49"/>
      <c r="HB207" s="49"/>
      <c r="HC207" s="49"/>
    </row>
    <row r="208" spans="1:211" s="67" customFormat="1" ht="12.75" customHeight="1" outlineLevel="1" x14ac:dyDescent="0.25">
      <c r="A208" s="582"/>
      <c r="B208" s="177"/>
      <c r="C208" s="220"/>
      <c r="D208" s="221"/>
      <c r="E208" s="220"/>
      <c r="F208" s="221"/>
      <c r="G208" s="220"/>
      <c r="H208" s="221"/>
      <c r="I208" s="220"/>
      <c r="J208" s="221"/>
      <c r="K208" s="220"/>
      <c r="L208" s="221"/>
      <c r="M208" s="220"/>
      <c r="N208" s="221"/>
      <c r="O208" s="220"/>
      <c r="P208" s="221"/>
      <c r="Q208" s="306"/>
      <c r="R208" s="307"/>
      <c r="S208" s="308" t="e">
        <f>#REF!</f>
        <v>#REF!</v>
      </c>
      <c r="T208" s="309" t="e">
        <f>#REF!</f>
        <v>#REF!</v>
      </c>
      <c r="U208" s="308" t="e">
        <f>#REF!</f>
        <v>#REF!</v>
      </c>
      <c r="V208" s="309" t="e">
        <f>#REF!</f>
        <v>#REF!</v>
      </c>
      <c r="W208" s="308" t="e">
        <f>#REF!</f>
        <v>#REF!</v>
      </c>
      <c r="X208" s="309" t="e">
        <f>#REF!</f>
        <v>#REF!</v>
      </c>
      <c r="Y208" s="308" t="e">
        <f>#REF!</f>
        <v>#REF!</v>
      </c>
      <c r="Z208" s="309" t="e">
        <f>#REF!</f>
        <v>#REF!</v>
      </c>
      <c r="AA208" s="308" t="e">
        <f>#REF!</f>
        <v>#REF!</v>
      </c>
      <c r="AB208" s="309" t="e">
        <f>#REF!</f>
        <v>#REF!</v>
      </c>
      <c r="AC208" s="308" t="e">
        <f>#REF!</f>
        <v>#REF!</v>
      </c>
      <c r="AD208" s="309" t="e">
        <f>#REF!</f>
        <v>#REF!</v>
      </c>
      <c r="AE208" s="308" t="e">
        <f>#REF!</f>
        <v>#REF!</v>
      </c>
      <c r="AF208" s="309" t="e">
        <f>#REF!</f>
        <v>#REF!</v>
      </c>
      <c r="AG208" s="308" t="e">
        <f>#REF!</f>
        <v>#REF!</v>
      </c>
      <c r="AH208" s="309" t="e">
        <f>#REF!</f>
        <v>#REF!</v>
      </c>
      <c r="AI208" s="308" t="e">
        <f>#REF!</f>
        <v>#REF!</v>
      </c>
      <c r="AJ208" s="309" t="e">
        <f>#REF!</f>
        <v>#REF!</v>
      </c>
      <c r="AK208" s="308" t="e">
        <f>#REF!</f>
        <v>#REF!</v>
      </c>
      <c r="AL208" s="309" t="e">
        <f>#REF!</f>
        <v>#REF!</v>
      </c>
      <c r="AM208" s="308" t="e">
        <f>#REF!</f>
        <v>#REF!</v>
      </c>
      <c r="AN208" s="309" t="e">
        <f>#REF!</f>
        <v>#REF!</v>
      </c>
      <c r="AO208" s="308" t="e">
        <f>#REF!</f>
        <v>#REF!</v>
      </c>
      <c r="AP208" s="309" t="e">
        <f>#REF!</f>
        <v>#REF!</v>
      </c>
      <c r="AQ208" s="308" t="e">
        <f>#REF!</f>
        <v>#REF!</v>
      </c>
      <c r="AR208" s="309" t="e">
        <f>#REF!</f>
        <v>#REF!</v>
      </c>
      <c r="AS208" s="308" t="e">
        <f>#REF!</f>
        <v>#REF!</v>
      </c>
      <c r="AT208" s="309" t="e">
        <f>#REF!</f>
        <v>#REF!</v>
      </c>
      <c r="AU208" s="49"/>
      <c r="AV208" s="49"/>
      <c r="AW208" s="49"/>
      <c r="AX208" s="49"/>
      <c r="AY208" s="49"/>
      <c r="AZ208" s="49"/>
      <c r="BA208" s="49"/>
      <c r="BB208" s="49"/>
      <c r="BC208" s="49"/>
      <c r="BD208" s="49"/>
      <c r="BE208" s="49"/>
      <c r="BF208" s="49"/>
      <c r="BG208" s="49"/>
      <c r="BH208" s="49"/>
      <c r="BI208" s="49"/>
      <c r="BJ208" s="49"/>
      <c r="BK208" s="49"/>
      <c r="BL208" s="49"/>
      <c r="BM208" s="49"/>
      <c r="BN208" s="49"/>
      <c r="BO208" s="49"/>
      <c r="BP208" s="49"/>
      <c r="BQ208" s="49"/>
      <c r="BR208" s="49"/>
      <c r="BS208" s="49"/>
      <c r="BT208" s="49"/>
      <c r="BU208" s="49"/>
      <c r="BV208" s="49"/>
      <c r="BW208" s="49"/>
      <c r="BX208" s="49"/>
      <c r="BY208" s="49"/>
      <c r="BZ208" s="49"/>
      <c r="CA208" s="49"/>
      <c r="CB208" s="49"/>
      <c r="CC208" s="49"/>
      <c r="CD208" s="49"/>
      <c r="CE208" s="49"/>
      <c r="CF208" s="49"/>
      <c r="CG208" s="49"/>
      <c r="CH208" s="49"/>
      <c r="CI208" s="49"/>
      <c r="CJ208" s="49"/>
      <c r="CK208" s="49"/>
      <c r="CL208" s="49"/>
      <c r="CM208" s="49"/>
      <c r="CN208" s="49"/>
      <c r="CO208" s="49"/>
      <c r="CP208" s="49"/>
      <c r="CQ208" s="49"/>
      <c r="CR208" s="49"/>
      <c r="CS208" s="49"/>
      <c r="CT208" s="49"/>
      <c r="CU208" s="49"/>
      <c r="CV208" s="49"/>
      <c r="CW208" s="49"/>
      <c r="CX208" s="49"/>
      <c r="CY208" s="49"/>
      <c r="CZ208" s="49"/>
      <c r="DA208" s="49"/>
      <c r="DB208" s="49"/>
      <c r="DC208" s="49"/>
      <c r="DD208" s="49"/>
      <c r="DE208" s="49"/>
      <c r="DF208" s="49"/>
      <c r="DG208" s="49"/>
      <c r="DH208" s="49"/>
      <c r="DI208" s="49"/>
      <c r="DJ208" s="49"/>
      <c r="DK208" s="49"/>
      <c r="DL208" s="49"/>
      <c r="DM208" s="49"/>
      <c r="DN208" s="49"/>
      <c r="DO208" s="49"/>
      <c r="DP208" s="49"/>
      <c r="DQ208" s="49"/>
      <c r="DR208" s="49"/>
      <c r="DS208" s="49"/>
      <c r="DT208" s="49"/>
      <c r="DU208" s="49"/>
      <c r="DV208" s="49"/>
      <c r="DW208" s="49"/>
      <c r="DX208" s="49"/>
      <c r="DY208" s="49"/>
      <c r="DZ208" s="49"/>
      <c r="EA208" s="49"/>
      <c r="EB208" s="49"/>
      <c r="EC208" s="49"/>
      <c r="ED208" s="49"/>
      <c r="EE208" s="49"/>
      <c r="EF208" s="49"/>
      <c r="EG208" s="49"/>
      <c r="EH208" s="49"/>
      <c r="EI208" s="49"/>
      <c r="EJ208" s="49"/>
      <c r="EK208" s="49"/>
      <c r="EL208" s="49"/>
      <c r="EM208" s="49"/>
      <c r="EN208" s="49"/>
      <c r="EO208" s="49"/>
      <c r="EP208" s="49"/>
      <c r="EQ208" s="49"/>
      <c r="ER208" s="49"/>
      <c r="ES208" s="49"/>
      <c r="ET208" s="49"/>
      <c r="EU208" s="49"/>
      <c r="EV208" s="49"/>
      <c r="EW208" s="49"/>
      <c r="EX208" s="49"/>
      <c r="EY208" s="49"/>
      <c r="EZ208" s="49"/>
      <c r="FA208" s="49"/>
      <c r="FB208" s="49"/>
      <c r="FC208" s="49"/>
      <c r="FD208" s="49"/>
      <c r="FE208" s="49"/>
      <c r="FF208" s="49"/>
      <c r="FG208" s="49"/>
      <c r="FH208" s="49"/>
      <c r="FI208" s="49"/>
      <c r="FJ208" s="49"/>
      <c r="FK208" s="49"/>
      <c r="FL208" s="49"/>
      <c r="FM208" s="49"/>
      <c r="FN208" s="49"/>
      <c r="FO208" s="49"/>
      <c r="FP208" s="49"/>
      <c r="FQ208" s="49"/>
      <c r="FR208" s="49"/>
      <c r="FS208" s="49"/>
      <c r="FT208" s="49"/>
      <c r="FU208" s="49"/>
      <c r="FV208" s="49"/>
      <c r="FW208" s="49"/>
      <c r="FX208" s="49"/>
      <c r="FY208" s="49"/>
      <c r="FZ208" s="49"/>
      <c r="GA208" s="49"/>
      <c r="GB208" s="49"/>
      <c r="GC208" s="49"/>
      <c r="GD208" s="49"/>
      <c r="GE208" s="49"/>
      <c r="GF208" s="49"/>
      <c r="GG208" s="49"/>
      <c r="GH208" s="49"/>
      <c r="GI208" s="49"/>
      <c r="GJ208" s="49"/>
      <c r="GK208" s="49"/>
      <c r="GL208" s="49"/>
      <c r="GM208" s="49"/>
      <c r="GN208" s="49"/>
      <c r="GO208" s="49"/>
      <c r="GP208" s="49"/>
      <c r="GQ208" s="49"/>
      <c r="GR208" s="49"/>
      <c r="GS208" s="49"/>
      <c r="GT208" s="49"/>
      <c r="GU208" s="49"/>
      <c r="GV208" s="49"/>
      <c r="GW208" s="49"/>
      <c r="GX208" s="49"/>
      <c r="GY208" s="49"/>
      <c r="GZ208" s="49"/>
      <c r="HA208" s="49"/>
      <c r="HB208" s="49"/>
      <c r="HC208" s="49"/>
    </row>
    <row r="209" spans="1:211" s="67" customFormat="1" ht="12.75" customHeight="1" outlineLevel="1" x14ac:dyDescent="0.25">
      <c r="A209" s="582"/>
      <c r="B209" s="177"/>
      <c r="C209" s="15"/>
      <c r="D209" s="222"/>
      <c r="E209" s="15"/>
      <c r="F209" s="222"/>
      <c r="G209" s="15"/>
      <c r="H209" s="222"/>
      <c r="I209" s="15"/>
      <c r="J209" s="222"/>
      <c r="K209" s="15"/>
      <c r="L209" s="222"/>
      <c r="M209" s="15"/>
      <c r="N209" s="222"/>
      <c r="O209" s="15"/>
      <c r="P209" s="222"/>
      <c r="Q209" s="68"/>
      <c r="R209" s="310"/>
      <c r="S209" s="83" t="e">
        <f>#REF!</f>
        <v>#REF!</v>
      </c>
      <c r="T209" s="84" t="e">
        <f>#REF!</f>
        <v>#REF!</v>
      </c>
      <c r="U209" s="83" t="e">
        <f>#REF!</f>
        <v>#REF!</v>
      </c>
      <c r="V209" s="84" t="e">
        <f>#REF!</f>
        <v>#REF!</v>
      </c>
      <c r="W209" s="83" t="e">
        <f>#REF!</f>
        <v>#REF!</v>
      </c>
      <c r="X209" s="84" t="e">
        <f>#REF!</f>
        <v>#REF!</v>
      </c>
      <c r="Y209" s="83" t="e">
        <f>#REF!</f>
        <v>#REF!</v>
      </c>
      <c r="Z209" s="84" t="e">
        <f>#REF!</f>
        <v>#REF!</v>
      </c>
      <c r="AA209" s="83" t="e">
        <f>#REF!</f>
        <v>#REF!</v>
      </c>
      <c r="AB209" s="84" t="e">
        <f>#REF!</f>
        <v>#REF!</v>
      </c>
      <c r="AC209" s="83" t="e">
        <f>#REF!</f>
        <v>#REF!</v>
      </c>
      <c r="AD209" s="84" t="e">
        <f>#REF!</f>
        <v>#REF!</v>
      </c>
      <c r="AE209" s="83" t="e">
        <f>#REF!</f>
        <v>#REF!</v>
      </c>
      <c r="AF209" s="84" t="e">
        <f>#REF!</f>
        <v>#REF!</v>
      </c>
      <c r="AG209" s="83" t="e">
        <f>#REF!</f>
        <v>#REF!</v>
      </c>
      <c r="AH209" s="84" t="e">
        <f>#REF!</f>
        <v>#REF!</v>
      </c>
      <c r="AI209" s="83" t="e">
        <f>#REF!</f>
        <v>#REF!</v>
      </c>
      <c r="AJ209" s="84" t="e">
        <f>#REF!</f>
        <v>#REF!</v>
      </c>
      <c r="AK209" s="83" t="e">
        <f>#REF!</f>
        <v>#REF!</v>
      </c>
      <c r="AL209" s="84" t="e">
        <f>#REF!</f>
        <v>#REF!</v>
      </c>
      <c r="AM209" s="83" t="e">
        <f>#REF!</f>
        <v>#REF!</v>
      </c>
      <c r="AN209" s="84" t="e">
        <f>#REF!</f>
        <v>#REF!</v>
      </c>
      <c r="AO209" s="83" t="e">
        <f>#REF!</f>
        <v>#REF!</v>
      </c>
      <c r="AP209" s="84" t="e">
        <f>#REF!</f>
        <v>#REF!</v>
      </c>
      <c r="AQ209" s="83" t="e">
        <f>#REF!</f>
        <v>#REF!</v>
      </c>
      <c r="AR209" s="84" t="e">
        <f>#REF!</f>
        <v>#REF!</v>
      </c>
      <c r="AS209" s="83" t="e">
        <f>#REF!</f>
        <v>#REF!</v>
      </c>
      <c r="AT209" s="84" t="e">
        <f>#REF!</f>
        <v>#REF!</v>
      </c>
      <c r="AU209" s="49"/>
      <c r="AV209" s="49"/>
      <c r="AW209" s="49"/>
      <c r="AX209" s="49"/>
      <c r="AY209" s="49"/>
      <c r="AZ209" s="49"/>
      <c r="BA209" s="49"/>
      <c r="BB209" s="49"/>
      <c r="BC209" s="49"/>
      <c r="BD209" s="49"/>
      <c r="BE209" s="49"/>
      <c r="BF209" s="49"/>
      <c r="BG209" s="49"/>
      <c r="BH209" s="49"/>
      <c r="BI209" s="49"/>
      <c r="BJ209" s="49"/>
      <c r="BK209" s="49"/>
      <c r="BL209" s="49"/>
      <c r="BM209" s="49"/>
      <c r="BN209" s="49"/>
      <c r="BO209" s="49"/>
      <c r="BP209" s="49"/>
      <c r="BQ209" s="49"/>
      <c r="BR209" s="49"/>
      <c r="BS209" s="49"/>
      <c r="BT209" s="49"/>
      <c r="BU209" s="49"/>
      <c r="BV209" s="49"/>
      <c r="BW209" s="49"/>
      <c r="BX209" s="49"/>
      <c r="BY209" s="49"/>
      <c r="BZ209" s="49"/>
      <c r="CA209" s="49"/>
      <c r="CB209" s="49"/>
      <c r="CC209" s="49"/>
      <c r="CD209" s="49"/>
      <c r="CE209" s="49"/>
      <c r="CF209" s="49"/>
      <c r="CG209" s="49"/>
      <c r="CH209" s="49"/>
      <c r="CI209" s="49"/>
      <c r="CJ209" s="49"/>
      <c r="CK209" s="49"/>
      <c r="CL209" s="49"/>
      <c r="CM209" s="49"/>
      <c r="CN209" s="49"/>
      <c r="CO209" s="49"/>
      <c r="CP209" s="49"/>
      <c r="CQ209" s="49"/>
      <c r="CR209" s="49"/>
      <c r="CS209" s="49"/>
      <c r="CT209" s="49"/>
      <c r="CU209" s="49"/>
      <c r="CV209" s="49"/>
      <c r="CW209" s="49"/>
      <c r="CX209" s="49"/>
      <c r="CY209" s="49"/>
      <c r="CZ209" s="49"/>
      <c r="DA209" s="49"/>
      <c r="DB209" s="49"/>
      <c r="DC209" s="49"/>
      <c r="DD209" s="49"/>
      <c r="DE209" s="49"/>
      <c r="DF209" s="49"/>
      <c r="DG209" s="49"/>
      <c r="DH209" s="49"/>
      <c r="DI209" s="49"/>
      <c r="DJ209" s="49"/>
      <c r="DK209" s="49"/>
      <c r="DL209" s="49"/>
      <c r="DM209" s="49"/>
      <c r="DN209" s="49"/>
      <c r="DO209" s="49"/>
      <c r="DP209" s="49"/>
      <c r="DQ209" s="49"/>
      <c r="DR209" s="49"/>
      <c r="DS209" s="49"/>
      <c r="DT209" s="49"/>
      <c r="DU209" s="49"/>
      <c r="DV209" s="49"/>
      <c r="DW209" s="49"/>
      <c r="DX209" s="49"/>
      <c r="DY209" s="49"/>
      <c r="DZ209" s="49"/>
      <c r="EA209" s="49"/>
      <c r="EB209" s="49"/>
      <c r="EC209" s="49"/>
      <c r="ED209" s="49"/>
      <c r="EE209" s="49"/>
      <c r="EF209" s="49"/>
      <c r="EG209" s="49"/>
      <c r="EH209" s="49"/>
      <c r="EI209" s="49"/>
      <c r="EJ209" s="49"/>
      <c r="EK209" s="49"/>
      <c r="EL209" s="49"/>
      <c r="EM209" s="49"/>
      <c r="EN209" s="49"/>
      <c r="EO209" s="49"/>
      <c r="EP209" s="49"/>
      <c r="EQ209" s="49"/>
      <c r="ER209" s="49"/>
      <c r="ES209" s="49"/>
      <c r="ET209" s="49"/>
      <c r="EU209" s="49"/>
      <c r="EV209" s="49"/>
      <c r="EW209" s="49"/>
      <c r="EX209" s="49"/>
      <c r="EY209" s="49"/>
      <c r="EZ209" s="49"/>
      <c r="FA209" s="49"/>
      <c r="FB209" s="49"/>
      <c r="FC209" s="49"/>
      <c r="FD209" s="49"/>
      <c r="FE209" s="49"/>
      <c r="FF209" s="49"/>
      <c r="FG209" s="49"/>
      <c r="FH209" s="49"/>
      <c r="FI209" s="49"/>
      <c r="FJ209" s="49"/>
      <c r="FK209" s="49"/>
      <c r="FL209" s="49"/>
      <c r="FM209" s="49"/>
      <c r="FN209" s="49"/>
      <c r="FO209" s="49"/>
      <c r="FP209" s="49"/>
      <c r="FQ209" s="49"/>
      <c r="FR209" s="49"/>
      <c r="FS209" s="49"/>
      <c r="FT209" s="49"/>
      <c r="FU209" s="49"/>
      <c r="FV209" s="49"/>
      <c r="FW209" s="49"/>
      <c r="FX209" s="49"/>
      <c r="FY209" s="49"/>
      <c r="FZ209" s="49"/>
      <c r="GA209" s="49"/>
      <c r="GB209" s="49"/>
      <c r="GC209" s="49"/>
      <c r="GD209" s="49"/>
      <c r="GE209" s="49"/>
      <c r="GF209" s="49"/>
      <c r="GG209" s="49"/>
      <c r="GH209" s="49"/>
      <c r="GI209" s="49"/>
      <c r="GJ209" s="49"/>
      <c r="GK209" s="49"/>
      <c r="GL209" s="49"/>
      <c r="GM209" s="49"/>
      <c r="GN209" s="49"/>
      <c r="GO209" s="49"/>
      <c r="GP209" s="49"/>
      <c r="GQ209" s="49"/>
      <c r="GR209" s="49"/>
      <c r="GS209" s="49"/>
      <c r="GT209" s="49"/>
      <c r="GU209" s="49"/>
      <c r="GV209" s="49"/>
      <c r="GW209" s="49"/>
      <c r="GX209" s="49"/>
      <c r="GY209" s="49"/>
      <c r="GZ209" s="49"/>
      <c r="HA209" s="49"/>
      <c r="HB209" s="49"/>
      <c r="HC209" s="49"/>
    </row>
    <row r="210" spans="1:211" s="67" customFormat="1" ht="12.75" customHeight="1" outlineLevel="1" thickBot="1" x14ac:dyDescent="0.3">
      <c r="A210" s="582"/>
      <c r="B210" s="177" t="s">
        <v>257</v>
      </c>
      <c r="C210" s="388"/>
      <c r="D210" s="389"/>
      <c r="E210" s="388"/>
      <c r="F210" s="389"/>
      <c r="G210" s="388"/>
      <c r="H210" s="389"/>
      <c r="I210" s="388"/>
      <c r="J210" s="389"/>
      <c r="K210" s="388"/>
      <c r="L210" s="389"/>
      <c r="M210" s="388"/>
      <c r="N210" s="389"/>
      <c r="O210" s="388"/>
      <c r="P210" s="389"/>
      <c r="Q210" s="498"/>
      <c r="R210" s="499"/>
      <c r="S210" s="496" t="e">
        <f>#REF!</f>
        <v>#REF!</v>
      </c>
      <c r="T210" s="497"/>
      <c r="U210" s="496" t="e">
        <f>#REF!</f>
        <v>#REF!</v>
      </c>
      <c r="V210" s="497"/>
      <c r="W210" s="496" t="e">
        <f>#REF!</f>
        <v>#REF!</v>
      </c>
      <c r="X210" s="497"/>
      <c r="Y210" s="496" t="e">
        <f>#REF!</f>
        <v>#REF!</v>
      </c>
      <c r="Z210" s="497"/>
      <c r="AA210" s="496" t="e">
        <f>#REF!</f>
        <v>#REF!</v>
      </c>
      <c r="AB210" s="497"/>
      <c r="AC210" s="496" t="e">
        <f>#REF!</f>
        <v>#REF!</v>
      </c>
      <c r="AD210" s="497"/>
      <c r="AE210" s="496" t="e">
        <f>#REF!</f>
        <v>#REF!</v>
      </c>
      <c r="AF210" s="497"/>
      <c r="AG210" s="496" t="e">
        <f>#REF!</f>
        <v>#REF!</v>
      </c>
      <c r="AH210" s="497"/>
      <c r="AI210" s="496" t="e">
        <f>#REF!</f>
        <v>#REF!</v>
      </c>
      <c r="AJ210" s="497"/>
      <c r="AK210" s="496" t="e">
        <f>#REF!</f>
        <v>#REF!</v>
      </c>
      <c r="AL210" s="497"/>
      <c r="AM210" s="496" t="e">
        <f>#REF!</f>
        <v>#REF!</v>
      </c>
      <c r="AN210" s="497"/>
      <c r="AO210" s="496" t="e">
        <f>#REF!</f>
        <v>#REF!</v>
      </c>
      <c r="AP210" s="497"/>
      <c r="AQ210" s="496" t="e">
        <f>#REF!</f>
        <v>#REF!</v>
      </c>
      <c r="AR210" s="497"/>
      <c r="AS210" s="496" t="e">
        <f>#REF!</f>
        <v>#REF!</v>
      </c>
      <c r="AT210" s="497"/>
      <c r="AU210" s="49"/>
      <c r="AV210" s="49"/>
      <c r="AW210" s="49"/>
      <c r="AX210" s="49"/>
      <c r="AY210" s="49"/>
      <c r="AZ210" s="49"/>
      <c r="BA210" s="49"/>
      <c r="BB210" s="49"/>
      <c r="BC210" s="49"/>
      <c r="BD210" s="49"/>
      <c r="BE210" s="49"/>
      <c r="BF210" s="49"/>
      <c r="BG210" s="49"/>
      <c r="BH210" s="49"/>
      <c r="BI210" s="49"/>
      <c r="BJ210" s="49"/>
      <c r="BK210" s="49"/>
      <c r="BL210" s="49"/>
      <c r="BM210" s="49"/>
      <c r="BN210" s="49"/>
      <c r="BO210" s="49"/>
      <c r="BP210" s="49"/>
      <c r="BQ210" s="49"/>
      <c r="BR210" s="49"/>
      <c r="BS210" s="49"/>
      <c r="BT210" s="49"/>
      <c r="BU210" s="49"/>
      <c r="BV210" s="49"/>
      <c r="BW210" s="49"/>
      <c r="BX210" s="49"/>
      <c r="BY210" s="49"/>
      <c r="BZ210" s="49"/>
      <c r="CA210" s="49"/>
      <c r="CB210" s="49"/>
      <c r="CC210" s="49"/>
      <c r="CD210" s="49"/>
      <c r="CE210" s="49"/>
      <c r="CF210" s="49"/>
      <c r="CG210" s="49"/>
      <c r="CH210" s="49"/>
      <c r="CI210" s="49"/>
      <c r="CJ210" s="49"/>
      <c r="CK210" s="49"/>
      <c r="CL210" s="49"/>
      <c r="CM210" s="49"/>
      <c r="CN210" s="49"/>
      <c r="CO210" s="49"/>
      <c r="CP210" s="49"/>
      <c r="CQ210" s="49"/>
      <c r="CR210" s="49"/>
      <c r="CS210" s="49"/>
      <c r="CT210" s="49"/>
      <c r="CU210" s="49"/>
      <c r="CV210" s="49"/>
      <c r="CW210" s="49"/>
      <c r="CX210" s="49"/>
      <c r="CY210" s="49"/>
      <c r="CZ210" s="49"/>
      <c r="DA210" s="49"/>
      <c r="DB210" s="49"/>
      <c r="DC210" s="49"/>
      <c r="DD210" s="49"/>
      <c r="DE210" s="49"/>
      <c r="DF210" s="49"/>
      <c r="DG210" s="49"/>
      <c r="DH210" s="49"/>
      <c r="DI210" s="49"/>
      <c r="DJ210" s="49"/>
      <c r="DK210" s="49"/>
      <c r="DL210" s="49"/>
      <c r="DM210" s="49"/>
      <c r="DN210" s="49"/>
      <c r="DO210" s="49"/>
      <c r="DP210" s="49"/>
      <c r="DQ210" s="49"/>
      <c r="DR210" s="49"/>
      <c r="DS210" s="49"/>
      <c r="DT210" s="49"/>
      <c r="DU210" s="49"/>
      <c r="DV210" s="49"/>
      <c r="DW210" s="49"/>
      <c r="DX210" s="49"/>
      <c r="DY210" s="49"/>
      <c r="DZ210" s="49"/>
      <c r="EA210" s="49"/>
      <c r="EB210" s="49"/>
      <c r="EC210" s="49"/>
      <c r="ED210" s="49"/>
      <c r="EE210" s="49"/>
      <c r="EF210" s="49"/>
      <c r="EG210" s="49"/>
      <c r="EH210" s="49"/>
      <c r="EI210" s="49"/>
      <c r="EJ210" s="49"/>
      <c r="EK210" s="49"/>
      <c r="EL210" s="49"/>
      <c r="EM210" s="49"/>
      <c r="EN210" s="49"/>
      <c r="EO210" s="49"/>
      <c r="EP210" s="49"/>
      <c r="EQ210" s="49"/>
      <c r="ER210" s="49"/>
      <c r="ES210" s="49"/>
      <c r="ET210" s="49"/>
      <c r="EU210" s="49"/>
      <c r="EV210" s="49"/>
      <c r="EW210" s="49"/>
      <c r="EX210" s="49"/>
      <c r="EY210" s="49"/>
      <c r="EZ210" s="49"/>
      <c r="FA210" s="49"/>
      <c r="FB210" s="49"/>
      <c r="FC210" s="49"/>
      <c r="FD210" s="49"/>
      <c r="FE210" s="49"/>
      <c r="FF210" s="49"/>
      <c r="FG210" s="49"/>
      <c r="FH210" s="49"/>
      <c r="FI210" s="49"/>
      <c r="FJ210" s="49"/>
      <c r="FK210" s="49"/>
      <c r="FL210" s="49"/>
      <c r="FM210" s="49"/>
      <c r="FN210" s="49"/>
      <c r="FO210" s="49"/>
      <c r="FP210" s="49"/>
      <c r="FQ210" s="49"/>
      <c r="FR210" s="49"/>
      <c r="FS210" s="49"/>
      <c r="FT210" s="49"/>
      <c r="FU210" s="49"/>
      <c r="FV210" s="49"/>
      <c r="FW210" s="49"/>
      <c r="FX210" s="49"/>
      <c r="FY210" s="49"/>
      <c r="FZ210" s="49"/>
      <c r="GA210" s="49"/>
      <c r="GB210" s="49"/>
      <c r="GC210" s="49"/>
      <c r="GD210" s="49"/>
      <c r="GE210" s="49"/>
      <c r="GF210" s="49"/>
      <c r="GG210" s="49"/>
      <c r="GH210" s="49"/>
      <c r="GI210" s="49"/>
      <c r="GJ210" s="49"/>
      <c r="GK210" s="49"/>
      <c r="GL210" s="49"/>
      <c r="GM210" s="49"/>
      <c r="GN210" s="49"/>
      <c r="GO210" s="49"/>
      <c r="GP210" s="49"/>
      <c r="GQ210" s="49"/>
      <c r="GR210" s="49"/>
      <c r="GS210" s="49"/>
      <c r="GT210" s="49"/>
      <c r="GU210" s="49"/>
      <c r="GV210" s="49"/>
      <c r="GW210" s="49"/>
      <c r="GX210" s="49"/>
      <c r="GY210" s="49"/>
      <c r="GZ210" s="49"/>
      <c r="HA210" s="49"/>
      <c r="HB210" s="49"/>
      <c r="HC210" s="49"/>
    </row>
  </sheetData>
  <sheetProtection selectLockedCells="1"/>
  <dataConsolidate/>
  <mergeCells count="2211">
    <mergeCell ref="K134:L134"/>
    <mergeCell ref="AW2:AX2"/>
    <mergeCell ref="AW7:AX7"/>
    <mergeCell ref="AU8:AV8"/>
    <mergeCell ref="AW10:AX10"/>
    <mergeCell ref="AQ3:AR3"/>
    <mergeCell ref="AS3:AT3"/>
    <mergeCell ref="W3:X3"/>
    <mergeCell ref="Y3:Z3"/>
    <mergeCell ref="AA3:AB3"/>
    <mergeCell ref="AC3:AD3"/>
    <mergeCell ref="AE3:AF3"/>
    <mergeCell ref="AG3:AH3"/>
    <mergeCell ref="K3:L3"/>
    <mergeCell ref="M3:N3"/>
    <mergeCell ref="O3:P3"/>
    <mergeCell ref="Q3:R3"/>
    <mergeCell ref="S3:T3"/>
    <mergeCell ref="U3:V3"/>
    <mergeCell ref="AI6:AJ6"/>
    <mergeCell ref="AK6:AL6"/>
    <mergeCell ref="AM6:AN6"/>
    <mergeCell ref="AO6:AP6"/>
    <mergeCell ref="AQ6:AR6"/>
    <mergeCell ref="AS6:AT6"/>
    <mergeCell ref="O6:P6"/>
    <mergeCell ref="Q6:R6"/>
    <mergeCell ref="S6:T6"/>
    <mergeCell ref="U6:V6"/>
    <mergeCell ref="AM7:AN7"/>
    <mergeCell ref="AO7:AP7"/>
    <mergeCell ref="AQ7:AR7"/>
    <mergeCell ref="AS7:AT7"/>
    <mergeCell ref="A1:D1"/>
    <mergeCell ref="A3:A42"/>
    <mergeCell ref="C3:D3"/>
    <mergeCell ref="E3:F3"/>
    <mergeCell ref="G3:H3"/>
    <mergeCell ref="I3:J3"/>
    <mergeCell ref="C6:D6"/>
    <mergeCell ref="E6:F6"/>
    <mergeCell ref="G6:H6"/>
    <mergeCell ref="I6:J6"/>
    <mergeCell ref="AI3:AJ3"/>
    <mergeCell ref="AK3:AL3"/>
    <mergeCell ref="AM3:AN3"/>
    <mergeCell ref="AO3:AP3"/>
    <mergeCell ref="C7:D7"/>
    <mergeCell ref="E7:F7"/>
    <mergeCell ref="G7:H7"/>
    <mergeCell ref="I7:J7"/>
    <mergeCell ref="K7:L7"/>
    <mergeCell ref="M7:N7"/>
    <mergeCell ref="Q10:R10"/>
    <mergeCell ref="S10:T10"/>
    <mergeCell ref="U10:V10"/>
    <mergeCell ref="W10:X10"/>
    <mergeCell ref="W6:X6"/>
    <mergeCell ref="Y6:Z6"/>
    <mergeCell ref="AA6:AB6"/>
    <mergeCell ref="AC6:AD6"/>
    <mergeCell ref="AE6:AF6"/>
    <mergeCell ref="AG6:AH6"/>
    <mergeCell ref="K6:L6"/>
    <mergeCell ref="M6:N6"/>
    <mergeCell ref="AA7:AB7"/>
    <mergeCell ref="AC7:AD7"/>
    <mergeCell ref="AE7:AF7"/>
    <mergeCell ref="AG7:AH7"/>
    <mergeCell ref="AI7:AJ7"/>
    <mergeCell ref="AK7:AL7"/>
    <mergeCell ref="O7:P7"/>
    <mergeCell ref="Q7:R7"/>
    <mergeCell ref="S7:T7"/>
    <mergeCell ref="U7:V7"/>
    <mergeCell ref="W7:X7"/>
    <mergeCell ref="Y7:Z7"/>
    <mergeCell ref="AI14:AJ14"/>
    <mergeCell ref="AK14:AL14"/>
    <mergeCell ref="O14:P14"/>
    <mergeCell ref="Q14:R14"/>
    <mergeCell ref="S14:T14"/>
    <mergeCell ref="U14:V14"/>
    <mergeCell ref="W14:X14"/>
    <mergeCell ref="Y14:Z14"/>
    <mergeCell ref="AG11:AH11"/>
    <mergeCell ref="AI11:AJ11"/>
    <mergeCell ref="AK11:AL11"/>
    <mergeCell ref="O11:P11"/>
    <mergeCell ref="Q11:R11"/>
    <mergeCell ref="S11:T11"/>
    <mergeCell ref="AC10:AD10"/>
    <mergeCell ref="AE10:AF10"/>
    <mergeCell ref="AG10:AH10"/>
    <mergeCell ref="AI10:AJ10"/>
    <mergeCell ref="AK10:AL10"/>
    <mergeCell ref="O10:P10"/>
    <mergeCell ref="U11:V11"/>
    <mergeCell ref="W11:X11"/>
    <mergeCell ref="Y11:Z11"/>
    <mergeCell ref="AM11:AN11"/>
    <mergeCell ref="AO11:AP11"/>
    <mergeCell ref="AQ11:AR11"/>
    <mergeCell ref="AS11:AT11"/>
    <mergeCell ref="C10:D10"/>
    <mergeCell ref="E10:F10"/>
    <mergeCell ref="G10:H10"/>
    <mergeCell ref="I10:J10"/>
    <mergeCell ref="K10:L10"/>
    <mergeCell ref="M10:N10"/>
    <mergeCell ref="AA11:AB11"/>
    <mergeCell ref="AC11:AD11"/>
    <mergeCell ref="AE11:AF11"/>
    <mergeCell ref="AM14:AN14"/>
    <mergeCell ref="AO14:AP14"/>
    <mergeCell ref="AQ14:AR14"/>
    <mergeCell ref="AS14:AT14"/>
    <mergeCell ref="C11:D11"/>
    <mergeCell ref="E11:F11"/>
    <mergeCell ref="G11:H11"/>
    <mergeCell ref="I11:J11"/>
    <mergeCell ref="K11:L11"/>
    <mergeCell ref="M11:N11"/>
    <mergeCell ref="AA10:AB10"/>
    <mergeCell ref="Y10:Z10"/>
    <mergeCell ref="AQ10:AR10"/>
    <mergeCell ref="AS10:AT10"/>
    <mergeCell ref="AM10:AN10"/>
    <mergeCell ref="AO10:AP10"/>
    <mergeCell ref="AM15:AN15"/>
    <mergeCell ref="AO15:AP15"/>
    <mergeCell ref="AQ15:AR15"/>
    <mergeCell ref="AS15:AT15"/>
    <mergeCell ref="C14:D14"/>
    <mergeCell ref="E14:F14"/>
    <mergeCell ref="G14:H14"/>
    <mergeCell ref="I14:J14"/>
    <mergeCell ref="K14:L14"/>
    <mergeCell ref="M14:N14"/>
    <mergeCell ref="AA15:AB15"/>
    <mergeCell ref="AC15:AD15"/>
    <mergeCell ref="AE15:AF15"/>
    <mergeCell ref="AG15:AH15"/>
    <mergeCell ref="AI15:AJ15"/>
    <mergeCell ref="AK15:AL15"/>
    <mergeCell ref="O15:P15"/>
    <mergeCell ref="Q15:R15"/>
    <mergeCell ref="S15:T15"/>
    <mergeCell ref="U15:V15"/>
    <mergeCell ref="W15:X15"/>
    <mergeCell ref="Y15:Z15"/>
    <mergeCell ref="C15:D15"/>
    <mergeCell ref="E15:F15"/>
    <mergeCell ref="G15:H15"/>
    <mergeCell ref="I15:J15"/>
    <mergeCell ref="K15:L15"/>
    <mergeCell ref="M15:N15"/>
    <mergeCell ref="AA14:AB14"/>
    <mergeCell ref="AC14:AD14"/>
    <mergeCell ref="AE14:AF14"/>
    <mergeCell ref="AG14:AH14"/>
    <mergeCell ref="AA19:AB19"/>
    <mergeCell ref="AC19:AD19"/>
    <mergeCell ref="AE19:AF19"/>
    <mergeCell ref="AG19:AH19"/>
    <mergeCell ref="AI19:AJ19"/>
    <mergeCell ref="AK19:AL19"/>
    <mergeCell ref="O19:P19"/>
    <mergeCell ref="Q19:R19"/>
    <mergeCell ref="S19:T19"/>
    <mergeCell ref="U19:V19"/>
    <mergeCell ref="W19:X19"/>
    <mergeCell ref="Y19:Z19"/>
    <mergeCell ref="AM18:AN18"/>
    <mergeCell ref="AO18:AP18"/>
    <mergeCell ref="AQ18:AR18"/>
    <mergeCell ref="AS18:AT18"/>
    <mergeCell ref="C19:D19"/>
    <mergeCell ref="E19:F19"/>
    <mergeCell ref="G19:H19"/>
    <mergeCell ref="I19:J19"/>
    <mergeCell ref="K19:L19"/>
    <mergeCell ref="M19:N19"/>
    <mergeCell ref="AA18:AB18"/>
    <mergeCell ref="AC18:AD18"/>
    <mergeCell ref="AE18:AF18"/>
    <mergeCell ref="AG18:AH18"/>
    <mergeCell ref="AI18:AJ18"/>
    <mergeCell ref="AK18:AL18"/>
    <mergeCell ref="O18:P18"/>
    <mergeCell ref="Q18:R18"/>
    <mergeCell ref="S18:T18"/>
    <mergeCell ref="U18:V18"/>
    <mergeCell ref="W18:X18"/>
    <mergeCell ref="Y18:Z18"/>
    <mergeCell ref="AM19:AN19"/>
    <mergeCell ref="AO19:AP19"/>
    <mergeCell ref="AQ19:AR19"/>
    <mergeCell ref="AS19:AT19"/>
    <mergeCell ref="C18:D18"/>
    <mergeCell ref="E18:F18"/>
    <mergeCell ref="G18:H18"/>
    <mergeCell ref="I18:J18"/>
    <mergeCell ref="K18:L18"/>
    <mergeCell ref="M18:N18"/>
    <mergeCell ref="AM22:AN22"/>
    <mergeCell ref="AO22:AP22"/>
    <mergeCell ref="AQ22:AR22"/>
    <mergeCell ref="AS22:AT22"/>
    <mergeCell ref="C23:D23"/>
    <mergeCell ref="E23:F23"/>
    <mergeCell ref="G23:H23"/>
    <mergeCell ref="I23:J23"/>
    <mergeCell ref="K23:L23"/>
    <mergeCell ref="M23:N23"/>
    <mergeCell ref="AA22:AB22"/>
    <mergeCell ref="AC22:AD22"/>
    <mergeCell ref="AE22:AF22"/>
    <mergeCell ref="AG22:AH22"/>
    <mergeCell ref="AI22:AJ22"/>
    <mergeCell ref="AK22:AL22"/>
    <mergeCell ref="O22:P22"/>
    <mergeCell ref="Q22:R22"/>
    <mergeCell ref="S22:T22"/>
    <mergeCell ref="U22:V22"/>
    <mergeCell ref="W22:X22"/>
    <mergeCell ref="Y22:Z22"/>
    <mergeCell ref="AM23:AN23"/>
    <mergeCell ref="AO23:AP23"/>
    <mergeCell ref="AQ23:AR23"/>
    <mergeCell ref="AS23:AT23"/>
    <mergeCell ref="C22:D22"/>
    <mergeCell ref="E22:F22"/>
    <mergeCell ref="G22:H22"/>
    <mergeCell ref="I22:J22"/>
    <mergeCell ref="K22:L22"/>
    <mergeCell ref="M22:N22"/>
    <mergeCell ref="AA23:AB23"/>
    <mergeCell ref="AC23:AD23"/>
    <mergeCell ref="AE23:AF23"/>
    <mergeCell ref="AG23:AH23"/>
    <mergeCell ref="AI23:AJ23"/>
    <mergeCell ref="AK23:AL23"/>
    <mergeCell ref="O23:P23"/>
    <mergeCell ref="Q23:R23"/>
    <mergeCell ref="S23:T23"/>
    <mergeCell ref="U23:V23"/>
    <mergeCell ref="W23:X23"/>
    <mergeCell ref="Y23:Z23"/>
    <mergeCell ref="AA27:AB27"/>
    <mergeCell ref="AC27:AD27"/>
    <mergeCell ref="AE27:AF27"/>
    <mergeCell ref="AG27:AH27"/>
    <mergeCell ref="AI27:AJ27"/>
    <mergeCell ref="AK27:AL27"/>
    <mergeCell ref="O27:P27"/>
    <mergeCell ref="Q27:R27"/>
    <mergeCell ref="S27:T27"/>
    <mergeCell ref="U27:V27"/>
    <mergeCell ref="W27:X27"/>
    <mergeCell ref="Y27:Z27"/>
    <mergeCell ref="AM26:AN26"/>
    <mergeCell ref="AO26:AP26"/>
    <mergeCell ref="AQ26:AR26"/>
    <mergeCell ref="AS26:AT26"/>
    <mergeCell ref="C27:D27"/>
    <mergeCell ref="E27:F27"/>
    <mergeCell ref="G27:H27"/>
    <mergeCell ref="I27:J27"/>
    <mergeCell ref="K27:L27"/>
    <mergeCell ref="M27:N27"/>
    <mergeCell ref="AA26:AB26"/>
    <mergeCell ref="AC26:AD26"/>
    <mergeCell ref="AE26:AF26"/>
    <mergeCell ref="AG26:AH26"/>
    <mergeCell ref="AI26:AJ26"/>
    <mergeCell ref="AK26:AL26"/>
    <mergeCell ref="O26:P26"/>
    <mergeCell ref="Q26:R26"/>
    <mergeCell ref="S26:T26"/>
    <mergeCell ref="U26:V26"/>
    <mergeCell ref="W26:X26"/>
    <mergeCell ref="Y26:Z26"/>
    <mergeCell ref="AM27:AN27"/>
    <mergeCell ref="AO27:AP27"/>
    <mergeCell ref="AQ27:AR27"/>
    <mergeCell ref="AS27:AT27"/>
    <mergeCell ref="C26:D26"/>
    <mergeCell ref="E26:F26"/>
    <mergeCell ref="G26:H26"/>
    <mergeCell ref="I26:J26"/>
    <mergeCell ref="K26:L26"/>
    <mergeCell ref="M26:N26"/>
    <mergeCell ref="AM30:AN30"/>
    <mergeCell ref="AO30:AP30"/>
    <mergeCell ref="AQ30:AR30"/>
    <mergeCell ref="AS30:AT30"/>
    <mergeCell ref="C31:D31"/>
    <mergeCell ref="E31:F31"/>
    <mergeCell ref="G31:H31"/>
    <mergeCell ref="I31:J31"/>
    <mergeCell ref="K31:L31"/>
    <mergeCell ref="M31:N31"/>
    <mergeCell ref="AA30:AB30"/>
    <mergeCell ref="AC30:AD30"/>
    <mergeCell ref="AE30:AF30"/>
    <mergeCell ref="AG30:AH30"/>
    <mergeCell ref="AI30:AJ30"/>
    <mergeCell ref="AK30:AL30"/>
    <mergeCell ref="O30:P30"/>
    <mergeCell ref="Q30:R30"/>
    <mergeCell ref="S30:T30"/>
    <mergeCell ref="U30:V30"/>
    <mergeCell ref="W30:X30"/>
    <mergeCell ref="Y30:Z30"/>
    <mergeCell ref="AM31:AN31"/>
    <mergeCell ref="AO31:AP31"/>
    <mergeCell ref="AQ31:AR31"/>
    <mergeCell ref="AS31:AT31"/>
    <mergeCell ref="C30:D30"/>
    <mergeCell ref="E30:F30"/>
    <mergeCell ref="G30:H30"/>
    <mergeCell ref="I30:J30"/>
    <mergeCell ref="K30:L30"/>
    <mergeCell ref="M30:N30"/>
    <mergeCell ref="AA31:AB31"/>
    <mergeCell ref="AC31:AD31"/>
    <mergeCell ref="AE31:AF31"/>
    <mergeCell ref="AG31:AH31"/>
    <mergeCell ref="AI31:AJ31"/>
    <mergeCell ref="AK31:AL31"/>
    <mergeCell ref="O31:P31"/>
    <mergeCell ref="Q31:R31"/>
    <mergeCell ref="S31:T31"/>
    <mergeCell ref="U31:V31"/>
    <mergeCell ref="W31:X31"/>
    <mergeCell ref="Y31:Z31"/>
    <mergeCell ref="AA35:AB35"/>
    <mergeCell ref="AC35:AD35"/>
    <mergeCell ref="AE35:AF35"/>
    <mergeCell ref="AG35:AH35"/>
    <mergeCell ref="AI35:AJ35"/>
    <mergeCell ref="AK35:AL35"/>
    <mergeCell ref="O35:P35"/>
    <mergeCell ref="Q35:R35"/>
    <mergeCell ref="S35:T35"/>
    <mergeCell ref="U35:V35"/>
    <mergeCell ref="W35:X35"/>
    <mergeCell ref="Y35:Z35"/>
    <mergeCell ref="AM34:AN34"/>
    <mergeCell ref="AO34:AP34"/>
    <mergeCell ref="AQ34:AR34"/>
    <mergeCell ref="AS34:AT34"/>
    <mergeCell ref="C35:D35"/>
    <mergeCell ref="E35:F35"/>
    <mergeCell ref="G35:H35"/>
    <mergeCell ref="I35:J35"/>
    <mergeCell ref="K35:L35"/>
    <mergeCell ref="M35:N35"/>
    <mergeCell ref="AA34:AB34"/>
    <mergeCell ref="AC34:AD34"/>
    <mergeCell ref="AE34:AF34"/>
    <mergeCell ref="AG34:AH34"/>
    <mergeCell ref="AI34:AJ34"/>
    <mergeCell ref="AK34:AL34"/>
    <mergeCell ref="O34:P34"/>
    <mergeCell ref="Q34:R34"/>
    <mergeCell ref="S34:T34"/>
    <mergeCell ref="U34:V34"/>
    <mergeCell ref="W34:X34"/>
    <mergeCell ref="Y34:Z34"/>
    <mergeCell ref="AM35:AN35"/>
    <mergeCell ref="AO35:AP35"/>
    <mergeCell ref="AQ35:AR35"/>
    <mergeCell ref="AS35:AT35"/>
    <mergeCell ref="C34:D34"/>
    <mergeCell ref="E34:F34"/>
    <mergeCell ref="G34:H34"/>
    <mergeCell ref="I34:J34"/>
    <mergeCell ref="K34:L34"/>
    <mergeCell ref="M34:N34"/>
    <mergeCell ref="AM38:AN38"/>
    <mergeCell ref="AO38:AP38"/>
    <mergeCell ref="AQ38:AR38"/>
    <mergeCell ref="AS38:AT38"/>
    <mergeCell ref="C39:D39"/>
    <mergeCell ref="E39:F39"/>
    <mergeCell ref="G39:H39"/>
    <mergeCell ref="I39:J39"/>
    <mergeCell ref="K39:L39"/>
    <mergeCell ref="M39:N39"/>
    <mergeCell ref="AA38:AB38"/>
    <mergeCell ref="AC38:AD38"/>
    <mergeCell ref="AE38:AF38"/>
    <mergeCell ref="AG38:AH38"/>
    <mergeCell ref="AI38:AJ38"/>
    <mergeCell ref="AK38:AL38"/>
    <mergeCell ref="O38:P38"/>
    <mergeCell ref="Q38:R38"/>
    <mergeCell ref="S38:T38"/>
    <mergeCell ref="U38:V38"/>
    <mergeCell ref="W38:X38"/>
    <mergeCell ref="Y38:Z38"/>
    <mergeCell ref="AM39:AN39"/>
    <mergeCell ref="AO39:AP39"/>
    <mergeCell ref="AQ39:AR39"/>
    <mergeCell ref="AS39:AT39"/>
    <mergeCell ref="C38:D38"/>
    <mergeCell ref="E38:F38"/>
    <mergeCell ref="G38:H38"/>
    <mergeCell ref="I38:J38"/>
    <mergeCell ref="K38:L38"/>
    <mergeCell ref="M38:N38"/>
    <mergeCell ref="C48:D48"/>
    <mergeCell ref="E48:F48"/>
    <mergeCell ref="G48:H48"/>
    <mergeCell ref="I48:J48"/>
    <mergeCell ref="K48:L48"/>
    <mergeCell ref="C42:D42"/>
    <mergeCell ref="E42:F42"/>
    <mergeCell ref="G42:H42"/>
    <mergeCell ref="I42:J42"/>
    <mergeCell ref="K42:L42"/>
    <mergeCell ref="M42:N42"/>
    <mergeCell ref="AA39:AB39"/>
    <mergeCell ref="AC39:AD39"/>
    <mergeCell ref="AE39:AF39"/>
    <mergeCell ref="AG39:AH39"/>
    <mergeCell ref="AI39:AJ39"/>
    <mergeCell ref="AK39:AL39"/>
    <mergeCell ref="O39:P39"/>
    <mergeCell ref="Q39:R39"/>
    <mergeCell ref="S39:T39"/>
    <mergeCell ref="U39:V39"/>
    <mergeCell ref="W39:X39"/>
    <mergeCell ref="Y39:Z39"/>
    <mergeCell ref="AK48:AL48"/>
    <mergeCell ref="AA48:AB48"/>
    <mergeCell ref="AC48:AD48"/>
    <mergeCell ref="AE48:AF48"/>
    <mergeCell ref="AG48:AH48"/>
    <mergeCell ref="AI48:AJ48"/>
    <mergeCell ref="M48:N48"/>
    <mergeCell ref="O48:P48"/>
    <mergeCell ref="Q48:R48"/>
    <mergeCell ref="AM48:AN48"/>
    <mergeCell ref="AO48:AP48"/>
    <mergeCell ref="AQ48:AR48"/>
    <mergeCell ref="AS48:AT48"/>
    <mergeCell ref="AM42:AN42"/>
    <mergeCell ref="AO42:AP42"/>
    <mergeCell ref="AQ42:AR42"/>
    <mergeCell ref="AS42:AT42"/>
    <mergeCell ref="AM45:AN45"/>
    <mergeCell ref="AO45:AP45"/>
    <mergeCell ref="AQ45:AR45"/>
    <mergeCell ref="AS45:AT45"/>
    <mergeCell ref="S45:T45"/>
    <mergeCell ref="U45:V45"/>
    <mergeCell ref="W45:X45"/>
    <mergeCell ref="A45:A84"/>
    <mergeCell ref="C45:D45"/>
    <mergeCell ref="E45:F45"/>
    <mergeCell ref="G45:H45"/>
    <mergeCell ref="I45:J45"/>
    <mergeCell ref="K45:L45"/>
    <mergeCell ref="AA42:AB42"/>
    <mergeCell ref="AC42:AD42"/>
    <mergeCell ref="AE42:AF42"/>
    <mergeCell ref="AG42:AH42"/>
    <mergeCell ref="AI42:AJ42"/>
    <mergeCell ref="AK42:AL42"/>
    <mergeCell ref="O42:P42"/>
    <mergeCell ref="Q42:R42"/>
    <mergeCell ref="S42:T42"/>
    <mergeCell ref="U42:V42"/>
    <mergeCell ref="W42:X42"/>
    <mergeCell ref="Y42:Z42"/>
    <mergeCell ref="AK45:AL45"/>
    <mergeCell ref="Y48:Z48"/>
    <mergeCell ref="S48:T48"/>
    <mergeCell ref="U48:V48"/>
    <mergeCell ref="W48:X48"/>
    <mergeCell ref="Y45:Z45"/>
    <mergeCell ref="AA45:AB45"/>
    <mergeCell ref="AC45:AD45"/>
    <mergeCell ref="AE45:AF45"/>
    <mergeCell ref="AG45:AH45"/>
    <mergeCell ref="AI45:AJ45"/>
    <mergeCell ref="M45:N45"/>
    <mergeCell ref="O45:P45"/>
    <mergeCell ref="Q45:R45"/>
    <mergeCell ref="C52:D52"/>
    <mergeCell ref="E52:F52"/>
    <mergeCell ref="G52:H52"/>
    <mergeCell ref="I52:J52"/>
    <mergeCell ref="K52:L52"/>
    <mergeCell ref="Y49:Z49"/>
    <mergeCell ref="AA49:AB49"/>
    <mergeCell ref="AC49:AD49"/>
    <mergeCell ref="AE49:AF49"/>
    <mergeCell ref="AG49:AH49"/>
    <mergeCell ref="AI49:AJ49"/>
    <mergeCell ref="M49:N49"/>
    <mergeCell ref="O49:P49"/>
    <mergeCell ref="Q49:R49"/>
    <mergeCell ref="S49:T49"/>
    <mergeCell ref="U49:V49"/>
    <mergeCell ref="W49:X49"/>
    <mergeCell ref="C49:D49"/>
    <mergeCell ref="E49:F49"/>
    <mergeCell ref="G49:H49"/>
    <mergeCell ref="I49:J49"/>
    <mergeCell ref="K49:L49"/>
    <mergeCell ref="Y52:Z52"/>
    <mergeCell ref="AA52:AB52"/>
    <mergeCell ref="AC52:AD52"/>
    <mergeCell ref="AE52:AF52"/>
    <mergeCell ref="AG52:AH52"/>
    <mergeCell ref="AI52:AJ52"/>
    <mergeCell ref="M52:N52"/>
    <mergeCell ref="O52:P52"/>
    <mergeCell ref="Q52:R52"/>
    <mergeCell ref="S52:T52"/>
    <mergeCell ref="U52:V52"/>
    <mergeCell ref="W52:X52"/>
    <mergeCell ref="AK49:AL49"/>
    <mergeCell ref="AM49:AN49"/>
    <mergeCell ref="AO49:AP49"/>
    <mergeCell ref="AQ49:AR49"/>
    <mergeCell ref="AS49:AT49"/>
    <mergeCell ref="AK52:AL52"/>
    <mergeCell ref="AM52:AN52"/>
    <mergeCell ref="AO52:AP52"/>
    <mergeCell ref="AQ52:AR52"/>
    <mergeCell ref="AS52:AT52"/>
    <mergeCell ref="C56:D56"/>
    <mergeCell ref="E56:F56"/>
    <mergeCell ref="G56:H56"/>
    <mergeCell ref="I56:J56"/>
    <mergeCell ref="K56:L56"/>
    <mergeCell ref="Y53:Z53"/>
    <mergeCell ref="AA53:AB53"/>
    <mergeCell ref="AC53:AD53"/>
    <mergeCell ref="AE53:AF53"/>
    <mergeCell ref="AG53:AH53"/>
    <mergeCell ref="AI53:AJ53"/>
    <mergeCell ref="M53:N53"/>
    <mergeCell ref="O53:P53"/>
    <mergeCell ref="Q53:R53"/>
    <mergeCell ref="S53:T53"/>
    <mergeCell ref="U53:V53"/>
    <mergeCell ref="W53:X53"/>
    <mergeCell ref="C53:D53"/>
    <mergeCell ref="E53:F53"/>
    <mergeCell ref="G53:H53"/>
    <mergeCell ref="I53:J53"/>
    <mergeCell ref="K53:L53"/>
    <mergeCell ref="Y56:Z56"/>
    <mergeCell ref="AA56:AB56"/>
    <mergeCell ref="AC56:AD56"/>
    <mergeCell ref="AE56:AF56"/>
    <mergeCell ref="AG56:AH56"/>
    <mergeCell ref="AI56:AJ56"/>
    <mergeCell ref="M56:N56"/>
    <mergeCell ref="O56:P56"/>
    <mergeCell ref="Q56:R56"/>
    <mergeCell ref="S56:T56"/>
    <mergeCell ref="U56:V56"/>
    <mergeCell ref="W56:X56"/>
    <mergeCell ref="AK53:AL53"/>
    <mergeCell ref="AM53:AN53"/>
    <mergeCell ref="AO53:AP53"/>
    <mergeCell ref="AQ53:AR53"/>
    <mergeCell ref="AS53:AT53"/>
    <mergeCell ref="AK56:AL56"/>
    <mergeCell ref="AM56:AN56"/>
    <mergeCell ref="AO56:AP56"/>
    <mergeCell ref="AQ56:AR56"/>
    <mergeCell ref="AS56:AT56"/>
    <mergeCell ref="C60:D60"/>
    <mergeCell ref="E60:F60"/>
    <mergeCell ref="G60:H60"/>
    <mergeCell ref="I60:J60"/>
    <mergeCell ref="K60:L60"/>
    <mergeCell ref="Y57:Z57"/>
    <mergeCell ref="AA57:AB57"/>
    <mergeCell ref="AC57:AD57"/>
    <mergeCell ref="AE57:AF57"/>
    <mergeCell ref="AG57:AH57"/>
    <mergeCell ref="AI57:AJ57"/>
    <mergeCell ref="M57:N57"/>
    <mergeCell ref="O57:P57"/>
    <mergeCell ref="Q57:R57"/>
    <mergeCell ref="S57:T57"/>
    <mergeCell ref="U57:V57"/>
    <mergeCell ref="W57:X57"/>
    <mergeCell ref="C57:D57"/>
    <mergeCell ref="E57:F57"/>
    <mergeCell ref="G57:H57"/>
    <mergeCell ref="I57:J57"/>
    <mergeCell ref="K57:L57"/>
    <mergeCell ref="Y60:Z60"/>
    <mergeCell ref="AA60:AB60"/>
    <mergeCell ref="AC60:AD60"/>
    <mergeCell ref="AE60:AF60"/>
    <mergeCell ref="AG60:AH60"/>
    <mergeCell ref="AI60:AJ60"/>
    <mergeCell ref="M60:N60"/>
    <mergeCell ref="O60:P60"/>
    <mergeCell ref="Q60:R60"/>
    <mergeCell ref="S60:T60"/>
    <mergeCell ref="U60:V60"/>
    <mergeCell ref="W60:X60"/>
    <mergeCell ref="AK57:AL57"/>
    <mergeCell ref="AM57:AN57"/>
    <mergeCell ref="AO57:AP57"/>
    <mergeCell ref="AQ57:AR57"/>
    <mergeCell ref="AS57:AT57"/>
    <mergeCell ref="AK60:AL60"/>
    <mergeCell ref="AM60:AN60"/>
    <mergeCell ref="AO60:AP60"/>
    <mergeCell ref="AQ60:AR60"/>
    <mergeCell ref="AS60:AT60"/>
    <mergeCell ref="C64:D64"/>
    <mergeCell ref="E64:F64"/>
    <mergeCell ref="G64:H64"/>
    <mergeCell ref="I64:J64"/>
    <mergeCell ref="K64:L64"/>
    <mergeCell ref="Y61:Z61"/>
    <mergeCell ref="AA61:AB61"/>
    <mergeCell ref="AC61:AD61"/>
    <mergeCell ref="AE61:AF61"/>
    <mergeCell ref="AG61:AH61"/>
    <mergeCell ref="AI61:AJ61"/>
    <mergeCell ref="M61:N61"/>
    <mergeCell ref="O61:P61"/>
    <mergeCell ref="Q61:R61"/>
    <mergeCell ref="S61:T61"/>
    <mergeCell ref="U61:V61"/>
    <mergeCell ref="W61:X61"/>
    <mergeCell ref="C61:D61"/>
    <mergeCell ref="E61:F61"/>
    <mergeCell ref="G61:H61"/>
    <mergeCell ref="I61:J61"/>
    <mergeCell ref="K61:L61"/>
    <mergeCell ref="Y64:Z64"/>
    <mergeCell ref="AA64:AB64"/>
    <mergeCell ref="AC64:AD64"/>
    <mergeCell ref="AE64:AF64"/>
    <mergeCell ref="AG64:AH64"/>
    <mergeCell ref="AI64:AJ64"/>
    <mergeCell ref="M64:N64"/>
    <mergeCell ref="O64:P64"/>
    <mergeCell ref="Q64:R64"/>
    <mergeCell ref="S64:T64"/>
    <mergeCell ref="U64:V64"/>
    <mergeCell ref="W64:X64"/>
    <mergeCell ref="AK61:AL61"/>
    <mergeCell ref="AM61:AN61"/>
    <mergeCell ref="AO61:AP61"/>
    <mergeCell ref="AQ61:AR61"/>
    <mergeCell ref="AS61:AT61"/>
    <mergeCell ref="AK64:AL64"/>
    <mergeCell ref="AM64:AN64"/>
    <mergeCell ref="AO64:AP64"/>
    <mergeCell ref="AQ64:AR64"/>
    <mergeCell ref="AS64:AT64"/>
    <mergeCell ref="C68:D68"/>
    <mergeCell ref="E68:F68"/>
    <mergeCell ref="G68:H68"/>
    <mergeCell ref="I68:J68"/>
    <mergeCell ref="K68:L68"/>
    <mergeCell ref="Y65:Z65"/>
    <mergeCell ref="AA65:AB65"/>
    <mergeCell ref="AC65:AD65"/>
    <mergeCell ref="AE65:AF65"/>
    <mergeCell ref="AG65:AH65"/>
    <mergeCell ref="AI65:AJ65"/>
    <mergeCell ref="M65:N65"/>
    <mergeCell ref="O65:P65"/>
    <mergeCell ref="Q65:R65"/>
    <mergeCell ref="S65:T65"/>
    <mergeCell ref="U65:V65"/>
    <mergeCell ref="W65:X65"/>
    <mergeCell ref="C65:D65"/>
    <mergeCell ref="E65:F65"/>
    <mergeCell ref="G65:H65"/>
    <mergeCell ref="I65:J65"/>
    <mergeCell ref="K65:L65"/>
    <mergeCell ref="Y68:Z68"/>
    <mergeCell ref="AA68:AB68"/>
    <mergeCell ref="AC68:AD68"/>
    <mergeCell ref="AE68:AF68"/>
    <mergeCell ref="AG68:AH68"/>
    <mergeCell ref="AI68:AJ68"/>
    <mergeCell ref="M68:N68"/>
    <mergeCell ref="O68:P68"/>
    <mergeCell ref="Q68:R68"/>
    <mergeCell ref="S68:T68"/>
    <mergeCell ref="U68:V68"/>
    <mergeCell ref="W68:X68"/>
    <mergeCell ref="AK65:AL65"/>
    <mergeCell ref="AM65:AN65"/>
    <mergeCell ref="AO65:AP65"/>
    <mergeCell ref="AQ65:AR65"/>
    <mergeCell ref="AS65:AT65"/>
    <mergeCell ref="AK68:AL68"/>
    <mergeCell ref="AM68:AN68"/>
    <mergeCell ref="AO68:AP68"/>
    <mergeCell ref="AQ68:AR68"/>
    <mergeCell ref="AS68:AT68"/>
    <mergeCell ref="C72:D72"/>
    <mergeCell ref="E72:F72"/>
    <mergeCell ref="G72:H72"/>
    <mergeCell ref="I72:J72"/>
    <mergeCell ref="K72:L72"/>
    <mergeCell ref="Y69:Z69"/>
    <mergeCell ref="AA69:AB69"/>
    <mergeCell ref="AC69:AD69"/>
    <mergeCell ref="AE69:AF69"/>
    <mergeCell ref="AG69:AH69"/>
    <mergeCell ref="AI69:AJ69"/>
    <mergeCell ref="M69:N69"/>
    <mergeCell ref="O69:P69"/>
    <mergeCell ref="Q69:R69"/>
    <mergeCell ref="S69:T69"/>
    <mergeCell ref="U69:V69"/>
    <mergeCell ref="W69:X69"/>
    <mergeCell ref="C69:D69"/>
    <mergeCell ref="E69:F69"/>
    <mergeCell ref="G69:H69"/>
    <mergeCell ref="I69:J69"/>
    <mergeCell ref="K69:L69"/>
    <mergeCell ref="Y72:Z72"/>
    <mergeCell ref="AA72:AB72"/>
    <mergeCell ref="AC72:AD72"/>
    <mergeCell ref="AE72:AF72"/>
    <mergeCell ref="AG72:AH72"/>
    <mergeCell ref="AI72:AJ72"/>
    <mergeCell ref="M72:N72"/>
    <mergeCell ref="O72:P72"/>
    <mergeCell ref="Q72:R72"/>
    <mergeCell ref="S72:T72"/>
    <mergeCell ref="U72:V72"/>
    <mergeCell ref="W72:X72"/>
    <mergeCell ref="AK69:AL69"/>
    <mergeCell ref="AM69:AN69"/>
    <mergeCell ref="AO69:AP69"/>
    <mergeCell ref="AQ69:AR69"/>
    <mergeCell ref="AS69:AT69"/>
    <mergeCell ref="AK72:AL72"/>
    <mergeCell ref="AM72:AN72"/>
    <mergeCell ref="AO72:AP72"/>
    <mergeCell ref="AQ72:AR72"/>
    <mergeCell ref="AS72:AT72"/>
    <mergeCell ref="C76:D76"/>
    <mergeCell ref="E76:F76"/>
    <mergeCell ref="G76:H76"/>
    <mergeCell ref="I76:J76"/>
    <mergeCell ref="K76:L76"/>
    <mergeCell ref="Y73:Z73"/>
    <mergeCell ref="AA73:AB73"/>
    <mergeCell ref="AC73:AD73"/>
    <mergeCell ref="AE73:AF73"/>
    <mergeCell ref="AG73:AH73"/>
    <mergeCell ref="AI73:AJ73"/>
    <mergeCell ref="M73:N73"/>
    <mergeCell ref="O73:P73"/>
    <mergeCell ref="Q73:R73"/>
    <mergeCell ref="S73:T73"/>
    <mergeCell ref="U73:V73"/>
    <mergeCell ref="W73:X73"/>
    <mergeCell ref="C73:D73"/>
    <mergeCell ref="E73:F73"/>
    <mergeCell ref="G73:H73"/>
    <mergeCell ref="I73:J73"/>
    <mergeCell ref="K73:L73"/>
    <mergeCell ref="Y76:Z76"/>
    <mergeCell ref="AA76:AB76"/>
    <mergeCell ref="AC76:AD76"/>
    <mergeCell ref="AE76:AF76"/>
    <mergeCell ref="AG76:AH76"/>
    <mergeCell ref="AI76:AJ76"/>
    <mergeCell ref="M76:N76"/>
    <mergeCell ref="O76:P76"/>
    <mergeCell ref="Q76:R76"/>
    <mergeCell ref="S76:T76"/>
    <mergeCell ref="U76:V76"/>
    <mergeCell ref="W76:X76"/>
    <mergeCell ref="AK73:AL73"/>
    <mergeCell ref="AM73:AN73"/>
    <mergeCell ref="AO73:AP73"/>
    <mergeCell ref="AQ73:AR73"/>
    <mergeCell ref="AS73:AT73"/>
    <mergeCell ref="AK76:AL76"/>
    <mergeCell ref="AM76:AN76"/>
    <mergeCell ref="AO76:AP76"/>
    <mergeCell ref="AQ76:AR76"/>
    <mergeCell ref="AS76:AT76"/>
    <mergeCell ref="C80:D80"/>
    <mergeCell ref="E80:F80"/>
    <mergeCell ref="G80:H80"/>
    <mergeCell ref="I80:J80"/>
    <mergeCell ref="K80:L80"/>
    <mergeCell ref="Y77:Z77"/>
    <mergeCell ref="AA77:AB77"/>
    <mergeCell ref="AC77:AD77"/>
    <mergeCell ref="AE77:AF77"/>
    <mergeCell ref="AG77:AH77"/>
    <mergeCell ref="AI77:AJ77"/>
    <mergeCell ref="M77:N77"/>
    <mergeCell ref="O77:P77"/>
    <mergeCell ref="Q77:R77"/>
    <mergeCell ref="S77:T77"/>
    <mergeCell ref="U77:V77"/>
    <mergeCell ref="W77:X77"/>
    <mergeCell ref="C77:D77"/>
    <mergeCell ref="E77:F77"/>
    <mergeCell ref="G77:H77"/>
    <mergeCell ref="I77:J77"/>
    <mergeCell ref="K77:L77"/>
    <mergeCell ref="Y80:Z80"/>
    <mergeCell ref="AA80:AB80"/>
    <mergeCell ref="AC80:AD80"/>
    <mergeCell ref="AE80:AF80"/>
    <mergeCell ref="AG80:AH80"/>
    <mergeCell ref="AI80:AJ80"/>
    <mergeCell ref="M80:N80"/>
    <mergeCell ref="O80:P80"/>
    <mergeCell ref="Q80:R80"/>
    <mergeCell ref="S80:T80"/>
    <mergeCell ref="U80:V80"/>
    <mergeCell ref="W80:X80"/>
    <mergeCell ref="AK77:AL77"/>
    <mergeCell ref="AM77:AN77"/>
    <mergeCell ref="AO77:AP77"/>
    <mergeCell ref="AQ77:AR77"/>
    <mergeCell ref="AS77:AT77"/>
    <mergeCell ref="AK80:AL80"/>
    <mergeCell ref="AM80:AN80"/>
    <mergeCell ref="AO80:AP80"/>
    <mergeCell ref="AQ80:AR80"/>
    <mergeCell ref="AS80:AT80"/>
    <mergeCell ref="AK81:AL81"/>
    <mergeCell ref="AM81:AN81"/>
    <mergeCell ref="AO81:AP81"/>
    <mergeCell ref="AQ81:AR81"/>
    <mergeCell ref="AS81:AT81"/>
    <mergeCell ref="C84:D84"/>
    <mergeCell ref="E84:F84"/>
    <mergeCell ref="G84:H84"/>
    <mergeCell ref="I84:J84"/>
    <mergeCell ref="K84:L84"/>
    <mergeCell ref="Y81:Z81"/>
    <mergeCell ref="AA81:AB81"/>
    <mergeCell ref="AC81:AD81"/>
    <mergeCell ref="AE81:AF81"/>
    <mergeCell ref="AG81:AH81"/>
    <mergeCell ref="AI81:AJ81"/>
    <mergeCell ref="M81:N81"/>
    <mergeCell ref="O81:P81"/>
    <mergeCell ref="Q81:R81"/>
    <mergeCell ref="S81:T81"/>
    <mergeCell ref="U81:V81"/>
    <mergeCell ref="W81:X81"/>
    <mergeCell ref="AK84:AL84"/>
    <mergeCell ref="AM84:AN84"/>
    <mergeCell ref="AO84:AP84"/>
    <mergeCell ref="AQ84:AR84"/>
    <mergeCell ref="AS84:AT84"/>
    <mergeCell ref="C81:D81"/>
    <mergeCell ref="E81:F81"/>
    <mergeCell ref="G81:H81"/>
    <mergeCell ref="I81:J81"/>
    <mergeCell ref="K81:L81"/>
    <mergeCell ref="A87:A126"/>
    <mergeCell ref="C87:D87"/>
    <mergeCell ref="E87:F87"/>
    <mergeCell ref="G87:H87"/>
    <mergeCell ref="I87:J87"/>
    <mergeCell ref="Y84:Z84"/>
    <mergeCell ref="AA84:AB84"/>
    <mergeCell ref="AC84:AD84"/>
    <mergeCell ref="AE84:AF84"/>
    <mergeCell ref="AG84:AH84"/>
    <mergeCell ref="AI84:AJ84"/>
    <mergeCell ref="M84:N84"/>
    <mergeCell ref="O84:P84"/>
    <mergeCell ref="Q84:R84"/>
    <mergeCell ref="S84:T84"/>
    <mergeCell ref="U84:V84"/>
    <mergeCell ref="W84:X84"/>
    <mergeCell ref="AI87:AJ87"/>
    <mergeCell ref="C94:D94"/>
    <mergeCell ref="E94:F94"/>
    <mergeCell ref="G94:H94"/>
    <mergeCell ref="I94:J94"/>
    <mergeCell ref="K94:L94"/>
    <mergeCell ref="M94:N94"/>
    <mergeCell ref="AA91:AB91"/>
    <mergeCell ref="AK87:AL87"/>
    <mergeCell ref="AM87:AN87"/>
    <mergeCell ref="AO87:AP87"/>
    <mergeCell ref="AQ87:AR87"/>
    <mergeCell ref="AS87:AT87"/>
    <mergeCell ref="W87:X87"/>
    <mergeCell ref="Y87:Z87"/>
    <mergeCell ref="AA87:AB87"/>
    <mergeCell ref="AC87:AD87"/>
    <mergeCell ref="AE87:AF87"/>
    <mergeCell ref="AG87:AH87"/>
    <mergeCell ref="K87:L87"/>
    <mergeCell ref="M87:N87"/>
    <mergeCell ref="O87:P87"/>
    <mergeCell ref="Q87:R87"/>
    <mergeCell ref="S87:T87"/>
    <mergeCell ref="U87:V87"/>
    <mergeCell ref="AM90:AN90"/>
    <mergeCell ref="AO90:AP90"/>
    <mergeCell ref="AQ90:AR90"/>
    <mergeCell ref="AS90:AT90"/>
    <mergeCell ref="C91:D91"/>
    <mergeCell ref="E91:F91"/>
    <mergeCell ref="G91:H91"/>
    <mergeCell ref="I91:J91"/>
    <mergeCell ref="K91:L91"/>
    <mergeCell ref="M91:N91"/>
    <mergeCell ref="AA90:AB90"/>
    <mergeCell ref="AC90:AD90"/>
    <mergeCell ref="AE90:AF90"/>
    <mergeCell ref="AG90:AH90"/>
    <mergeCell ref="AI90:AJ90"/>
    <mergeCell ref="AK90:AL90"/>
    <mergeCell ref="O90:P90"/>
    <mergeCell ref="Q90:R90"/>
    <mergeCell ref="S90:T90"/>
    <mergeCell ref="U90:V90"/>
    <mergeCell ref="W90:X90"/>
    <mergeCell ref="Y90:Z90"/>
    <mergeCell ref="C90:D90"/>
    <mergeCell ref="E90:F90"/>
    <mergeCell ref="G90:H90"/>
    <mergeCell ref="I90:J90"/>
    <mergeCell ref="K90:L90"/>
    <mergeCell ref="AG91:AH91"/>
    <mergeCell ref="AI91:AJ91"/>
    <mergeCell ref="M90:N90"/>
    <mergeCell ref="AM91:AN91"/>
    <mergeCell ref="AO91:AP91"/>
    <mergeCell ref="AC91:AD91"/>
    <mergeCell ref="AE91:AF91"/>
    <mergeCell ref="AM98:AN98"/>
    <mergeCell ref="AO98:AP98"/>
    <mergeCell ref="AQ98:AR98"/>
    <mergeCell ref="AS98:AT98"/>
    <mergeCell ref="AK91:AL91"/>
    <mergeCell ref="O91:P91"/>
    <mergeCell ref="Q91:R91"/>
    <mergeCell ref="S91:T91"/>
    <mergeCell ref="U91:V91"/>
    <mergeCell ref="W91:X91"/>
    <mergeCell ref="Y91:Z91"/>
    <mergeCell ref="AM94:AN94"/>
    <mergeCell ref="AO94:AP94"/>
    <mergeCell ref="AQ94:AR94"/>
    <mergeCell ref="AS94:AT94"/>
    <mergeCell ref="AQ91:AR91"/>
    <mergeCell ref="AS91:AT91"/>
    <mergeCell ref="W94:X94"/>
    <mergeCell ref="Y94:Z94"/>
    <mergeCell ref="AM95:AN95"/>
    <mergeCell ref="AO95:AP95"/>
    <mergeCell ref="AQ95:AR95"/>
    <mergeCell ref="AA94:AB94"/>
    <mergeCell ref="AC94:AD94"/>
    <mergeCell ref="AE94:AF94"/>
    <mergeCell ref="AG94:AH94"/>
    <mergeCell ref="AI94:AJ94"/>
    <mergeCell ref="AK94:AL94"/>
    <mergeCell ref="O94:P94"/>
    <mergeCell ref="Q94:R94"/>
    <mergeCell ref="C102:D102"/>
    <mergeCell ref="E102:F102"/>
    <mergeCell ref="G102:H102"/>
    <mergeCell ref="I102:J102"/>
    <mergeCell ref="K102:L102"/>
    <mergeCell ref="M102:N102"/>
    <mergeCell ref="AA99:AB99"/>
    <mergeCell ref="AC99:AD99"/>
    <mergeCell ref="AE99:AF99"/>
    <mergeCell ref="AG99:AH99"/>
    <mergeCell ref="C99:D99"/>
    <mergeCell ref="E99:F99"/>
    <mergeCell ref="G99:H99"/>
    <mergeCell ref="S94:T94"/>
    <mergeCell ref="U94:V94"/>
    <mergeCell ref="AA98:AB98"/>
    <mergeCell ref="AC98:AD98"/>
    <mergeCell ref="AE98:AF98"/>
    <mergeCell ref="AG98:AH98"/>
    <mergeCell ref="O98:P98"/>
    <mergeCell ref="Q98:R98"/>
    <mergeCell ref="S98:T98"/>
    <mergeCell ref="U98:V98"/>
    <mergeCell ref="W98:X98"/>
    <mergeCell ref="Y98:Z98"/>
    <mergeCell ref="Y95:Z95"/>
    <mergeCell ref="C98:D98"/>
    <mergeCell ref="E98:F98"/>
    <mergeCell ref="G98:H98"/>
    <mergeCell ref="I98:J98"/>
    <mergeCell ref="K98:L98"/>
    <mergeCell ref="M98:N98"/>
    <mergeCell ref="AO99:AP99"/>
    <mergeCell ref="AQ99:AR99"/>
    <mergeCell ref="AS99:AT99"/>
    <mergeCell ref="AI99:AJ99"/>
    <mergeCell ref="AK99:AL99"/>
    <mergeCell ref="O99:P99"/>
    <mergeCell ref="Q99:R99"/>
    <mergeCell ref="S99:T99"/>
    <mergeCell ref="U99:V99"/>
    <mergeCell ref="W99:X99"/>
    <mergeCell ref="Y99:Z99"/>
    <mergeCell ref="W95:X95"/>
    <mergeCell ref="C95:D95"/>
    <mergeCell ref="E95:F95"/>
    <mergeCell ref="G95:H95"/>
    <mergeCell ref="I95:J95"/>
    <mergeCell ref="K95:L95"/>
    <mergeCell ref="M95:N95"/>
    <mergeCell ref="AI98:AJ98"/>
    <mergeCell ref="AK98:AL98"/>
    <mergeCell ref="AS95:AT95"/>
    <mergeCell ref="AA95:AB95"/>
    <mergeCell ref="AC95:AD95"/>
    <mergeCell ref="AE95:AF95"/>
    <mergeCell ref="AG95:AH95"/>
    <mergeCell ref="AI95:AJ95"/>
    <mergeCell ref="AK95:AL95"/>
    <mergeCell ref="O95:P95"/>
    <mergeCell ref="Q95:R95"/>
    <mergeCell ref="S95:T95"/>
    <mergeCell ref="U95:V95"/>
    <mergeCell ref="S106:T106"/>
    <mergeCell ref="U106:V106"/>
    <mergeCell ref="W106:X106"/>
    <mergeCell ref="Y106:Z106"/>
    <mergeCell ref="AM103:AN103"/>
    <mergeCell ref="AO103:AP103"/>
    <mergeCell ref="AQ103:AR103"/>
    <mergeCell ref="AS103:AT103"/>
    <mergeCell ref="AM106:AN106"/>
    <mergeCell ref="AO106:AP106"/>
    <mergeCell ref="AQ106:AR106"/>
    <mergeCell ref="AS106:AT106"/>
    <mergeCell ref="AM102:AN102"/>
    <mergeCell ref="AO102:AP102"/>
    <mergeCell ref="AQ102:AR102"/>
    <mergeCell ref="AS102:AT102"/>
    <mergeCell ref="I99:J99"/>
    <mergeCell ref="K99:L99"/>
    <mergeCell ref="M99:N99"/>
    <mergeCell ref="AA102:AB102"/>
    <mergeCell ref="AC102:AD102"/>
    <mergeCell ref="AE102:AF102"/>
    <mergeCell ref="AG102:AH102"/>
    <mergeCell ref="AI102:AJ102"/>
    <mergeCell ref="AK102:AL102"/>
    <mergeCell ref="O102:P102"/>
    <mergeCell ref="Q102:R102"/>
    <mergeCell ref="S102:T102"/>
    <mergeCell ref="U102:V102"/>
    <mergeCell ref="W102:X102"/>
    <mergeCell ref="Y102:Z102"/>
    <mergeCell ref="AM99:AN99"/>
    <mergeCell ref="C106:D106"/>
    <mergeCell ref="E106:F106"/>
    <mergeCell ref="G106:H106"/>
    <mergeCell ref="I106:J106"/>
    <mergeCell ref="K106:L106"/>
    <mergeCell ref="M106:N106"/>
    <mergeCell ref="AA103:AB103"/>
    <mergeCell ref="AC103:AD103"/>
    <mergeCell ref="AE103:AF103"/>
    <mergeCell ref="AG103:AH103"/>
    <mergeCell ref="AI103:AJ103"/>
    <mergeCell ref="AK103:AL103"/>
    <mergeCell ref="O103:P103"/>
    <mergeCell ref="Q103:R103"/>
    <mergeCell ref="S103:T103"/>
    <mergeCell ref="U103:V103"/>
    <mergeCell ref="W103:X103"/>
    <mergeCell ref="Y103:Z103"/>
    <mergeCell ref="C103:D103"/>
    <mergeCell ref="E103:F103"/>
    <mergeCell ref="G103:H103"/>
    <mergeCell ref="I103:J103"/>
    <mergeCell ref="K103:L103"/>
    <mergeCell ref="M103:N103"/>
    <mergeCell ref="AA106:AB106"/>
    <mergeCell ref="AC106:AD106"/>
    <mergeCell ref="AE106:AF106"/>
    <mergeCell ref="AG106:AH106"/>
    <mergeCell ref="AI106:AJ106"/>
    <mergeCell ref="AK106:AL106"/>
    <mergeCell ref="O106:P106"/>
    <mergeCell ref="Q106:R106"/>
    <mergeCell ref="AM107:AN107"/>
    <mergeCell ref="AO107:AP107"/>
    <mergeCell ref="AQ107:AR107"/>
    <mergeCell ref="AS107:AT107"/>
    <mergeCell ref="C110:D110"/>
    <mergeCell ref="E110:F110"/>
    <mergeCell ref="G110:H110"/>
    <mergeCell ref="I110:J110"/>
    <mergeCell ref="K110:L110"/>
    <mergeCell ref="M110:N110"/>
    <mergeCell ref="AA107:AB107"/>
    <mergeCell ref="AC107:AD107"/>
    <mergeCell ref="AE107:AF107"/>
    <mergeCell ref="AG107:AH107"/>
    <mergeCell ref="AI107:AJ107"/>
    <mergeCell ref="AK107:AL107"/>
    <mergeCell ref="O107:P107"/>
    <mergeCell ref="Q107:R107"/>
    <mergeCell ref="S107:T107"/>
    <mergeCell ref="U107:V107"/>
    <mergeCell ref="W107:X107"/>
    <mergeCell ref="Y107:Z107"/>
    <mergeCell ref="AM110:AN110"/>
    <mergeCell ref="AO110:AP110"/>
    <mergeCell ref="AQ110:AR110"/>
    <mergeCell ref="AS110:AT110"/>
    <mergeCell ref="C107:D107"/>
    <mergeCell ref="E107:F107"/>
    <mergeCell ref="G107:H107"/>
    <mergeCell ref="I107:J107"/>
    <mergeCell ref="K107:L107"/>
    <mergeCell ref="M107:N107"/>
    <mergeCell ref="AA110:AB110"/>
    <mergeCell ref="AC110:AD110"/>
    <mergeCell ref="AE110:AF110"/>
    <mergeCell ref="AG110:AH110"/>
    <mergeCell ref="AI110:AJ110"/>
    <mergeCell ref="AK110:AL110"/>
    <mergeCell ref="O110:P110"/>
    <mergeCell ref="Q110:R110"/>
    <mergeCell ref="S110:T110"/>
    <mergeCell ref="U110:V110"/>
    <mergeCell ref="W110:X110"/>
    <mergeCell ref="Y110:Z110"/>
    <mergeCell ref="AA114:AB114"/>
    <mergeCell ref="AC114:AD114"/>
    <mergeCell ref="AE114:AF114"/>
    <mergeCell ref="AG114:AH114"/>
    <mergeCell ref="AI114:AJ114"/>
    <mergeCell ref="AK114:AL114"/>
    <mergeCell ref="O114:P114"/>
    <mergeCell ref="Q114:R114"/>
    <mergeCell ref="S114:T114"/>
    <mergeCell ref="U114:V114"/>
    <mergeCell ref="W114:X114"/>
    <mergeCell ref="Y114:Z114"/>
    <mergeCell ref="AM111:AN111"/>
    <mergeCell ref="AO111:AP111"/>
    <mergeCell ref="AQ111:AR111"/>
    <mergeCell ref="AS111:AT111"/>
    <mergeCell ref="C114:D114"/>
    <mergeCell ref="E114:F114"/>
    <mergeCell ref="G114:H114"/>
    <mergeCell ref="I114:J114"/>
    <mergeCell ref="K114:L114"/>
    <mergeCell ref="M114:N114"/>
    <mergeCell ref="AA111:AB111"/>
    <mergeCell ref="AC111:AD111"/>
    <mergeCell ref="AE111:AF111"/>
    <mergeCell ref="AG111:AH111"/>
    <mergeCell ref="AI111:AJ111"/>
    <mergeCell ref="AK111:AL111"/>
    <mergeCell ref="O111:P111"/>
    <mergeCell ref="Q111:R111"/>
    <mergeCell ref="S111:T111"/>
    <mergeCell ref="U111:V111"/>
    <mergeCell ref="W111:X111"/>
    <mergeCell ref="Y111:Z111"/>
    <mergeCell ref="AM114:AN114"/>
    <mergeCell ref="AO114:AP114"/>
    <mergeCell ref="AQ114:AR114"/>
    <mergeCell ref="AS114:AT114"/>
    <mergeCell ref="C111:D111"/>
    <mergeCell ref="E111:F111"/>
    <mergeCell ref="G111:H111"/>
    <mergeCell ref="I111:J111"/>
    <mergeCell ref="K111:L111"/>
    <mergeCell ref="M111:N111"/>
    <mergeCell ref="AM115:AN115"/>
    <mergeCell ref="AO115:AP115"/>
    <mergeCell ref="AQ115:AR115"/>
    <mergeCell ref="AS115:AT115"/>
    <mergeCell ref="C118:D118"/>
    <mergeCell ref="E118:F118"/>
    <mergeCell ref="G118:H118"/>
    <mergeCell ref="I118:J118"/>
    <mergeCell ref="K118:L118"/>
    <mergeCell ref="M118:N118"/>
    <mergeCell ref="AA115:AB115"/>
    <mergeCell ref="AC115:AD115"/>
    <mergeCell ref="AE115:AF115"/>
    <mergeCell ref="AG115:AH115"/>
    <mergeCell ref="AI115:AJ115"/>
    <mergeCell ref="AK115:AL115"/>
    <mergeCell ref="O115:P115"/>
    <mergeCell ref="Q115:R115"/>
    <mergeCell ref="S115:T115"/>
    <mergeCell ref="U115:V115"/>
    <mergeCell ref="W115:X115"/>
    <mergeCell ref="Y115:Z115"/>
    <mergeCell ref="AM118:AN118"/>
    <mergeCell ref="AO118:AP118"/>
    <mergeCell ref="AQ118:AR118"/>
    <mergeCell ref="AS118:AT118"/>
    <mergeCell ref="C115:D115"/>
    <mergeCell ref="E115:F115"/>
    <mergeCell ref="G115:H115"/>
    <mergeCell ref="I115:J115"/>
    <mergeCell ref="K115:L115"/>
    <mergeCell ref="M115:N115"/>
    <mergeCell ref="AA118:AB118"/>
    <mergeCell ref="AC118:AD118"/>
    <mergeCell ref="AE118:AF118"/>
    <mergeCell ref="AG118:AH118"/>
    <mergeCell ref="AI118:AJ118"/>
    <mergeCell ref="AK118:AL118"/>
    <mergeCell ref="O118:P118"/>
    <mergeCell ref="Q118:R118"/>
    <mergeCell ref="S118:T118"/>
    <mergeCell ref="U118:V118"/>
    <mergeCell ref="W118:X118"/>
    <mergeCell ref="Y118:Z118"/>
    <mergeCell ref="AA122:AB122"/>
    <mergeCell ref="AC122:AD122"/>
    <mergeCell ref="AE122:AF122"/>
    <mergeCell ref="AG122:AH122"/>
    <mergeCell ref="AI122:AJ122"/>
    <mergeCell ref="AK122:AL122"/>
    <mergeCell ref="O122:P122"/>
    <mergeCell ref="Q122:R122"/>
    <mergeCell ref="S122:T122"/>
    <mergeCell ref="U122:V122"/>
    <mergeCell ref="W122:X122"/>
    <mergeCell ref="Y122:Z122"/>
    <mergeCell ref="AM119:AN119"/>
    <mergeCell ref="AO119:AP119"/>
    <mergeCell ref="AQ119:AR119"/>
    <mergeCell ref="AS119:AT119"/>
    <mergeCell ref="C122:D122"/>
    <mergeCell ref="E122:F122"/>
    <mergeCell ref="G122:H122"/>
    <mergeCell ref="I122:J122"/>
    <mergeCell ref="K122:L122"/>
    <mergeCell ref="M122:N122"/>
    <mergeCell ref="AA119:AB119"/>
    <mergeCell ref="AC119:AD119"/>
    <mergeCell ref="AE119:AF119"/>
    <mergeCell ref="AG119:AH119"/>
    <mergeCell ref="AI119:AJ119"/>
    <mergeCell ref="AK119:AL119"/>
    <mergeCell ref="O119:P119"/>
    <mergeCell ref="Q119:R119"/>
    <mergeCell ref="S119:T119"/>
    <mergeCell ref="U119:V119"/>
    <mergeCell ref="W119:X119"/>
    <mergeCell ref="Y119:Z119"/>
    <mergeCell ref="AM122:AN122"/>
    <mergeCell ref="AO122:AP122"/>
    <mergeCell ref="AQ122:AR122"/>
    <mergeCell ref="AS122:AT122"/>
    <mergeCell ref="C119:D119"/>
    <mergeCell ref="E119:F119"/>
    <mergeCell ref="G119:H119"/>
    <mergeCell ref="I119:J119"/>
    <mergeCell ref="K119:L119"/>
    <mergeCell ref="M119:N119"/>
    <mergeCell ref="AM123:AN123"/>
    <mergeCell ref="AO123:AP123"/>
    <mergeCell ref="AQ123:AR123"/>
    <mergeCell ref="AS123:AT123"/>
    <mergeCell ref="C126:D126"/>
    <mergeCell ref="E126:F126"/>
    <mergeCell ref="G126:H126"/>
    <mergeCell ref="I126:J126"/>
    <mergeCell ref="K126:L126"/>
    <mergeCell ref="M126:N126"/>
    <mergeCell ref="AA123:AB123"/>
    <mergeCell ref="AC123:AD123"/>
    <mergeCell ref="AE123:AF123"/>
    <mergeCell ref="AG123:AH123"/>
    <mergeCell ref="AI123:AJ123"/>
    <mergeCell ref="AK123:AL123"/>
    <mergeCell ref="O123:P123"/>
    <mergeCell ref="Q123:R123"/>
    <mergeCell ref="S123:T123"/>
    <mergeCell ref="U123:V123"/>
    <mergeCell ref="W123:X123"/>
    <mergeCell ref="Y123:Z123"/>
    <mergeCell ref="AM126:AN126"/>
    <mergeCell ref="AO126:AP126"/>
    <mergeCell ref="AQ126:AR126"/>
    <mergeCell ref="AS126:AT126"/>
    <mergeCell ref="C123:D123"/>
    <mergeCell ref="E123:F123"/>
    <mergeCell ref="G123:H123"/>
    <mergeCell ref="I123:J123"/>
    <mergeCell ref="K123:L123"/>
    <mergeCell ref="M123:N123"/>
    <mergeCell ref="A129:A168"/>
    <mergeCell ref="C129:D129"/>
    <mergeCell ref="E129:F129"/>
    <mergeCell ref="G129:H129"/>
    <mergeCell ref="I129:J129"/>
    <mergeCell ref="K129:L129"/>
    <mergeCell ref="AA126:AB126"/>
    <mergeCell ref="AC126:AD126"/>
    <mergeCell ref="AE126:AF126"/>
    <mergeCell ref="AG126:AH126"/>
    <mergeCell ref="AI126:AJ126"/>
    <mergeCell ref="AK126:AL126"/>
    <mergeCell ref="O126:P126"/>
    <mergeCell ref="Q126:R126"/>
    <mergeCell ref="S126:T126"/>
    <mergeCell ref="U126:V126"/>
    <mergeCell ref="W126:X126"/>
    <mergeCell ref="Y126:Z126"/>
    <mergeCell ref="AK129:AL129"/>
    <mergeCell ref="C133:D133"/>
    <mergeCell ref="E133:F133"/>
    <mergeCell ref="G133:H133"/>
    <mergeCell ref="I133:J133"/>
    <mergeCell ref="K133:L133"/>
    <mergeCell ref="M132:N132"/>
    <mergeCell ref="O132:P132"/>
    <mergeCell ref="Q132:R132"/>
    <mergeCell ref="S132:T132"/>
    <mergeCell ref="U132:V132"/>
    <mergeCell ref="W132:X132"/>
    <mergeCell ref="AK133:AL133"/>
    <mergeCell ref="C137:D137"/>
    <mergeCell ref="AM129:AN129"/>
    <mergeCell ref="AO129:AP129"/>
    <mergeCell ref="AQ129:AR129"/>
    <mergeCell ref="AS129:AT129"/>
    <mergeCell ref="C132:D132"/>
    <mergeCell ref="E132:F132"/>
    <mergeCell ref="G132:H132"/>
    <mergeCell ref="I132:J132"/>
    <mergeCell ref="K132:L132"/>
    <mergeCell ref="Y129:Z129"/>
    <mergeCell ref="AA129:AB129"/>
    <mergeCell ref="AC129:AD129"/>
    <mergeCell ref="AE129:AF129"/>
    <mergeCell ref="AG129:AH129"/>
    <mergeCell ref="AI129:AJ129"/>
    <mergeCell ref="M129:N129"/>
    <mergeCell ref="O129:P129"/>
    <mergeCell ref="Q129:R129"/>
    <mergeCell ref="S129:T129"/>
    <mergeCell ref="U129:V129"/>
    <mergeCell ref="W129:X129"/>
    <mergeCell ref="AK132:AL132"/>
    <mergeCell ref="AM132:AN132"/>
    <mergeCell ref="AO132:AP132"/>
    <mergeCell ref="AQ132:AR132"/>
    <mergeCell ref="AS132:AT132"/>
    <mergeCell ref="Y132:Z132"/>
    <mergeCell ref="AA132:AB132"/>
    <mergeCell ref="AC132:AD132"/>
    <mergeCell ref="AE132:AF132"/>
    <mergeCell ref="AG132:AH132"/>
    <mergeCell ref="AI132:AJ132"/>
    <mergeCell ref="AM133:AN133"/>
    <mergeCell ref="AO133:AP133"/>
    <mergeCell ref="AQ133:AR133"/>
    <mergeCell ref="AS133:AT133"/>
    <mergeCell ref="C136:D136"/>
    <mergeCell ref="E136:F136"/>
    <mergeCell ref="G136:H136"/>
    <mergeCell ref="I136:J136"/>
    <mergeCell ref="Y133:Z133"/>
    <mergeCell ref="AA133:AB133"/>
    <mergeCell ref="AC133:AD133"/>
    <mergeCell ref="AE133:AF133"/>
    <mergeCell ref="AG133:AH133"/>
    <mergeCell ref="AI133:AJ133"/>
    <mergeCell ref="M133:N133"/>
    <mergeCell ref="O133:P133"/>
    <mergeCell ref="Q133:R133"/>
    <mergeCell ref="S133:T133"/>
    <mergeCell ref="U133:V133"/>
    <mergeCell ref="W133:X133"/>
    <mergeCell ref="AK136:AL136"/>
    <mergeCell ref="AM136:AN136"/>
    <mergeCell ref="AO136:AP136"/>
    <mergeCell ref="AQ136:AR136"/>
    <mergeCell ref="AS136:AT136"/>
    <mergeCell ref="Y136:Z136"/>
    <mergeCell ref="AA136:AB136"/>
    <mergeCell ref="AC136:AD136"/>
    <mergeCell ref="AE136:AF136"/>
    <mergeCell ref="AG136:AH136"/>
    <mergeCell ref="AI136:AJ136"/>
    <mergeCell ref="M136:N136"/>
    <mergeCell ref="O136:P136"/>
    <mergeCell ref="Q136:R136"/>
    <mergeCell ref="S136:T136"/>
    <mergeCell ref="U136:V136"/>
    <mergeCell ref="W136:X136"/>
    <mergeCell ref="AK137:AL137"/>
    <mergeCell ref="Y140:Z140"/>
    <mergeCell ref="AA140:AB140"/>
    <mergeCell ref="AC140:AD140"/>
    <mergeCell ref="AE140:AF140"/>
    <mergeCell ref="AG140:AH140"/>
    <mergeCell ref="AI140:AJ140"/>
    <mergeCell ref="M140:N140"/>
    <mergeCell ref="O140:P140"/>
    <mergeCell ref="Q140:R140"/>
    <mergeCell ref="S140:T140"/>
    <mergeCell ref="U140:V140"/>
    <mergeCell ref="W140:X140"/>
    <mergeCell ref="AM137:AN137"/>
    <mergeCell ref="AO137:AP137"/>
    <mergeCell ref="AQ137:AR137"/>
    <mergeCell ref="AS137:AT137"/>
    <mergeCell ref="AK140:AL140"/>
    <mergeCell ref="AM140:AN140"/>
    <mergeCell ref="AO140:AP140"/>
    <mergeCell ref="AQ140:AR140"/>
    <mergeCell ref="AS140:AT140"/>
    <mergeCell ref="C140:D140"/>
    <mergeCell ref="E140:F140"/>
    <mergeCell ref="G140:H140"/>
    <mergeCell ref="I140:J140"/>
    <mergeCell ref="K140:L140"/>
    <mergeCell ref="Y137:Z137"/>
    <mergeCell ref="AA137:AB137"/>
    <mergeCell ref="AC137:AD137"/>
    <mergeCell ref="AE137:AF137"/>
    <mergeCell ref="AG137:AH137"/>
    <mergeCell ref="AI137:AJ137"/>
    <mergeCell ref="M137:N137"/>
    <mergeCell ref="O137:P137"/>
    <mergeCell ref="Q137:R137"/>
    <mergeCell ref="S137:T137"/>
    <mergeCell ref="U137:V137"/>
    <mergeCell ref="W137:X137"/>
    <mergeCell ref="E137:F137"/>
    <mergeCell ref="G137:H137"/>
    <mergeCell ref="I137:J137"/>
    <mergeCell ref="K137:L137"/>
    <mergeCell ref="C144:D144"/>
    <mergeCell ref="E144:F144"/>
    <mergeCell ref="G144:H144"/>
    <mergeCell ref="I144:J144"/>
    <mergeCell ref="K144:L144"/>
    <mergeCell ref="Y141:Z141"/>
    <mergeCell ref="AA141:AB141"/>
    <mergeCell ref="AC141:AD141"/>
    <mergeCell ref="AE141:AF141"/>
    <mergeCell ref="AG141:AH141"/>
    <mergeCell ref="AI141:AJ141"/>
    <mergeCell ref="M141:N141"/>
    <mergeCell ref="O141:P141"/>
    <mergeCell ref="Q141:R141"/>
    <mergeCell ref="S141:T141"/>
    <mergeCell ref="U141:V141"/>
    <mergeCell ref="W141:X141"/>
    <mergeCell ref="C141:D141"/>
    <mergeCell ref="E141:F141"/>
    <mergeCell ref="G141:H141"/>
    <mergeCell ref="I141:J141"/>
    <mergeCell ref="K141:L141"/>
    <mergeCell ref="Y144:Z144"/>
    <mergeCell ref="AA144:AB144"/>
    <mergeCell ref="AC144:AD144"/>
    <mergeCell ref="AE144:AF144"/>
    <mergeCell ref="AG144:AH144"/>
    <mergeCell ref="AI144:AJ144"/>
    <mergeCell ref="M144:N144"/>
    <mergeCell ref="O144:P144"/>
    <mergeCell ref="Q144:R144"/>
    <mergeCell ref="S144:T144"/>
    <mergeCell ref="U144:V144"/>
    <mergeCell ref="W144:X144"/>
    <mergeCell ref="AK141:AL141"/>
    <mergeCell ref="AM141:AN141"/>
    <mergeCell ref="AO141:AP141"/>
    <mergeCell ref="AQ141:AR141"/>
    <mergeCell ref="AS141:AT141"/>
    <mergeCell ref="AK144:AL144"/>
    <mergeCell ref="AM144:AN144"/>
    <mergeCell ref="AO144:AP144"/>
    <mergeCell ref="AQ144:AR144"/>
    <mergeCell ref="AS144:AT144"/>
    <mergeCell ref="C148:D148"/>
    <mergeCell ref="E148:F148"/>
    <mergeCell ref="G148:H148"/>
    <mergeCell ref="I148:J148"/>
    <mergeCell ref="K148:L148"/>
    <mergeCell ref="Y145:Z145"/>
    <mergeCell ref="AA145:AB145"/>
    <mergeCell ref="AC145:AD145"/>
    <mergeCell ref="AE145:AF145"/>
    <mergeCell ref="AG145:AH145"/>
    <mergeCell ref="AI145:AJ145"/>
    <mergeCell ref="M145:N145"/>
    <mergeCell ref="O145:P145"/>
    <mergeCell ref="Q145:R145"/>
    <mergeCell ref="S145:T145"/>
    <mergeCell ref="U145:V145"/>
    <mergeCell ref="W145:X145"/>
    <mergeCell ref="C145:D145"/>
    <mergeCell ref="E145:F145"/>
    <mergeCell ref="G145:H145"/>
    <mergeCell ref="I145:J145"/>
    <mergeCell ref="K145:L145"/>
    <mergeCell ref="Y148:Z148"/>
    <mergeCell ref="AA148:AB148"/>
    <mergeCell ref="AC148:AD148"/>
    <mergeCell ref="AE148:AF148"/>
    <mergeCell ref="AG148:AH148"/>
    <mergeCell ref="AI148:AJ148"/>
    <mergeCell ref="M148:N148"/>
    <mergeCell ref="O148:P148"/>
    <mergeCell ref="Q148:R148"/>
    <mergeCell ref="S148:T148"/>
    <mergeCell ref="U148:V148"/>
    <mergeCell ref="W148:X148"/>
    <mergeCell ref="AK145:AL145"/>
    <mergeCell ref="AM145:AN145"/>
    <mergeCell ref="AO145:AP145"/>
    <mergeCell ref="AQ145:AR145"/>
    <mergeCell ref="AS145:AT145"/>
    <mergeCell ref="AK148:AL148"/>
    <mergeCell ref="AM148:AN148"/>
    <mergeCell ref="AO148:AP148"/>
    <mergeCell ref="AQ148:AR148"/>
    <mergeCell ref="AS148:AT148"/>
    <mergeCell ref="C152:D152"/>
    <mergeCell ref="E152:F152"/>
    <mergeCell ref="G152:H152"/>
    <mergeCell ref="I152:J152"/>
    <mergeCell ref="K152:L152"/>
    <mergeCell ref="Y149:Z149"/>
    <mergeCell ref="AA149:AB149"/>
    <mergeCell ref="AC149:AD149"/>
    <mergeCell ref="AE149:AF149"/>
    <mergeCell ref="AG149:AH149"/>
    <mergeCell ref="AI149:AJ149"/>
    <mergeCell ref="M149:N149"/>
    <mergeCell ref="O149:P149"/>
    <mergeCell ref="Q149:R149"/>
    <mergeCell ref="S149:T149"/>
    <mergeCell ref="U149:V149"/>
    <mergeCell ref="W149:X149"/>
    <mergeCell ref="C149:D149"/>
    <mergeCell ref="E149:F149"/>
    <mergeCell ref="G149:H149"/>
    <mergeCell ref="I149:J149"/>
    <mergeCell ref="K149:L149"/>
    <mergeCell ref="Y152:Z152"/>
    <mergeCell ref="AA152:AB152"/>
    <mergeCell ref="AC152:AD152"/>
    <mergeCell ref="AE152:AF152"/>
    <mergeCell ref="AG152:AH152"/>
    <mergeCell ref="AI152:AJ152"/>
    <mergeCell ref="M152:N152"/>
    <mergeCell ref="O152:P152"/>
    <mergeCell ref="Q152:R152"/>
    <mergeCell ref="S152:T152"/>
    <mergeCell ref="U152:V152"/>
    <mergeCell ref="W152:X152"/>
    <mergeCell ref="AK149:AL149"/>
    <mergeCell ref="AM149:AN149"/>
    <mergeCell ref="AO149:AP149"/>
    <mergeCell ref="AQ149:AR149"/>
    <mergeCell ref="AS149:AT149"/>
    <mergeCell ref="AK152:AL152"/>
    <mergeCell ref="AM152:AN152"/>
    <mergeCell ref="AO152:AP152"/>
    <mergeCell ref="AQ152:AR152"/>
    <mergeCell ref="AS152:AT152"/>
    <mergeCell ref="C156:D156"/>
    <mergeCell ref="E156:F156"/>
    <mergeCell ref="G156:H156"/>
    <mergeCell ref="I156:J156"/>
    <mergeCell ref="K156:L156"/>
    <mergeCell ref="Y153:Z153"/>
    <mergeCell ref="AA153:AB153"/>
    <mergeCell ref="AC153:AD153"/>
    <mergeCell ref="AE153:AF153"/>
    <mergeCell ref="AG153:AH153"/>
    <mergeCell ref="AI153:AJ153"/>
    <mergeCell ref="M153:N153"/>
    <mergeCell ref="O153:P153"/>
    <mergeCell ref="Q153:R153"/>
    <mergeCell ref="S153:T153"/>
    <mergeCell ref="U153:V153"/>
    <mergeCell ref="W153:X153"/>
    <mergeCell ref="C153:D153"/>
    <mergeCell ref="E153:F153"/>
    <mergeCell ref="G153:H153"/>
    <mergeCell ref="I153:J153"/>
    <mergeCell ref="K153:L153"/>
    <mergeCell ref="Y156:Z156"/>
    <mergeCell ref="AA156:AB156"/>
    <mergeCell ref="AC156:AD156"/>
    <mergeCell ref="AE156:AF156"/>
    <mergeCell ref="AG156:AH156"/>
    <mergeCell ref="AI156:AJ156"/>
    <mergeCell ref="M156:N156"/>
    <mergeCell ref="O156:P156"/>
    <mergeCell ref="Q156:R156"/>
    <mergeCell ref="S156:T156"/>
    <mergeCell ref="U156:V156"/>
    <mergeCell ref="W156:X156"/>
    <mergeCell ref="AK153:AL153"/>
    <mergeCell ref="AM153:AN153"/>
    <mergeCell ref="AO153:AP153"/>
    <mergeCell ref="AQ153:AR153"/>
    <mergeCell ref="AS153:AT153"/>
    <mergeCell ref="AK156:AL156"/>
    <mergeCell ref="AM156:AN156"/>
    <mergeCell ref="AO156:AP156"/>
    <mergeCell ref="AQ156:AR156"/>
    <mergeCell ref="AS156:AT156"/>
    <mergeCell ref="C160:D160"/>
    <mergeCell ref="E160:F160"/>
    <mergeCell ref="G160:H160"/>
    <mergeCell ref="I160:J160"/>
    <mergeCell ref="K160:L160"/>
    <mergeCell ref="Y157:Z157"/>
    <mergeCell ref="AA157:AB157"/>
    <mergeCell ref="AC157:AD157"/>
    <mergeCell ref="AE157:AF157"/>
    <mergeCell ref="AG157:AH157"/>
    <mergeCell ref="AI157:AJ157"/>
    <mergeCell ref="M157:N157"/>
    <mergeCell ref="O157:P157"/>
    <mergeCell ref="Q157:R157"/>
    <mergeCell ref="S157:T157"/>
    <mergeCell ref="U157:V157"/>
    <mergeCell ref="W157:X157"/>
    <mergeCell ref="C157:D157"/>
    <mergeCell ref="E157:F157"/>
    <mergeCell ref="G157:H157"/>
    <mergeCell ref="I157:J157"/>
    <mergeCell ref="K157:L157"/>
    <mergeCell ref="Y160:Z160"/>
    <mergeCell ref="AA160:AB160"/>
    <mergeCell ref="AC160:AD160"/>
    <mergeCell ref="AE160:AF160"/>
    <mergeCell ref="AG160:AH160"/>
    <mergeCell ref="AI160:AJ160"/>
    <mergeCell ref="M160:N160"/>
    <mergeCell ref="O160:P160"/>
    <mergeCell ref="Q160:R160"/>
    <mergeCell ref="S160:T160"/>
    <mergeCell ref="U160:V160"/>
    <mergeCell ref="W160:X160"/>
    <mergeCell ref="AK157:AL157"/>
    <mergeCell ref="AM157:AN157"/>
    <mergeCell ref="AO157:AP157"/>
    <mergeCell ref="AQ157:AR157"/>
    <mergeCell ref="AS157:AT157"/>
    <mergeCell ref="AK160:AL160"/>
    <mergeCell ref="AM160:AN160"/>
    <mergeCell ref="AO160:AP160"/>
    <mergeCell ref="AQ160:AR160"/>
    <mergeCell ref="AS160:AT160"/>
    <mergeCell ref="C164:D164"/>
    <mergeCell ref="E164:F164"/>
    <mergeCell ref="G164:H164"/>
    <mergeCell ref="I164:J164"/>
    <mergeCell ref="K164:L164"/>
    <mergeCell ref="Y161:Z161"/>
    <mergeCell ref="AA161:AB161"/>
    <mergeCell ref="AC161:AD161"/>
    <mergeCell ref="AE161:AF161"/>
    <mergeCell ref="AG161:AH161"/>
    <mergeCell ref="AI161:AJ161"/>
    <mergeCell ref="M161:N161"/>
    <mergeCell ref="O161:P161"/>
    <mergeCell ref="Q161:R161"/>
    <mergeCell ref="S161:T161"/>
    <mergeCell ref="U161:V161"/>
    <mergeCell ref="W161:X161"/>
    <mergeCell ref="C161:D161"/>
    <mergeCell ref="E161:F161"/>
    <mergeCell ref="G161:H161"/>
    <mergeCell ref="I161:J161"/>
    <mergeCell ref="K161:L161"/>
    <mergeCell ref="Y164:Z164"/>
    <mergeCell ref="AA164:AB164"/>
    <mergeCell ref="AC164:AD164"/>
    <mergeCell ref="AE164:AF164"/>
    <mergeCell ref="AG164:AH164"/>
    <mergeCell ref="AI164:AJ164"/>
    <mergeCell ref="M164:N164"/>
    <mergeCell ref="O164:P164"/>
    <mergeCell ref="Q164:R164"/>
    <mergeCell ref="S164:T164"/>
    <mergeCell ref="U164:V164"/>
    <mergeCell ref="W164:X164"/>
    <mergeCell ref="AK161:AL161"/>
    <mergeCell ref="AM161:AN161"/>
    <mergeCell ref="AO161:AP161"/>
    <mergeCell ref="AQ161:AR161"/>
    <mergeCell ref="AS161:AT161"/>
    <mergeCell ref="AK164:AL164"/>
    <mergeCell ref="AM164:AN164"/>
    <mergeCell ref="AO164:AP164"/>
    <mergeCell ref="AQ164:AR164"/>
    <mergeCell ref="AS164:AT164"/>
    <mergeCell ref="AK165:AL165"/>
    <mergeCell ref="AM165:AN165"/>
    <mergeCell ref="AO165:AP165"/>
    <mergeCell ref="AQ165:AR165"/>
    <mergeCell ref="AS165:AT165"/>
    <mergeCell ref="C168:D168"/>
    <mergeCell ref="E168:F168"/>
    <mergeCell ref="G168:H168"/>
    <mergeCell ref="I168:J168"/>
    <mergeCell ref="K168:L168"/>
    <mergeCell ref="Y165:Z165"/>
    <mergeCell ref="AA165:AB165"/>
    <mergeCell ref="AC165:AD165"/>
    <mergeCell ref="AE165:AF165"/>
    <mergeCell ref="AG165:AH165"/>
    <mergeCell ref="AI165:AJ165"/>
    <mergeCell ref="M165:N165"/>
    <mergeCell ref="O165:P165"/>
    <mergeCell ref="Q165:R165"/>
    <mergeCell ref="S165:T165"/>
    <mergeCell ref="U165:V165"/>
    <mergeCell ref="W165:X165"/>
    <mergeCell ref="AK168:AL168"/>
    <mergeCell ref="AM168:AN168"/>
    <mergeCell ref="AO168:AP168"/>
    <mergeCell ref="AQ168:AR168"/>
    <mergeCell ref="AS168:AT168"/>
    <mergeCell ref="C165:D165"/>
    <mergeCell ref="E165:F165"/>
    <mergeCell ref="G165:H165"/>
    <mergeCell ref="I165:J165"/>
    <mergeCell ref="K165:L165"/>
    <mergeCell ref="A171:A210"/>
    <mergeCell ref="C171:D171"/>
    <mergeCell ref="E171:F171"/>
    <mergeCell ref="G171:H171"/>
    <mergeCell ref="I171:J171"/>
    <mergeCell ref="Y168:Z168"/>
    <mergeCell ref="AA168:AB168"/>
    <mergeCell ref="AC168:AD168"/>
    <mergeCell ref="AE168:AF168"/>
    <mergeCell ref="AG168:AH168"/>
    <mergeCell ref="AI168:AJ168"/>
    <mergeCell ref="M168:N168"/>
    <mergeCell ref="O168:P168"/>
    <mergeCell ref="Q168:R168"/>
    <mergeCell ref="S168:T168"/>
    <mergeCell ref="U168:V168"/>
    <mergeCell ref="W168:X168"/>
    <mergeCell ref="AI171:AJ171"/>
    <mergeCell ref="C178:D178"/>
    <mergeCell ref="E178:F178"/>
    <mergeCell ref="G178:H178"/>
    <mergeCell ref="I178:J178"/>
    <mergeCell ref="K178:L178"/>
    <mergeCell ref="M178:N178"/>
    <mergeCell ref="AA175:AB175"/>
    <mergeCell ref="AC175:AD175"/>
    <mergeCell ref="AE175:AF175"/>
    <mergeCell ref="AG175:AH175"/>
    <mergeCell ref="AI175:AJ175"/>
    <mergeCell ref="C183:D183"/>
    <mergeCell ref="E183:F183"/>
    <mergeCell ref="G183:H183"/>
    <mergeCell ref="M174:N174"/>
    <mergeCell ref="AM175:AN175"/>
    <mergeCell ref="AO175:AP175"/>
    <mergeCell ref="AQ175:AR175"/>
    <mergeCell ref="AS175:AT175"/>
    <mergeCell ref="AK171:AL171"/>
    <mergeCell ref="AM171:AN171"/>
    <mergeCell ref="AO171:AP171"/>
    <mergeCell ref="AQ171:AR171"/>
    <mergeCell ref="AS171:AT171"/>
    <mergeCell ref="W171:X171"/>
    <mergeCell ref="Y171:Z171"/>
    <mergeCell ref="AA171:AB171"/>
    <mergeCell ref="AC171:AD171"/>
    <mergeCell ref="AE171:AF171"/>
    <mergeCell ref="AG171:AH171"/>
    <mergeCell ref="K171:L171"/>
    <mergeCell ref="M171:N171"/>
    <mergeCell ref="O171:P171"/>
    <mergeCell ref="Q171:R171"/>
    <mergeCell ref="S171:T171"/>
    <mergeCell ref="U171:V171"/>
    <mergeCell ref="W178:X178"/>
    <mergeCell ref="Y178:Z178"/>
    <mergeCell ref="AM179:AN179"/>
    <mergeCell ref="AO179:AP179"/>
    <mergeCell ref="AQ179:AR179"/>
    <mergeCell ref="AM174:AN174"/>
    <mergeCell ref="AO174:AP174"/>
    <mergeCell ref="AQ174:AR174"/>
    <mergeCell ref="AS174:AT174"/>
    <mergeCell ref="C175:D175"/>
    <mergeCell ref="E175:F175"/>
    <mergeCell ref="G175:H175"/>
    <mergeCell ref="I175:J175"/>
    <mergeCell ref="K175:L175"/>
    <mergeCell ref="M175:N175"/>
    <mergeCell ref="AA174:AB174"/>
    <mergeCell ref="AC174:AD174"/>
    <mergeCell ref="AE174:AF174"/>
    <mergeCell ref="AG174:AH174"/>
    <mergeCell ref="AI174:AJ174"/>
    <mergeCell ref="AK174:AL174"/>
    <mergeCell ref="O174:P174"/>
    <mergeCell ref="Q174:R174"/>
    <mergeCell ref="S174:T174"/>
    <mergeCell ref="U174:V174"/>
    <mergeCell ref="W174:X174"/>
    <mergeCell ref="Y174:Z174"/>
    <mergeCell ref="C174:D174"/>
    <mergeCell ref="E174:F174"/>
    <mergeCell ref="G174:H174"/>
    <mergeCell ref="I174:J174"/>
    <mergeCell ref="K174:L174"/>
    <mergeCell ref="Y179:Z179"/>
    <mergeCell ref="AM182:AN182"/>
    <mergeCell ref="AO182:AP182"/>
    <mergeCell ref="AQ182:AR182"/>
    <mergeCell ref="AS182:AT182"/>
    <mergeCell ref="AK175:AL175"/>
    <mergeCell ref="O175:P175"/>
    <mergeCell ref="Q175:R175"/>
    <mergeCell ref="S175:T175"/>
    <mergeCell ref="U175:V175"/>
    <mergeCell ref="W175:X175"/>
    <mergeCell ref="Y175:Z175"/>
    <mergeCell ref="AM178:AN178"/>
    <mergeCell ref="AO178:AP178"/>
    <mergeCell ref="AQ178:AR178"/>
    <mergeCell ref="AS178:AT178"/>
    <mergeCell ref="C179:D179"/>
    <mergeCell ref="E179:F179"/>
    <mergeCell ref="G179:H179"/>
    <mergeCell ref="I179:J179"/>
    <mergeCell ref="K179:L179"/>
    <mergeCell ref="M179:N179"/>
    <mergeCell ref="AA178:AB178"/>
    <mergeCell ref="AC178:AD178"/>
    <mergeCell ref="AE178:AF178"/>
    <mergeCell ref="AG178:AH178"/>
    <mergeCell ref="AI178:AJ178"/>
    <mergeCell ref="AK178:AL178"/>
    <mergeCell ref="O178:P178"/>
    <mergeCell ref="Q178:R178"/>
    <mergeCell ref="S178:T178"/>
    <mergeCell ref="U178:V178"/>
    <mergeCell ref="AA182:AB182"/>
    <mergeCell ref="AC182:AD182"/>
    <mergeCell ref="AE182:AF182"/>
    <mergeCell ref="AG182:AH182"/>
    <mergeCell ref="AI182:AJ182"/>
    <mergeCell ref="AK182:AL182"/>
    <mergeCell ref="O182:P182"/>
    <mergeCell ref="Q182:R182"/>
    <mergeCell ref="S182:T182"/>
    <mergeCell ref="U182:V182"/>
    <mergeCell ref="W182:X182"/>
    <mergeCell ref="Y182:Z182"/>
    <mergeCell ref="AM183:AN183"/>
    <mergeCell ref="AO183:AP183"/>
    <mergeCell ref="AS179:AT179"/>
    <mergeCell ref="C182:D182"/>
    <mergeCell ref="E182:F182"/>
    <mergeCell ref="G182:H182"/>
    <mergeCell ref="I182:J182"/>
    <mergeCell ref="K182:L182"/>
    <mergeCell ref="M182:N182"/>
    <mergeCell ref="AA179:AB179"/>
    <mergeCell ref="AC179:AD179"/>
    <mergeCell ref="AE179:AF179"/>
    <mergeCell ref="AG179:AH179"/>
    <mergeCell ref="AI179:AJ179"/>
    <mergeCell ref="AK179:AL179"/>
    <mergeCell ref="O179:P179"/>
    <mergeCell ref="Q179:R179"/>
    <mergeCell ref="S179:T179"/>
    <mergeCell ref="U179:V179"/>
    <mergeCell ref="W179:X179"/>
    <mergeCell ref="AQ183:AR183"/>
    <mergeCell ref="AS183:AT183"/>
    <mergeCell ref="C186:D186"/>
    <mergeCell ref="E186:F186"/>
    <mergeCell ref="G186:H186"/>
    <mergeCell ref="I186:J186"/>
    <mergeCell ref="K186:L186"/>
    <mergeCell ref="M186:N186"/>
    <mergeCell ref="AA183:AB183"/>
    <mergeCell ref="AC183:AD183"/>
    <mergeCell ref="AE183:AF183"/>
    <mergeCell ref="AG183:AH183"/>
    <mergeCell ref="AI183:AJ183"/>
    <mergeCell ref="AK183:AL183"/>
    <mergeCell ref="O183:P183"/>
    <mergeCell ref="Q183:R183"/>
    <mergeCell ref="S183:T183"/>
    <mergeCell ref="U183:V183"/>
    <mergeCell ref="W183:X183"/>
    <mergeCell ref="Y183:Z183"/>
    <mergeCell ref="AM186:AN186"/>
    <mergeCell ref="AO186:AP186"/>
    <mergeCell ref="AQ186:AR186"/>
    <mergeCell ref="AS186:AT186"/>
    <mergeCell ref="I183:J183"/>
    <mergeCell ref="K183:L183"/>
    <mergeCell ref="M183:N183"/>
    <mergeCell ref="AA186:AB186"/>
    <mergeCell ref="AC186:AD186"/>
    <mergeCell ref="AE186:AF186"/>
    <mergeCell ref="AG186:AH186"/>
    <mergeCell ref="AI186:AJ186"/>
    <mergeCell ref="AK186:AL186"/>
    <mergeCell ref="O186:P186"/>
    <mergeCell ref="Q186:R186"/>
    <mergeCell ref="S186:T186"/>
    <mergeCell ref="U186:V186"/>
    <mergeCell ref="W186:X186"/>
    <mergeCell ref="Y186:Z186"/>
    <mergeCell ref="AA190:AB190"/>
    <mergeCell ref="AC190:AD190"/>
    <mergeCell ref="AE190:AF190"/>
    <mergeCell ref="AG190:AH190"/>
    <mergeCell ref="AI190:AJ190"/>
    <mergeCell ref="AK190:AL190"/>
    <mergeCell ref="O190:P190"/>
    <mergeCell ref="Q190:R190"/>
    <mergeCell ref="S190:T190"/>
    <mergeCell ref="U190:V190"/>
    <mergeCell ref="W190:X190"/>
    <mergeCell ref="Y190:Z190"/>
    <mergeCell ref="AM187:AN187"/>
    <mergeCell ref="AO187:AP187"/>
    <mergeCell ref="AQ187:AR187"/>
    <mergeCell ref="AS187:AT187"/>
    <mergeCell ref="C190:D190"/>
    <mergeCell ref="E190:F190"/>
    <mergeCell ref="G190:H190"/>
    <mergeCell ref="I190:J190"/>
    <mergeCell ref="K190:L190"/>
    <mergeCell ref="M190:N190"/>
    <mergeCell ref="AA187:AB187"/>
    <mergeCell ref="AC187:AD187"/>
    <mergeCell ref="AE187:AF187"/>
    <mergeCell ref="AG187:AH187"/>
    <mergeCell ref="AI187:AJ187"/>
    <mergeCell ref="AK187:AL187"/>
    <mergeCell ref="O187:P187"/>
    <mergeCell ref="Q187:R187"/>
    <mergeCell ref="S187:T187"/>
    <mergeCell ref="U187:V187"/>
    <mergeCell ref="W187:X187"/>
    <mergeCell ref="Y187:Z187"/>
    <mergeCell ref="AM190:AN190"/>
    <mergeCell ref="AO190:AP190"/>
    <mergeCell ref="AQ190:AR190"/>
    <mergeCell ref="AS190:AT190"/>
    <mergeCell ref="C187:D187"/>
    <mergeCell ref="E187:F187"/>
    <mergeCell ref="G187:H187"/>
    <mergeCell ref="I187:J187"/>
    <mergeCell ref="K187:L187"/>
    <mergeCell ref="M187:N187"/>
    <mergeCell ref="AM191:AN191"/>
    <mergeCell ref="AO191:AP191"/>
    <mergeCell ref="AQ191:AR191"/>
    <mergeCell ref="AS191:AT191"/>
    <mergeCell ref="C194:D194"/>
    <mergeCell ref="E194:F194"/>
    <mergeCell ref="G194:H194"/>
    <mergeCell ref="I194:J194"/>
    <mergeCell ref="K194:L194"/>
    <mergeCell ref="M194:N194"/>
    <mergeCell ref="AA191:AB191"/>
    <mergeCell ref="AC191:AD191"/>
    <mergeCell ref="AE191:AF191"/>
    <mergeCell ref="AG191:AH191"/>
    <mergeCell ref="AI191:AJ191"/>
    <mergeCell ref="AK191:AL191"/>
    <mergeCell ref="O191:P191"/>
    <mergeCell ref="Q191:R191"/>
    <mergeCell ref="S191:T191"/>
    <mergeCell ref="U191:V191"/>
    <mergeCell ref="W191:X191"/>
    <mergeCell ref="Y191:Z191"/>
    <mergeCell ref="AM194:AN194"/>
    <mergeCell ref="AO194:AP194"/>
    <mergeCell ref="AQ194:AR194"/>
    <mergeCell ref="AS194:AT194"/>
    <mergeCell ref="C191:D191"/>
    <mergeCell ref="E191:F191"/>
    <mergeCell ref="G191:H191"/>
    <mergeCell ref="I191:J191"/>
    <mergeCell ref="K191:L191"/>
    <mergeCell ref="M191:N191"/>
    <mergeCell ref="AA194:AB194"/>
    <mergeCell ref="AC194:AD194"/>
    <mergeCell ref="AE194:AF194"/>
    <mergeCell ref="AG194:AH194"/>
    <mergeCell ref="AI194:AJ194"/>
    <mergeCell ref="AK194:AL194"/>
    <mergeCell ref="O194:P194"/>
    <mergeCell ref="Q194:R194"/>
    <mergeCell ref="S194:T194"/>
    <mergeCell ref="U194:V194"/>
    <mergeCell ref="W194:X194"/>
    <mergeCell ref="Y194:Z194"/>
    <mergeCell ref="AA198:AB198"/>
    <mergeCell ref="AC198:AD198"/>
    <mergeCell ref="AE198:AF198"/>
    <mergeCell ref="AG198:AH198"/>
    <mergeCell ref="AI198:AJ198"/>
    <mergeCell ref="AK198:AL198"/>
    <mergeCell ref="O198:P198"/>
    <mergeCell ref="Q198:R198"/>
    <mergeCell ref="S198:T198"/>
    <mergeCell ref="U198:V198"/>
    <mergeCell ref="W198:X198"/>
    <mergeCell ref="Y198:Z198"/>
    <mergeCell ref="AM195:AN195"/>
    <mergeCell ref="AO195:AP195"/>
    <mergeCell ref="AQ195:AR195"/>
    <mergeCell ref="AS195:AT195"/>
    <mergeCell ref="C198:D198"/>
    <mergeCell ref="E198:F198"/>
    <mergeCell ref="G198:H198"/>
    <mergeCell ref="I198:J198"/>
    <mergeCell ref="K198:L198"/>
    <mergeCell ref="M198:N198"/>
    <mergeCell ref="AA195:AB195"/>
    <mergeCell ref="AC195:AD195"/>
    <mergeCell ref="AE195:AF195"/>
    <mergeCell ref="AG195:AH195"/>
    <mergeCell ref="AI195:AJ195"/>
    <mergeCell ref="AK195:AL195"/>
    <mergeCell ref="O195:P195"/>
    <mergeCell ref="Q195:R195"/>
    <mergeCell ref="S195:T195"/>
    <mergeCell ref="U195:V195"/>
    <mergeCell ref="W195:X195"/>
    <mergeCell ref="Y195:Z195"/>
    <mergeCell ref="AM198:AN198"/>
    <mergeCell ref="AO198:AP198"/>
    <mergeCell ref="AQ198:AR198"/>
    <mergeCell ref="AS198:AT198"/>
    <mergeCell ref="C195:D195"/>
    <mergeCell ref="E195:F195"/>
    <mergeCell ref="G195:H195"/>
    <mergeCell ref="I195:J195"/>
    <mergeCell ref="K195:L195"/>
    <mergeCell ref="M195:N195"/>
    <mergeCell ref="AM199:AN199"/>
    <mergeCell ref="AO199:AP199"/>
    <mergeCell ref="AQ199:AR199"/>
    <mergeCell ref="AS199:AT199"/>
    <mergeCell ref="C202:D202"/>
    <mergeCell ref="E202:F202"/>
    <mergeCell ref="G202:H202"/>
    <mergeCell ref="I202:J202"/>
    <mergeCell ref="K202:L202"/>
    <mergeCell ref="M202:N202"/>
    <mergeCell ref="AA199:AB199"/>
    <mergeCell ref="AC199:AD199"/>
    <mergeCell ref="AE199:AF199"/>
    <mergeCell ref="AG199:AH199"/>
    <mergeCell ref="AI199:AJ199"/>
    <mergeCell ref="AK199:AL199"/>
    <mergeCell ref="O199:P199"/>
    <mergeCell ref="Q199:R199"/>
    <mergeCell ref="S199:T199"/>
    <mergeCell ref="U199:V199"/>
    <mergeCell ref="W199:X199"/>
    <mergeCell ref="Y199:Z199"/>
    <mergeCell ref="AM202:AN202"/>
    <mergeCell ref="AO202:AP202"/>
    <mergeCell ref="AQ202:AR202"/>
    <mergeCell ref="AS202:AT202"/>
    <mergeCell ref="C199:D199"/>
    <mergeCell ref="E199:F199"/>
    <mergeCell ref="G199:H199"/>
    <mergeCell ref="I199:J199"/>
    <mergeCell ref="K199:L199"/>
    <mergeCell ref="M199:N199"/>
    <mergeCell ref="AI202:AJ202"/>
    <mergeCell ref="AK202:AL202"/>
    <mergeCell ref="O202:P202"/>
    <mergeCell ref="Q202:R202"/>
    <mergeCell ref="S202:T202"/>
    <mergeCell ref="U202:V202"/>
    <mergeCell ref="W202:X202"/>
    <mergeCell ref="Y202:Z202"/>
    <mergeCell ref="AA206:AB206"/>
    <mergeCell ref="AC206:AD206"/>
    <mergeCell ref="AE206:AF206"/>
    <mergeCell ref="AG206:AH206"/>
    <mergeCell ref="AI206:AJ206"/>
    <mergeCell ref="AK206:AL206"/>
    <mergeCell ref="O206:P206"/>
    <mergeCell ref="Q206:R206"/>
    <mergeCell ref="S206:T206"/>
    <mergeCell ref="U206:V206"/>
    <mergeCell ref="W206:X206"/>
    <mergeCell ref="Y206:Z206"/>
    <mergeCell ref="AC203:AD203"/>
    <mergeCell ref="AE203:AF203"/>
    <mergeCell ref="AG203:AH203"/>
    <mergeCell ref="AI203:AJ203"/>
    <mergeCell ref="AK203:AL203"/>
    <mergeCell ref="O203:P203"/>
    <mergeCell ref="Q203:R203"/>
    <mergeCell ref="S203:T203"/>
    <mergeCell ref="U203:V203"/>
    <mergeCell ref="W203:X203"/>
    <mergeCell ref="Y203:Z203"/>
    <mergeCell ref="C203:D203"/>
    <mergeCell ref="E203:F203"/>
    <mergeCell ref="G203:H203"/>
    <mergeCell ref="I203:J203"/>
    <mergeCell ref="K203:L203"/>
    <mergeCell ref="M203:N203"/>
    <mergeCell ref="AE202:AF202"/>
    <mergeCell ref="C210:D210"/>
    <mergeCell ref="E210:F210"/>
    <mergeCell ref="G210:H210"/>
    <mergeCell ref="I210:J210"/>
    <mergeCell ref="K210:L210"/>
    <mergeCell ref="M210:N210"/>
    <mergeCell ref="AA207:AB207"/>
    <mergeCell ref="AC207:AD207"/>
    <mergeCell ref="AE207:AF207"/>
    <mergeCell ref="AG207:AH207"/>
    <mergeCell ref="AA203:AB203"/>
    <mergeCell ref="AG202:AH202"/>
    <mergeCell ref="AK207:AL207"/>
    <mergeCell ref="O207:P207"/>
    <mergeCell ref="Q207:R207"/>
    <mergeCell ref="S207:T207"/>
    <mergeCell ref="U207:V207"/>
    <mergeCell ref="W207:X207"/>
    <mergeCell ref="Y207:Z207"/>
    <mergeCell ref="C207:D207"/>
    <mergeCell ref="E207:F207"/>
    <mergeCell ref="G207:H207"/>
    <mergeCell ref="I207:J207"/>
    <mergeCell ref="K207:L207"/>
    <mergeCell ref="M207:N207"/>
    <mergeCell ref="C206:D206"/>
    <mergeCell ref="E206:F206"/>
    <mergeCell ref="G206:H206"/>
    <mergeCell ref="I206:J206"/>
    <mergeCell ref="K206:L206"/>
    <mergeCell ref="M206:N206"/>
    <mergeCell ref="K85:P85"/>
    <mergeCell ref="AM210:AN210"/>
    <mergeCell ref="AO210:AP210"/>
    <mergeCell ref="AQ210:AR210"/>
    <mergeCell ref="AS210:AT210"/>
    <mergeCell ref="AA210:AB210"/>
    <mergeCell ref="AC210:AD210"/>
    <mergeCell ref="AE210:AF210"/>
    <mergeCell ref="AG210:AH210"/>
    <mergeCell ref="AI210:AJ210"/>
    <mergeCell ref="AK210:AL210"/>
    <mergeCell ref="O210:P210"/>
    <mergeCell ref="Q210:R210"/>
    <mergeCell ref="S210:T210"/>
    <mergeCell ref="U210:V210"/>
    <mergeCell ref="W210:X210"/>
    <mergeCell ref="Y210:Z210"/>
    <mergeCell ref="AM207:AN207"/>
    <mergeCell ref="AO207:AP207"/>
    <mergeCell ref="AQ207:AR207"/>
    <mergeCell ref="AS207:AT207"/>
    <mergeCell ref="AM203:AN203"/>
    <mergeCell ref="AO203:AP203"/>
    <mergeCell ref="AQ203:AR203"/>
    <mergeCell ref="AS203:AT203"/>
    <mergeCell ref="AM206:AN206"/>
    <mergeCell ref="AO206:AP206"/>
    <mergeCell ref="AQ206:AR206"/>
    <mergeCell ref="AS206:AT206"/>
    <mergeCell ref="AA202:AB202"/>
    <mergeCell ref="AC202:AD202"/>
    <mergeCell ref="AI207:AJ207"/>
  </mergeCells>
  <conditionalFormatting sqref="C6:D6">
    <cfRule type="expression" dxfId="1861" priority="3225">
      <formula>E6&lt;&gt;""</formula>
    </cfRule>
  </conditionalFormatting>
  <conditionalFormatting sqref="E6:F6">
    <cfRule type="expression" dxfId="1860" priority="3215">
      <formula>G6&lt;&gt;""</formula>
    </cfRule>
  </conditionalFormatting>
  <conditionalFormatting sqref="D5 F5">
    <cfRule type="duplicateValues" dxfId="1859" priority="3206"/>
  </conditionalFormatting>
  <conditionalFormatting sqref="G6:H6">
    <cfRule type="expression" dxfId="1858" priority="3195">
      <formula>I6&lt;&gt;""</formula>
    </cfRule>
  </conditionalFormatting>
  <conditionalFormatting sqref="I6:J6">
    <cfRule type="expression" dxfId="1857" priority="3185">
      <formula>K6&lt;&gt;""</formula>
    </cfRule>
  </conditionalFormatting>
  <conditionalFormatting sqref="H5 J5">
    <cfRule type="duplicateValues" dxfId="1856" priority="3176"/>
  </conditionalFormatting>
  <conditionalFormatting sqref="K6:L6">
    <cfRule type="expression" dxfId="1855" priority="3165">
      <formula>M6&lt;&gt;""</formula>
    </cfRule>
  </conditionalFormatting>
  <conditionalFormatting sqref="M6:N6">
    <cfRule type="expression" dxfId="1854" priority="3155">
      <formula>O6&lt;&gt;""</formula>
    </cfRule>
  </conditionalFormatting>
  <conditionalFormatting sqref="L5 N5">
    <cfRule type="duplicateValues" dxfId="1853" priority="3146"/>
  </conditionalFormatting>
  <conditionalFormatting sqref="O6:P6">
    <cfRule type="expression" dxfId="1852" priority="3135">
      <formula>Q6&lt;&gt;""</formula>
    </cfRule>
  </conditionalFormatting>
  <conditionalFormatting sqref="Q6:R6">
    <cfRule type="expression" dxfId="1851" priority="3125">
      <formula>S6&lt;&gt;""</formula>
    </cfRule>
  </conditionalFormatting>
  <conditionalFormatting sqref="P5 R5">
    <cfRule type="duplicateValues" dxfId="1850" priority="3116"/>
  </conditionalFormatting>
  <conditionalFormatting sqref="S6:T6">
    <cfRule type="expression" dxfId="1849" priority="3105">
      <formula>U6&lt;&gt;""</formula>
    </cfRule>
  </conditionalFormatting>
  <conditionalFormatting sqref="U6:V6">
    <cfRule type="expression" dxfId="1848" priority="3095">
      <formula>W6&lt;&gt;""</formula>
    </cfRule>
  </conditionalFormatting>
  <conditionalFormatting sqref="T5 V5">
    <cfRule type="duplicateValues" dxfId="1847" priority="3086"/>
  </conditionalFormatting>
  <conditionalFormatting sqref="W6:X6">
    <cfRule type="expression" dxfId="1846" priority="3075">
      <formula>Y6&lt;&gt;""</formula>
    </cfRule>
  </conditionalFormatting>
  <conditionalFormatting sqref="Y6:Z6">
    <cfRule type="expression" dxfId="1845" priority="3065">
      <formula>AA6&lt;&gt;""</formula>
    </cfRule>
  </conditionalFormatting>
  <conditionalFormatting sqref="X5 Z5">
    <cfRule type="duplicateValues" dxfId="1844" priority="3056"/>
  </conditionalFormatting>
  <conditionalFormatting sqref="AA6:AB6">
    <cfRule type="expression" dxfId="1843" priority="3045">
      <formula>AC6&lt;&gt;""</formula>
    </cfRule>
  </conditionalFormatting>
  <conditionalFormatting sqref="AC6:AD6">
    <cfRule type="expression" dxfId="1842" priority="3035">
      <formula>AE6&lt;&gt;""</formula>
    </cfRule>
  </conditionalFormatting>
  <conditionalFormatting sqref="AB5 AD5">
    <cfRule type="duplicateValues" dxfId="1841" priority="3026"/>
  </conditionalFormatting>
  <conditionalFormatting sqref="AE6:AF6">
    <cfRule type="expression" dxfId="1840" priority="3015">
      <formula>AG6&lt;&gt;""</formula>
    </cfRule>
  </conditionalFormatting>
  <conditionalFormatting sqref="AG6:AH6">
    <cfRule type="expression" dxfId="1839" priority="3005">
      <formula>AI6&lt;&gt;""</formula>
    </cfRule>
  </conditionalFormatting>
  <conditionalFormatting sqref="AF5 AH5">
    <cfRule type="duplicateValues" dxfId="1838" priority="2996"/>
  </conditionalFormatting>
  <conditionalFormatting sqref="AI6:AJ6">
    <cfRule type="expression" dxfId="1837" priority="2985">
      <formula>AK6&lt;&gt;""</formula>
    </cfRule>
  </conditionalFormatting>
  <conditionalFormatting sqref="AK6:AL6">
    <cfRule type="expression" dxfId="1836" priority="2975">
      <formula>AM6&lt;&gt;""</formula>
    </cfRule>
  </conditionalFormatting>
  <conditionalFormatting sqref="AJ5 AL5">
    <cfRule type="duplicateValues" dxfId="1835" priority="2966"/>
  </conditionalFormatting>
  <conditionalFormatting sqref="AM6:AN6">
    <cfRule type="expression" dxfId="1834" priority="2955">
      <formula>AO6&lt;&gt;""</formula>
    </cfRule>
  </conditionalFormatting>
  <conditionalFormatting sqref="AO6:AP6">
    <cfRule type="expression" dxfId="1833" priority="2945">
      <formula>AQ6&lt;&gt;""</formula>
    </cfRule>
  </conditionalFormatting>
  <conditionalFormatting sqref="AN5 AP5">
    <cfRule type="duplicateValues" dxfId="1832" priority="2936"/>
  </conditionalFormatting>
  <conditionalFormatting sqref="AQ6:AR6">
    <cfRule type="expression" dxfId="1831" priority="2925">
      <formula>AS6&lt;&gt;""</formula>
    </cfRule>
  </conditionalFormatting>
  <conditionalFormatting sqref="AS6:AT6">
    <cfRule type="expression" dxfId="1830" priority="2915">
      <formula>AU6&lt;&gt;""</formula>
    </cfRule>
  </conditionalFormatting>
  <conditionalFormatting sqref="AR5 AT5">
    <cfRule type="duplicateValues" dxfId="1829" priority="2906"/>
  </conditionalFormatting>
  <conditionalFormatting sqref="C48:D48">
    <cfRule type="expression" dxfId="1828" priority="2895">
      <formula>E48&lt;&gt;""</formula>
    </cfRule>
  </conditionalFormatting>
  <conditionalFormatting sqref="E48:F48">
    <cfRule type="expression" dxfId="1827" priority="2885">
      <formula>G48&lt;&gt;""</formula>
    </cfRule>
  </conditionalFormatting>
  <conditionalFormatting sqref="D47 F47">
    <cfRule type="duplicateValues" dxfId="1826" priority="2876"/>
  </conditionalFormatting>
  <conditionalFormatting sqref="G48:H48">
    <cfRule type="expression" dxfId="1825" priority="2865">
      <formula>I48&lt;&gt;""</formula>
    </cfRule>
  </conditionalFormatting>
  <conditionalFormatting sqref="I48:J48">
    <cfRule type="expression" dxfId="1824" priority="2855">
      <formula>K48&lt;&gt;""</formula>
    </cfRule>
  </conditionalFormatting>
  <conditionalFormatting sqref="H47 J47">
    <cfRule type="duplicateValues" dxfId="1823" priority="2846"/>
  </conditionalFormatting>
  <conditionalFormatting sqref="K48:L48">
    <cfRule type="expression" dxfId="1822" priority="2835">
      <formula>M48&lt;&gt;""</formula>
    </cfRule>
  </conditionalFormatting>
  <conditionalFormatting sqref="M48:N48">
    <cfRule type="expression" dxfId="1821" priority="2825">
      <formula>O48&lt;&gt;""</formula>
    </cfRule>
  </conditionalFormatting>
  <conditionalFormatting sqref="L47 N47">
    <cfRule type="duplicateValues" dxfId="1820" priority="2816"/>
  </conditionalFormatting>
  <conditionalFormatting sqref="O48:P48">
    <cfRule type="expression" dxfId="1819" priority="2805">
      <formula>Q48&lt;&gt;""</formula>
    </cfRule>
  </conditionalFormatting>
  <conditionalFormatting sqref="Q48:R48">
    <cfRule type="expression" dxfId="1818" priority="2795">
      <formula>S48&lt;&gt;""</formula>
    </cfRule>
  </conditionalFormatting>
  <conditionalFormatting sqref="P47 R47">
    <cfRule type="duplicateValues" dxfId="1817" priority="2786"/>
  </conditionalFormatting>
  <conditionalFormatting sqref="S48:T48">
    <cfRule type="expression" dxfId="1816" priority="2775">
      <formula>U48&lt;&gt;""</formula>
    </cfRule>
  </conditionalFormatting>
  <conditionalFormatting sqref="U48:V48">
    <cfRule type="expression" dxfId="1815" priority="2765">
      <formula>W48&lt;&gt;""</formula>
    </cfRule>
  </conditionalFormatting>
  <conditionalFormatting sqref="T47 V47">
    <cfRule type="duplicateValues" dxfId="1814" priority="2756"/>
  </conditionalFormatting>
  <conditionalFormatting sqref="W48:X48">
    <cfRule type="expression" dxfId="1813" priority="2745">
      <formula>Y48&lt;&gt;""</formula>
    </cfRule>
  </conditionalFormatting>
  <conditionalFormatting sqref="Y48:Z48">
    <cfRule type="expression" dxfId="1812" priority="2735">
      <formula>AA48&lt;&gt;""</formula>
    </cfRule>
  </conditionalFormatting>
  <conditionalFormatting sqref="X47 Z47">
    <cfRule type="duplicateValues" dxfId="1811" priority="2726"/>
  </conditionalFormatting>
  <conditionalFormatting sqref="AA48:AB48">
    <cfRule type="expression" dxfId="1810" priority="2715">
      <formula>AC48&lt;&gt;""</formula>
    </cfRule>
  </conditionalFormatting>
  <conditionalFormatting sqref="AC48:AD48">
    <cfRule type="expression" dxfId="1809" priority="2705">
      <formula>AE48&lt;&gt;""</formula>
    </cfRule>
  </conditionalFormatting>
  <conditionalFormatting sqref="AB47 AD47">
    <cfRule type="duplicateValues" dxfId="1808" priority="2696"/>
  </conditionalFormatting>
  <conditionalFormatting sqref="AE48:AF48">
    <cfRule type="expression" dxfId="1807" priority="2685">
      <formula>AG48&lt;&gt;""</formula>
    </cfRule>
  </conditionalFormatting>
  <conditionalFormatting sqref="AG48:AH48">
    <cfRule type="expression" dxfId="1806" priority="2675">
      <formula>AI48&lt;&gt;""</formula>
    </cfRule>
  </conditionalFormatting>
  <conditionalFormatting sqref="AF47 AH47">
    <cfRule type="duplicateValues" dxfId="1805" priority="2666"/>
  </conditionalFormatting>
  <conditionalFormatting sqref="AI48:AJ48">
    <cfRule type="expression" dxfId="1804" priority="2655">
      <formula>AK48&lt;&gt;""</formula>
    </cfRule>
  </conditionalFormatting>
  <conditionalFormatting sqref="AK48:AL48">
    <cfRule type="expression" dxfId="1803" priority="2645">
      <formula>AM48&lt;&gt;""</formula>
    </cfRule>
  </conditionalFormatting>
  <conditionalFormatting sqref="AJ47 AL47">
    <cfRule type="duplicateValues" dxfId="1802" priority="2636"/>
  </conditionalFormatting>
  <conditionalFormatting sqref="AM48:AN48">
    <cfRule type="expression" dxfId="1801" priority="2625">
      <formula>AO48&lt;&gt;""</formula>
    </cfRule>
  </conditionalFormatting>
  <conditionalFormatting sqref="AO48:AP48">
    <cfRule type="expression" dxfId="1800" priority="2615">
      <formula>AQ48&lt;&gt;""</formula>
    </cfRule>
  </conditionalFormatting>
  <conditionalFormatting sqref="AN47 AP47">
    <cfRule type="duplicateValues" dxfId="1799" priority="2606"/>
  </conditionalFormatting>
  <conditionalFormatting sqref="AQ48:AR48">
    <cfRule type="expression" dxfId="1798" priority="2595">
      <formula>AS48&lt;&gt;""</formula>
    </cfRule>
  </conditionalFormatting>
  <conditionalFormatting sqref="AS48:AT48">
    <cfRule type="expression" dxfId="1797" priority="2585">
      <formula>AU48&lt;&gt;""</formula>
    </cfRule>
  </conditionalFormatting>
  <conditionalFormatting sqref="AR47 AT47">
    <cfRule type="duplicateValues" dxfId="1796" priority="2576"/>
  </conditionalFormatting>
  <conditionalFormatting sqref="C90:D90">
    <cfRule type="expression" dxfId="1795" priority="2565">
      <formula>E90&lt;&gt;""</formula>
    </cfRule>
  </conditionalFormatting>
  <conditionalFormatting sqref="E90:F90">
    <cfRule type="expression" dxfId="1794" priority="2555">
      <formula>G90&lt;&gt;""</formula>
    </cfRule>
  </conditionalFormatting>
  <conditionalFormatting sqref="D89 F89">
    <cfRule type="duplicateValues" dxfId="1793" priority="2546"/>
  </conditionalFormatting>
  <conditionalFormatting sqref="G90:H90">
    <cfRule type="expression" dxfId="1792" priority="2535">
      <formula>I90&lt;&gt;""</formula>
    </cfRule>
  </conditionalFormatting>
  <conditionalFormatting sqref="I90:J90">
    <cfRule type="expression" dxfId="1791" priority="2525">
      <formula>K90&lt;&gt;""</formula>
    </cfRule>
  </conditionalFormatting>
  <conditionalFormatting sqref="H89 J89">
    <cfRule type="duplicateValues" dxfId="1790" priority="2516"/>
  </conditionalFormatting>
  <conditionalFormatting sqref="K90:L90">
    <cfRule type="expression" dxfId="1789" priority="2505">
      <formula>M90&lt;&gt;""</formula>
    </cfRule>
  </conditionalFormatting>
  <conditionalFormatting sqref="M90:N90">
    <cfRule type="expression" dxfId="1788" priority="2495">
      <formula>O90&lt;&gt;""</formula>
    </cfRule>
  </conditionalFormatting>
  <conditionalFormatting sqref="L89 N89">
    <cfRule type="duplicateValues" dxfId="1787" priority="2486"/>
  </conditionalFormatting>
  <conditionalFormatting sqref="O90:P90">
    <cfRule type="expression" dxfId="1786" priority="2475">
      <formula>Q90&lt;&gt;""</formula>
    </cfRule>
  </conditionalFormatting>
  <conditionalFormatting sqref="Q90:R90">
    <cfRule type="expression" dxfId="1785" priority="2465">
      <formula>S90&lt;&gt;""</formula>
    </cfRule>
  </conditionalFormatting>
  <conditionalFormatting sqref="P89 R89">
    <cfRule type="duplicateValues" dxfId="1784" priority="2456"/>
  </conditionalFormatting>
  <conditionalFormatting sqref="S90:T90">
    <cfRule type="expression" dxfId="1783" priority="2445">
      <formula>U90&lt;&gt;""</formula>
    </cfRule>
  </conditionalFormatting>
  <conditionalFormatting sqref="U90:V90">
    <cfRule type="expression" dxfId="1782" priority="2435">
      <formula>W90&lt;&gt;""</formula>
    </cfRule>
  </conditionalFormatting>
  <conditionalFormatting sqref="T89 V89">
    <cfRule type="duplicateValues" dxfId="1781" priority="2426"/>
  </conditionalFormatting>
  <conditionalFormatting sqref="W90:X90">
    <cfRule type="expression" dxfId="1780" priority="2415">
      <formula>Y90&lt;&gt;""</formula>
    </cfRule>
  </conditionalFormatting>
  <conditionalFormatting sqref="Y90:Z90">
    <cfRule type="expression" dxfId="1779" priority="2405">
      <formula>AA90&lt;&gt;""</formula>
    </cfRule>
  </conditionalFormatting>
  <conditionalFormatting sqref="X89 Z89">
    <cfRule type="duplicateValues" dxfId="1778" priority="2396"/>
  </conditionalFormatting>
  <conditionalFormatting sqref="AA90:AB90">
    <cfRule type="expression" dxfId="1777" priority="2385">
      <formula>AC90&lt;&gt;""</formula>
    </cfRule>
  </conditionalFormatting>
  <conditionalFormatting sqref="AC90:AD90">
    <cfRule type="expression" dxfId="1776" priority="2375">
      <formula>AE90&lt;&gt;""</formula>
    </cfRule>
  </conditionalFormatting>
  <conditionalFormatting sqref="AB89 AD89">
    <cfRule type="duplicateValues" dxfId="1775" priority="2366"/>
  </conditionalFormatting>
  <conditionalFormatting sqref="AE90:AF90">
    <cfRule type="expression" dxfId="1774" priority="2355">
      <formula>AG90&lt;&gt;""</formula>
    </cfRule>
  </conditionalFormatting>
  <conditionalFormatting sqref="AG90:AH90">
    <cfRule type="expression" dxfId="1773" priority="2345">
      <formula>AI90&lt;&gt;""</formula>
    </cfRule>
  </conditionalFormatting>
  <conditionalFormatting sqref="AF89 AH89">
    <cfRule type="duplicateValues" dxfId="1772" priority="2336"/>
  </conditionalFormatting>
  <conditionalFormatting sqref="AI90:AJ90">
    <cfRule type="expression" dxfId="1771" priority="2325">
      <formula>AK90&lt;&gt;""</formula>
    </cfRule>
  </conditionalFormatting>
  <conditionalFormatting sqref="AK90:AL90">
    <cfRule type="expression" dxfId="1770" priority="2315">
      <formula>AM90&lt;&gt;""</formula>
    </cfRule>
  </conditionalFormatting>
  <conditionalFormatting sqref="AJ89 AL89">
    <cfRule type="duplicateValues" dxfId="1769" priority="2306"/>
  </conditionalFormatting>
  <conditionalFormatting sqref="AM90:AN90">
    <cfRule type="expression" dxfId="1768" priority="2295">
      <formula>AO90&lt;&gt;""</formula>
    </cfRule>
  </conditionalFormatting>
  <conditionalFormatting sqref="AO90:AP90">
    <cfRule type="expression" dxfId="1767" priority="2285">
      <formula>AQ90&lt;&gt;""</formula>
    </cfRule>
  </conditionalFormatting>
  <conditionalFormatting sqref="AN89 AP89">
    <cfRule type="duplicateValues" dxfId="1766" priority="2276"/>
  </conditionalFormatting>
  <conditionalFormatting sqref="AQ90:AR90">
    <cfRule type="expression" dxfId="1765" priority="2265">
      <formula>AS90&lt;&gt;""</formula>
    </cfRule>
  </conditionalFormatting>
  <conditionalFormatting sqref="AS90:AT90">
    <cfRule type="expression" dxfId="1764" priority="2255">
      <formula>AU90&lt;&gt;""</formula>
    </cfRule>
  </conditionalFormatting>
  <conditionalFormatting sqref="AR89 AT89">
    <cfRule type="duplicateValues" dxfId="1763" priority="2246"/>
  </conditionalFormatting>
  <conditionalFormatting sqref="C132:D132">
    <cfRule type="expression" dxfId="1762" priority="2235">
      <formula>E132&lt;&gt;""</formula>
    </cfRule>
  </conditionalFormatting>
  <conditionalFormatting sqref="E132:F132">
    <cfRule type="expression" dxfId="1761" priority="2225">
      <formula>G132&lt;&gt;""</formula>
    </cfRule>
  </conditionalFormatting>
  <conditionalFormatting sqref="D131 F131">
    <cfRule type="duplicateValues" dxfId="1760" priority="2216"/>
  </conditionalFormatting>
  <conditionalFormatting sqref="G132:H132">
    <cfRule type="expression" dxfId="1759" priority="2205">
      <formula>I132&lt;&gt;""</formula>
    </cfRule>
  </conditionalFormatting>
  <conditionalFormatting sqref="I132:J132">
    <cfRule type="expression" dxfId="1758" priority="2195">
      <formula>K132&lt;&gt;""</formula>
    </cfRule>
  </conditionalFormatting>
  <conditionalFormatting sqref="H131 J131">
    <cfRule type="duplicateValues" dxfId="1757" priority="2186"/>
  </conditionalFormatting>
  <conditionalFormatting sqref="K132:L132">
    <cfRule type="expression" dxfId="1756" priority="2175">
      <formula>M132&lt;&gt;""</formula>
    </cfRule>
  </conditionalFormatting>
  <conditionalFormatting sqref="M132:N132">
    <cfRule type="expression" dxfId="1755" priority="2165">
      <formula>O132&lt;&gt;""</formula>
    </cfRule>
  </conditionalFormatting>
  <conditionalFormatting sqref="L131 N131">
    <cfRule type="duplicateValues" dxfId="1754" priority="2156"/>
  </conditionalFormatting>
  <conditionalFormatting sqref="O132:P132">
    <cfRule type="expression" dxfId="1753" priority="2145">
      <formula>Q132&lt;&gt;""</formula>
    </cfRule>
  </conditionalFormatting>
  <conditionalFormatting sqref="Q132:R132">
    <cfRule type="expression" dxfId="1752" priority="2135">
      <formula>S132&lt;&gt;""</formula>
    </cfRule>
  </conditionalFormatting>
  <conditionalFormatting sqref="P131 R131">
    <cfRule type="duplicateValues" dxfId="1751" priority="2126"/>
  </conditionalFormatting>
  <conditionalFormatting sqref="S132:T132">
    <cfRule type="expression" dxfId="1750" priority="2115">
      <formula>U132&lt;&gt;""</formula>
    </cfRule>
  </conditionalFormatting>
  <conditionalFormatting sqref="U132:V132">
    <cfRule type="expression" dxfId="1749" priority="2105">
      <formula>W132&lt;&gt;""</formula>
    </cfRule>
  </conditionalFormatting>
  <conditionalFormatting sqref="T131 V131">
    <cfRule type="duplicateValues" dxfId="1748" priority="2096"/>
  </conditionalFormatting>
  <conditionalFormatting sqref="W132:X132">
    <cfRule type="expression" dxfId="1747" priority="2085">
      <formula>Y132&lt;&gt;""</formula>
    </cfRule>
  </conditionalFormatting>
  <conditionalFormatting sqref="Y132:Z132">
    <cfRule type="expression" dxfId="1746" priority="2075">
      <formula>AA132&lt;&gt;""</formula>
    </cfRule>
  </conditionalFormatting>
  <conditionalFormatting sqref="X131 Z131">
    <cfRule type="duplicateValues" dxfId="1745" priority="2066"/>
  </conditionalFormatting>
  <conditionalFormatting sqref="AA132:AB132">
    <cfRule type="expression" dxfId="1744" priority="2055">
      <formula>AC132&lt;&gt;""</formula>
    </cfRule>
  </conditionalFormatting>
  <conditionalFormatting sqref="AC132:AD132">
    <cfRule type="expression" dxfId="1743" priority="2045">
      <formula>AE132&lt;&gt;""</formula>
    </cfRule>
  </conditionalFormatting>
  <conditionalFormatting sqref="AB131 AD131">
    <cfRule type="duplicateValues" dxfId="1742" priority="2036"/>
  </conditionalFormatting>
  <conditionalFormatting sqref="AE132:AF132">
    <cfRule type="expression" dxfId="1741" priority="2025">
      <formula>AG132&lt;&gt;""</formula>
    </cfRule>
  </conditionalFormatting>
  <conditionalFormatting sqref="AG132:AH132">
    <cfRule type="expression" dxfId="1740" priority="2015">
      <formula>AI132&lt;&gt;""</formula>
    </cfRule>
  </conditionalFormatting>
  <conditionalFormatting sqref="AF131 AH131">
    <cfRule type="duplicateValues" dxfId="1739" priority="2006"/>
  </conditionalFormatting>
  <conditionalFormatting sqref="AI132:AJ132">
    <cfRule type="expression" dxfId="1738" priority="1995">
      <formula>AK132&lt;&gt;""</formula>
    </cfRule>
  </conditionalFormatting>
  <conditionalFormatting sqref="AK132:AL132">
    <cfRule type="expression" dxfId="1737" priority="1985">
      <formula>AM132&lt;&gt;""</formula>
    </cfRule>
  </conditionalFormatting>
  <conditionalFormatting sqref="AJ131 AL131">
    <cfRule type="duplicateValues" dxfId="1736" priority="1976"/>
  </conditionalFormatting>
  <conditionalFormatting sqref="AM132:AN132">
    <cfRule type="expression" dxfId="1735" priority="1965">
      <formula>AO132&lt;&gt;""</formula>
    </cfRule>
  </conditionalFormatting>
  <conditionalFormatting sqref="AO132:AP132">
    <cfRule type="expression" dxfId="1734" priority="1955">
      <formula>AQ132&lt;&gt;""</formula>
    </cfRule>
  </conditionalFormatting>
  <conditionalFormatting sqref="AN131 AP131">
    <cfRule type="duplicateValues" dxfId="1733" priority="1946"/>
  </conditionalFormatting>
  <conditionalFormatting sqref="AQ132:AR132">
    <cfRule type="expression" dxfId="1732" priority="1935">
      <formula>AS132&lt;&gt;""</formula>
    </cfRule>
  </conditionalFormatting>
  <conditionalFormatting sqref="AS132:AT132">
    <cfRule type="expression" dxfId="1731" priority="1925">
      <formula>AU132&lt;&gt;""</formula>
    </cfRule>
  </conditionalFormatting>
  <conditionalFormatting sqref="AR131 AT131">
    <cfRule type="duplicateValues" dxfId="1730" priority="1916"/>
  </conditionalFormatting>
  <conditionalFormatting sqref="C174:D174">
    <cfRule type="expression" dxfId="1729" priority="1905">
      <formula>E174&lt;&gt;""</formula>
    </cfRule>
  </conditionalFormatting>
  <conditionalFormatting sqref="E174:F174">
    <cfRule type="expression" dxfId="1728" priority="1895">
      <formula>G174&lt;&gt;""</formula>
    </cfRule>
  </conditionalFormatting>
  <conditionalFormatting sqref="D173 F173">
    <cfRule type="duplicateValues" dxfId="1727" priority="1886"/>
  </conditionalFormatting>
  <conditionalFormatting sqref="G174:H174">
    <cfRule type="expression" dxfId="1726" priority="1875">
      <formula>I174&lt;&gt;""</formula>
    </cfRule>
  </conditionalFormatting>
  <conditionalFormatting sqref="I174:J174">
    <cfRule type="expression" dxfId="1725" priority="1865">
      <formula>K174&lt;&gt;""</formula>
    </cfRule>
  </conditionalFormatting>
  <conditionalFormatting sqref="H173 J173">
    <cfRule type="duplicateValues" dxfId="1724" priority="1856"/>
  </conditionalFormatting>
  <conditionalFormatting sqref="K174:L174">
    <cfRule type="expression" dxfId="1723" priority="1845">
      <formula>M174&lt;&gt;""</formula>
    </cfRule>
  </conditionalFormatting>
  <conditionalFormatting sqref="M174:N174">
    <cfRule type="expression" dxfId="1722" priority="1835">
      <formula>O174&lt;&gt;""</formula>
    </cfRule>
  </conditionalFormatting>
  <conditionalFormatting sqref="L173 N173">
    <cfRule type="duplicateValues" dxfId="1721" priority="1826"/>
  </conditionalFormatting>
  <conditionalFormatting sqref="O174:P174">
    <cfRule type="expression" dxfId="1720" priority="1815">
      <formula>Q174&lt;&gt;""</formula>
    </cfRule>
  </conditionalFormatting>
  <conditionalFormatting sqref="Q174:R174">
    <cfRule type="expression" dxfId="1719" priority="1805">
      <formula>S174&lt;&gt;""</formula>
    </cfRule>
  </conditionalFormatting>
  <conditionalFormatting sqref="Q190:R190">
    <cfRule type="expression" dxfId="1718" priority="1804">
      <formula>S190&lt;&gt;""</formula>
    </cfRule>
  </conditionalFormatting>
  <conditionalFormatting sqref="Q178:R178">
    <cfRule type="expression" dxfId="1717" priority="1803">
      <formula>S178&lt;&gt;""</formula>
    </cfRule>
  </conditionalFormatting>
  <conditionalFormatting sqref="Q182:R182">
    <cfRule type="expression" dxfId="1716" priority="1802">
      <formula>S182&lt;&gt;""</formula>
    </cfRule>
  </conditionalFormatting>
  <conditionalFormatting sqref="Q194:R194">
    <cfRule type="expression" dxfId="1715" priority="1801">
      <formula>S194&lt;&gt;""</formula>
    </cfRule>
  </conditionalFormatting>
  <conditionalFormatting sqref="Q198:R198">
    <cfRule type="expression" dxfId="1714" priority="1800">
      <formula>S198&lt;&gt;""</formula>
    </cfRule>
  </conditionalFormatting>
  <conditionalFormatting sqref="Q186:R186">
    <cfRule type="expression" dxfId="1713" priority="1799">
      <formula>S186&lt;&gt;""</formula>
    </cfRule>
  </conditionalFormatting>
  <conditionalFormatting sqref="Q202:R202">
    <cfRule type="expression" dxfId="1712" priority="1798">
      <formula>S202&lt;&gt;""</formula>
    </cfRule>
  </conditionalFormatting>
  <conditionalFormatting sqref="Q206:R206">
    <cfRule type="expression" dxfId="1711" priority="1797">
      <formula>S206&lt;&gt;""</formula>
    </cfRule>
  </conditionalFormatting>
  <conditionalFormatting sqref="P173 R173">
    <cfRule type="duplicateValues" dxfId="1710" priority="1796"/>
  </conditionalFormatting>
  <conditionalFormatting sqref="R189">
    <cfRule type="duplicateValues" dxfId="1709" priority="1795"/>
  </conditionalFormatting>
  <conditionalFormatting sqref="R177">
    <cfRule type="duplicateValues" dxfId="1708" priority="1794"/>
  </conditionalFormatting>
  <conditionalFormatting sqref="R181">
    <cfRule type="duplicateValues" dxfId="1707" priority="1793"/>
  </conditionalFormatting>
  <conditionalFormatting sqref="R193">
    <cfRule type="duplicateValues" dxfId="1706" priority="1792"/>
  </conditionalFormatting>
  <conditionalFormatting sqref="R197">
    <cfRule type="duplicateValues" dxfId="1705" priority="1791"/>
  </conditionalFormatting>
  <conditionalFormatting sqref="R185">
    <cfRule type="duplicateValues" dxfId="1704" priority="1790"/>
  </conditionalFormatting>
  <conditionalFormatting sqref="R201">
    <cfRule type="duplicateValues" dxfId="1703" priority="1789"/>
  </conditionalFormatting>
  <conditionalFormatting sqref="R205">
    <cfRule type="duplicateValues" dxfId="1702" priority="1788"/>
  </conditionalFormatting>
  <conditionalFormatting sqref="R209">
    <cfRule type="duplicateValues" dxfId="1701" priority="1787"/>
  </conditionalFormatting>
  <conditionalFormatting sqref="AW10:AX10">
    <cfRule type="expression" dxfId="1700" priority="1573">
      <formula>AY10&lt;&gt;""</formula>
    </cfRule>
  </conditionalFormatting>
  <conditionalFormatting sqref="AX9">
    <cfRule type="duplicateValues" dxfId="1699" priority="1572"/>
  </conditionalFormatting>
  <conditionalFormatting sqref="C22:D22">
    <cfRule type="expression" dxfId="1698" priority="1539">
      <formula>E22&lt;&gt;""</formula>
    </cfRule>
  </conditionalFormatting>
  <conditionalFormatting sqref="C10:D10">
    <cfRule type="expression" dxfId="1697" priority="1538">
      <formula>E10&lt;&gt;""</formula>
    </cfRule>
  </conditionalFormatting>
  <conditionalFormatting sqref="C14:D14">
    <cfRule type="expression" dxfId="1696" priority="1537">
      <formula>E14&lt;&gt;""</formula>
    </cfRule>
  </conditionalFormatting>
  <conditionalFormatting sqref="C26:D26">
    <cfRule type="expression" dxfId="1695" priority="1536">
      <formula>E26&lt;&gt;""</formula>
    </cfRule>
  </conditionalFormatting>
  <conditionalFormatting sqref="C18:D18">
    <cfRule type="expression" dxfId="1694" priority="1534">
      <formula>E18&lt;&gt;""</formula>
    </cfRule>
  </conditionalFormatting>
  <conditionalFormatting sqref="C34:D34">
    <cfRule type="expression" dxfId="1693" priority="1533">
      <formula>E34&lt;&gt;""</formula>
    </cfRule>
  </conditionalFormatting>
  <conditionalFormatting sqref="C38:D38">
    <cfRule type="expression" dxfId="1692" priority="1532">
      <formula>E38&lt;&gt;""</formula>
    </cfRule>
  </conditionalFormatting>
  <conditionalFormatting sqref="C39">
    <cfRule type="expression" dxfId="1691" priority="1531">
      <formula>E39&lt;&gt;""</formula>
    </cfRule>
  </conditionalFormatting>
  <conditionalFormatting sqref="E22:F22">
    <cfRule type="expression" dxfId="1690" priority="1530">
      <formula>G22&lt;&gt;""</formula>
    </cfRule>
  </conditionalFormatting>
  <conditionalFormatting sqref="E10:F10">
    <cfRule type="expression" dxfId="1689" priority="1529">
      <formula>G10&lt;&gt;""</formula>
    </cfRule>
  </conditionalFormatting>
  <conditionalFormatting sqref="E14:F14">
    <cfRule type="expression" dxfId="1688" priority="1528">
      <formula>G14&lt;&gt;""</formula>
    </cfRule>
  </conditionalFormatting>
  <conditionalFormatting sqref="E26:F26">
    <cfRule type="expression" dxfId="1687" priority="1527">
      <formula>G26&lt;&gt;""</formula>
    </cfRule>
  </conditionalFormatting>
  <conditionalFormatting sqref="E18:F18">
    <cfRule type="expression" dxfId="1686" priority="1525">
      <formula>G18&lt;&gt;""</formula>
    </cfRule>
  </conditionalFormatting>
  <conditionalFormatting sqref="E34:F34">
    <cfRule type="expression" dxfId="1685" priority="1524">
      <formula>G34&lt;&gt;""</formula>
    </cfRule>
  </conditionalFormatting>
  <conditionalFormatting sqref="E38:F38">
    <cfRule type="expression" dxfId="1684" priority="1523">
      <formula>G38&lt;&gt;""</formula>
    </cfRule>
  </conditionalFormatting>
  <conditionalFormatting sqref="D21 F21">
    <cfRule type="duplicateValues" dxfId="1683" priority="1522"/>
  </conditionalFormatting>
  <conditionalFormatting sqref="D9 F9">
    <cfRule type="duplicateValues" dxfId="1682" priority="1521"/>
  </conditionalFormatting>
  <conditionalFormatting sqref="D13 F13">
    <cfRule type="duplicateValues" dxfId="1681" priority="1520"/>
  </conditionalFormatting>
  <conditionalFormatting sqref="D25 F25">
    <cfRule type="duplicateValues" dxfId="1680" priority="1519"/>
  </conditionalFormatting>
  <conditionalFormatting sqref="D17 F17">
    <cfRule type="duplicateValues" dxfId="1679" priority="1517"/>
  </conditionalFormatting>
  <conditionalFormatting sqref="D33 F33">
    <cfRule type="duplicateValues" dxfId="1678" priority="1516"/>
  </conditionalFormatting>
  <conditionalFormatting sqref="D37 F37">
    <cfRule type="duplicateValues" dxfId="1677" priority="1515"/>
  </conditionalFormatting>
  <conditionalFormatting sqref="D41 F41">
    <cfRule type="duplicateValues" dxfId="1676" priority="1514"/>
  </conditionalFormatting>
  <conditionalFormatting sqref="G22:H22">
    <cfRule type="expression" dxfId="1675" priority="1513">
      <formula>I22&lt;&gt;""</formula>
    </cfRule>
  </conditionalFormatting>
  <conditionalFormatting sqref="G10:H10">
    <cfRule type="expression" dxfId="1674" priority="1512">
      <formula>I10&lt;&gt;""</formula>
    </cfRule>
  </conditionalFormatting>
  <conditionalFormatting sqref="G14:H14">
    <cfRule type="expression" dxfId="1673" priority="1511">
      <formula>I14&lt;&gt;""</formula>
    </cfRule>
  </conditionalFormatting>
  <conditionalFormatting sqref="G26:H26">
    <cfRule type="expression" dxfId="1672" priority="1510">
      <formula>I26&lt;&gt;""</formula>
    </cfRule>
  </conditionalFormatting>
  <conditionalFormatting sqref="G18:H18">
    <cfRule type="expression" dxfId="1671" priority="1508">
      <formula>I18&lt;&gt;""</formula>
    </cfRule>
  </conditionalFormatting>
  <conditionalFormatting sqref="G34:H34">
    <cfRule type="expression" dxfId="1670" priority="1507">
      <formula>I34&lt;&gt;""</formula>
    </cfRule>
  </conditionalFormatting>
  <conditionalFormatting sqref="G38:H38">
    <cfRule type="expression" dxfId="1669" priority="1506">
      <formula>I38&lt;&gt;""</formula>
    </cfRule>
  </conditionalFormatting>
  <conditionalFormatting sqref="G39">
    <cfRule type="expression" dxfId="1668" priority="1505">
      <formula>I39&lt;&gt;""</formula>
    </cfRule>
  </conditionalFormatting>
  <conditionalFormatting sqref="I22:J22">
    <cfRule type="expression" dxfId="1667" priority="1504">
      <formula>K22&lt;&gt;""</formula>
    </cfRule>
  </conditionalFormatting>
  <conditionalFormatting sqref="I10:J10">
    <cfRule type="expression" dxfId="1666" priority="1503">
      <formula>K10&lt;&gt;""</formula>
    </cfRule>
  </conditionalFormatting>
  <conditionalFormatting sqref="I14:J14">
    <cfRule type="expression" dxfId="1665" priority="1502">
      <formula>K14&lt;&gt;""</formula>
    </cfRule>
  </conditionalFormatting>
  <conditionalFormatting sqref="I30:J30">
    <cfRule type="expression" dxfId="1664" priority="1500">
      <formula>K30&lt;&gt;""</formula>
    </cfRule>
  </conditionalFormatting>
  <conditionalFormatting sqref="I18:J18">
    <cfRule type="expression" dxfId="1663" priority="1499">
      <formula>K18&lt;&gt;""</formula>
    </cfRule>
  </conditionalFormatting>
  <conditionalFormatting sqref="I34:J34">
    <cfRule type="expression" dxfId="1662" priority="1498">
      <formula>K34&lt;&gt;""</formula>
    </cfRule>
  </conditionalFormatting>
  <conditionalFormatting sqref="I38:J38">
    <cfRule type="expression" dxfId="1661" priority="1497">
      <formula>K38&lt;&gt;""</formula>
    </cfRule>
  </conditionalFormatting>
  <conditionalFormatting sqref="H21 J21">
    <cfRule type="duplicateValues" dxfId="1660" priority="1496"/>
  </conditionalFormatting>
  <conditionalFormatting sqref="H9 J9">
    <cfRule type="duplicateValues" dxfId="1659" priority="1495"/>
  </conditionalFormatting>
  <conditionalFormatting sqref="H13 J13">
    <cfRule type="duplicateValues" dxfId="1658" priority="1494"/>
  </conditionalFormatting>
  <conditionalFormatting sqref="H25">
    <cfRule type="duplicateValues" dxfId="1657" priority="1493"/>
  </conditionalFormatting>
  <conditionalFormatting sqref="J29">
    <cfRule type="duplicateValues" dxfId="1656" priority="1492"/>
  </conditionalFormatting>
  <conditionalFormatting sqref="H17 J17">
    <cfRule type="duplicateValues" dxfId="1655" priority="1491"/>
  </conditionalFormatting>
  <conditionalFormatting sqref="H33 J33">
    <cfRule type="duplicateValues" dxfId="1654" priority="1490"/>
  </conditionalFormatting>
  <conditionalFormatting sqref="H37 J37">
    <cfRule type="duplicateValues" dxfId="1653" priority="1489"/>
  </conditionalFormatting>
  <conditionalFormatting sqref="H41 J41">
    <cfRule type="duplicateValues" dxfId="1652" priority="1488"/>
  </conditionalFormatting>
  <conditionalFormatting sqref="K22:L22">
    <cfRule type="expression" dxfId="1651" priority="1487">
      <formula>M22&lt;&gt;""</formula>
    </cfRule>
  </conditionalFormatting>
  <conditionalFormatting sqref="K14:L14">
    <cfRule type="expression" dxfId="1650" priority="1485">
      <formula>M14&lt;&gt;""</formula>
    </cfRule>
  </conditionalFormatting>
  <conditionalFormatting sqref="K26:L26">
    <cfRule type="expression" dxfId="1649" priority="1484">
      <formula>M26&lt;&gt;""</formula>
    </cfRule>
  </conditionalFormatting>
  <conditionalFormatting sqref="K30:L30">
    <cfRule type="expression" dxfId="1648" priority="1483">
      <formula>M30&lt;&gt;""</formula>
    </cfRule>
  </conditionalFormatting>
  <conditionalFormatting sqref="K18:L18">
    <cfRule type="expression" dxfId="1647" priority="1482">
      <formula>M18&lt;&gt;""</formula>
    </cfRule>
  </conditionalFormatting>
  <conditionalFormatting sqref="K34:L34">
    <cfRule type="expression" dxfId="1646" priority="1481">
      <formula>M34&lt;&gt;""</formula>
    </cfRule>
  </conditionalFormatting>
  <conditionalFormatting sqref="K38:L38">
    <cfRule type="expression" dxfId="1645" priority="1480">
      <formula>M38&lt;&gt;""</formula>
    </cfRule>
  </conditionalFormatting>
  <conditionalFormatting sqref="K39">
    <cfRule type="expression" dxfId="1644" priority="1479">
      <formula>M39&lt;&gt;""</formula>
    </cfRule>
  </conditionalFormatting>
  <conditionalFormatting sqref="M22:N22">
    <cfRule type="expression" dxfId="1643" priority="1478">
      <formula>O22&lt;&gt;""</formula>
    </cfRule>
  </conditionalFormatting>
  <conditionalFormatting sqref="M10:N10">
    <cfRule type="expression" dxfId="1642" priority="1477">
      <formula>O10&lt;&gt;""</formula>
    </cfRule>
  </conditionalFormatting>
  <conditionalFormatting sqref="M14:N14">
    <cfRule type="expression" dxfId="1641" priority="1476">
      <formula>O14&lt;&gt;""</formula>
    </cfRule>
  </conditionalFormatting>
  <conditionalFormatting sqref="M26:N26">
    <cfRule type="expression" dxfId="1640" priority="1475">
      <formula>O26&lt;&gt;""</formula>
    </cfRule>
  </conditionalFormatting>
  <conditionalFormatting sqref="M30:N30">
    <cfRule type="expression" dxfId="1639" priority="1474">
      <formula>O30&lt;&gt;""</formula>
    </cfRule>
  </conditionalFormatting>
  <conditionalFormatting sqref="M18:N18">
    <cfRule type="expression" dxfId="1638" priority="1473">
      <formula>O18&lt;&gt;""</formula>
    </cfRule>
  </conditionalFormatting>
  <conditionalFormatting sqref="M34:N34">
    <cfRule type="expression" dxfId="1637" priority="1472">
      <formula>O34&lt;&gt;""</formula>
    </cfRule>
  </conditionalFormatting>
  <conditionalFormatting sqref="M38:N38">
    <cfRule type="expression" dxfId="1636" priority="1471">
      <formula>O38&lt;&gt;""</formula>
    </cfRule>
  </conditionalFormatting>
  <conditionalFormatting sqref="L21 N21">
    <cfRule type="duplicateValues" dxfId="1635" priority="1470"/>
  </conditionalFormatting>
  <conditionalFormatting sqref="N9">
    <cfRule type="duplicateValues" dxfId="1634" priority="1469"/>
  </conditionalFormatting>
  <conditionalFormatting sqref="L13 N13">
    <cfRule type="duplicateValues" dxfId="1633" priority="1468"/>
  </conditionalFormatting>
  <conditionalFormatting sqref="L25 N25">
    <cfRule type="duplicateValues" dxfId="1632" priority="1467"/>
  </conditionalFormatting>
  <conditionalFormatting sqref="L29 N29">
    <cfRule type="duplicateValues" dxfId="1631" priority="1466"/>
  </conditionalFormatting>
  <conditionalFormatting sqref="L17 N17">
    <cfRule type="duplicateValues" dxfId="1630" priority="1465"/>
  </conditionalFormatting>
  <conditionalFormatting sqref="L33 N33">
    <cfRule type="duplicateValues" dxfId="1629" priority="1464"/>
  </conditionalFormatting>
  <conditionalFormatting sqref="L37 N37">
    <cfRule type="duplicateValues" dxfId="1628" priority="1463"/>
  </conditionalFormatting>
  <conditionalFormatting sqref="L41 N41">
    <cfRule type="duplicateValues" dxfId="1627" priority="1462"/>
  </conditionalFormatting>
  <conditionalFormatting sqref="O22:P22">
    <cfRule type="expression" dxfId="1626" priority="1461">
      <formula>Q22&lt;&gt;""</formula>
    </cfRule>
  </conditionalFormatting>
  <conditionalFormatting sqref="O10:P10">
    <cfRule type="expression" dxfId="1625" priority="1460">
      <formula>Q10&lt;&gt;""</formula>
    </cfRule>
  </conditionalFormatting>
  <conditionalFormatting sqref="O14:P14">
    <cfRule type="expression" dxfId="1624" priority="1459">
      <formula>Q14&lt;&gt;""</formula>
    </cfRule>
  </conditionalFormatting>
  <conditionalFormatting sqref="O26:P26">
    <cfRule type="expression" dxfId="1623" priority="1458">
      <formula>Q26&lt;&gt;""</formula>
    </cfRule>
  </conditionalFormatting>
  <conditionalFormatting sqref="O30:P30">
    <cfRule type="expression" dxfId="1622" priority="1457">
      <formula>Q30&lt;&gt;""</formula>
    </cfRule>
  </conditionalFormatting>
  <conditionalFormatting sqref="O18:P18">
    <cfRule type="expression" dxfId="1621" priority="1456">
      <formula>Q18&lt;&gt;""</formula>
    </cfRule>
  </conditionalFormatting>
  <conditionalFormatting sqref="O34:P34">
    <cfRule type="expression" dxfId="1620" priority="1455">
      <formula>Q34&lt;&gt;""</formula>
    </cfRule>
  </conditionalFormatting>
  <conditionalFormatting sqref="O38:P38">
    <cfRule type="expression" dxfId="1619" priority="1454">
      <formula>Q38&lt;&gt;""</formula>
    </cfRule>
  </conditionalFormatting>
  <conditionalFormatting sqref="O39">
    <cfRule type="expression" dxfId="1618" priority="1453">
      <formula>Q39&lt;&gt;""</formula>
    </cfRule>
  </conditionalFormatting>
  <conditionalFormatting sqref="Q22:R22">
    <cfRule type="expression" dxfId="1617" priority="1452">
      <formula>S22&lt;&gt;""</formula>
    </cfRule>
  </conditionalFormatting>
  <conditionalFormatting sqref="Q10:R10">
    <cfRule type="expression" dxfId="1616" priority="1451">
      <formula>S10&lt;&gt;""</formula>
    </cfRule>
  </conditionalFormatting>
  <conditionalFormatting sqref="Q14:R14">
    <cfRule type="expression" dxfId="1615" priority="1450">
      <formula>S14&lt;&gt;""</formula>
    </cfRule>
  </conditionalFormatting>
  <conditionalFormatting sqref="Q26:R26">
    <cfRule type="expression" dxfId="1614" priority="1449">
      <formula>S26&lt;&gt;""</formula>
    </cfRule>
  </conditionalFormatting>
  <conditionalFormatting sqref="Q30:R30">
    <cfRule type="expression" dxfId="1613" priority="1448">
      <formula>S30&lt;&gt;""</formula>
    </cfRule>
  </conditionalFormatting>
  <conditionalFormatting sqref="Q18:R18">
    <cfRule type="expression" dxfId="1612" priority="1447">
      <formula>S18&lt;&gt;""</formula>
    </cfRule>
  </conditionalFormatting>
  <conditionalFormatting sqref="Q34:R34">
    <cfRule type="expression" dxfId="1611" priority="1446">
      <formula>S34&lt;&gt;""</formula>
    </cfRule>
  </conditionalFormatting>
  <conditionalFormatting sqref="Q38:R38">
    <cfRule type="expression" dxfId="1610" priority="1445">
      <formula>S38&lt;&gt;""</formula>
    </cfRule>
  </conditionalFormatting>
  <conditionalFormatting sqref="P21 R21">
    <cfRule type="duplicateValues" dxfId="1609" priority="1444"/>
  </conditionalFormatting>
  <conditionalFormatting sqref="P9 R9">
    <cfRule type="duplicateValues" dxfId="1608" priority="1443"/>
  </conditionalFormatting>
  <conditionalFormatting sqref="P13 R13">
    <cfRule type="duplicateValues" dxfId="1607" priority="1442"/>
  </conditionalFormatting>
  <conditionalFormatting sqref="P25 R25">
    <cfRule type="duplicateValues" dxfId="1606" priority="1441"/>
  </conditionalFormatting>
  <conditionalFormatting sqref="P29 R29">
    <cfRule type="duplicateValues" dxfId="1605" priority="1440"/>
  </conditionalFormatting>
  <conditionalFormatting sqref="P17 R17">
    <cfRule type="duplicateValues" dxfId="1604" priority="1439"/>
  </conditionalFormatting>
  <conditionalFormatting sqref="P33 R33">
    <cfRule type="duplicateValues" dxfId="1603" priority="1438"/>
  </conditionalFormatting>
  <conditionalFormatting sqref="P37 R37">
    <cfRule type="duplicateValues" dxfId="1602" priority="1437"/>
  </conditionalFormatting>
  <conditionalFormatting sqref="P41 R41">
    <cfRule type="duplicateValues" dxfId="1601" priority="1436"/>
  </conditionalFormatting>
  <conditionalFormatting sqref="S22:T22">
    <cfRule type="expression" dxfId="1600" priority="1435">
      <formula>U22&lt;&gt;""</formula>
    </cfRule>
  </conditionalFormatting>
  <conditionalFormatting sqref="S10:T10">
    <cfRule type="expression" dxfId="1599" priority="1434">
      <formula>U10&lt;&gt;""</formula>
    </cfRule>
  </conditionalFormatting>
  <conditionalFormatting sqref="S30:T30">
    <cfRule type="expression" dxfId="1598" priority="1431">
      <formula>U30&lt;&gt;""</formula>
    </cfRule>
  </conditionalFormatting>
  <conditionalFormatting sqref="S38:T38">
    <cfRule type="expression" dxfId="1597" priority="1428">
      <formula>U38&lt;&gt;""</formula>
    </cfRule>
  </conditionalFormatting>
  <conditionalFormatting sqref="S39">
    <cfRule type="expression" dxfId="1596" priority="1427">
      <formula>U39&lt;&gt;""</formula>
    </cfRule>
  </conditionalFormatting>
  <conditionalFormatting sqref="U22:V22">
    <cfRule type="expression" dxfId="1595" priority="1426">
      <formula>W22&lt;&gt;""</formula>
    </cfRule>
  </conditionalFormatting>
  <conditionalFormatting sqref="U10:V10">
    <cfRule type="expression" dxfId="1594" priority="1425">
      <formula>W10&lt;&gt;""</formula>
    </cfRule>
  </conditionalFormatting>
  <conditionalFormatting sqref="U14:V14">
    <cfRule type="expression" dxfId="1593" priority="1424">
      <formula>W14&lt;&gt;""</formula>
    </cfRule>
  </conditionalFormatting>
  <conditionalFormatting sqref="U30:V30">
    <cfRule type="expression" dxfId="1592" priority="1422">
      <formula>W30&lt;&gt;""</formula>
    </cfRule>
  </conditionalFormatting>
  <conditionalFormatting sqref="U18:V18">
    <cfRule type="expression" dxfId="1591" priority="1421">
      <formula>W18&lt;&gt;""</formula>
    </cfRule>
  </conditionalFormatting>
  <conditionalFormatting sqref="U38:V38">
    <cfRule type="expression" dxfId="1590" priority="1419">
      <formula>W38&lt;&gt;""</formula>
    </cfRule>
  </conditionalFormatting>
  <conditionalFormatting sqref="T21 V21">
    <cfRule type="duplicateValues" dxfId="1589" priority="1418"/>
  </conditionalFormatting>
  <conditionalFormatting sqref="T9 V9">
    <cfRule type="duplicateValues" dxfId="1588" priority="1417"/>
  </conditionalFormatting>
  <conditionalFormatting sqref="V13">
    <cfRule type="duplicateValues" dxfId="1587" priority="1416"/>
  </conditionalFormatting>
  <conditionalFormatting sqref="T29 V29">
    <cfRule type="duplicateValues" dxfId="1586" priority="1414"/>
  </conditionalFormatting>
  <conditionalFormatting sqref="V17">
    <cfRule type="duplicateValues" dxfId="1585" priority="1413"/>
  </conditionalFormatting>
  <conditionalFormatting sqref="T37 V37">
    <cfRule type="duplicateValues" dxfId="1584" priority="1411"/>
  </conditionalFormatting>
  <conditionalFormatting sqref="T41 V41">
    <cfRule type="duplicateValues" dxfId="1583" priority="1410"/>
  </conditionalFormatting>
  <conditionalFormatting sqref="W22:X22">
    <cfRule type="expression" dxfId="1582" priority="1409">
      <formula>Y22&lt;&gt;""</formula>
    </cfRule>
  </conditionalFormatting>
  <conditionalFormatting sqref="W10:X10">
    <cfRule type="expression" dxfId="1581" priority="1408">
      <formula>Y10&lt;&gt;""</formula>
    </cfRule>
  </conditionalFormatting>
  <conditionalFormatting sqref="W14:X14">
    <cfRule type="expression" dxfId="1580" priority="1407">
      <formula>Y14&lt;&gt;""</formula>
    </cfRule>
  </conditionalFormatting>
  <conditionalFormatting sqref="W30:X30">
    <cfRule type="expression" dxfId="1579" priority="1406">
      <formula>Y30&lt;&gt;""</formula>
    </cfRule>
  </conditionalFormatting>
  <conditionalFormatting sqref="W18:X18">
    <cfRule type="expression" dxfId="1578" priority="1405">
      <formula>Y18&lt;&gt;""</formula>
    </cfRule>
  </conditionalFormatting>
  <conditionalFormatting sqref="W38:X38">
    <cfRule type="expression" dxfId="1577" priority="1403">
      <formula>Y38&lt;&gt;""</formula>
    </cfRule>
  </conditionalFormatting>
  <conditionalFormatting sqref="W39">
    <cfRule type="expression" dxfId="1576" priority="1402">
      <formula>Y39&lt;&gt;""</formula>
    </cfRule>
  </conditionalFormatting>
  <conditionalFormatting sqref="Y22:Z22">
    <cfRule type="expression" dxfId="1575" priority="1401">
      <formula>AA22&lt;&gt;""</formula>
    </cfRule>
  </conditionalFormatting>
  <conditionalFormatting sqref="Y10:Z10">
    <cfRule type="expression" dxfId="1574" priority="1400">
      <formula>AA10&lt;&gt;""</formula>
    </cfRule>
  </conditionalFormatting>
  <conditionalFormatting sqref="Y14:Z14">
    <cfRule type="expression" dxfId="1573" priority="1399">
      <formula>AA14&lt;&gt;""</formula>
    </cfRule>
  </conditionalFormatting>
  <conditionalFormatting sqref="Y18:Z18">
    <cfRule type="expression" dxfId="1572" priority="1397">
      <formula>AA18&lt;&gt;""</formula>
    </cfRule>
  </conditionalFormatting>
  <conditionalFormatting sqref="Y34:Z34">
    <cfRule type="expression" dxfId="1571" priority="1396">
      <formula>AA34&lt;&gt;""</formula>
    </cfRule>
  </conditionalFormatting>
  <conditionalFormatting sqref="Y38:Z38">
    <cfRule type="expression" dxfId="1570" priority="1395">
      <formula>AA38&lt;&gt;""</formula>
    </cfRule>
  </conditionalFormatting>
  <conditionalFormatting sqref="X21 Z21">
    <cfRule type="duplicateValues" dxfId="1569" priority="1394"/>
  </conditionalFormatting>
  <conditionalFormatting sqref="X9 Z9">
    <cfRule type="duplicateValues" dxfId="1568" priority="1393"/>
  </conditionalFormatting>
  <conditionalFormatting sqref="X13 Z13">
    <cfRule type="duplicateValues" dxfId="1567" priority="1392"/>
  </conditionalFormatting>
  <conditionalFormatting sqref="X29">
    <cfRule type="duplicateValues" dxfId="1566" priority="1391"/>
  </conditionalFormatting>
  <conditionalFormatting sqref="X17 Z17">
    <cfRule type="duplicateValues" dxfId="1565" priority="1390"/>
  </conditionalFormatting>
  <conditionalFormatting sqref="Z33">
    <cfRule type="duplicateValues" dxfId="1564" priority="1389"/>
  </conditionalFormatting>
  <conditionalFormatting sqref="X37 Z37">
    <cfRule type="duplicateValues" dxfId="1563" priority="1388"/>
  </conditionalFormatting>
  <conditionalFormatting sqref="X41 Z41">
    <cfRule type="duplicateValues" dxfId="1562" priority="1387"/>
  </conditionalFormatting>
  <conditionalFormatting sqref="AA10:AB10">
    <cfRule type="expression" dxfId="1561" priority="1386">
      <formula>AC10&lt;&gt;""</formula>
    </cfRule>
  </conditionalFormatting>
  <conditionalFormatting sqref="AA26:AB26">
    <cfRule type="expression" dxfId="1560" priority="1384">
      <formula>AC26&lt;&gt;""</formula>
    </cfRule>
  </conditionalFormatting>
  <conditionalFormatting sqref="AA30:AB30">
    <cfRule type="expression" dxfId="1559" priority="1383">
      <formula>AC30&lt;&gt;""</formula>
    </cfRule>
  </conditionalFormatting>
  <conditionalFormatting sqref="AA18:AB18">
    <cfRule type="expression" dxfId="1558" priority="1382">
      <formula>AC18&lt;&gt;""</formula>
    </cfRule>
  </conditionalFormatting>
  <conditionalFormatting sqref="AA34:AB34">
    <cfRule type="expression" dxfId="1557" priority="1381">
      <formula>AC34&lt;&gt;""</formula>
    </cfRule>
  </conditionalFormatting>
  <conditionalFormatting sqref="AA38:AB38">
    <cfRule type="expression" dxfId="1556" priority="1380">
      <formula>AC38&lt;&gt;""</formula>
    </cfRule>
  </conditionalFormatting>
  <conditionalFormatting sqref="AA39">
    <cfRule type="expression" dxfId="1555" priority="1379">
      <formula>AC39&lt;&gt;""</formula>
    </cfRule>
  </conditionalFormatting>
  <conditionalFormatting sqref="AC10:AD10">
    <cfRule type="expression" dxfId="1554" priority="1378">
      <formula>AE10&lt;&gt;""</formula>
    </cfRule>
  </conditionalFormatting>
  <conditionalFormatting sqref="AC26:AD26">
    <cfRule type="expression" dxfId="1553" priority="1376">
      <formula>AE26&lt;&gt;""</formula>
    </cfRule>
  </conditionalFormatting>
  <conditionalFormatting sqref="AC30:AD30">
    <cfRule type="expression" dxfId="1552" priority="1375">
      <formula>AE30&lt;&gt;""</formula>
    </cfRule>
  </conditionalFormatting>
  <conditionalFormatting sqref="AC18:AD18">
    <cfRule type="expression" dxfId="1551" priority="1374">
      <formula>AE18&lt;&gt;""</formula>
    </cfRule>
  </conditionalFormatting>
  <conditionalFormatting sqref="AC34:AD34">
    <cfRule type="expression" dxfId="1550" priority="1373">
      <formula>AE34&lt;&gt;""</formula>
    </cfRule>
  </conditionalFormatting>
  <conditionalFormatting sqref="AC38:AD38">
    <cfRule type="expression" dxfId="1549" priority="1372">
      <formula>AE38&lt;&gt;""</formula>
    </cfRule>
  </conditionalFormatting>
  <conditionalFormatting sqref="AB9 AD9">
    <cfRule type="duplicateValues" dxfId="1548" priority="1371"/>
  </conditionalFormatting>
  <conditionalFormatting sqref="AB25 AD25">
    <cfRule type="duplicateValues" dxfId="1547" priority="1369"/>
  </conditionalFormatting>
  <conditionalFormatting sqref="AB29 AD29">
    <cfRule type="duplicateValues" dxfId="1546" priority="1368"/>
  </conditionalFormatting>
  <conditionalFormatting sqref="AB17 AD17">
    <cfRule type="duplicateValues" dxfId="1545" priority="1367"/>
  </conditionalFormatting>
  <conditionalFormatting sqref="AB33 AD33">
    <cfRule type="duplicateValues" dxfId="1544" priority="1366"/>
  </conditionalFormatting>
  <conditionalFormatting sqref="AB37 AD37">
    <cfRule type="duplicateValues" dxfId="1543" priority="1365"/>
  </conditionalFormatting>
  <conditionalFormatting sqref="AB41 AD41">
    <cfRule type="duplicateValues" dxfId="1542" priority="1364"/>
  </conditionalFormatting>
  <conditionalFormatting sqref="AE10:AF10">
    <cfRule type="expression" dxfId="1541" priority="1363">
      <formula>AG10&lt;&gt;""</formula>
    </cfRule>
  </conditionalFormatting>
  <conditionalFormatting sqref="AE30:AF30">
    <cfRule type="expression" dxfId="1540" priority="1360">
      <formula>AG30&lt;&gt;""</formula>
    </cfRule>
  </conditionalFormatting>
  <conditionalFormatting sqref="AE18:AF18">
    <cfRule type="expression" dxfId="1539" priority="1359">
      <formula>AG18&lt;&gt;""</formula>
    </cfRule>
  </conditionalFormatting>
  <conditionalFormatting sqref="AE34:AF34">
    <cfRule type="expression" dxfId="1538" priority="1358">
      <formula>AG34&lt;&gt;""</formula>
    </cfRule>
  </conditionalFormatting>
  <conditionalFormatting sqref="AE38:AF38">
    <cfRule type="expression" dxfId="1537" priority="1357">
      <formula>AG38&lt;&gt;""</formula>
    </cfRule>
  </conditionalFormatting>
  <conditionalFormatting sqref="AE39">
    <cfRule type="expression" dxfId="1536" priority="1356">
      <formula>AG39&lt;&gt;""</formula>
    </cfRule>
  </conditionalFormatting>
  <conditionalFormatting sqref="AG22:AH22">
    <cfRule type="expression" dxfId="1535" priority="1355">
      <formula>AI22&lt;&gt;""</formula>
    </cfRule>
  </conditionalFormatting>
  <conditionalFormatting sqref="AG10:AH10">
    <cfRule type="expression" dxfId="1534" priority="1354">
      <formula>AI10&lt;&gt;""</formula>
    </cfRule>
  </conditionalFormatting>
  <conditionalFormatting sqref="AG26:AH26">
    <cfRule type="expression" dxfId="1533" priority="1352">
      <formula>AI26&lt;&gt;""</formula>
    </cfRule>
  </conditionalFormatting>
  <conditionalFormatting sqref="AG30:AH30">
    <cfRule type="expression" dxfId="1532" priority="1351">
      <formula>AI30&lt;&gt;""</formula>
    </cfRule>
  </conditionalFormatting>
  <conditionalFormatting sqref="AG18:AH18">
    <cfRule type="expression" dxfId="1531" priority="1350">
      <formula>AI18&lt;&gt;""</formula>
    </cfRule>
  </conditionalFormatting>
  <conditionalFormatting sqref="AG34:AH34">
    <cfRule type="expression" dxfId="1530" priority="1349">
      <formula>AI34&lt;&gt;""</formula>
    </cfRule>
  </conditionalFormatting>
  <conditionalFormatting sqref="AG38:AH38">
    <cfRule type="expression" dxfId="1529" priority="1348">
      <formula>AI38&lt;&gt;""</formula>
    </cfRule>
  </conditionalFormatting>
  <conditionalFormatting sqref="AH21">
    <cfRule type="duplicateValues" dxfId="1528" priority="1347"/>
  </conditionalFormatting>
  <conditionalFormatting sqref="AF9 AH9">
    <cfRule type="duplicateValues" dxfId="1527" priority="1346"/>
  </conditionalFormatting>
  <conditionalFormatting sqref="AH25">
    <cfRule type="duplicateValues" dxfId="1526" priority="1344"/>
  </conditionalFormatting>
  <conditionalFormatting sqref="AF29 AH29">
    <cfRule type="duplicateValues" dxfId="1525" priority="1343"/>
  </conditionalFormatting>
  <conditionalFormatting sqref="AF17 AH17">
    <cfRule type="duplicateValues" dxfId="1524" priority="1342"/>
  </conditionalFormatting>
  <conditionalFormatting sqref="AF33 AH33">
    <cfRule type="duplicateValues" dxfId="1523" priority="1341"/>
  </conditionalFormatting>
  <conditionalFormatting sqref="AF37 AH37">
    <cfRule type="duplicateValues" dxfId="1522" priority="1340"/>
  </conditionalFormatting>
  <conditionalFormatting sqref="AF41">
    <cfRule type="duplicateValues" dxfId="1521" priority="1339"/>
  </conditionalFormatting>
  <conditionalFormatting sqref="AI22:AJ22">
    <cfRule type="expression" dxfId="1520" priority="1338">
      <formula>AK22&lt;&gt;""</formula>
    </cfRule>
  </conditionalFormatting>
  <conditionalFormatting sqref="AI18:AJ18">
    <cfRule type="expression" dxfId="1519" priority="1333">
      <formula>AK18&lt;&gt;""</formula>
    </cfRule>
  </conditionalFormatting>
  <conditionalFormatting sqref="AI34:AJ34">
    <cfRule type="expression" dxfId="1518" priority="1332">
      <formula>AK34&lt;&gt;""</formula>
    </cfRule>
  </conditionalFormatting>
  <conditionalFormatting sqref="AI38:AJ38">
    <cfRule type="expression" dxfId="1517" priority="1331">
      <formula>AK38&lt;&gt;""</formula>
    </cfRule>
  </conditionalFormatting>
  <conditionalFormatting sqref="AI39">
    <cfRule type="expression" dxfId="1516" priority="1330">
      <formula>AK39&lt;&gt;""</formula>
    </cfRule>
  </conditionalFormatting>
  <conditionalFormatting sqref="AK22:AL22">
    <cfRule type="expression" dxfId="1515" priority="1329">
      <formula>AM22&lt;&gt;""</formula>
    </cfRule>
  </conditionalFormatting>
  <conditionalFormatting sqref="AK10:AL10">
    <cfRule type="expression" dxfId="1514" priority="1328">
      <formula>AM10&lt;&gt;""</formula>
    </cfRule>
  </conditionalFormatting>
  <conditionalFormatting sqref="AK14:AL14">
    <cfRule type="expression" dxfId="1513" priority="1327">
      <formula>AM14&lt;&gt;""</formula>
    </cfRule>
  </conditionalFormatting>
  <conditionalFormatting sqref="AK26:AL26">
    <cfRule type="expression" dxfId="1512" priority="1326">
      <formula>AM26&lt;&gt;""</formula>
    </cfRule>
  </conditionalFormatting>
  <conditionalFormatting sqref="AK30:AL30">
    <cfRule type="expression" dxfId="1511" priority="1325">
      <formula>AM30&lt;&gt;""</formula>
    </cfRule>
  </conditionalFormatting>
  <conditionalFormatting sqref="AK18:AL18">
    <cfRule type="expression" dxfId="1510" priority="1324">
      <formula>AM18&lt;&gt;""</formula>
    </cfRule>
  </conditionalFormatting>
  <conditionalFormatting sqref="AK34:AL34">
    <cfRule type="expression" dxfId="1509" priority="1323">
      <formula>AM34&lt;&gt;""</formula>
    </cfRule>
  </conditionalFormatting>
  <conditionalFormatting sqref="AK38:AL38">
    <cfRule type="expression" dxfId="1508" priority="1322">
      <formula>AM38&lt;&gt;""</formula>
    </cfRule>
  </conditionalFormatting>
  <conditionalFormatting sqref="AJ21 AL21">
    <cfRule type="duplicateValues" dxfId="1507" priority="1321"/>
  </conditionalFormatting>
  <conditionalFormatting sqref="AL9">
    <cfRule type="duplicateValues" dxfId="1506" priority="1320"/>
  </conditionalFormatting>
  <conditionalFormatting sqref="AL13">
    <cfRule type="duplicateValues" dxfId="1505" priority="1319"/>
  </conditionalFormatting>
  <conditionalFormatting sqref="AL25">
    <cfRule type="duplicateValues" dxfId="1504" priority="1318"/>
  </conditionalFormatting>
  <conditionalFormatting sqref="AL29">
    <cfRule type="duplicateValues" dxfId="1503" priority="1317"/>
  </conditionalFormatting>
  <conditionalFormatting sqref="AJ17 AL17">
    <cfRule type="duplicateValues" dxfId="1502" priority="1316"/>
  </conditionalFormatting>
  <conditionalFormatting sqref="AJ33 AL33">
    <cfRule type="duplicateValues" dxfId="1501" priority="1315"/>
  </conditionalFormatting>
  <conditionalFormatting sqref="AJ37 AL37">
    <cfRule type="duplicateValues" dxfId="1500" priority="1314"/>
  </conditionalFormatting>
  <conditionalFormatting sqref="AJ41">
    <cfRule type="duplicateValues" dxfId="1499" priority="1313"/>
  </conditionalFormatting>
  <conditionalFormatting sqref="AM22:AN22">
    <cfRule type="expression" dxfId="1498" priority="1312">
      <formula>AO22&lt;&gt;""</formula>
    </cfRule>
  </conditionalFormatting>
  <conditionalFormatting sqref="AM10:AN10">
    <cfRule type="expression" dxfId="1497" priority="1311">
      <formula>AO10&lt;&gt;""</formula>
    </cfRule>
  </conditionalFormatting>
  <conditionalFormatting sqref="AM14:AN14">
    <cfRule type="expression" dxfId="1496" priority="1310">
      <formula>AO14&lt;&gt;""</formula>
    </cfRule>
  </conditionalFormatting>
  <conditionalFormatting sqref="AM26:AN26">
    <cfRule type="expression" dxfId="1495" priority="1309">
      <formula>AO26&lt;&gt;""</formula>
    </cfRule>
  </conditionalFormatting>
  <conditionalFormatting sqref="AM30:AN30">
    <cfRule type="expression" dxfId="1494" priority="1308">
      <formula>AO30&lt;&gt;""</formula>
    </cfRule>
  </conditionalFormatting>
  <conditionalFormatting sqref="AM18:AN18">
    <cfRule type="expression" dxfId="1493" priority="1307">
      <formula>AO18&lt;&gt;""</formula>
    </cfRule>
  </conditionalFormatting>
  <conditionalFormatting sqref="AM34:AN34">
    <cfRule type="expression" dxfId="1492" priority="1306">
      <formula>AO34&lt;&gt;""</formula>
    </cfRule>
  </conditionalFormatting>
  <conditionalFormatting sqref="AM38:AN38">
    <cfRule type="expression" dxfId="1491" priority="1305">
      <formula>AO38&lt;&gt;""</formula>
    </cfRule>
  </conditionalFormatting>
  <conditionalFormatting sqref="AM39">
    <cfRule type="expression" dxfId="1490" priority="1304">
      <formula>AO39&lt;&gt;""</formula>
    </cfRule>
  </conditionalFormatting>
  <conditionalFormatting sqref="AO22:AP22">
    <cfRule type="expression" dxfId="1489" priority="1303">
      <formula>AQ22&lt;&gt;""</formula>
    </cfRule>
  </conditionalFormatting>
  <conditionalFormatting sqref="AO10:AP10">
    <cfRule type="expression" dxfId="1488" priority="1302">
      <formula>AQ10&lt;&gt;""</formula>
    </cfRule>
  </conditionalFormatting>
  <conditionalFormatting sqref="AO14:AP14">
    <cfRule type="expression" dxfId="1487" priority="1301">
      <formula>AQ14&lt;&gt;""</formula>
    </cfRule>
  </conditionalFormatting>
  <conditionalFormatting sqref="AO26:AP26">
    <cfRule type="expression" dxfId="1486" priority="1300">
      <formula>AQ26&lt;&gt;""</formula>
    </cfRule>
  </conditionalFormatting>
  <conditionalFormatting sqref="AO30:AP30">
    <cfRule type="expression" dxfId="1485" priority="1299">
      <formula>AQ30&lt;&gt;""</formula>
    </cfRule>
  </conditionalFormatting>
  <conditionalFormatting sqref="AO18:AP18">
    <cfRule type="expression" dxfId="1484" priority="1298">
      <formula>AQ18&lt;&gt;""</formula>
    </cfRule>
  </conditionalFormatting>
  <conditionalFormatting sqref="AO34:AP34">
    <cfRule type="expression" dxfId="1483" priority="1297">
      <formula>AQ34&lt;&gt;""</formula>
    </cfRule>
  </conditionalFormatting>
  <conditionalFormatting sqref="AO38:AP38">
    <cfRule type="expression" dxfId="1482" priority="1296">
      <formula>AQ38&lt;&gt;""</formula>
    </cfRule>
  </conditionalFormatting>
  <conditionalFormatting sqref="AN21 AP21">
    <cfRule type="duplicateValues" dxfId="1481" priority="1295"/>
  </conditionalFormatting>
  <conditionalFormatting sqref="AN9 AP9">
    <cfRule type="duplicateValues" dxfId="1480" priority="1294"/>
  </conditionalFormatting>
  <conditionalFormatting sqref="AN13 AP13">
    <cfRule type="duplicateValues" dxfId="1479" priority="1293"/>
  </conditionalFormatting>
  <conditionalFormatting sqref="AP25">
    <cfRule type="duplicateValues" dxfId="1478" priority="1292"/>
  </conditionalFormatting>
  <conditionalFormatting sqref="AN29 AP29">
    <cfRule type="duplicateValues" dxfId="1477" priority="1291"/>
  </conditionalFormatting>
  <conditionalFormatting sqref="AN17 AP17">
    <cfRule type="duplicateValues" dxfId="1476" priority="1290"/>
  </conditionalFormatting>
  <conditionalFormatting sqref="AN33 AP33">
    <cfRule type="duplicateValues" dxfId="1475" priority="1289"/>
  </conditionalFormatting>
  <conditionalFormatting sqref="AN37 AP37">
    <cfRule type="duplicateValues" dxfId="1474" priority="1288"/>
  </conditionalFormatting>
  <conditionalFormatting sqref="AN41">
    <cfRule type="duplicateValues" dxfId="1473" priority="1287"/>
  </conditionalFormatting>
  <conditionalFormatting sqref="AQ10:AR10">
    <cfRule type="expression" dxfId="1472" priority="1285">
      <formula>AS10&lt;&gt;""</formula>
    </cfRule>
  </conditionalFormatting>
  <conditionalFormatting sqref="AQ14:AR14">
    <cfRule type="expression" dxfId="1471" priority="1284">
      <formula>AS14&lt;&gt;""</formula>
    </cfRule>
  </conditionalFormatting>
  <conditionalFormatting sqref="AQ26:AR26">
    <cfRule type="expression" dxfId="1470" priority="1283">
      <formula>AS26&lt;&gt;""</formula>
    </cfRule>
  </conditionalFormatting>
  <conditionalFormatting sqref="AQ30:AR30">
    <cfRule type="expression" dxfId="1469" priority="1282">
      <formula>AS30&lt;&gt;""</formula>
    </cfRule>
  </conditionalFormatting>
  <conditionalFormatting sqref="AQ18:AR18">
    <cfRule type="expression" dxfId="1468" priority="1281">
      <formula>AS18&lt;&gt;""</formula>
    </cfRule>
  </conditionalFormatting>
  <conditionalFormatting sqref="AQ34:AR34">
    <cfRule type="expression" dxfId="1467" priority="1280">
      <formula>AS34&lt;&gt;""</formula>
    </cfRule>
  </conditionalFormatting>
  <conditionalFormatting sqref="AQ38:AR38">
    <cfRule type="expression" dxfId="1466" priority="1279">
      <formula>AS38&lt;&gt;""</formula>
    </cfRule>
  </conditionalFormatting>
  <conditionalFormatting sqref="AQ39">
    <cfRule type="expression" dxfId="1465" priority="1278">
      <formula>AS39&lt;&gt;""</formula>
    </cfRule>
  </conditionalFormatting>
  <conditionalFormatting sqref="AS10:AT10">
    <cfRule type="expression" dxfId="1464" priority="1276">
      <formula>AU10&lt;&gt;""</formula>
    </cfRule>
  </conditionalFormatting>
  <conditionalFormatting sqref="AS14:AT14">
    <cfRule type="expression" dxfId="1463" priority="1275">
      <formula>AU14&lt;&gt;""</formula>
    </cfRule>
  </conditionalFormatting>
  <conditionalFormatting sqref="AS26:AT26">
    <cfRule type="expression" dxfId="1462" priority="1274">
      <formula>AU26&lt;&gt;""</formula>
    </cfRule>
  </conditionalFormatting>
  <conditionalFormatting sqref="AS30:AT30">
    <cfRule type="expression" dxfId="1461" priority="1273">
      <formula>AU30&lt;&gt;""</formula>
    </cfRule>
  </conditionalFormatting>
  <conditionalFormatting sqref="AS18:AT18">
    <cfRule type="expression" dxfId="1460" priority="1272">
      <formula>AU18&lt;&gt;""</formula>
    </cfRule>
  </conditionalFormatting>
  <conditionalFormatting sqref="AS34:AT34">
    <cfRule type="expression" dxfId="1459" priority="1271">
      <formula>AU34&lt;&gt;""</formula>
    </cfRule>
  </conditionalFormatting>
  <conditionalFormatting sqref="AS38:AT38">
    <cfRule type="expression" dxfId="1458" priority="1270">
      <formula>AU38&lt;&gt;""</formula>
    </cfRule>
  </conditionalFormatting>
  <conditionalFormatting sqref="AR9 AT9">
    <cfRule type="duplicateValues" dxfId="1457" priority="1268"/>
  </conditionalFormatting>
  <conditionalFormatting sqref="AR13 AT13">
    <cfRule type="duplicateValues" dxfId="1456" priority="1267"/>
  </conditionalFormatting>
  <conditionalFormatting sqref="AR25 AT25">
    <cfRule type="duplicateValues" dxfId="1455" priority="1266"/>
  </conditionalFormatting>
  <conditionalFormatting sqref="AR29 AT29">
    <cfRule type="duplicateValues" dxfId="1454" priority="1265"/>
  </conditionalFormatting>
  <conditionalFormatting sqref="AR17 AT17">
    <cfRule type="duplicateValues" dxfId="1453" priority="1264"/>
  </conditionalFormatting>
  <conditionalFormatting sqref="AR33 AT33">
    <cfRule type="duplicateValues" dxfId="1452" priority="1263"/>
  </conditionalFormatting>
  <conditionalFormatting sqref="AR37 AT37">
    <cfRule type="duplicateValues" dxfId="1451" priority="1262"/>
  </conditionalFormatting>
  <conditionalFormatting sqref="AR41 AT41">
    <cfRule type="duplicateValues" dxfId="1450" priority="1261"/>
  </conditionalFormatting>
  <conditionalFormatting sqref="AA22:AF22">
    <cfRule type="expression" dxfId="1449" priority="1260">
      <formula>AC22&lt;&gt;""</formula>
    </cfRule>
  </conditionalFormatting>
  <conditionalFormatting sqref="AB21 AD21 AF21">
    <cfRule type="duplicateValues" dxfId="1448" priority="1259"/>
  </conditionalFormatting>
  <conditionalFormatting sqref="AN25">
    <cfRule type="duplicateValues" dxfId="1447" priority="1257"/>
  </conditionalFormatting>
  <conditionalFormatting sqref="Z25">
    <cfRule type="duplicateValues" dxfId="1446" priority="1256"/>
  </conditionalFormatting>
  <conditionalFormatting sqref="C64:D64">
    <cfRule type="expression" dxfId="1445" priority="1253">
      <formula>E64&lt;&gt;""</formula>
    </cfRule>
  </conditionalFormatting>
  <conditionalFormatting sqref="C52:D52">
    <cfRule type="expression" dxfId="1444" priority="1252">
      <formula>E52&lt;&gt;""</formula>
    </cfRule>
  </conditionalFormatting>
  <conditionalFormatting sqref="C56:D56">
    <cfRule type="expression" dxfId="1443" priority="1251">
      <formula>E56&lt;&gt;""</formula>
    </cfRule>
  </conditionalFormatting>
  <conditionalFormatting sqref="C68:D68">
    <cfRule type="expression" dxfId="1442" priority="1250">
      <formula>E68&lt;&gt;""</formula>
    </cfRule>
  </conditionalFormatting>
  <conditionalFormatting sqref="C60:D60">
    <cfRule type="expression" dxfId="1441" priority="1248">
      <formula>E60&lt;&gt;""</formula>
    </cfRule>
  </conditionalFormatting>
  <conditionalFormatting sqref="C76:D76">
    <cfRule type="expression" dxfId="1440" priority="1247">
      <formula>E76&lt;&gt;""</formula>
    </cfRule>
  </conditionalFormatting>
  <conditionalFormatting sqref="C80:D80">
    <cfRule type="expression" dxfId="1439" priority="1246">
      <formula>E80&lt;&gt;""</formula>
    </cfRule>
  </conditionalFormatting>
  <conditionalFormatting sqref="C81">
    <cfRule type="expression" dxfId="1438" priority="1245">
      <formula>E81&lt;&gt;""</formula>
    </cfRule>
  </conditionalFormatting>
  <conditionalFormatting sqref="E64:F64">
    <cfRule type="expression" dxfId="1437" priority="1244">
      <formula>G64&lt;&gt;""</formula>
    </cfRule>
  </conditionalFormatting>
  <conditionalFormatting sqref="E68:F68">
    <cfRule type="expression" dxfId="1436" priority="1241">
      <formula>G68&lt;&gt;""</formula>
    </cfRule>
  </conditionalFormatting>
  <conditionalFormatting sqref="E60:F60">
    <cfRule type="expression" dxfId="1435" priority="1239">
      <formula>G60&lt;&gt;""</formula>
    </cfRule>
  </conditionalFormatting>
  <conditionalFormatting sqref="E76:F76">
    <cfRule type="expression" dxfId="1434" priority="1238">
      <formula>G76&lt;&gt;""</formula>
    </cfRule>
  </conditionalFormatting>
  <conditionalFormatting sqref="E80:F80">
    <cfRule type="expression" dxfId="1433" priority="1237">
      <formula>G80&lt;&gt;""</formula>
    </cfRule>
  </conditionalFormatting>
  <conditionalFormatting sqref="D63 F63">
    <cfRule type="duplicateValues" dxfId="1432" priority="1236"/>
  </conditionalFormatting>
  <conditionalFormatting sqref="D51">
    <cfRule type="duplicateValues" dxfId="1431" priority="1235"/>
  </conditionalFormatting>
  <conditionalFormatting sqref="D55">
    <cfRule type="duplicateValues" dxfId="1430" priority="1234"/>
  </conditionalFormatting>
  <conditionalFormatting sqref="D67 F67">
    <cfRule type="duplicateValues" dxfId="1429" priority="1233"/>
  </conditionalFormatting>
  <conditionalFormatting sqref="D59 F59">
    <cfRule type="duplicateValues" dxfId="1428" priority="1231"/>
  </conditionalFormatting>
  <conditionalFormatting sqref="D75 F75">
    <cfRule type="duplicateValues" dxfId="1427" priority="1230"/>
  </conditionalFormatting>
  <conditionalFormatting sqref="D79 F79">
    <cfRule type="duplicateValues" dxfId="1426" priority="1229"/>
  </conditionalFormatting>
  <conditionalFormatting sqref="D83 F83">
    <cfRule type="duplicateValues" dxfId="1425" priority="1228"/>
  </conditionalFormatting>
  <conditionalFormatting sqref="G64:H64">
    <cfRule type="expression" dxfId="1424" priority="1227">
      <formula>I64&lt;&gt;""</formula>
    </cfRule>
  </conditionalFormatting>
  <conditionalFormatting sqref="G52:H52">
    <cfRule type="expression" dxfId="1423" priority="1226">
      <formula>I52&lt;&gt;""</formula>
    </cfRule>
  </conditionalFormatting>
  <conditionalFormatting sqref="G56:H56">
    <cfRule type="expression" dxfId="1422" priority="1225">
      <formula>I56&lt;&gt;""</formula>
    </cfRule>
  </conditionalFormatting>
  <conditionalFormatting sqref="G68:H68">
    <cfRule type="expression" dxfId="1421" priority="1224">
      <formula>I68&lt;&gt;""</formula>
    </cfRule>
  </conditionalFormatting>
  <conditionalFormatting sqref="G60:H60">
    <cfRule type="expression" dxfId="1420" priority="1222">
      <formula>I60&lt;&gt;""</formula>
    </cfRule>
  </conditionalFormatting>
  <conditionalFormatting sqref="G76:H76">
    <cfRule type="expression" dxfId="1419" priority="1221">
      <formula>I76&lt;&gt;""</formula>
    </cfRule>
  </conditionalFormatting>
  <conditionalFormatting sqref="G80:H80">
    <cfRule type="expression" dxfId="1418" priority="1220">
      <formula>I80&lt;&gt;""</formula>
    </cfRule>
  </conditionalFormatting>
  <conditionalFormatting sqref="G81">
    <cfRule type="expression" dxfId="1417" priority="1219">
      <formula>I81&lt;&gt;""</formula>
    </cfRule>
  </conditionalFormatting>
  <conditionalFormatting sqref="I64:J64">
    <cfRule type="expression" dxfId="1416" priority="1218">
      <formula>K64&lt;&gt;""</formula>
    </cfRule>
  </conditionalFormatting>
  <conditionalFormatting sqref="I52:J52">
    <cfRule type="expression" dxfId="1415" priority="1217">
      <formula>K52&lt;&gt;""</formula>
    </cfRule>
  </conditionalFormatting>
  <conditionalFormatting sqref="I56:J56">
    <cfRule type="expression" dxfId="1414" priority="1216">
      <formula>K56&lt;&gt;""</formula>
    </cfRule>
  </conditionalFormatting>
  <conditionalFormatting sqref="I60:J60">
    <cfRule type="expression" dxfId="1413" priority="1213">
      <formula>K60&lt;&gt;""</formula>
    </cfRule>
  </conditionalFormatting>
  <conditionalFormatting sqref="I76:J76">
    <cfRule type="expression" dxfId="1412" priority="1212">
      <formula>K76&lt;&gt;""</formula>
    </cfRule>
  </conditionalFormatting>
  <conditionalFormatting sqref="I80:J80">
    <cfRule type="expression" dxfId="1411" priority="1211">
      <formula>K80&lt;&gt;""</formula>
    </cfRule>
  </conditionalFormatting>
  <conditionalFormatting sqref="H63 J63">
    <cfRule type="duplicateValues" dxfId="1410" priority="1210"/>
  </conditionalFormatting>
  <conditionalFormatting sqref="H51 J51">
    <cfRule type="duplicateValues" dxfId="1409" priority="1209"/>
  </conditionalFormatting>
  <conditionalFormatting sqref="H55 J55">
    <cfRule type="duplicateValues" dxfId="1408" priority="1208"/>
  </conditionalFormatting>
  <conditionalFormatting sqref="H67">
    <cfRule type="duplicateValues" dxfId="1407" priority="1207"/>
  </conditionalFormatting>
  <conditionalFormatting sqref="H59 J59">
    <cfRule type="duplicateValues" dxfId="1406" priority="1205"/>
  </conditionalFormatting>
  <conditionalFormatting sqref="H75 J75">
    <cfRule type="duplicateValues" dxfId="1405" priority="1204"/>
  </conditionalFormatting>
  <conditionalFormatting sqref="H79 J79">
    <cfRule type="duplicateValues" dxfId="1404" priority="1203"/>
  </conditionalFormatting>
  <conditionalFormatting sqref="H83 J83">
    <cfRule type="duplicateValues" dxfId="1403" priority="1202"/>
  </conditionalFormatting>
  <conditionalFormatting sqref="K64:L64">
    <cfRule type="expression" dxfId="1402" priority="1201">
      <formula>M64&lt;&gt;""</formula>
    </cfRule>
  </conditionalFormatting>
  <conditionalFormatting sqref="K52:L52">
    <cfRule type="expression" dxfId="1401" priority="1200">
      <formula>M52&lt;&gt;""</formula>
    </cfRule>
  </conditionalFormatting>
  <conditionalFormatting sqref="K56:L56">
    <cfRule type="expression" dxfId="1400" priority="1199">
      <formula>M56&lt;&gt;""</formula>
    </cfRule>
  </conditionalFormatting>
  <conditionalFormatting sqref="K68:L68">
    <cfRule type="expression" dxfId="1399" priority="1198">
      <formula>M68&lt;&gt;""</formula>
    </cfRule>
  </conditionalFormatting>
  <conditionalFormatting sqref="K72:L72">
    <cfRule type="expression" dxfId="1398" priority="1197">
      <formula>M72&lt;&gt;""</formula>
    </cfRule>
  </conditionalFormatting>
  <conditionalFormatting sqref="K60:L60">
    <cfRule type="expression" dxfId="1397" priority="1196">
      <formula>M60&lt;&gt;""</formula>
    </cfRule>
  </conditionalFormatting>
  <conditionalFormatting sqref="K76:L76">
    <cfRule type="expression" dxfId="1396" priority="1195">
      <formula>M76&lt;&gt;""</formula>
    </cfRule>
  </conditionalFormatting>
  <conditionalFormatting sqref="K80:L80">
    <cfRule type="expression" dxfId="1395" priority="1194">
      <formula>M80&lt;&gt;""</formula>
    </cfRule>
  </conditionalFormatting>
  <conditionalFormatting sqref="K81">
    <cfRule type="expression" dxfId="1394" priority="1193">
      <formula>M81&lt;&gt;""</formula>
    </cfRule>
  </conditionalFormatting>
  <conditionalFormatting sqref="M64:N64">
    <cfRule type="expression" dxfId="1393" priority="1192">
      <formula>O64&lt;&gt;""</formula>
    </cfRule>
  </conditionalFormatting>
  <conditionalFormatting sqref="M52:N52">
    <cfRule type="expression" dxfId="1392" priority="1191">
      <formula>O52&lt;&gt;""</formula>
    </cfRule>
  </conditionalFormatting>
  <conditionalFormatting sqref="M56:N56">
    <cfRule type="expression" dxfId="1391" priority="1190">
      <formula>O56&lt;&gt;""</formula>
    </cfRule>
  </conditionalFormatting>
  <conditionalFormatting sqref="M68:N68">
    <cfRule type="expression" dxfId="1390" priority="1189">
      <formula>O68&lt;&gt;""</formula>
    </cfRule>
  </conditionalFormatting>
  <conditionalFormatting sqref="M72:N72">
    <cfRule type="expression" dxfId="1389" priority="1188">
      <formula>O72&lt;&gt;""</formula>
    </cfRule>
  </conditionalFormatting>
  <conditionalFormatting sqref="M60:N60">
    <cfRule type="expression" dxfId="1388" priority="1187">
      <formula>O60&lt;&gt;""</formula>
    </cfRule>
  </conditionalFormatting>
  <conditionalFormatting sqref="M76:N76">
    <cfRule type="expression" dxfId="1387" priority="1186">
      <formula>O76&lt;&gt;""</formula>
    </cfRule>
  </conditionalFormatting>
  <conditionalFormatting sqref="M80:N80">
    <cfRule type="expression" dxfId="1386" priority="1185">
      <formula>O80&lt;&gt;""</formula>
    </cfRule>
  </conditionalFormatting>
  <conditionalFormatting sqref="L63 N63">
    <cfRule type="duplicateValues" dxfId="1385" priority="1184"/>
  </conditionalFormatting>
  <conditionalFormatting sqref="L51 N51">
    <cfRule type="duplicateValues" dxfId="1384" priority="1183"/>
  </conditionalFormatting>
  <conditionalFormatting sqref="L55 N55">
    <cfRule type="duplicateValues" dxfId="1383" priority="1182"/>
  </conditionalFormatting>
  <conditionalFormatting sqref="L67 N67">
    <cfRule type="duplicateValues" dxfId="1382" priority="1181"/>
  </conditionalFormatting>
  <conditionalFormatting sqref="L71 N71">
    <cfRule type="duplicateValues" dxfId="1381" priority="1180"/>
  </conditionalFormatting>
  <conditionalFormatting sqref="L59 N59">
    <cfRule type="duplicateValues" dxfId="1380" priority="1179"/>
  </conditionalFormatting>
  <conditionalFormatting sqref="L75 N75">
    <cfRule type="duplicateValues" dxfId="1379" priority="1178"/>
  </conditionalFormatting>
  <conditionalFormatting sqref="L79 N79">
    <cfRule type="duplicateValues" dxfId="1378" priority="1177"/>
  </conditionalFormatting>
  <conditionalFormatting sqref="L83 N83">
    <cfRule type="duplicateValues" dxfId="1377" priority="1176"/>
  </conditionalFormatting>
  <conditionalFormatting sqref="O64:P64">
    <cfRule type="expression" dxfId="1376" priority="1175">
      <formula>Q64&lt;&gt;""</formula>
    </cfRule>
  </conditionalFormatting>
  <conditionalFormatting sqref="O52:P52">
    <cfRule type="expression" dxfId="1375" priority="1174">
      <formula>Q52&lt;&gt;""</formula>
    </cfRule>
  </conditionalFormatting>
  <conditionalFormatting sqref="O56:P56">
    <cfRule type="expression" dxfId="1374" priority="1173">
      <formula>Q56&lt;&gt;""</formula>
    </cfRule>
  </conditionalFormatting>
  <conditionalFormatting sqref="O68:P68">
    <cfRule type="expression" dxfId="1373" priority="1172">
      <formula>Q68&lt;&gt;""</formula>
    </cfRule>
  </conditionalFormatting>
  <conditionalFormatting sqref="O72:P72">
    <cfRule type="expression" dxfId="1372" priority="1171">
      <formula>Q72&lt;&gt;""</formula>
    </cfRule>
  </conditionalFormatting>
  <conditionalFormatting sqref="O60:P60">
    <cfRule type="expression" dxfId="1371" priority="1170">
      <formula>Q60&lt;&gt;""</formula>
    </cfRule>
  </conditionalFormatting>
  <conditionalFormatting sqref="O76:P76">
    <cfRule type="expression" dxfId="1370" priority="1169">
      <formula>Q76&lt;&gt;""</formula>
    </cfRule>
  </conditionalFormatting>
  <conditionalFormatting sqref="O80:P80">
    <cfRule type="expression" dxfId="1369" priority="1168">
      <formula>Q80&lt;&gt;""</formula>
    </cfRule>
  </conditionalFormatting>
  <conditionalFormatting sqref="O81">
    <cfRule type="expression" dxfId="1368" priority="1167">
      <formula>Q81&lt;&gt;""</formula>
    </cfRule>
  </conditionalFormatting>
  <conditionalFormatting sqref="Q64:R64">
    <cfRule type="expression" dxfId="1367" priority="1166">
      <formula>S64&lt;&gt;""</formula>
    </cfRule>
  </conditionalFormatting>
  <conditionalFormatting sqref="Q52:R52">
    <cfRule type="expression" dxfId="1366" priority="1165">
      <formula>S52&lt;&gt;""</formula>
    </cfRule>
  </conditionalFormatting>
  <conditionalFormatting sqref="Q56:R56">
    <cfRule type="expression" dxfId="1365" priority="1164">
      <formula>S56&lt;&gt;""</formula>
    </cfRule>
  </conditionalFormatting>
  <conditionalFormatting sqref="Q68:R68">
    <cfRule type="expression" dxfId="1364" priority="1163">
      <formula>S68&lt;&gt;""</formula>
    </cfRule>
  </conditionalFormatting>
  <conditionalFormatting sqref="Q72:R72">
    <cfRule type="expression" dxfId="1363" priority="1162">
      <formula>S72&lt;&gt;""</formula>
    </cfRule>
  </conditionalFormatting>
  <conditionalFormatting sqref="Q60:R60">
    <cfRule type="expression" dxfId="1362" priority="1161">
      <formula>S60&lt;&gt;""</formula>
    </cfRule>
  </conditionalFormatting>
  <conditionalFormatting sqref="Q76:R76">
    <cfRule type="expression" dxfId="1361" priority="1160">
      <formula>S76&lt;&gt;""</formula>
    </cfRule>
  </conditionalFormatting>
  <conditionalFormatting sqref="Q80:R80">
    <cfRule type="expression" dxfId="1360" priority="1159">
      <formula>S80&lt;&gt;""</formula>
    </cfRule>
  </conditionalFormatting>
  <conditionalFormatting sqref="P63 R63">
    <cfRule type="duplicateValues" dxfId="1359" priority="1158"/>
  </conditionalFormatting>
  <conditionalFormatting sqref="P51 R51">
    <cfRule type="duplicateValues" dxfId="1358" priority="1157"/>
  </conditionalFormatting>
  <conditionalFormatting sqref="P55 R55">
    <cfRule type="duplicateValues" dxfId="1357" priority="1156"/>
  </conditionalFormatting>
  <conditionalFormatting sqref="P67 R67">
    <cfRule type="duplicateValues" dxfId="1356" priority="1155"/>
  </conditionalFormatting>
  <conditionalFormatting sqref="P71 R71">
    <cfRule type="duplicateValues" dxfId="1355" priority="1154"/>
  </conditionalFormatting>
  <conditionalFormatting sqref="P59 R59">
    <cfRule type="duplicateValues" dxfId="1354" priority="1153"/>
  </conditionalFormatting>
  <conditionalFormatting sqref="P75 R75">
    <cfRule type="duplicateValues" dxfId="1353" priority="1152"/>
  </conditionalFormatting>
  <conditionalFormatting sqref="P79 R79">
    <cfRule type="duplicateValues" dxfId="1352" priority="1151"/>
  </conditionalFormatting>
  <conditionalFormatting sqref="P83 R83">
    <cfRule type="duplicateValues" dxfId="1351" priority="1150"/>
  </conditionalFormatting>
  <conditionalFormatting sqref="S64:T64">
    <cfRule type="expression" dxfId="1350" priority="1149">
      <formula>U64&lt;&gt;""</formula>
    </cfRule>
  </conditionalFormatting>
  <conditionalFormatting sqref="S52:T52">
    <cfRule type="expression" dxfId="1349" priority="1148">
      <formula>U52&lt;&gt;""</formula>
    </cfRule>
  </conditionalFormatting>
  <conditionalFormatting sqref="S72:T72">
    <cfRule type="expression" dxfId="1348" priority="1145">
      <formula>U72&lt;&gt;""</formula>
    </cfRule>
  </conditionalFormatting>
  <conditionalFormatting sqref="S80:T80">
    <cfRule type="expression" dxfId="1347" priority="1142">
      <formula>U80&lt;&gt;""</formula>
    </cfRule>
  </conditionalFormatting>
  <conditionalFormatting sqref="S81">
    <cfRule type="expression" dxfId="1346" priority="1141">
      <formula>U81&lt;&gt;""</formula>
    </cfRule>
  </conditionalFormatting>
  <conditionalFormatting sqref="U64:V64">
    <cfRule type="expression" dxfId="1345" priority="1140">
      <formula>W64&lt;&gt;""</formula>
    </cfRule>
  </conditionalFormatting>
  <conditionalFormatting sqref="U52:V52">
    <cfRule type="expression" dxfId="1344" priority="1139">
      <formula>W52&lt;&gt;""</formula>
    </cfRule>
  </conditionalFormatting>
  <conditionalFormatting sqref="U72:V72">
    <cfRule type="expression" dxfId="1343" priority="1136">
      <formula>W72&lt;&gt;""</formula>
    </cfRule>
  </conditionalFormatting>
  <conditionalFormatting sqref="U60:V60">
    <cfRule type="expression" dxfId="1342" priority="1135">
      <formula>W60&lt;&gt;""</formula>
    </cfRule>
  </conditionalFormatting>
  <conditionalFormatting sqref="U80:V80">
    <cfRule type="expression" dxfId="1341" priority="1133">
      <formula>W80&lt;&gt;""</formula>
    </cfRule>
  </conditionalFormatting>
  <conditionalFormatting sqref="T63 V63">
    <cfRule type="duplicateValues" dxfId="1340" priority="1132"/>
  </conditionalFormatting>
  <conditionalFormatting sqref="T51 V51">
    <cfRule type="duplicateValues" dxfId="1339" priority="1131"/>
  </conditionalFormatting>
  <conditionalFormatting sqref="T71 V71">
    <cfRule type="duplicateValues" dxfId="1338" priority="1128"/>
  </conditionalFormatting>
  <conditionalFormatting sqref="V59">
    <cfRule type="duplicateValues" dxfId="1337" priority="1127"/>
  </conditionalFormatting>
  <conditionalFormatting sqref="T79 V79">
    <cfRule type="duplicateValues" dxfId="1336" priority="1125"/>
  </conditionalFormatting>
  <conditionalFormatting sqref="T83 V83">
    <cfRule type="duplicateValues" dxfId="1335" priority="1124"/>
  </conditionalFormatting>
  <conditionalFormatting sqref="W64:X64">
    <cfRule type="expression" dxfId="1334" priority="1123">
      <formula>Y64&lt;&gt;""</formula>
    </cfRule>
  </conditionalFormatting>
  <conditionalFormatting sqref="W52:X52">
    <cfRule type="expression" dxfId="1333" priority="1122">
      <formula>Y52&lt;&gt;""</formula>
    </cfRule>
  </conditionalFormatting>
  <conditionalFormatting sqref="W56:X56">
    <cfRule type="expression" dxfId="1332" priority="1121">
      <formula>Y56&lt;&gt;""</formula>
    </cfRule>
  </conditionalFormatting>
  <conditionalFormatting sqref="W72:X72">
    <cfRule type="expression" dxfId="1331" priority="1120">
      <formula>Y72&lt;&gt;""</formula>
    </cfRule>
  </conditionalFormatting>
  <conditionalFormatting sqref="W80:X80">
    <cfRule type="expression" dxfId="1330" priority="1117">
      <formula>Y80&lt;&gt;""</formula>
    </cfRule>
  </conditionalFormatting>
  <conditionalFormatting sqref="W81">
    <cfRule type="expression" dxfId="1329" priority="1116">
      <formula>Y81&lt;&gt;""</formula>
    </cfRule>
  </conditionalFormatting>
  <conditionalFormatting sqref="Y64:Z64">
    <cfRule type="expression" dxfId="1328" priority="1115">
      <formula>AA64&lt;&gt;""</formula>
    </cfRule>
  </conditionalFormatting>
  <conditionalFormatting sqref="Y52:Z52">
    <cfRule type="expression" dxfId="1327" priority="1114">
      <formula>AA52&lt;&gt;""</formula>
    </cfRule>
  </conditionalFormatting>
  <conditionalFormatting sqref="Y56:Z56">
    <cfRule type="expression" dxfId="1326" priority="1113">
      <formula>AA56&lt;&gt;""</formula>
    </cfRule>
  </conditionalFormatting>
  <conditionalFormatting sqref="Y72:Z72">
    <cfRule type="expression" dxfId="1325" priority="1112">
      <formula>AA72&lt;&gt;""</formula>
    </cfRule>
  </conditionalFormatting>
  <conditionalFormatting sqref="Y60:Z60">
    <cfRule type="expression" dxfId="1324" priority="1111">
      <formula>AA60&lt;&gt;""</formula>
    </cfRule>
  </conditionalFormatting>
  <conditionalFormatting sqref="Y76:Z76">
    <cfRule type="expression" dxfId="1323" priority="1110">
      <formula>AA76&lt;&gt;""</formula>
    </cfRule>
  </conditionalFormatting>
  <conditionalFormatting sqref="Y80:Z80">
    <cfRule type="expression" dxfId="1322" priority="1109">
      <formula>AA80&lt;&gt;""</formula>
    </cfRule>
  </conditionalFormatting>
  <conditionalFormatting sqref="X63 Z63">
    <cfRule type="duplicateValues" dxfId="1321" priority="1108"/>
  </conditionalFormatting>
  <conditionalFormatting sqref="X51 Z51">
    <cfRule type="duplicateValues" dxfId="1320" priority="1107"/>
  </conditionalFormatting>
  <conditionalFormatting sqref="X55 Z55">
    <cfRule type="duplicateValues" dxfId="1319" priority="1106"/>
  </conditionalFormatting>
  <conditionalFormatting sqref="X71 Z71">
    <cfRule type="duplicateValues" dxfId="1318" priority="1105"/>
  </conditionalFormatting>
  <conditionalFormatting sqref="Z59">
    <cfRule type="duplicateValues" dxfId="1317" priority="1104"/>
  </conditionalFormatting>
  <conditionalFormatting sqref="Z75">
    <cfRule type="duplicateValues" dxfId="1316" priority="1103"/>
  </conditionalFormatting>
  <conditionalFormatting sqref="X79 Z79">
    <cfRule type="duplicateValues" dxfId="1315" priority="1102"/>
  </conditionalFormatting>
  <conditionalFormatting sqref="X83 Z83">
    <cfRule type="duplicateValues" dxfId="1314" priority="1101"/>
  </conditionalFormatting>
  <conditionalFormatting sqref="AA72:AB72">
    <cfRule type="expression" dxfId="1313" priority="1097">
      <formula>AC72&lt;&gt;""</formula>
    </cfRule>
  </conditionalFormatting>
  <conditionalFormatting sqref="AA60:AB60">
    <cfRule type="expression" dxfId="1312" priority="1096">
      <formula>AC60&lt;&gt;""</formula>
    </cfRule>
  </conditionalFormatting>
  <conditionalFormatting sqref="AA76:AB76">
    <cfRule type="expression" dxfId="1311" priority="1095">
      <formula>AC76&lt;&gt;""</formula>
    </cfRule>
  </conditionalFormatting>
  <conditionalFormatting sqref="AA80:AB80">
    <cfRule type="expression" dxfId="1310" priority="1094">
      <formula>AC80&lt;&gt;""</formula>
    </cfRule>
  </conditionalFormatting>
  <conditionalFormatting sqref="AA81">
    <cfRule type="expression" dxfId="1309" priority="1093">
      <formula>AC81&lt;&gt;""</formula>
    </cfRule>
  </conditionalFormatting>
  <conditionalFormatting sqref="AC68:AD68">
    <cfRule type="expression" dxfId="1308" priority="1090">
      <formula>AE68&lt;&gt;""</formula>
    </cfRule>
  </conditionalFormatting>
  <conditionalFormatting sqref="AC72:AD72">
    <cfRule type="expression" dxfId="1307" priority="1089">
      <formula>AE72&lt;&gt;""</formula>
    </cfRule>
  </conditionalFormatting>
  <conditionalFormatting sqref="AC60:AD60">
    <cfRule type="expression" dxfId="1306" priority="1088">
      <formula>AE60&lt;&gt;""</formula>
    </cfRule>
  </conditionalFormatting>
  <conditionalFormatting sqref="AC76:AD76">
    <cfRule type="expression" dxfId="1305" priority="1087">
      <formula>AE76&lt;&gt;""</formula>
    </cfRule>
  </conditionalFormatting>
  <conditionalFormatting sqref="AC80:AD80">
    <cfRule type="expression" dxfId="1304" priority="1086">
      <formula>AE80&lt;&gt;""</formula>
    </cfRule>
  </conditionalFormatting>
  <conditionalFormatting sqref="AD67">
    <cfRule type="duplicateValues" dxfId="1303" priority="1083"/>
  </conditionalFormatting>
  <conditionalFormatting sqref="AB71 AD71">
    <cfRule type="duplicateValues" dxfId="1302" priority="1082"/>
  </conditionalFormatting>
  <conditionalFormatting sqref="AB59 AD59">
    <cfRule type="duplicateValues" dxfId="1301" priority="1081"/>
  </conditionalFormatting>
  <conditionalFormatting sqref="AB75 AD75">
    <cfRule type="duplicateValues" dxfId="1300" priority="1080"/>
  </conditionalFormatting>
  <conditionalFormatting sqref="AB79 AD79">
    <cfRule type="duplicateValues" dxfId="1299" priority="1079"/>
  </conditionalFormatting>
  <conditionalFormatting sqref="AB83 AD83">
    <cfRule type="duplicateValues" dxfId="1298" priority="1078"/>
  </conditionalFormatting>
  <conditionalFormatting sqref="AE68:AF68">
    <cfRule type="expression" dxfId="1297" priority="1075">
      <formula>AG68&lt;&gt;""</formula>
    </cfRule>
  </conditionalFormatting>
  <conditionalFormatting sqref="AE72:AF72">
    <cfRule type="expression" dxfId="1296" priority="1074">
      <formula>AG72&lt;&gt;""</formula>
    </cfRule>
  </conditionalFormatting>
  <conditionalFormatting sqref="AE60:AF60">
    <cfRule type="expression" dxfId="1295" priority="1073">
      <formula>AG60&lt;&gt;""</formula>
    </cfRule>
  </conditionalFormatting>
  <conditionalFormatting sqref="AE76:AF76">
    <cfRule type="expression" dxfId="1294" priority="1072">
      <formula>AG76&lt;&gt;""</formula>
    </cfRule>
  </conditionalFormatting>
  <conditionalFormatting sqref="AE80:AF80">
    <cfRule type="expression" dxfId="1293" priority="1071">
      <formula>AG80&lt;&gt;""</formula>
    </cfRule>
  </conditionalFormatting>
  <conditionalFormatting sqref="AE81">
    <cfRule type="expression" dxfId="1292" priority="1070">
      <formula>AG81&lt;&gt;""</formula>
    </cfRule>
  </conditionalFormatting>
  <conditionalFormatting sqref="AG64:AH64">
    <cfRule type="expression" dxfId="1291" priority="1069">
      <formula>AI64&lt;&gt;""</formula>
    </cfRule>
  </conditionalFormatting>
  <conditionalFormatting sqref="AG52:AH52">
    <cfRule type="expression" dxfId="1290" priority="1068">
      <formula>AI52&lt;&gt;""</formula>
    </cfRule>
  </conditionalFormatting>
  <conditionalFormatting sqref="AG56:AH56">
    <cfRule type="expression" dxfId="1289" priority="1067">
      <formula>AI56&lt;&gt;""</formula>
    </cfRule>
  </conditionalFormatting>
  <conditionalFormatting sqref="AG68:AH68">
    <cfRule type="expression" dxfId="1288" priority="1066">
      <formula>AI68&lt;&gt;""</formula>
    </cfRule>
  </conditionalFormatting>
  <conditionalFormatting sqref="AG72:AH72">
    <cfRule type="expression" dxfId="1287" priority="1065">
      <formula>AI72&lt;&gt;""</formula>
    </cfRule>
  </conditionalFormatting>
  <conditionalFormatting sqref="AG60:AH60">
    <cfRule type="expression" dxfId="1286" priority="1064">
      <formula>AI60&lt;&gt;""</formula>
    </cfRule>
  </conditionalFormatting>
  <conditionalFormatting sqref="AG76:AH76">
    <cfRule type="expression" dxfId="1285" priority="1063">
      <formula>AI76&lt;&gt;""</formula>
    </cfRule>
  </conditionalFormatting>
  <conditionalFormatting sqref="AG80:AH80">
    <cfRule type="expression" dxfId="1284" priority="1062">
      <formula>AI80&lt;&gt;""</formula>
    </cfRule>
  </conditionalFormatting>
  <conditionalFormatting sqref="AH63">
    <cfRule type="duplicateValues" dxfId="1283" priority="1061"/>
  </conditionalFormatting>
  <conditionalFormatting sqref="AH51">
    <cfRule type="duplicateValues" dxfId="1282" priority="1060"/>
  </conditionalFormatting>
  <conditionalFormatting sqref="AH55">
    <cfRule type="duplicateValues" dxfId="1281" priority="1059"/>
  </conditionalFormatting>
  <conditionalFormatting sqref="AF67 AH67">
    <cfRule type="duplicateValues" dxfId="1280" priority="1058"/>
  </conditionalFormatting>
  <conditionalFormatting sqref="AF71 AH71">
    <cfRule type="duplicateValues" dxfId="1279" priority="1057"/>
  </conditionalFormatting>
  <conditionalFormatting sqref="AF59 AH59">
    <cfRule type="duplicateValues" dxfId="1278" priority="1056"/>
  </conditionalFormatting>
  <conditionalFormatting sqref="AF75 AH75">
    <cfRule type="duplicateValues" dxfId="1277" priority="1055"/>
  </conditionalFormatting>
  <conditionalFormatting sqref="AF79 AH79">
    <cfRule type="duplicateValues" dxfId="1276" priority="1054"/>
  </conditionalFormatting>
  <conditionalFormatting sqref="AF83 AH83">
    <cfRule type="duplicateValues" dxfId="1275" priority="1053"/>
  </conditionalFormatting>
  <conditionalFormatting sqref="AI64:AJ64">
    <cfRule type="expression" dxfId="1274" priority="1052">
      <formula>AK64&lt;&gt;""</formula>
    </cfRule>
  </conditionalFormatting>
  <conditionalFormatting sqref="AI52:AJ52">
    <cfRule type="expression" dxfId="1273" priority="1051">
      <formula>AK52&lt;&gt;""</formula>
    </cfRule>
  </conditionalFormatting>
  <conditionalFormatting sqref="AI56:AJ56">
    <cfRule type="expression" dxfId="1272" priority="1050">
      <formula>AK56&lt;&gt;""</formula>
    </cfRule>
  </conditionalFormatting>
  <conditionalFormatting sqref="AI68:AJ68">
    <cfRule type="expression" dxfId="1271" priority="1049">
      <formula>AK68&lt;&gt;""</formula>
    </cfRule>
  </conditionalFormatting>
  <conditionalFormatting sqref="AI72:AJ72">
    <cfRule type="expression" dxfId="1270" priority="1048">
      <formula>AK72&lt;&gt;""</formula>
    </cfRule>
  </conditionalFormatting>
  <conditionalFormatting sqref="AI60:AJ60">
    <cfRule type="expression" dxfId="1269" priority="1047">
      <formula>AK60&lt;&gt;""</formula>
    </cfRule>
  </conditionalFormatting>
  <conditionalFormatting sqref="AI76:AJ76">
    <cfRule type="expression" dxfId="1268" priority="1046">
      <formula>AK76&lt;&gt;""</formula>
    </cfRule>
  </conditionalFormatting>
  <conditionalFormatting sqref="AI80:AJ80">
    <cfRule type="expression" dxfId="1267" priority="1045">
      <formula>AK80&lt;&gt;""</formula>
    </cfRule>
  </conditionalFormatting>
  <conditionalFormatting sqref="AI81">
    <cfRule type="expression" dxfId="1266" priority="1044">
      <formula>AK81&lt;&gt;""</formula>
    </cfRule>
  </conditionalFormatting>
  <conditionalFormatting sqref="AK64:AL64">
    <cfRule type="expression" dxfId="1265" priority="1043">
      <formula>AM64&lt;&gt;""</formula>
    </cfRule>
  </conditionalFormatting>
  <conditionalFormatting sqref="AK52:AL52">
    <cfRule type="expression" dxfId="1264" priority="1042">
      <formula>AM52&lt;&gt;""</formula>
    </cfRule>
  </conditionalFormatting>
  <conditionalFormatting sqref="AK56:AL56">
    <cfRule type="expression" dxfId="1263" priority="1041">
      <formula>AM56&lt;&gt;""</formula>
    </cfRule>
  </conditionalFormatting>
  <conditionalFormatting sqref="AK68:AL68">
    <cfRule type="expression" dxfId="1262" priority="1040">
      <formula>AM68&lt;&gt;""</formula>
    </cfRule>
  </conditionalFormatting>
  <conditionalFormatting sqref="AK72:AL72">
    <cfRule type="expression" dxfId="1261" priority="1039">
      <formula>AM72&lt;&gt;""</formula>
    </cfRule>
  </conditionalFormatting>
  <conditionalFormatting sqref="AK60:AL60">
    <cfRule type="expression" dxfId="1260" priority="1038">
      <formula>AM60&lt;&gt;""</formula>
    </cfRule>
  </conditionalFormatting>
  <conditionalFormatting sqref="AK76:AL76">
    <cfRule type="expression" dxfId="1259" priority="1037">
      <formula>AM76&lt;&gt;""</formula>
    </cfRule>
  </conditionalFormatting>
  <conditionalFormatting sqref="AK80:AL80">
    <cfRule type="expression" dxfId="1258" priority="1036">
      <formula>AM80&lt;&gt;""</formula>
    </cfRule>
  </conditionalFormatting>
  <conditionalFormatting sqref="AJ63 AL63">
    <cfRule type="duplicateValues" dxfId="1257" priority="1035"/>
  </conditionalFormatting>
  <conditionalFormatting sqref="AJ51 AL51">
    <cfRule type="duplicateValues" dxfId="1256" priority="1034"/>
  </conditionalFormatting>
  <conditionalFormatting sqref="AJ55 AL55">
    <cfRule type="duplicateValues" dxfId="1255" priority="1033"/>
  </conditionalFormatting>
  <conditionalFormatting sqref="AL67">
    <cfRule type="duplicateValues" dxfId="1254" priority="1032"/>
  </conditionalFormatting>
  <conditionalFormatting sqref="AJ71 AL71">
    <cfRule type="duplicateValues" dxfId="1253" priority="1031"/>
  </conditionalFormatting>
  <conditionalFormatting sqref="AJ59 AL59">
    <cfRule type="duplicateValues" dxfId="1252" priority="1030"/>
  </conditionalFormatting>
  <conditionalFormatting sqref="AJ75 AL75">
    <cfRule type="duplicateValues" dxfId="1251" priority="1029"/>
  </conditionalFormatting>
  <conditionalFormatting sqref="AJ79 AL79">
    <cfRule type="duplicateValues" dxfId="1250" priority="1028"/>
  </conditionalFormatting>
  <conditionalFormatting sqref="AJ83 AL83">
    <cfRule type="duplicateValues" dxfId="1249" priority="1027"/>
  </conditionalFormatting>
  <conditionalFormatting sqref="AM64:AN64">
    <cfRule type="expression" dxfId="1248" priority="1026">
      <formula>AO64&lt;&gt;""</formula>
    </cfRule>
  </conditionalFormatting>
  <conditionalFormatting sqref="AM52:AN52">
    <cfRule type="expression" dxfId="1247" priority="1025">
      <formula>AO52&lt;&gt;""</formula>
    </cfRule>
  </conditionalFormatting>
  <conditionalFormatting sqref="AM56:AN56">
    <cfRule type="expression" dxfId="1246" priority="1024">
      <formula>AO56&lt;&gt;""</formula>
    </cfRule>
  </conditionalFormatting>
  <conditionalFormatting sqref="AM68:AN68">
    <cfRule type="expression" dxfId="1245" priority="1023">
      <formula>AO68&lt;&gt;""</formula>
    </cfRule>
  </conditionalFormatting>
  <conditionalFormatting sqref="AM72:AN72">
    <cfRule type="expression" dxfId="1244" priority="1022">
      <formula>AO72&lt;&gt;""</formula>
    </cfRule>
  </conditionalFormatting>
  <conditionalFormatting sqref="AM60:AN60">
    <cfRule type="expression" dxfId="1243" priority="1021">
      <formula>AO60&lt;&gt;""</formula>
    </cfRule>
  </conditionalFormatting>
  <conditionalFormatting sqref="AM76:AN76">
    <cfRule type="expression" dxfId="1242" priority="1020">
      <formula>AO76&lt;&gt;""</formula>
    </cfRule>
  </conditionalFormatting>
  <conditionalFormatting sqref="AM80:AN80">
    <cfRule type="expression" dxfId="1241" priority="1019">
      <formula>AO80&lt;&gt;""</formula>
    </cfRule>
  </conditionalFormatting>
  <conditionalFormatting sqref="AM81">
    <cfRule type="expression" dxfId="1240" priority="1018">
      <formula>AO81&lt;&gt;""</formula>
    </cfRule>
  </conditionalFormatting>
  <conditionalFormatting sqref="AO64:AP64">
    <cfRule type="expression" dxfId="1239" priority="1017">
      <formula>AQ64&lt;&gt;""</formula>
    </cfRule>
  </conditionalFormatting>
  <conditionalFormatting sqref="AO52:AP52">
    <cfRule type="expression" dxfId="1238" priority="1016">
      <formula>AQ52&lt;&gt;""</formula>
    </cfRule>
  </conditionalFormatting>
  <conditionalFormatting sqref="AO56:AP56">
    <cfRule type="expression" dxfId="1237" priority="1015">
      <formula>AQ56&lt;&gt;""</formula>
    </cfRule>
  </conditionalFormatting>
  <conditionalFormatting sqref="AO68:AP68">
    <cfRule type="expression" dxfId="1236" priority="1014">
      <formula>AQ68&lt;&gt;""</formula>
    </cfRule>
  </conditionalFormatting>
  <conditionalFormatting sqref="AO72:AP72">
    <cfRule type="expression" dxfId="1235" priority="1013">
      <formula>AQ72&lt;&gt;""</formula>
    </cfRule>
  </conditionalFormatting>
  <conditionalFormatting sqref="AO60:AP60">
    <cfRule type="expression" dxfId="1234" priority="1012">
      <formula>AQ60&lt;&gt;""</formula>
    </cfRule>
  </conditionalFormatting>
  <conditionalFormatting sqref="AO76:AP76">
    <cfRule type="expression" dxfId="1233" priority="1011">
      <formula>AQ76&lt;&gt;""</formula>
    </cfRule>
  </conditionalFormatting>
  <conditionalFormatting sqref="AO80:AP80">
    <cfRule type="expression" dxfId="1232" priority="1010">
      <formula>AQ80&lt;&gt;""</formula>
    </cfRule>
  </conditionalFormatting>
  <conditionalFormatting sqref="AN63 AP63">
    <cfRule type="duplicateValues" dxfId="1231" priority="1009"/>
  </conditionalFormatting>
  <conditionalFormatting sqref="AN51 AP51">
    <cfRule type="duplicateValues" dxfId="1230" priority="1008"/>
  </conditionalFormatting>
  <conditionalFormatting sqref="AN55 AP55">
    <cfRule type="duplicateValues" dxfId="1229" priority="1007"/>
  </conditionalFormatting>
  <conditionalFormatting sqref="AP67">
    <cfRule type="duplicateValues" dxfId="1228" priority="1006"/>
  </conditionalFormatting>
  <conditionalFormatting sqref="AN71 AP71">
    <cfRule type="duplicateValues" dxfId="1227" priority="1005"/>
  </conditionalFormatting>
  <conditionalFormatting sqref="AN59 AP59">
    <cfRule type="duplicateValues" dxfId="1226" priority="1004"/>
  </conditionalFormatting>
  <conditionalFormatting sqref="AN75 AP75">
    <cfRule type="duplicateValues" dxfId="1225" priority="1003"/>
  </conditionalFormatting>
  <conditionalFormatting sqref="AN79 AP79">
    <cfRule type="duplicateValues" dxfId="1224" priority="1002"/>
  </conditionalFormatting>
  <conditionalFormatting sqref="AN83 AP83">
    <cfRule type="duplicateValues" dxfId="1223" priority="1001"/>
  </conditionalFormatting>
  <conditionalFormatting sqref="AQ64:AR64">
    <cfRule type="expression" dxfId="1222" priority="1000">
      <formula>AS64&lt;&gt;""</formula>
    </cfRule>
  </conditionalFormatting>
  <conditionalFormatting sqref="AQ52:AR52">
    <cfRule type="expression" dxfId="1221" priority="999">
      <formula>AS52&lt;&gt;""</formula>
    </cfRule>
  </conditionalFormatting>
  <conditionalFormatting sqref="AQ56:AR56">
    <cfRule type="expression" dxfId="1220" priority="998">
      <formula>AS56&lt;&gt;""</formula>
    </cfRule>
  </conditionalFormatting>
  <conditionalFormatting sqref="AQ68:AR68">
    <cfRule type="expression" dxfId="1219" priority="997">
      <formula>AS68&lt;&gt;""</formula>
    </cfRule>
  </conditionalFormatting>
  <conditionalFormatting sqref="AQ72:AR72">
    <cfRule type="expression" dxfId="1218" priority="996">
      <formula>AS72&lt;&gt;""</formula>
    </cfRule>
  </conditionalFormatting>
  <conditionalFormatting sqref="AQ60:AR60">
    <cfRule type="expression" dxfId="1217" priority="995">
      <formula>AS60&lt;&gt;""</formula>
    </cfRule>
  </conditionalFormatting>
  <conditionalFormatting sqref="AQ76:AR76">
    <cfRule type="expression" dxfId="1216" priority="994">
      <formula>AS76&lt;&gt;""</formula>
    </cfRule>
  </conditionalFormatting>
  <conditionalFormatting sqref="AQ80:AR80">
    <cfRule type="expression" dxfId="1215" priority="993">
      <formula>AS80&lt;&gt;""</formula>
    </cfRule>
  </conditionalFormatting>
  <conditionalFormatting sqref="AQ81">
    <cfRule type="expression" dxfId="1214" priority="992">
      <formula>AS81&lt;&gt;""</formula>
    </cfRule>
  </conditionalFormatting>
  <conditionalFormatting sqref="AS64:AT64">
    <cfRule type="expression" dxfId="1213" priority="991">
      <formula>AU64&lt;&gt;""</formula>
    </cfRule>
  </conditionalFormatting>
  <conditionalFormatting sqref="AS52:AT52">
    <cfRule type="expression" dxfId="1212" priority="990">
      <formula>AU52&lt;&gt;""</formula>
    </cfRule>
  </conditionalFormatting>
  <conditionalFormatting sqref="AS56:AT56">
    <cfRule type="expression" dxfId="1211" priority="989">
      <formula>AU56&lt;&gt;""</formula>
    </cfRule>
  </conditionalFormatting>
  <conditionalFormatting sqref="AS68:AT68">
    <cfRule type="expression" dxfId="1210" priority="988">
      <formula>AU68&lt;&gt;""</formula>
    </cfRule>
  </conditionalFormatting>
  <conditionalFormatting sqref="AS72:AT72">
    <cfRule type="expression" dxfId="1209" priority="987">
      <formula>AU72&lt;&gt;""</formula>
    </cfRule>
  </conditionalFormatting>
  <conditionalFormatting sqref="AS60:AT60">
    <cfRule type="expression" dxfId="1208" priority="986">
      <formula>AU60&lt;&gt;""</formula>
    </cfRule>
  </conditionalFormatting>
  <conditionalFormatting sqref="AS76:AT76">
    <cfRule type="expression" dxfId="1207" priority="985">
      <formula>AU76&lt;&gt;""</formula>
    </cfRule>
  </conditionalFormatting>
  <conditionalFormatting sqref="AS80:AT80">
    <cfRule type="expression" dxfId="1206" priority="984">
      <formula>AU80&lt;&gt;""</formula>
    </cfRule>
  </conditionalFormatting>
  <conditionalFormatting sqref="AR63 AT63">
    <cfRule type="duplicateValues" dxfId="1205" priority="983"/>
  </conditionalFormatting>
  <conditionalFormatting sqref="AR51 AT51">
    <cfRule type="duplicateValues" dxfId="1204" priority="982"/>
  </conditionalFormatting>
  <conditionalFormatting sqref="AR55 AT55">
    <cfRule type="duplicateValues" dxfId="1203" priority="981"/>
  </conditionalFormatting>
  <conditionalFormatting sqref="AR67 AT67">
    <cfRule type="duplicateValues" dxfId="1202" priority="980"/>
  </conditionalFormatting>
  <conditionalFormatting sqref="AR71 AT71">
    <cfRule type="duplicateValues" dxfId="1201" priority="979"/>
  </conditionalFormatting>
  <conditionalFormatting sqref="AR59 AT59">
    <cfRule type="duplicateValues" dxfId="1200" priority="978"/>
  </conditionalFormatting>
  <conditionalFormatting sqref="AR75 AT75">
    <cfRule type="duplicateValues" dxfId="1199" priority="977"/>
  </conditionalFormatting>
  <conditionalFormatting sqref="AR79 AT79">
    <cfRule type="duplicateValues" dxfId="1198" priority="976"/>
  </conditionalFormatting>
  <conditionalFormatting sqref="AR83 AT83">
    <cfRule type="duplicateValues" dxfId="1197" priority="975"/>
  </conditionalFormatting>
  <conditionalFormatting sqref="AA64:AF64">
    <cfRule type="expression" dxfId="1196" priority="974">
      <formula>AC64&lt;&gt;""</formula>
    </cfRule>
  </conditionalFormatting>
  <conditionalFormatting sqref="AB63 AD63 AF63">
    <cfRule type="duplicateValues" dxfId="1195" priority="973"/>
  </conditionalFormatting>
  <conditionalFormatting sqref="AJ67">
    <cfRule type="duplicateValues" dxfId="1194" priority="972"/>
  </conditionalFormatting>
  <conditionalFormatting sqref="AN67">
    <cfRule type="duplicateValues" dxfId="1193" priority="971"/>
  </conditionalFormatting>
  <conditionalFormatting sqref="Z67">
    <cfRule type="duplicateValues" dxfId="1192" priority="970"/>
  </conditionalFormatting>
  <conditionalFormatting sqref="W68:X68">
    <cfRule type="expression" dxfId="1191" priority="969">
      <formula>Y68&lt;&gt;""</formula>
    </cfRule>
  </conditionalFormatting>
  <conditionalFormatting sqref="X67">
    <cfRule type="duplicateValues" dxfId="1190" priority="968"/>
  </conditionalFormatting>
  <conditionalFormatting sqref="C106:D106">
    <cfRule type="expression" dxfId="1189" priority="967">
      <formula>E106&lt;&gt;""</formula>
    </cfRule>
  </conditionalFormatting>
  <conditionalFormatting sqref="C98:D98">
    <cfRule type="expression" dxfId="1188" priority="965">
      <formula>E98&lt;&gt;""</formula>
    </cfRule>
  </conditionalFormatting>
  <conditionalFormatting sqref="C118:D118">
    <cfRule type="expression" dxfId="1187" priority="961">
      <formula>E118&lt;&gt;""</formula>
    </cfRule>
  </conditionalFormatting>
  <conditionalFormatting sqref="C122:D122">
    <cfRule type="expression" dxfId="1186" priority="960">
      <formula>E122&lt;&gt;""</formula>
    </cfRule>
  </conditionalFormatting>
  <conditionalFormatting sqref="C123">
    <cfRule type="expression" dxfId="1185" priority="959">
      <formula>E123&lt;&gt;""</formula>
    </cfRule>
  </conditionalFormatting>
  <conditionalFormatting sqref="E106:F106">
    <cfRule type="expression" dxfId="1184" priority="958">
      <formula>G106&lt;&gt;""</formula>
    </cfRule>
  </conditionalFormatting>
  <conditionalFormatting sqref="E94:F94">
    <cfRule type="expression" dxfId="1183" priority="957">
      <formula>G94&lt;&gt;""</formula>
    </cfRule>
  </conditionalFormatting>
  <conditionalFormatting sqref="E102:F102">
    <cfRule type="expression" dxfId="1182" priority="953">
      <formula>G102&lt;&gt;""</formula>
    </cfRule>
  </conditionalFormatting>
  <conditionalFormatting sqref="E118:F118">
    <cfRule type="expression" dxfId="1181" priority="952">
      <formula>G118&lt;&gt;""</formula>
    </cfRule>
  </conditionalFormatting>
  <conditionalFormatting sqref="E122:F122">
    <cfRule type="expression" dxfId="1180" priority="951">
      <formula>G122&lt;&gt;""</formula>
    </cfRule>
  </conditionalFormatting>
  <conditionalFormatting sqref="D105 F105">
    <cfRule type="duplicateValues" dxfId="1179" priority="950"/>
  </conditionalFormatting>
  <conditionalFormatting sqref="F93">
    <cfRule type="duplicateValues" dxfId="1178" priority="949"/>
  </conditionalFormatting>
  <conditionalFormatting sqref="D97">
    <cfRule type="duplicateValues" dxfId="1177" priority="948"/>
  </conditionalFormatting>
  <conditionalFormatting sqref="F101">
    <cfRule type="duplicateValues" dxfId="1176" priority="945"/>
  </conditionalFormatting>
  <conditionalFormatting sqref="D117 F117">
    <cfRule type="duplicateValues" dxfId="1175" priority="944"/>
  </conditionalFormatting>
  <conditionalFormatting sqref="D121 F121">
    <cfRule type="duplicateValues" dxfId="1174" priority="943"/>
  </conditionalFormatting>
  <conditionalFormatting sqref="D125 F125">
    <cfRule type="duplicateValues" dxfId="1173" priority="942"/>
  </conditionalFormatting>
  <conditionalFormatting sqref="G106:H106">
    <cfRule type="expression" dxfId="1172" priority="941">
      <formula>I106&lt;&gt;""</formula>
    </cfRule>
  </conditionalFormatting>
  <conditionalFormatting sqref="G94:H94">
    <cfRule type="expression" dxfId="1171" priority="940">
      <formula>I94&lt;&gt;""</formula>
    </cfRule>
  </conditionalFormatting>
  <conditionalFormatting sqref="G98:H98">
    <cfRule type="expression" dxfId="1170" priority="939">
      <formula>I98&lt;&gt;""</formula>
    </cfRule>
  </conditionalFormatting>
  <conditionalFormatting sqref="G102:H102">
    <cfRule type="expression" dxfId="1169" priority="936">
      <formula>I102&lt;&gt;""</formula>
    </cfRule>
  </conditionalFormatting>
  <conditionalFormatting sqref="G118:H118">
    <cfRule type="expression" dxfId="1168" priority="935">
      <formula>I118&lt;&gt;""</formula>
    </cfRule>
  </conditionalFormatting>
  <conditionalFormatting sqref="G122:H122">
    <cfRule type="expression" dxfId="1167" priority="934">
      <formula>I122&lt;&gt;""</formula>
    </cfRule>
  </conditionalFormatting>
  <conditionalFormatting sqref="G123">
    <cfRule type="expression" dxfId="1166" priority="933">
      <formula>I123&lt;&gt;""</formula>
    </cfRule>
  </conditionalFormatting>
  <conditionalFormatting sqref="I106:J106">
    <cfRule type="expression" dxfId="1165" priority="932">
      <formula>K106&lt;&gt;""</formula>
    </cfRule>
  </conditionalFormatting>
  <conditionalFormatting sqref="I94:J94">
    <cfRule type="expression" dxfId="1164" priority="931">
      <formula>K94&lt;&gt;""</formula>
    </cfRule>
  </conditionalFormatting>
  <conditionalFormatting sqref="I98:J98">
    <cfRule type="expression" dxfId="1163" priority="930">
      <formula>K98&lt;&gt;""</formula>
    </cfRule>
  </conditionalFormatting>
  <conditionalFormatting sqref="I110:J110">
    <cfRule type="expression" dxfId="1162" priority="929">
      <formula>K110&lt;&gt;""</formula>
    </cfRule>
  </conditionalFormatting>
  <conditionalFormatting sqref="I114:J114">
    <cfRule type="expression" dxfId="1161" priority="928">
      <formula>K114&lt;&gt;""</formula>
    </cfRule>
  </conditionalFormatting>
  <conditionalFormatting sqref="I102:J102">
    <cfRule type="expression" dxfId="1160" priority="927">
      <formula>K102&lt;&gt;""</formula>
    </cfRule>
  </conditionalFormatting>
  <conditionalFormatting sqref="I118:J118">
    <cfRule type="expression" dxfId="1159" priority="926">
      <formula>K118&lt;&gt;""</formula>
    </cfRule>
  </conditionalFormatting>
  <conditionalFormatting sqref="I122:J122">
    <cfRule type="expression" dxfId="1158" priority="925">
      <formula>K122&lt;&gt;""</formula>
    </cfRule>
  </conditionalFormatting>
  <conditionalFormatting sqref="H105 J105">
    <cfRule type="duplicateValues" dxfId="1157" priority="924"/>
  </conditionalFormatting>
  <conditionalFormatting sqref="H93 J93">
    <cfRule type="duplicateValues" dxfId="1156" priority="923"/>
  </conditionalFormatting>
  <conditionalFormatting sqref="H97 J97">
    <cfRule type="duplicateValues" dxfId="1155" priority="922"/>
  </conditionalFormatting>
  <conditionalFormatting sqref="J109">
    <cfRule type="duplicateValues" dxfId="1154" priority="921"/>
  </conditionalFormatting>
  <conditionalFormatting sqref="J113">
    <cfRule type="duplicateValues" dxfId="1153" priority="920"/>
  </conditionalFormatting>
  <conditionalFormatting sqref="H101 J101">
    <cfRule type="duplicateValues" dxfId="1152" priority="919"/>
  </conditionalFormatting>
  <conditionalFormatting sqref="H117 J117">
    <cfRule type="duplicateValues" dxfId="1151" priority="918"/>
  </conditionalFormatting>
  <conditionalFormatting sqref="H121 J121">
    <cfRule type="duplicateValues" dxfId="1150" priority="917"/>
  </conditionalFormatting>
  <conditionalFormatting sqref="H125 J125">
    <cfRule type="duplicateValues" dxfId="1149" priority="916"/>
  </conditionalFormatting>
  <conditionalFormatting sqref="K94:L94">
    <cfRule type="expression" dxfId="1148" priority="914">
      <formula>M94&lt;&gt;""</formula>
    </cfRule>
  </conditionalFormatting>
  <conditionalFormatting sqref="K98:L98">
    <cfRule type="expression" dxfId="1147" priority="913">
      <formula>M98&lt;&gt;""</formula>
    </cfRule>
  </conditionalFormatting>
  <conditionalFormatting sqref="K110:L110">
    <cfRule type="expression" dxfId="1146" priority="912">
      <formula>M110&lt;&gt;""</formula>
    </cfRule>
  </conditionalFormatting>
  <conditionalFormatting sqref="K114:L114">
    <cfRule type="expression" dxfId="1145" priority="911">
      <formula>M114&lt;&gt;""</formula>
    </cfRule>
  </conditionalFormatting>
  <conditionalFormatting sqref="K102:L102">
    <cfRule type="expression" dxfId="1144" priority="910">
      <formula>M102&lt;&gt;""</formula>
    </cfRule>
  </conditionalFormatting>
  <conditionalFormatting sqref="K118:L118">
    <cfRule type="expression" dxfId="1143" priority="909">
      <formula>M118&lt;&gt;""</formula>
    </cfRule>
  </conditionalFormatting>
  <conditionalFormatting sqref="K122:L122">
    <cfRule type="expression" dxfId="1142" priority="908">
      <formula>M122&lt;&gt;""</formula>
    </cfRule>
  </conditionalFormatting>
  <conditionalFormatting sqref="K123">
    <cfRule type="expression" dxfId="1141" priority="907">
      <formula>M123&lt;&gt;""</formula>
    </cfRule>
  </conditionalFormatting>
  <conditionalFormatting sqref="M94:N94">
    <cfRule type="expression" dxfId="1140" priority="905">
      <formula>O94&lt;&gt;""</formula>
    </cfRule>
  </conditionalFormatting>
  <conditionalFormatting sqref="M98:N98">
    <cfRule type="expression" dxfId="1139" priority="904">
      <formula>O98&lt;&gt;""</formula>
    </cfRule>
  </conditionalFormatting>
  <conditionalFormatting sqref="M110:N110">
    <cfRule type="expression" dxfId="1138" priority="903">
      <formula>O110&lt;&gt;""</formula>
    </cfRule>
  </conditionalFormatting>
  <conditionalFormatting sqref="M114:N114">
    <cfRule type="expression" dxfId="1137" priority="902">
      <formula>O114&lt;&gt;""</formula>
    </cfRule>
  </conditionalFormatting>
  <conditionalFormatting sqref="M102:N102">
    <cfRule type="expression" dxfId="1136" priority="901">
      <formula>O102&lt;&gt;""</formula>
    </cfRule>
  </conditionalFormatting>
  <conditionalFormatting sqref="M118:N118">
    <cfRule type="expression" dxfId="1135" priority="900">
      <formula>O118&lt;&gt;""</formula>
    </cfRule>
  </conditionalFormatting>
  <conditionalFormatting sqref="M122:N122">
    <cfRule type="expression" dxfId="1134" priority="899">
      <formula>O122&lt;&gt;""</formula>
    </cfRule>
  </conditionalFormatting>
  <conditionalFormatting sqref="L93 N93">
    <cfRule type="duplicateValues" dxfId="1133" priority="897"/>
  </conditionalFormatting>
  <conditionalFormatting sqref="L97 N97">
    <cfRule type="duplicateValues" dxfId="1132" priority="896"/>
  </conditionalFormatting>
  <conditionalFormatting sqref="L109 N109">
    <cfRule type="duplicateValues" dxfId="1131" priority="895"/>
  </conditionalFormatting>
  <conditionalFormatting sqref="L113 N113">
    <cfRule type="duplicateValues" dxfId="1130" priority="894"/>
  </conditionalFormatting>
  <conditionalFormatting sqref="L101 N101">
    <cfRule type="duplicateValues" dxfId="1129" priority="893"/>
  </conditionalFormatting>
  <conditionalFormatting sqref="L117 N117">
    <cfRule type="duplicateValues" dxfId="1128" priority="892"/>
  </conditionalFormatting>
  <conditionalFormatting sqref="L121 N121">
    <cfRule type="duplicateValues" dxfId="1127" priority="891"/>
  </conditionalFormatting>
  <conditionalFormatting sqref="L125 N125">
    <cfRule type="duplicateValues" dxfId="1126" priority="890"/>
  </conditionalFormatting>
  <conditionalFormatting sqref="O94:P94">
    <cfRule type="expression" dxfId="1125" priority="888">
      <formula>Q94&lt;&gt;""</formula>
    </cfRule>
  </conditionalFormatting>
  <conditionalFormatting sqref="O98:P98">
    <cfRule type="expression" dxfId="1124" priority="887">
      <formula>Q98&lt;&gt;""</formula>
    </cfRule>
  </conditionalFormatting>
  <conditionalFormatting sqref="O110:P110">
    <cfRule type="expression" dxfId="1123" priority="886">
      <formula>Q110&lt;&gt;""</formula>
    </cfRule>
  </conditionalFormatting>
  <conditionalFormatting sqref="O114:P114">
    <cfRule type="expression" dxfId="1122" priority="885">
      <formula>Q114&lt;&gt;""</formula>
    </cfRule>
  </conditionalFormatting>
  <conditionalFormatting sqref="O102:P102">
    <cfRule type="expression" dxfId="1121" priority="884">
      <formula>Q102&lt;&gt;""</formula>
    </cfRule>
  </conditionalFormatting>
  <conditionalFormatting sqref="O118:P118">
    <cfRule type="expression" dxfId="1120" priority="883">
      <formula>Q118&lt;&gt;""</formula>
    </cfRule>
  </conditionalFormatting>
  <conditionalFormatting sqref="O122:P122">
    <cfRule type="expression" dxfId="1119" priority="882">
      <formula>Q122&lt;&gt;""</formula>
    </cfRule>
  </conditionalFormatting>
  <conditionalFormatting sqref="O123">
    <cfRule type="expression" dxfId="1118" priority="881">
      <formula>Q123&lt;&gt;""</formula>
    </cfRule>
  </conditionalFormatting>
  <conditionalFormatting sqref="Q106:R106">
    <cfRule type="expression" dxfId="1117" priority="880">
      <formula>S106&lt;&gt;""</formula>
    </cfRule>
  </conditionalFormatting>
  <conditionalFormatting sqref="Q94:R94">
    <cfRule type="expression" dxfId="1116" priority="879">
      <formula>S94&lt;&gt;""</formula>
    </cfRule>
  </conditionalFormatting>
  <conditionalFormatting sqref="Q98:R98">
    <cfRule type="expression" dxfId="1115" priority="878">
      <formula>S98&lt;&gt;""</formula>
    </cfRule>
  </conditionalFormatting>
  <conditionalFormatting sqref="Q110:R110">
    <cfRule type="expression" dxfId="1114" priority="877">
      <formula>S110&lt;&gt;""</formula>
    </cfRule>
  </conditionalFormatting>
  <conditionalFormatting sqref="Q114:R114">
    <cfRule type="expression" dxfId="1113" priority="876">
      <formula>S114&lt;&gt;""</formula>
    </cfRule>
  </conditionalFormatting>
  <conditionalFormatting sqref="Q102:R102">
    <cfRule type="expression" dxfId="1112" priority="875">
      <formula>S102&lt;&gt;""</formula>
    </cfRule>
  </conditionalFormatting>
  <conditionalFormatting sqref="Q118:R118">
    <cfRule type="expression" dxfId="1111" priority="874">
      <formula>S118&lt;&gt;""</formula>
    </cfRule>
  </conditionalFormatting>
  <conditionalFormatting sqref="Q122:R122">
    <cfRule type="expression" dxfId="1110" priority="873">
      <formula>S122&lt;&gt;""</formula>
    </cfRule>
  </conditionalFormatting>
  <conditionalFormatting sqref="R105">
    <cfRule type="duplicateValues" dxfId="1109" priority="872"/>
  </conditionalFormatting>
  <conditionalFormatting sqref="P93 R93">
    <cfRule type="duplicateValues" dxfId="1108" priority="871"/>
  </conditionalFormatting>
  <conditionalFormatting sqref="P97 R97">
    <cfRule type="duplicateValues" dxfId="1107" priority="870"/>
  </conditionalFormatting>
  <conditionalFormatting sqref="P109 R109">
    <cfRule type="duplicateValues" dxfId="1106" priority="869"/>
  </conditionalFormatting>
  <conditionalFormatting sqref="P113 R113">
    <cfRule type="duplicateValues" dxfId="1105" priority="868"/>
  </conditionalFormatting>
  <conditionalFormatting sqref="P101 R101">
    <cfRule type="duplicateValues" dxfId="1104" priority="867"/>
  </conditionalFormatting>
  <conditionalFormatting sqref="P117 R117">
    <cfRule type="duplicateValues" dxfId="1103" priority="866"/>
  </conditionalFormatting>
  <conditionalFormatting sqref="P121 R121">
    <cfRule type="duplicateValues" dxfId="1102" priority="865"/>
  </conditionalFormatting>
  <conditionalFormatting sqref="P125 R125">
    <cfRule type="duplicateValues" dxfId="1101" priority="864"/>
  </conditionalFormatting>
  <conditionalFormatting sqref="S94:T94">
    <cfRule type="expression" dxfId="1100" priority="862">
      <formula>U94&lt;&gt;""</formula>
    </cfRule>
  </conditionalFormatting>
  <conditionalFormatting sqref="S122:T122">
    <cfRule type="expression" dxfId="1099" priority="856">
      <formula>U122&lt;&gt;""</formula>
    </cfRule>
  </conditionalFormatting>
  <conditionalFormatting sqref="S123">
    <cfRule type="expression" dxfId="1098" priority="855">
      <formula>U123&lt;&gt;""</formula>
    </cfRule>
  </conditionalFormatting>
  <conditionalFormatting sqref="U94:V94">
    <cfRule type="expression" dxfId="1097" priority="853">
      <formula>W94&lt;&gt;""</formula>
    </cfRule>
  </conditionalFormatting>
  <conditionalFormatting sqref="U122:V122">
    <cfRule type="expression" dxfId="1096" priority="847">
      <formula>W122&lt;&gt;""</formula>
    </cfRule>
  </conditionalFormatting>
  <conditionalFormatting sqref="T93 V93">
    <cfRule type="duplicateValues" dxfId="1095" priority="845"/>
  </conditionalFormatting>
  <conditionalFormatting sqref="T121 V121">
    <cfRule type="duplicateValues" dxfId="1094" priority="839"/>
  </conditionalFormatting>
  <conditionalFormatting sqref="T125 V125">
    <cfRule type="duplicateValues" dxfId="1093" priority="838"/>
  </conditionalFormatting>
  <conditionalFormatting sqref="W106:X106">
    <cfRule type="expression" dxfId="1092" priority="837">
      <formula>Y106&lt;&gt;""</formula>
    </cfRule>
  </conditionalFormatting>
  <conditionalFormatting sqref="W94:X94">
    <cfRule type="expression" dxfId="1091" priority="836">
      <formula>Y94&lt;&gt;""</formula>
    </cfRule>
  </conditionalFormatting>
  <conditionalFormatting sqref="W98:X98">
    <cfRule type="expression" dxfId="1090" priority="835">
      <formula>Y98&lt;&gt;""</formula>
    </cfRule>
  </conditionalFormatting>
  <conditionalFormatting sqref="W114:X114">
    <cfRule type="expression" dxfId="1089" priority="834">
      <formula>Y114&lt;&gt;""</formula>
    </cfRule>
  </conditionalFormatting>
  <conditionalFormatting sqref="W102:X102">
    <cfRule type="expression" dxfId="1088" priority="833">
      <formula>Y102&lt;&gt;""</formula>
    </cfRule>
  </conditionalFormatting>
  <conditionalFormatting sqref="W122:X122">
    <cfRule type="expression" dxfId="1087" priority="831">
      <formula>Y122&lt;&gt;""</formula>
    </cfRule>
  </conditionalFormatting>
  <conditionalFormatting sqref="W123">
    <cfRule type="expression" dxfId="1086" priority="830">
      <formula>Y123&lt;&gt;""</formula>
    </cfRule>
  </conditionalFormatting>
  <conditionalFormatting sqref="Y106:Z106">
    <cfRule type="expression" dxfId="1085" priority="829">
      <formula>AA106&lt;&gt;""</formula>
    </cfRule>
  </conditionalFormatting>
  <conditionalFormatting sqref="Y94:Z94">
    <cfRule type="expression" dxfId="1084" priority="828">
      <formula>AA94&lt;&gt;""</formula>
    </cfRule>
  </conditionalFormatting>
  <conditionalFormatting sqref="Y98:Z98">
    <cfRule type="expression" dxfId="1083" priority="827">
      <formula>AA98&lt;&gt;""</formula>
    </cfRule>
  </conditionalFormatting>
  <conditionalFormatting sqref="Y102:Z102">
    <cfRule type="expression" dxfId="1082" priority="825">
      <formula>AA102&lt;&gt;""</formula>
    </cfRule>
  </conditionalFormatting>
  <conditionalFormatting sqref="Y122:Z122">
    <cfRule type="expression" dxfId="1081" priority="823">
      <formula>AA122&lt;&gt;""</formula>
    </cfRule>
  </conditionalFormatting>
  <conditionalFormatting sqref="X105 Z105">
    <cfRule type="duplicateValues" dxfId="1080" priority="822"/>
  </conditionalFormatting>
  <conditionalFormatting sqref="X93 Z93">
    <cfRule type="duplicateValues" dxfId="1079" priority="821"/>
  </conditionalFormatting>
  <conditionalFormatting sqref="X97 Z97">
    <cfRule type="duplicateValues" dxfId="1078" priority="820"/>
  </conditionalFormatting>
  <conditionalFormatting sqref="X113">
    <cfRule type="duplicateValues" dxfId="1077" priority="819"/>
  </conditionalFormatting>
  <conditionalFormatting sqref="X101 Z101">
    <cfRule type="duplicateValues" dxfId="1076" priority="818"/>
  </conditionalFormatting>
  <conditionalFormatting sqref="X121 Z121">
    <cfRule type="duplicateValues" dxfId="1075" priority="816"/>
  </conditionalFormatting>
  <conditionalFormatting sqref="X125 Z125">
    <cfRule type="duplicateValues" dxfId="1074" priority="815"/>
  </conditionalFormatting>
  <conditionalFormatting sqref="AA114:AB114">
    <cfRule type="expression" dxfId="1073" priority="811">
      <formula>AC114&lt;&gt;""</formula>
    </cfRule>
  </conditionalFormatting>
  <conditionalFormatting sqref="AA102:AB102">
    <cfRule type="expression" dxfId="1072" priority="810">
      <formula>AC102&lt;&gt;""</formula>
    </cfRule>
  </conditionalFormatting>
  <conditionalFormatting sqref="AA118:AB118">
    <cfRule type="expression" dxfId="1071" priority="809">
      <formula>AC118&lt;&gt;""</formula>
    </cfRule>
  </conditionalFormatting>
  <conditionalFormatting sqref="AA122:AB122">
    <cfRule type="expression" dxfId="1070" priority="808">
      <formula>AC122&lt;&gt;""</formula>
    </cfRule>
  </conditionalFormatting>
  <conditionalFormatting sqref="AA123">
    <cfRule type="expression" dxfId="1069" priority="807">
      <formula>AC123&lt;&gt;""</formula>
    </cfRule>
  </conditionalFormatting>
  <conditionalFormatting sqref="AC110:AD110">
    <cfRule type="expression" dxfId="1068" priority="804">
      <formula>AE110&lt;&gt;""</formula>
    </cfRule>
  </conditionalFormatting>
  <conditionalFormatting sqref="AC114:AD114">
    <cfRule type="expression" dxfId="1067" priority="803">
      <formula>AE114&lt;&gt;""</formula>
    </cfRule>
  </conditionalFormatting>
  <conditionalFormatting sqref="AC102:AD102">
    <cfRule type="expression" dxfId="1066" priority="802">
      <formula>AE102&lt;&gt;""</formula>
    </cfRule>
  </conditionalFormatting>
  <conditionalFormatting sqref="AC118:AD118">
    <cfRule type="expression" dxfId="1065" priority="801">
      <formula>AE118&lt;&gt;""</formula>
    </cfRule>
  </conditionalFormatting>
  <conditionalFormatting sqref="AC122:AD122">
    <cfRule type="expression" dxfId="1064" priority="800">
      <formula>AE122&lt;&gt;""</formula>
    </cfRule>
  </conditionalFormatting>
  <conditionalFormatting sqref="AD109">
    <cfRule type="duplicateValues" dxfId="1063" priority="797"/>
  </conditionalFormatting>
  <conditionalFormatting sqref="AB113 AD113">
    <cfRule type="duplicateValues" dxfId="1062" priority="796"/>
  </conditionalFormatting>
  <conditionalFormatting sqref="AB101 AD101">
    <cfRule type="duplicateValues" dxfId="1061" priority="795"/>
  </conditionalFormatting>
  <conditionalFormatting sqref="AB117 AD117">
    <cfRule type="duplicateValues" dxfId="1060" priority="794"/>
  </conditionalFormatting>
  <conditionalFormatting sqref="AB121 AD121">
    <cfRule type="duplicateValues" dxfId="1059" priority="793"/>
  </conditionalFormatting>
  <conditionalFormatting sqref="AB125 AD125">
    <cfRule type="duplicateValues" dxfId="1058" priority="792"/>
  </conditionalFormatting>
  <conditionalFormatting sqref="AE110:AF110">
    <cfRule type="expression" dxfId="1057" priority="789">
      <formula>AG110&lt;&gt;""</formula>
    </cfRule>
  </conditionalFormatting>
  <conditionalFormatting sqref="AE114:AF114">
    <cfRule type="expression" dxfId="1056" priority="788">
      <formula>AG114&lt;&gt;""</formula>
    </cfRule>
  </conditionalFormatting>
  <conditionalFormatting sqref="AE102:AF102">
    <cfRule type="expression" dxfId="1055" priority="787">
      <formula>AG102&lt;&gt;""</formula>
    </cfRule>
  </conditionalFormatting>
  <conditionalFormatting sqref="AE118:AF118">
    <cfRule type="expression" dxfId="1054" priority="786">
      <formula>AG118&lt;&gt;""</formula>
    </cfRule>
  </conditionalFormatting>
  <conditionalFormatting sqref="AE122:AF122">
    <cfRule type="expression" dxfId="1053" priority="785">
      <formula>AG122&lt;&gt;""</formula>
    </cfRule>
  </conditionalFormatting>
  <conditionalFormatting sqref="AE123">
    <cfRule type="expression" dxfId="1052" priority="784">
      <formula>AG123&lt;&gt;""</formula>
    </cfRule>
  </conditionalFormatting>
  <conditionalFormatting sqref="AG106:AH106">
    <cfRule type="expression" dxfId="1051" priority="783">
      <formula>AI106&lt;&gt;""</formula>
    </cfRule>
  </conditionalFormatting>
  <conditionalFormatting sqref="AG110:AH110">
    <cfRule type="expression" dxfId="1050" priority="780">
      <formula>AI110&lt;&gt;""</formula>
    </cfRule>
  </conditionalFormatting>
  <conditionalFormatting sqref="AG114:AH114">
    <cfRule type="expression" dxfId="1049" priority="779">
      <formula>AI114&lt;&gt;""</formula>
    </cfRule>
  </conditionalFormatting>
  <conditionalFormatting sqref="AG102:AH102">
    <cfRule type="expression" dxfId="1048" priority="778">
      <formula>AI102&lt;&gt;""</formula>
    </cfRule>
  </conditionalFormatting>
  <conditionalFormatting sqref="AG118:AH118">
    <cfRule type="expression" dxfId="1047" priority="777">
      <formula>AI118&lt;&gt;""</formula>
    </cfRule>
  </conditionalFormatting>
  <conditionalFormatting sqref="AG122:AH122">
    <cfRule type="expression" dxfId="1046" priority="776">
      <formula>AI122&lt;&gt;""</formula>
    </cfRule>
  </conditionalFormatting>
  <conditionalFormatting sqref="AH105">
    <cfRule type="duplicateValues" dxfId="1045" priority="775"/>
  </conditionalFormatting>
  <conditionalFormatting sqref="AF109 AH109">
    <cfRule type="duplicateValues" dxfId="1044" priority="772"/>
  </conditionalFormatting>
  <conditionalFormatting sqref="AF113 AH113">
    <cfRule type="duplicateValues" dxfId="1043" priority="771"/>
  </conditionalFormatting>
  <conditionalFormatting sqref="AF101 AH101">
    <cfRule type="duplicateValues" dxfId="1042" priority="770"/>
  </conditionalFormatting>
  <conditionalFormatting sqref="AF117 AH117">
    <cfRule type="duplicateValues" dxfId="1041" priority="769"/>
  </conditionalFormatting>
  <conditionalFormatting sqref="AF121 AH121">
    <cfRule type="duplicateValues" dxfId="1040" priority="768"/>
  </conditionalFormatting>
  <conditionalFormatting sqref="AF125 AH125">
    <cfRule type="duplicateValues" dxfId="1039" priority="767"/>
  </conditionalFormatting>
  <conditionalFormatting sqref="AI106:AJ106">
    <cfRule type="expression" dxfId="1038" priority="766">
      <formula>AK106&lt;&gt;""</formula>
    </cfRule>
  </conditionalFormatting>
  <conditionalFormatting sqref="AI94:AJ94">
    <cfRule type="expression" dxfId="1037" priority="765">
      <formula>AK94&lt;&gt;""</formula>
    </cfRule>
  </conditionalFormatting>
  <conditionalFormatting sqref="AI98:AJ98">
    <cfRule type="expression" dxfId="1036" priority="764">
      <formula>AK98&lt;&gt;""</formula>
    </cfRule>
  </conditionalFormatting>
  <conditionalFormatting sqref="AI110:AJ110">
    <cfRule type="expression" dxfId="1035" priority="763">
      <formula>AK110&lt;&gt;""</formula>
    </cfRule>
  </conditionalFormatting>
  <conditionalFormatting sqref="AI114:AJ114">
    <cfRule type="expression" dxfId="1034" priority="762">
      <formula>AK114&lt;&gt;""</formula>
    </cfRule>
  </conditionalFormatting>
  <conditionalFormatting sqref="AI102:AJ102">
    <cfRule type="expression" dxfId="1033" priority="761">
      <formula>AK102&lt;&gt;""</formula>
    </cfRule>
  </conditionalFormatting>
  <conditionalFormatting sqref="AI122:AJ122">
    <cfRule type="expression" dxfId="1032" priority="759">
      <formula>AK122&lt;&gt;""</formula>
    </cfRule>
  </conditionalFormatting>
  <conditionalFormatting sqref="AI123">
    <cfRule type="expression" dxfId="1031" priority="758">
      <formula>AK123&lt;&gt;""</formula>
    </cfRule>
  </conditionalFormatting>
  <conditionalFormatting sqref="AK106:AL106">
    <cfRule type="expression" dxfId="1030" priority="757">
      <formula>AM106&lt;&gt;""</formula>
    </cfRule>
  </conditionalFormatting>
  <conditionalFormatting sqref="AK94:AL94">
    <cfRule type="expression" dxfId="1029" priority="756">
      <formula>AM94&lt;&gt;""</formula>
    </cfRule>
  </conditionalFormatting>
  <conditionalFormatting sqref="AK98:AL98">
    <cfRule type="expression" dxfId="1028" priority="755">
      <formula>AM98&lt;&gt;""</formula>
    </cfRule>
  </conditionalFormatting>
  <conditionalFormatting sqref="AK110:AL110">
    <cfRule type="expression" dxfId="1027" priority="754">
      <formula>AM110&lt;&gt;""</formula>
    </cfRule>
  </conditionalFormatting>
  <conditionalFormatting sqref="AK102:AL102">
    <cfRule type="expression" dxfId="1026" priority="752">
      <formula>AM102&lt;&gt;""</formula>
    </cfRule>
  </conditionalFormatting>
  <conditionalFormatting sqref="AK122:AL122">
    <cfRule type="expression" dxfId="1025" priority="750">
      <formula>AM122&lt;&gt;""</formula>
    </cfRule>
  </conditionalFormatting>
  <conditionalFormatting sqref="AJ105 AL105">
    <cfRule type="duplicateValues" dxfId="1024" priority="749"/>
  </conditionalFormatting>
  <conditionalFormatting sqref="AJ93 AL93">
    <cfRule type="duplicateValues" dxfId="1023" priority="748"/>
  </conditionalFormatting>
  <conditionalFormatting sqref="AJ97 AL97">
    <cfRule type="duplicateValues" dxfId="1022" priority="747"/>
  </conditionalFormatting>
  <conditionalFormatting sqref="AL109">
    <cfRule type="duplicateValues" dxfId="1021" priority="746"/>
  </conditionalFormatting>
  <conditionalFormatting sqref="AJ113">
    <cfRule type="duplicateValues" dxfId="1020" priority="745"/>
  </conditionalFormatting>
  <conditionalFormatting sqref="AJ101 AL101">
    <cfRule type="duplicateValues" dxfId="1019" priority="744"/>
  </conditionalFormatting>
  <conditionalFormatting sqref="AJ121 AL121">
    <cfRule type="duplicateValues" dxfId="1018" priority="742"/>
  </conditionalFormatting>
  <conditionalFormatting sqref="AJ125 AL125">
    <cfRule type="duplicateValues" dxfId="1017" priority="741"/>
  </conditionalFormatting>
  <conditionalFormatting sqref="AM106:AN106">
    <cfRule type="expression" dxfId="1016" priority="740">
      <formula>AO106&lt;&gt;""</formula>
    </cfRule>
  </conditionalFormatting>
  <conditionalFormatting sqref="AM94:AN94">
    <cfRule type="expression" dxfId="1015" priority="739">
      <formula>AO94&lt;&gt;""</formula>
    </cfRule>
  </conditionalFormatting>
  <conditionalFormatting sqref="AM98:AN98">
    <cfRule type="expression" dxfId="1014" priority="738">
      <formula>AO98&lt;&gt;""</formula>
    </cfRule>
  </conditionalFormatting>
  <conditionalFormatting sqref="AM110:AN110">
    <cfRule type="expression" dxfId="1013" priority="737">
      <formula>AO110&lt;&gt;""</formula>
    </cfRule>
  </conditionalFormatting>
  <conditionalFormatting sqref="AM114:AN114">
    <cfRule type="expression" dxfId="1012" priority="736">
      <formula>AO114&lt;&gt;""</formula>
    </cfRule>
  </conditionalFormatting>
  <conditionalFormatting sqref="AM102:AN102">
    <cfRule type="expression" dxfId="1011" priority="735">
      <formula>AO102&lt;&gt;""</formula>
    </cfRule>
  </conditionalFormatting>
  <conditionalFormatting sqref="AM118:AN118">
    <cfRule type="expression" dxfId="1010" priority="734">
      <formula>AO118&lt;&gt;""</formula>
    </cfRule>
  </conditionalFormatting>
  <conditionalFormatting sqref="AM122:AN122">
    <cfRule type="expression" dxfId="1009" priority="733">
      <formula>AO122&lt;&gt;""</formula>
    </cfRule>
  </conditionalFormatting>
  <conditionalFormatting sqref="AM123">
    <cfRule type="expression" dxfId="1008" priority="732">
      <formula>AO123&lt;&gt;""</formula>
    </cfRule>
  </conditionalFormatting>
  <conditionalFormatting sqref="AO106:AP106">
    <cfRule type="expression" dxfId="1007" priority="731">
      <formula>AQ106&lt;&gt;""</formula>
    </cfRule>
  </conditionalFormatting>
  <conditionalFormatting sqref="AO94:AP94">
    <cfRule type="expression" dxfId="1006" priority="730">
      <formula>AQ94&lt;&gt;""</formula>
    </cfRule>
  </conditionalFormatting>
  <conditionalFormatting sqref="AO98:AP98">
    <cfRule type="expression" dxfId="1005" priority="729">
      <formula>AQ98&lt;&gt;""</formula>
    </cfRule>
  </conditionalFormatting>
  <conditionalFormatting sqref="AO110:AP110">
    <cfRule type="expression" dxfId="1004" priority="728">
      <formula>AQ110&lt;&gt;""</formula>
    </cfRule>
  </conditionalFormatting>
  <conditionalFormatting sqref="AO114:AP114">
    <cfRule type="expression" dxfId="1003" priority="727">
      <formula>AQ114&lt;&gt;""</formula>
    </cfRule>
  </conditionalFormatting>
  <conditionalFormatting sqref="AO102:AP102">
    <cfRule type="expression" dxfId="1002" priority="726">
      <formula>AQ102&lt;&gt;""</formula>
    </cfRule>
  </conditionalFormatting>
  <conditionalFormatting sqref="AO118:AP118">
    <cfRule type="expression" dxfId="1001" priority="725">
      <formula>AQ118&lt;&gt;""</formula>
    </cfRule>
  </conditionalFormatting>
  <conditionalFormatting sqref="AO122:AP122">
    <cfRule type="expression" dxfId="1000" priority="724">
      <formula>AQ122&lt;&gt;""</formula>
    </cfRule>
  </conditionalFormatting>
  <conditionalFormatting sqref="AN105 AP105">
    <cfRule type="duplicateValues" dxfId="999" priority="723"/>
  </conditionalFormatting>
  <conditionalFormatting sqref="AN93 AP93">
    <cfRule type="duplicateValues" dxfId="998" priority="722"/>
  </conditionalFormatting>
  <conditionalFormatting sqref="AN97 AP97">
    <cfRule type="duplicateValues" dxfId="997" priority="721"/>
  </conditionalFormatting>
  <conditionalFormatting sqref="AP109">
    <cfRule type="duplicateValues" dxfId="996" priority="720"/>
  </conditionalFormatting>
  <conditionalFormatting sqref="AN113 AP113">
    <cfRule type="duplicateValues" dxfId="995" priority="719"/>
  </conditionalFormatting>
  <conditionalFormatting sqref="AN101 AP101">
    <cfRule type="duplicateValues" dxfId="994" priority="718"/>
  </conditionalFormatting>
  <conditionalFormatting sqref="AN117 AP117">
    <cfRule type="duplicateValues" dxfId="993" priority="717"/>
  </conditionalFormatting>
  <conditionalFormatting sqref="AN121 AP121">
    <cfRule type="duplicateValues" dxfId="992" priority="716"/>
  </conditionalFormatting>
  <conditionalFormatting sqref="AN125 AP125">
    <cfRule type="duplicateValues" dxfId="991" priority="715"/>
  </conditionalFormatting>
  <conditionalFormatting sqref="AQ106:AR106">
    <cfRule type="expression" dxfId="990" priority="714">
      <formula>AS106&lt;&gt;""</formula>
    </cfRule>
  </conditionalFormatting>
  <conditionalFormatting sqref="AQ94:AR94">
    <cfRule type="expression" dxfId="989" priority="713">
      <formula>AS94&lt;&gt;""</formula>
    </cfRule>
  </conditionalFormatting>
  <conditionalFormatting sqref="AQ98:AR98">
    <cfRule type="expression" dxfId="988" priority="712">
      <formula>AS98&lt;&gt;""</formula>
    </cfRule>
  </conditionalFormatting>
  <conditionalFormatting sqref="AQ110:AR110">
    <cfRule type="expression" dxfId="987" priority="711">
      <formula>AS110&lt;&gt;""</formula>
    </cfRule>
  </conditionalFormatting>
  <conditionalFormatting sqref="AQ114:AR114">
    <cfRule type="expression" dxfId="986" priority="710">
      <formula>AS114&lt;&gt;""</formula>
    </cfRule>
  </conditionalFormatting>
  <conditionalFormatting sqref="AQ102:AR102">
    <cfRule type="expression" dxfId="985" priority="709">
      <formula>AS102&lt;&gt;""</formula>
    </cfRule>
  </conditionalFormatting>
  <conditionalFormatting sqref="AQ118:AR118">
    <cfRule type="expression" dxfId="984" priority="708">
      <formula>AS118&lt;&gt;""</formula>
    </cfRule>
  </conditionalFormatting>
  <conditionalFormatting sqref="AQ122:AR122">
    <cfRule type="expression" dxfId="983" priority="707">
      <formula>AS122&lt;&gt;""</formula>
    </cfRule>
  </conditionalFormatting>
  <conditionalFormatting sqref="AQ123">
    <cfRule type="expression" dxfId="982" priority="706">
      <formula>AS123&lt;&gt;""</formula>
    </cfRule>
  </conditionalFormatting>
  <conditionalFormatting sqref="AS106:AT106">
    <cfRule type="expression" dxfId="981" priority="705">
      <formula>AU106&lt;&gt;""</formula>
    </cfRule>
  </conditionalFormatting>
  <conditionalFormatting sqref="AS94:AT94">
    <cfRule type="expression" dxfId="980" priority="704">
      <formula>AU94&lt;&gt;""</formula>
    </cfRule>
  </conditionalFormatting>
  <conditionalFormatting sqref="AS98:AT98">
    <cfRule type="expression" dxfId="979" priority="703">
      <formula>AU98&lt;&gt;""</formula>
    </cfRule>
  </conditionalFormatting>
  <conditionalFormatting sqref="AS110:AT110">
    <cfRule type="expression" dxfId="978" priority="702">
      <formula>AU110&lt;&gt;""</formula>
    </cfRule>
  </conditionalFormatting>
  <conditionalFormatting sqref="AS114:AT114">
    <cfRule type="expression" dxfId="977" priority="701">
      <formula>AU114&lt;&gt;""</formula>
    </cfRule>
  </conditionalFormatting>
  <conditionalFormatting sqref="AS102:AT102">
    <cfRule type="expression" dxfId="976" priority="700">
      <formula>AU102&lt;&gt;""</formula>
    </cfRule>
  </conditionalFormatting>
  <conditionalFormatting sqref="AS118:AT118">
    <cfRule type="expression" dxfId="975" priority="699">
      <formula>AU118&lt;&gt;""</formula>
    </cfRule>
  </conditionalFormatting>
  <conditionalFormatting sqref="AS122:AT122">
    <cfRule type="expression" dxfId="974" priority="698">
      <formula>AU122&lt;&gt;""</formula>
    </cfRule>
  </conditionalFormatting>
  <conditionalFormatting sqref="AR105 AT105">
    <cfRule type="duplicateValues" dxfId="973" priority="697"/>
  </conditionalFormatting>
  <conditionalFormatting sqref="AR93 AT93">
    <cfRule type="duplicateValues" dxfId="972" priority="696"/>
  </conditionalFormatting>
  <conditionalFormatting sqref="AR97 AT97">
    <cfRule type="duplicateValues" dxfId="971" priority="695"/>
  </conditionalFormatting>
  <conditionalFormatting sqref="AR109 AT109">
    <cfRule type="duplicateValues" dxfId="970" priority="694"/>
  </conditionalFormatting>
  <conditionalFormatting sqref="AR113 AT113">
    <cfRule type="duplicateValues" dxfId="969" priority="693"/>
  </conditionalFormatting>
  <conditionalFormatting sqref="AR101 AT101">
    <cfRule type="duplicateValues" dxfId="968" priority="692"/>
  </conditionalFormatting>
  <conditionalFormatting sqref="AR117 AT117">
    <cfRule type="duplicateValues" dxfId="967" priority="691"/>
  </conditionalFormatting>
  <conditionalFormatting sqref="AR121 AT121">
    <cfRule type="duplicateValues" dxfId="966" priority="690"/>
  </conditionalFormatting>
  <conditionalFormatting sqref="AR125 AT125">
    <cfRule type="duplicateValues" dxfId="965" priority="689"/>
  </conditionalFormatting>
  <conditionalFormatting sqref="AA106:AF106">
    <cfRule type="expression" dxfId="964" priority="688">
      <formula>AC106&lt;&gt;""</formula>
    </cfRule>
  </conditionalFormatting>
  <conditionalFormatting sqref="AB105 AD105 AF105">
    <cfRule type="duplicateValues" dxfId="963" priority="687"/>
  </conditionalFormatting>
  <conditionalFormatting sqref="AJ109">
    <cfRule type="duplicateValues" dxfId="962" priority="686"/>
  </conditionalFormatting>
  <conditionalFormatting sqref="AN109">
    <cfRule type="duplicateValues" dxfId="961" priority="685"/>
  </conditionalFormatting>
  <conditionalFormatting sqref="Z109">
    <cfRule type="duplicateValues" dxfId="960" priority="684"/>
  </conditionalFormatting>
  <conditionalFormatting sqref="C148:D148">
    <cfRule type="expression" dxfId="959" priority="681">
      <formula>E148&lt;&gt;""</formula>
    </cfRule>
  </conditionalFormatting>
  <conditionalFormatting sqref="C136:D136">
    <cfRule type="expression" dxfId="958" priority="680">
      <formula>E136&lt;&gt;""</formula>
    </cfRule>
  </conditionalFormatting>
  <conditionalFormatting sqref="C140:D140">
    <cfRule type="expression" dxfId="957" priority="679">
      <formula>E140&lt;&gt;""</formula>
    </cfRule>
  </conditionalFormatting>
  <conditionalFormatting sqref="C144:D144">
    <cfRule type="expression" dxfId="956" priority="676">
      <formula>E144&lt;&gt;""</formula>
    </cfRule>
  </conditionalFormatting>
  <conditionalFormatting sqref="C160:D160">
    <cfRule type="expression" dxfId="955" priority="675">
      <formula>E160&lt;&gt;""</formula>
    </cfRule>
  </conditionalFormatting>
  <conditionalFormatting sqref="C164:D164">
    <cfRule type="expression" dxfId="954" priority="674">
      <formula>E164&lt;&gt;""</formula>
    </cfRule>
  </conditionalFormatting>
  <conditionalFormatting sqref="C165">
    <cfRule type="expression" dxfId="953" priority="673">
      <formula>E165&lt;&gt;""</formula>
    </cfRule>
  </conditionalFormatting>
  <conditionalFormatting sqref="E148:F148">
    <cfRule type="expression" dxfId="952" priority="672">
      <formula>G148&lt;&gt;""</formula>
    </cfRule>
  </conditionalFormatting>
  <conditionalFormatting sqref="E136:F136">
    <cfRule type="expression" dxfId="951" priority="671">
      <formula>G136&lt;&gt;""</formula>
    </cfRule>
  </conditionalFormatting>
  <conditionalFormatting sqref="E140:F140">
    <cfRule type="expression" dxfId="950" priority="670">
      <formula>G140&lt;&gt;""</formula>
    </cfRule>
  </conditionalFormatting>
  <conditionalFormatting sqref="E144:F144">
    <cfRule type="expression" dxfId="949" priority="667">
      <formula>G144&lt;&gt;""</formula>
    </cfRule>
  </conditionalFormatting>
  <conditionalFormatting sqref="E160:F160">
    <cfRule type="expression" dxfId="948" priority="666">
      <formula>G160&lt;&gt;""</formula>
    </cfRule>
  </conditionalFormatting>
  <conditionalFormatting sqref="E164:F164">
    <cfRule type="expression" dxfId="947" priority="665">
      <formula>G164&lt;&gt;""</formula>
    </cfRule>
  </conditionalFormatting>
  <conditionalFormatting sqref="D147 F147">
    <cfRule type="duplicateValues" dxfId="946" priority="664"/>
  </conditionalFormatting>
  <conditionalFormatting sqref="D135 F135">
    <cfRule type="duplicateValues" dxfId="945" priority="663"/>
  </conditionalFormatting>
  <conditionalFormatting sqref="D139 F139">
    <cfRule type="duplicateValues" dxfId="944" priority="662"/>
  </conditionalFormatting>
  <conditionalFormatting sqref="D143 F143">
    <cfRule type="duplicateValues" dxfId="943" priority="659"/>
  </conditionalFormatting>
  <conditionalFormatting sqref="D159 F159">
    <cfRule type="duplicateValues" dxfId="942" priority="658"/>
  </conditionalFormatting>
  <conditionalFormatting sqref="D163 F163">
    <cfRule type="duplicateValues" dxfId="941" priority="657"/>
  </conditionalFormatting>
  <conditionalFormatting sqref="D167 F167">
    <cfRule type="duplicateValues" dxfId="940" priority="656"/>
  </conditionalFormatting>
  <conditionalFormatting sqref="G148:H148">
    <cfRule type="expression" dxfId="939" priority="655">
      <formula>I148&lt;&gt;""</formula>
    </cfRule>
  </conditionalFormatting>
  <conditionalFormatting sqref="G136:H136">
    <cfRule type="expression" dxfId="938" priority="654">
      <formula>I136&lt;&gt;""</formula>
    </cfRule>
  </conditionalFormatting>
  <conditionalFormatting sqref="G140:H140">
    <cfRule type="expression" dxfId="937" priority="653">
      <formula>I140&lt;&gt;""</formula>
    </cfRule>
  </conditionalFormatting>
  <conditionalFormatting sqref="G144:H144">
    <cfRule type="expression" dxfId="936" priority="650">
      <formula>I144&lt;&gt;""</formula>
    </cfRule>
  </conditionalFormatting>
  <conditionalFormatting sqref="G160:H160">
    <cfRule type="expression" dxfId="935" priority="649">
      <formula>I160&lt;&gt;""</formula>
    </cfRule>
  </conditionalFormatting>
  <conditionalFormatting sqref="G165">
    <cfRule type="expression" dxfId="934" priority="647">
      <formula>I165&lt;&gt;""</formula>
    </cfRule>
  </conditionalFormatting>
  <conditionalFormatting sqref="I148:J148">
    <cfRule type="expression" dxfId="933" priority="646">
      <formula>K148&lt;&gt;""</formula>
    </cfRule>
  </conditionalFormatting>
  <conditionalFormatting sqref="I136:J136">
    <cfRule type="expression" dxfId="932" priority="645">
      <formula>K136&lt;&gt;""</formula>
    </cfRule>
  </conditionalFormatting>
  <conditionalFormatting sqref="I140:J140">
    <cfRule type="expression" dxfId="931" priority="644">
      <formula>K140&lt;&gt;""</formula>
    </cfRule>
  </conditionalFormatting>
  <conditionalFormatting sqref="I152:J152">
    <cfRule type="expression" dxfId="930" priority="643">
      <formula>K152&lt;&gt;""</formula>
    </cfRule>
  </conditionalFormatting>
  <conditionalFormatting sqref="I144:J144">
    <cfRule type="expression" dxfId="929" priority="641">
      <formula>K144&lt;&gt;""</formula>
    </cfRule>
  </conditionalFormatting>
  <conditionalFormatting sqref="I160:J160">
    <cfRule type="expression" dxfId="928" priority="640">
      <formula>K160&lt;&gt;""</formula>
    </cfRule>
  </conditionalFormatting>
  <conditionalFormatting sqref="I164:J164">
    <cfRule type="expression" dxfId="927" priority="639">
      <formula>K164&lt;&gt;""</formula>
    </cfRule>
  </conditionalFormatting>
  <conditionalFormatting sqref="H147 J147">
    <cfRule type="duplicateValues" dxfId="926" priority="638"/>
  </conditionalFormatting>
  <conditionalFormatting sqref="H135 J135">
    <cfRule type="duplicateValues" dxfId="925" priority="637"/>
  </conditionalFormatting>
  <conditionalFormatting sqref="H139 J139">
    <cfRule type="duplicateValues" dxfId="924" priority="636"/>
  </conditionalFormatting>
  <conditionalFormatting sqref="J151">
    <cfRule type="duplicateValues" dxfId="923" priority="635"/>
  </conditionalFormatting>
  <conditionalFormatting sqref="H143 J143">
    <cfRule type="duplicateValues" dxfId="922" priority="633"/>
  </conditionalFormatting>
  <conditionalFormatting sqref="H159 J159">
    <cfRule type="duplicateValues" dxfId="921" priority="632"/>
  </conditionalFormatting>
  <conditionalFormatting sqref="H163 J163">
    <cfRule type="duplicateValues" dxfId="920" priority="631"/>
  </conditionalFormatting>
  <conditionalFormatting sqref="H167 J167">
    <cfRule type="duplicateValues" dxfId="919" priority="630"/>
  </conditionalFormatting>
  <conditionalFormatting sqref="K148:L148">
    <cfRule type="expression" dxfId="918" priority="629">
      <formula>M148&lt;&gt;""</formula>
    </cfRule>
  </conditionalFormatting>
  <conditionalFormatting sqref="K140:L140">
    <cfRule type="expression" dxfId="917" priority="627">
      <formula>M140&lt;&gt;""</formula>
    </cfRule>
  </conditionalFormatting>
  <conditionalFormatting sqref="K144:L144">
    <cfRule type="expression" dxfId="916" priority="624">
      <formula>M144&lt;&gt;""</formula>
    </cfRule>
  </conditionalFormatting>
  <conditionalFormatting sqref="K160:L160">
    <cfRule type="expression" dxfId="915" priority="623">
      <formula>M160&lt;&gt;""</formula>
    </cfRule>
  </conditionalFormatting>
  <conditionalFormatting sqref="K164:L164">
    <cfRule type="expression" dxfId="914" priority="622">
      <formula>M164&lt;&gt;""</formula>
    </cfRule>
  </conditionalFormatting>
  <conditionalFormatting sqref="K165">
    <cfRule type="expression" dxfId="913" priority="621">
      <formula>M165&lt;&gt;""</formula>
    </cfRule>
  </conditionalFormatting>
  <conditionalFormatting sqref="M148:N148">
    <cfRule type="expression" dxfId="912" priority="620">
      <formula>O148&lt;&gt;""</formula>
    </cfRule>
  </conditionalFormatting>
  <conditionalFormatting sqref="M136:N136">
    <cfRule type="expression" dxfId="911" priority="619">
      <formula>O136&lt;&gt;""</formula>
    </cfRule>
  </conditionalFormatting>
  <conditionalFormatting sqref="M140:N140">
    <cfRule type="expression" dxfId="910" priority="618">
      <formula>O140&lt;&gt;""</formula>
    </cfRule>
  </conditionalFormatting>
  <conditionalFormatting sqref="M144:N144">
    <cfRule type="expression" dxfId="909" priority="615">
      <formula>O144&lt;&gt;""</formula>
    </cfRule>
  </conditionalFormatting>
  <conditionalFormatting sqref="M160:N160">
    <cfRule type="expression" dxfId="908" priority="614">
      <formula>O160&lt;&gt;""</formula>
    </cfRule>
  </conditionalFormatting>
  <conditionalFormatting sqref="M164:N164">
    <cfRule type="expression" dxfId="907" priority="613">
      <formula>O164&lt;&gt;""</formula>
    </cfRule>
  </conditionalFormatting>
  <conditionalFormatting sqref="L147 N147">
    <cfRule type="duplicateValues" dxfId="906" priority="612"/>
  </conditionalFormatting>
  <conditionalFormatting sqref="N135">
    <cfRule type="duplicateValues" dxfId="905" priority="611"/>
  </conditionalFormatting>
  <conditionalFormatting sqref="L139 N139">
    <cfRule type="duplicateValues" dxfId="904" priority="610"/>
  </conditionalFormatting>
  <conditionalFormatting sqref="L143 N143">
    <cfRule type="duplicateValues" dxfId="903" priority="607"/>
  </conditionalFormatting>
  <conditionalFormatting sqref="L159 N159">
    <cfRule type="duplicateValues" dxfId="902" priority="606"/>
  </conditionalFormatting>
  <conditionalFormatting sqref="L163 N163">
    <cfRule type="duplicateValues" dxfId="901" priority="605"/>
  </conditionalFormatting>
  <conditionalFormatting sqref="L167 N167">
    <cfRule type="duplicateValues" dxfId="900" priority="604"/>
  </conditionalFormatting>
  <conditionalFormatting sqref="O148:P148">
    <cfRule type="expression" dxfId="899" priority="603">
      <formula>Q148&lt;&gt;""</formula>
    </cfRule>
  </conditionalFormatting>
  <conditionalFormatting sqref="O136:P136">
    <cfRule type="expression" dxfId="898" priority="602">
      <formula>Q136&lt;&gt;""</formula>
    </cfRule>
  </conditionalFormatting>
  <conditionalFormatting sqref="O140:P140">
    <cfRule type="expression" dxfId="897" priority="601">
      <formula>Q140&lt;&gt;""</formula>
    </cfRule>
  </conditionalFormatting>
  <conditionalFormatting sqref="O152:P152">
    <cfRule type="expression" dxfId="896" priority="600">
      <formula>Q152&lt;&gt;""</formula>
    </cfRule>
  </conditionalFormatting>
  <conditionalFormatting sqref="O156:P156">
    <cfRule type="expression" dxfId="895" priority="599">
      <formula>Q156&lt;&gt;""</formula>
    </cfRule>
  </conditionalFormatting>
  <conditionalFormatting sqref="O144:P144">
    <cfRule type="expression" dxfId="894" priority="598">
      <formula>Q144&lt;&gt;""</formula>
    </cfRule>
  </conditionalFormatting>
  <conditionalFormatting sqref="O160:P160">
    <cfRule type="expression" dxfId="893" priority="597">
      <formula>Q160&lt;&gt;""</formula>
    </cfRule>
  </conditionalFormatting>
  <conditionalFormatting sqref="O164:P164">
    <cfRule type="expression" dxfId="892" priority="596">
      <formula>Q164&lt;&gt;""</formula>
    </cfRule>
  </conditionalFormatting>
  <conditionalFormatting sqref="O165">
    <cfRule type="expression" dxfId="891" priority="595">
      <formula>Q165&lt;&gt;""</formula>
    </cfRule>
  </conditionalFormatting>
  <conditionalFormatting sqref="Q148:R148">
    <cfRule type="expression" dxfId="890" priority="594">
      <formula>S148&lt;&gt;""</formula>
    </cfRule>
  </conditionalFormatting>
  <conditionalFormatting sqref="Q136:R136">
    <cfRule type="expression" dxfId="889" priority="593">
      <formula>S136&lt;&gt;""</formula>
    </cfRule>
  </conditionalFormatting>
  <conditionalFormatting sqref="Q140:R140">
    <cfRule type="expression" dxfId="888" priority="592">
      <formula>S140&lt;&gt;""</formula>
    </cfRule>
  </conditionalFormatting>
  <conditionalFormatting sqref="Q152:R152">
    <cfRule type="expression" dxfId="887" priority="591">
      <formula>S152&lt;&gt;""</formula>
    </cfRule>
  </conditionalFormatting>
  <conditionalFormatting sqref="Q156:R156">
    <cfRule type="expression" dxfId="886" priority="590">
      <formula>S156&lt;&gt;""</formula>
    </cfRule>
  </conditionalFormatting>
  <conditionalFormatting sqref="Q144:R144">
    <cfRule type="expression" dxfId="885" priority="589">
      <formula>S144&lt;&gt;""</formula>
    </cfRule>
  </conditionalFormatting>
  <conditionalFormatting sqref="Q160:R160">
    <cfRule type="expression" dxfId="884" priority="588">
      <formula>S160&lt;&gt;""</formula>
    </cfRule>
  </conditionalFormatting>
  <conditionalFormatting sqref="Q164:R164">
    <cfRule type="expression" dxfId="883" priority="587">
      <formula>S164&lt;&gt;""</formula>
    </cfRule>
  </conditionalFormatting>
  <conditionalFormatting sqref="P147 R147">
    <cfRule type="duplicateValues" dxfId="882" priority="586"/>
  </conditionalFormatting>
  <conditionalFormatting sqref="P135 R135">
    <cfRule type="duplicateValues" dxfId="881" priority="585"/>
  </conditionalFormatting>
  <conditionalFormatting sqref="P139 R139">
    <cfRule type="duplicateValues" dxfId="880" priority="584"/>
  </conditionalFormatting>
  <conditionalFormatting sqref="P151 R151">
    <cfRule type="duplicateValues" dxfId="879" priority="583"/>
  </conditionalFormatting>
  <conditionalFormatting sqref="P155 R155">
    <cfRule type="duplicateValues" dxfId="878" priority="582"/>
  </conditionalFormatting>
  <conditionalFormatting sqref="P143 R143">
    <cfRule type="duplicateValues" dxfId="877" priority="581"/>
  </conditionalFormatting>
  <conditionalFormatting sqref="P159 R159">
    <cfRule type="duplicateValues" dxfId="876" priority="580"/>
  </conditionalFormatting>
  <conditionalFormatting sqref="P163 R163">
    <cfRule type="duplicateValues" dxfId="875" priority="579"/>
  </conditionalFormatting>
  <conditionalFormatting sqref="P167 R167">
    <cfRule type="duplicateValues" dxfId="874" priority="578"/>
  </conditionalFormatting>
  <conditionalFormatting sqref="S136:T136">
    <cfRule type="expression" dxfId="873" priority="576">
      <formula>U136&lt;&gt;""</formula>
    </cfRule>
  </conditionalFormatting>
  <conditionalFormatting sqref="S164:T164">
    <cfRule type="expression" dxfId="872" priority="570">
      <formula>U164&lt;&gt;""</formula>
    </cfRule>
  </conditionalFormatting>
  <conditionalFormatting sqref="S165">
    <cfRule type="expression" dxfId="871" priority="569">
      <formula>U165&lt;&gt;""</formula>
    </cfRule>
  </conditionalFormatting>
  <conditionalFormatting sqref="U136:V136">
    <cfRule type="expression" dxfId="870" priority="567">
      <formula>W136&lt;&gt;""</formula>
    </cfRule>
  </conditionalFormatting>
  <conditionalFormatting sqref="U164:V164">
    <cfRule type="expression" dxfId="869" priority="561">
      <formula>W164&lt;&gt;""</formula>
    </cfRule>
  </conditionalFormatting>
  <conditionalFormatting sqref="T135 V135">
    <cfRule type="duplicateValues" dxfId="868" priority="559"/>
  </conditionalFormatting>
  <conditionalFormatting sqref="T163 V163">
    <cfRule type="duplicateValues" dxfId="867" priority="553"/>
  </conditionalFormatting>
  <conditionalFormatting sqref="T167 V167">
    <cfRule type="duplicateValues" dxfId="866" priority="552"/>
  </conditionalFormatting>
  <conditionalFormatting sqref="W148:X148">
    <cfRule type="expression" dxfId="865" priority="551">
      <formula>Y148&lt;&gt;""</formula>
    </cfRule>
  </conditionalFormatting>
  <conditionalFormatting sqref="W136:X136">
    <cfRule type="expression" dxfId="864" priority="550">
      <formula>Y136&lt;&gt;""</formula>
    </cfRule>
  </conditionalFormatting>
  <conditionalFormatting sqref="W156:X156">
    <cfRule type="expression" dxfId="863" priority="548">
      <formula>Y156&lt;&gt;""</formula>
    </cfRule>
  </conditionalFormatting>
  <conditionalFormatting sqref="W144:X144">
    <cfRule type="expression" dxfId="862" priority="547">
      <formula>Y144&lt;&gt;""</formula>
    </cfRule>
  </conditionalFormatting>
  <conditionalFormatting sqref="W164:X164">
    <cfRule type="expression" dxfId="861" priority="545">
      <formula>Y164&lt;&gt;""</formula>
    </cfRule>
  </conditionalFormatting>
  <conditionalFormatting sqref="W165">
    <cfRule type="expression" dxfId="860" priority="544">
      <formula>Y165&lt;&gt;""</formula>
    </cfRule>
  </conditionalFormatting>
  <conditionalFormatting sqref="Y148:Z148">
    <cfRule type="expression" dxfId="859" priority="543">
      <formula>AA148&lt;&gt;""</formula>
    </cfRule>
  </conditionalFormatting>
  <conditionalFormatting sqref="Y136:Z136">
    <cfRule type="expression" dxfId="858" priority="542">
      <formula>AA136&lt;&gt;""</formula>
    </cfRule>
  </conditionalFormatting>
  <conditionalFormatting sqref="Y140:Z140">
    <cfRule type="expression" dxfId="857" priority="541">
      <formula>AA140&lt;&gt;""</formula>
    </cfRule>
  </conditionalFormatting>
  <conditionalFormatting sqref="Y156:Z156">
    <cfRule type="expression" dxfId="856" priority="540">
      <formula>AA156&lt;&gt;""</formula>
    </cfRule>
  </conditionalFormatting>
  <conditionalFormatting sqref="Y144:Z144">
    <cfRule type="expression" dxfId="855" priority="539">
      <formula>AA144&lt;&gt;""</formula>
    </cfRule>
  </conditionalFormatting>
  <conditionalFormatting sqref="Y160:Z160">
    <cfRule type="expression" dxfId="854" priority="538">
      <formula>AA160&lt;&gt;""</formula>
    </cfRule>
  </conditionalFormatting>
  <conditionalFormatting sqref="Y164:Z164">
    <cfRule type="expression" dxfId="853" priority="537">
      <formula>AA164&lt;&gt;""</formula>
    </cfRule>
  </conditionalFormatting>
  <conditionalFormatting sqref="X147 Z147">
    <cfRule type="duplicateValues" dxfId="852" priority="536"/>
  </conditionalFormatting>
  <conditionalFormatting sqref="X135 Z135">
    <cfRule type="duplicateValues" dxfId="851" priority="535"/>
  </conditionalFormatting>
  <conditionalFormatting sqref="Z139">
    <cfRule type="duplicateValues" dxfId="850" priority="534"/>
  </conditionalFormatting>
  <conditionalFormatting sqref="X155 Z155">
    <cfRule type="duplicateValues" dxfId="849" priority="533"/>
  </conditionalFormatting>
  <conditionalFormatting sqref="X143 Z143">
    <cfRule type="duplicateValues" dxfId="848" priority="532"/>
  </conditionalFormatting>
  <conditionalFormatting sqref="Z159">
    <cfRule type="duplicateValues" dxfId="847" priority="531"/>
  </conditionalFormatting>
  <conditionalFormatting sqref="X163 Z163">
    <cfRule type="duplicateValues" dxfId="846" priority="530"/>
  </conditionalFormatting>
  <conditionalFormatting sqref="X167 Z167">
    <cfRule type="duplicateValues" dxfId="845" priority="529"/>
  </conditionalFormatting>
  <conditionalFormatting sqref="AA152:AB152">
    <cfRule type="expression" dxfId="844" priority="526">
      <formula>AC152&lt;&gt;""</formula>
    </cfRule>
  </conditionalFormatting>
  <conditionalFormatting sqref="AA156:AB156">
    <cfRule type="expression" dxfId="843" priority="525">
      <formula>AC156&lt;&gt;""</formula>
    </cfRule>
  </conditionalFormatting>
  <conditionalFormatting sqref="AA144:AB144">
    <cfRule type="expression" dxfId="842" priority="524">
      <formula>AC144&lt;&gt;""</formula>
    </cfRule>
  </conditionalFormatting>
  <conditionalFormatting sqref="AA160:AB160">
    <cfRule type="expression" dxfId="841" priority="523">
      <formula>AC160&lt;&gt;""</formula>
    </cfRule>
  </conditionalFormatting>
  <conditionalFormatting sqref="AA164:AB164">
    <cfRule type="expression" dxfId="840" priority="522">
      <formula>AC164&lt;&gt;""</formula>
    </cfRule>
  </conditionalFormatting>
  <conditionalFormatting sqref="AA165">
    <cfRule type="expression" dxfId="839" priority="521">
      <formula>AC165&lt;&gt;""</formula>
    </cfRule>
  </conditionalFormatting>
  <conditionalFormatting sqref="AC152:AD152">
    <cfRule type="expression" dxfId="838" priority="518">
      <formula>AE152&lt;&gt;""</formula>
    </cfRule>
  </conditionalFormatting>
  <conditionalFormatting sqref="AC156:AD156">
    <cfRule type="expression" dxfId="837" priority="517">
      <formula>AE156&lt;&gt;""</formula>
    </cfRule>
  </conditionalFormatting>
  <conditionalFormatting sqref="AC144:AD144">
    <cfRule type="expression" dxfId="836" priority="516">
      <formula>AE144&lt;&gt;""</formula>
    </cfRule>
  </conditionalFormatting>
  <conditionalFormatting sqref="AC160:AD160">
    <cfRule type="expression" dxfId="835" priority="515">
      <formula>AE160&lt;&gt;""</formula>
    </cfRule>
  </conditionalFormatting>
  <conditionalFormatting sqref="AC164:AD164">
    <cfRule type="expression" dxfId="834" priority="514">
      <formula>AE164&lt;&gt;""</formula>
    </cfRule>
  </conditionalFormatting>
  <conditionalFormatting sqref="AB151 AD151">
    <cfRule type="duplicateValues" dxfId="833" priority="511"/>
  </conditionalFormatting>
  <conditionalFormatting sqref="AB155 AD155">
    <cfRule type="duplicateValues" dxfId="832" priority="510"/>
  </conditionalFormatting>
  <conditionalFormatting sqref="AB143 AD143">
    <cfRule type="duplicateValues" dxfId="831" priority="509"/>
  </conditionalFormatting>
  <conditionalFormatting sqref="AB159 AD159">
    <cfRule type="duplicateValues" dxfId="830" priority="508"/>
  </conditionalFormatting>
  <conditionalFormatting sqref="AB163 AD163">
    <cfRule type="duplicateValues" dxfId="829" priority="507"/>
  </conditionalFormatting>
  <conditionalFormatting sqref="AB167 AD167">
    <cfRule type="duplicateValues" dxfId="828" priority="506"/>
  </conditionalFormatting>
  <conditionalFormatting sqref="AE152:AF152">
    <cfRule type="expression" dxfId="827" priority="503">
      <formula>AG152&lt;&gt;""</formula>
    </cfRule>
  </conditionalFormatting>
  <conditionalFormatting sqref="AE156:AF156">
    <cfRule type="expression" dxfId="826" priority="502">
      <formula>AG156&lt;&gt;""</formula>
    </cfRule>
  </conditionalFormatting>
  <conditionalFormatting sqref="AE144:AF144">
    <cfRule type="expression" dxfId="825" priority="501">
      <formula>AG144&lt;&gt;""</formula>
    </cfRule>
  </conditionalFormatting>
  <conditionalFormatting sqref="AE160:AF160">
    <cfRule type="expression" dxfId="824" priority="500">
      <formula>AG160&lt;&gt;""</formula>
    </cfRule>
  </conditionalFormatting>
  <conditionalFormatting sqref="AE164:AF164">
    <cfRule type="expression" dxfId="823" priority="499">
      <formula>AG164&lt;&gt;""</formula>
    </cfRule>
  </conditionalFormatting>
  <conditionalFormatting sqref="AE165">
    <cfRule type="expression" dxfId="822" priority="498">
      <formula>AG165&lt;&gt;""</formula>
    </cfRule>
  </conditionalFormatting>
  <conditionalFormatting sqref="AG148:AH148">
    <cfRule type="expression" dxfId="821" priority="497">
      <formula>AI148&lt;&gt;""</formula>
    </cfRule>
  </conditionalFormatting>
  <conditionalFormatting sqref="AG136:AH136">
    <cfRule type="expression" dxfId="820" priority="496">
      <formula>AI136&lt;&gt;""</formula>
    </cfRule>
  </conditionalFormatting>
  <conditionalFormatting sqref="AG140:AH140">
    <cfRule type="expression" dxfId="819" priority="495">
      <formula>AI140&lt;&gt;""</formula>
    </cfRule>
  </conditionalFormatting>
  <conditionalFormatting sqref="AG152:AH152">
    <cfRule type="expression" dxfId="818" priority="494">
      <formula>AI152&lt;&gt;""</formula>
    </cfRule>
  </conditionalFormatting>
  <conditionalFormatting sqref="AG156:AH156">
    <cfRule type="expression" dxfId="817" priority="493">
      <formula>AI156&lt;&gt;""</formula>
    </cfRule>
  </conditionalFormatting>
  <conditionalFormatting sqref="AG144:AH144">
    <cfRule type="expression" dxfId="816" priority="492">
      <formula>AI144&lt;&gt;""</formula>
    </cfRule>
  </conditionalFormatting>
  <conditionalFormatting sqref="AG160:AH160">
    <cfRule type="expression" dxfId="815" priority="491">
      <formula>AI160&lt;&gt;""</formula>
    </cfRule>
  </conditionalFormatting>
  <conditionalFormatting sqref="AG164:AH164">
    <cfRule type="expression" dxfId="814" priority="490">
      <formula>AI164&lt;&gt;""</formula>
    </cfRule>
  </conditionalFormatting>
  <conditionalFormatting sqref="AH147">
    <cfRule type="duplicateValues" dxfId="813" priority="489"/>
  </conditionalFormatting>
  <conditionalFormatting sqref="AH135">
    <cfRule type="duplicateValues" dxfId="812" priority="488"/>
  </conditionalFormatting>
  <conditionalFormatting sqref="AH139">
    <cfRule type="duplicateValues" dxfId="811" priority="487"/>
  </conditionalFormatting>
  <conditionalFormatting sqref="AF151 AH151">
    <cfRule type="duplicateValues" dxfId="810" priority="486"/>
  </conditionalFormatting>
  <conditionalFormatting sqref="AF155 AH155">
    <cfRule type="duplicateValues" dxfId="809" priority="485"/>
  </conditionalFormatting>
  <conditionalFormatting sqref="AF143 AH143">
    <cfRule type="duplicateValues" dxfId="808" priority="484"/>
  </conditionalFormatting>
  <conditionalFormatting sqref="AF159 AH159">
    <cfRule type="duplicateValues" dxfId="807" priority="483"/>
  </conditionalFormatting>
  <conditionalFormatting sqref="AF163 AH163">
    <cfRule type="duplicateValues" dxfId="806" priority="482"/>
  </conditionalFormatting>
  <conditionalFormatting sqref="AF167 AH167">
    <cfRule type="duplicateValues" dxfId="805" priority="481"/>
  </conditionalFormatting>
  <conditionalFormatting sqref="AI148:AJ148">
    <cfRule type="expression" dxfId="804" priority="480">
      <formula>AK148&lt;&gt;""</formula>
    </cfRule>
  </conditionalFormatting>
  <conditionalFormatting sqref="AI136:AJ136">
    <cfRule type="expression" dxfId="803" priority="479">
      <formula>AK136&lt;&gt;""</formula>
    </cfRule>
  </conditionalFormatting>
  <conditionalFormatting sqref="AI140:AJ140">
    <cfRule type="expression" dxfId="802" priority="478">
      <formula>AK140&lt;&gt;""</formula>
    </cfRule>
  </conditionalFormatting>
  <conditionalFormatting sqref="AI152:AJ152">
    <cfRule type="expression" dxfId="801" priority="477">
      <formula>AK152&lt;&gt;""</formula>
    </cfRule>
  </conditionalFormatting>
  <conditionalFormatting sqref="AI156:AJ156">
    <cfRule type="expression" dxfId="800" priority="476">
      <formula>AK156&lt;&gt;""</formula>
    </cfRule>
  </conditionalFormatting>
  <conditionalFormatting sqref="AI144:AJ144">
    <cfRule type="expression" dxfId="799" priority="475">
      <formula>AK144&lt;&gt;""</formula>
    </cfRule>
  </conditionalFormatting>
  <conditionalFormatting sqref="AI160:AJ160">
    <cfRule type="expression" dxfId="798" priority="474">
      <formula>AK160&lt;&gt;""</formula>
    </cfRule>
  </conditionalFormatting>
  <conditionalFormatting sqref="AI164:AJ164">
    <cfRule type="expression" dxfId="797" priority="473">
      <formula>AK164&lt;&gt;""</formula>
    </cfRule>
  </conditionalFormatting>
  <conditionalFormatting sqref="AI165">
    <cfRule type="expression" dxfId="796" priority="472">
      <formula>AK165&lt;&gt;""</formula>
    </cfRule>
  </conditionalFormatting>
  <conditionalFormatting sqref="AK148:AL148">
    <cfRule type="expression" dxfId="795" priority="471">
      <formula>AM148&lt;&gt;""</formula>
    </cfRule>
  </conditionalFormatting>
  <conditionalFormatting sqref="AK136:AL136">
    <cfRule type="expression" dxfId="794" priority="470">
      <formula>AM136&lt;&gt;""</formula>
    </cfRule>
  </conditionalFormatting>
  <conditionalFormatting sqref="AK140:AL140">
    <cfRule type="expression" dxfId="793" priority="469">
      <formula>AM140&lt;&gt;""</formula>
    </cfRule>
  </conditionalFormatting>
  <conditionalFormatting sqref="AK152:AL152">
    <cfRule type="expression" dxfId="792" priority="468">
      <formula>AM152&lt;&gt;""</formula>
    </cfRule>
  </conditionalFormatting>
  <conditionalFormatting sqref="AK156:AL156">
    <cfRule type="expression" dxfId="791" priority="467">
      <formula>AM156&lt;&gt;""</formula>
    </cfRule>
  </conditionalFormatting>
  <conditionalFormatting sqref="AK144:AL144">
    <cfRule type="expression" dxfId="790" priority="466">
      <formula>AM144&lt;&gt;""</formula>
    </cfRule>
  </conditionalFormatting>
  <conditionalFormatting sqref="AK160:AL160">
    <cfRule type="expression" dxfId="789" priority="465">
      <formula>AM160&lt;&gt;""</formula>
    </cfRule>
  </conditionalFormatting>
  <conditionalFormatting sqref="AK164:AL164">
    <cfRule type="expression" dxfId="788" priority="464">
      <formula>AM164&lt;&gt;""</formula>
    </cfRule>
  </conditionalFormatting>
  <conditionalFormatting sqref="AJ147 AL147">
    <cfRule type="duplicateValues" dxfId="787" priority="463"/>
  </conditionalFormatting>
  <conditionalFormatting sqref="AJ135 AL135">
    <cfRule type="duplicateValues" dxfId="786" priority="462"/>
  </conditionalFormatting>
  <conditionalFormatting sqref="AJ139 AL139">
    <cfRule type="duplicateValues" dxfId="785" priority="461"/>
  </conditionalFormatting>
  <conditionalFormatting sqref="AL151">
    <cfRule type="duplicateValues" dxfId="784" priority="460"/>
  </conditionalFormatting>
  <conditionalFormatting sqref="AJ155 AL155">
    <cfRule type="duplicateValues" dxfId="783" priority="459"/>
  </conditionalFormatting>
  <conditionalFormatting sqref="AJ143 AL143">
    <cfRule type="duplicateValues" dxfId="782" priority="458"/>
  </conditionalFormatting>
  <conditionalFormatting sqref="AJ159 AL159">
    <cfRule type="duplicateValues" dxfId="781" priority="457"/>
  </conditionalFormatting>
  <conditionalFormatting sqref="AJ163 AL163">
    <cfRule type="duplicateValues" dxfId="780" priority="456"/>
  </conditionalFormatting>
  <conditionalFormatting sqref="AJ167 AL167">
    <cfRule type="duplicateValues" dxfId="779" priority="455"/>
  </conditionalFormatting>
  <conditionalFormatting sqref="AM148:AN148">
    <cfRule type="expression" dxfId="778" priority="454">
      <formula>AO148&lt;&gt;""</formula>
    </cfRule>
  </conditionalFormatting>
  <conditionalFormatting sqref="AM136:AN136">
    <cfRule type="expression" dxfId="777" priority="453">
      <formula>AO136&lt;&gt;""</formula>
    </cfRule>
  </conditionalFormatting>
  <conditionalFormatting sqref="AM140:AN140">
    <cfRule type="expression" dxfId="776" priority="452">
      <formula>AO140&lt;&gt;""</formula>
    </cfRule>
  </conditionalFormatting>
  <conditionalFormatting sqref="AM152:AN152">
    <cfRule type="expression" dxfId="775" priority="451">
      <formula>AO152&lt;&gt;""</formula>
    </cfRule>
  </conditionalFormatting>
  <conditionalFormatting sqref="AM156:AN156">
    <cfRule type="expression" dxfId="774" priority="450">
      <formula>AO156&lt;&gt;""</formula>
    </cfRule>
  </conditionalFormatting>
  <conditionalFormatting sqref="AM144:AN144">
    <cfRule type="expression" dxfId="773" priority="449">
      <formula>AO144&lt;&gt;""</formula>
    </cfRule>
  </conditionalFormatting>
  <conditionalFormatting sqref="AM160:AN160">
    <cfRule type="expression" dxfId="772" priority="448">
      <formula>AO160&lt;&gt;""</formula>
    </cfRule>
  </conditionalFormatting>
  <conditionalFormatting sqref="AM164:AN164">
    <cfRule type="expression" dxfId="771" priority="447">
      <formula>AO164&lt;&gt;""</formula>
    </cfRule>
  </conditionalFormatting>
  <conditionalFormatting sqref="AM165">
    <cfRule type="expression" dxfId="770" priority="446">
      <formula>AO165&lt;&gt;""</formula>
    </cfRule>
  </conditionalFormatting>
  <conditionalFormatting sqref="AO148:AP148">
    <cfRule type="expression" dxfId="769" priority="445">
      <formula>AQ148&lt;&gt;""</formula>
    </cfRule>
  </conditionalFormatting>
  <conditionalFormatting sqref="AO136:AP136">
    <cfRule type="expression" dxfId="768" priority="444">
      <formula>AQ136&lt;&gt;""</formula>
    </cfRule>
  </conditionalFormatting>
  <conditionalFormatting sqref="AO140:AP140">
    <cfRule type="expression" dxfId="767" priority="443">
      <formula>AQ140&lt;&gt;""</formula>
    </cfRule>
  </conditionalFormatting>
  <conditionalFormatting sqref="AO152:AP152">
    <cfRule type="expression" dxfId="766" priority="442">
      <formula>AQ152&lt;&gt;""</formula>
    </cfRule>
  </conditionalFormatting>
  <conditionalFormatting sqref="AO156:AP156">
    <cfRule type="expression" dxfId="765" priority="441">
      <formula>AQ156&lt;&gt;""</formula>
    </cfRule>
  </conditionalFormatting>
  <conditionalFormatting sqref="AO144:AP144">
    <cfRule type="expression" dxfId="764" priority="440">
      <formula>AQ144&lt;&gt;""</formula>
    </cfRule>
  </conditionalFormatting>
  <conditionalFormatting sqref="AO160:AP160">
    <cfRule type="expression" dxfId="763" priority="439">
      <formula>AQ160&lt;&gt;""</formula>
    </cfRule>
  </conditionalFormatting>
  <conditionalFormatting sqref="AO164:AP164">
    <cfRule type="expression" dxfId="762" priority="438">
      <formula>AQ164&lt;&gt;""</formula>
    </cfRule>
  </conditionalFormatting>
  <conditionalFormatting sqref="AN147 AP147">
    <cfRule type="duplicateValues" dxfId="761" priority="437"/>
  </conditionalFormatting>
  <conditionalFormatting sqref="AN135 AP135">
    <cfRule type="duplicateValues" dxfId="760" priority="436"/>
  </conditionalFormatting>
  <conditionalFormatting sqref="AN139 AP139">
    <cfRule type="duplicateValues" dxfId="759" priority="435"/>
  </conditionalFormatting>
  <conditionalFormatting sqref="AP151">
    <cfRule type="duplicateValues" dxfId="758" priority="434"/>
  </conditionalFormatting>
  <conditionalFormatting sqref="AN155 AP155">
    <cfRule type="duplicateValues" dxfId="757" priority="433"/>
  </conditionalFormatting>
  <conditionalFormatting sqref="AN143 AP143">
    <cfRule type="duplicateValues" dxfId="756" priority="432"/>
  </conditionalFormatting>
  <conditionalFormatting sqref="AN159 AP159">
    <cfRule type="duplicateValues" dxfId="755" priority="431"/>
  </conditionalFormatting>
  <conditionalFormatting sqref="AN163 AP163">
    <cfRule type="duplicateValues" dxfId="754" priority="430"/>
  </conditionalFormatting>
  <conditionalFormatting sqref="AN167 AP167">
    <cfRule type="duplicateValues" dxfId="753" priority="429"/>
  </conditionalFormatting>
  <conditionalFormatting sqref="AQ148:AR148">
    <cfRule type="expression" dxfId="752" priority="428">
      <formula>AS148&lt;&gt;""</formula>
    </cfRule>
  </conditionalFormatting>
  <conditionalFormatting sqref="AQ136:AR136">
    <cfRule type="expression" dxfId="751" priority="427">
      <formula>AS136&lt;&gt;""</formula>
    </cfRule>
  </conditionalFormatting>
  <conditionalFormatting sqref="AQ140:AR140">
    <cfRule type="expression" dxfId="750" priority="426">
      <formula>AS140&lt;&gt;""</formula>
    </cfRule>
  </conditionalFormatting>
  <conditionalFormatting sqref="AQ152:AR152">
    <cfRule type="expression" dxfId="749" priority="425">
      <formula>AS152&lt;&gt;""</formula>
    </cfRule>
  </conditionalFormatting>
  <conditionalFormatting sqref="AQ156:AR156">
    <cfRule type="expression" dxfId="748" priority="424">
      <formula>AS156&lt;&gt;""</formula>
    </cfRule>
  </conditionalFormatting>
  <conditionalFormatting sqref="AQ144:AR144">
    <cfRule type="expression" dxfId="747" priority="423">
      <formula>AS144&lt;&gt;""</formula>
    </cfRule>
  </conditionalFormatting>
  <conditionalFormatting sqref="AQ160:AR160">
    <cfRule type="expression" dxfId="746" priority="422">
      <formula>AS160&lt;&gt;""</formula>
    </cfRule>
  </conditionalFormatting>
  <conditionalFormatting sqref="AQ164:AR164">
    <cfRule type="expression" dxfId="745" priority="421">
      <formula>AS164&lt;&gt;""</formula>
    </cfRule>
  </conditionalFormatting>
  <conditionalFormatting sqref="AQ165">
    <cfRule type="expression" dxfId="744" priority="420">
      <formula>AS165&lt;&gt;""</formula>
    </cfRule>
  </conditionalFormatting>
  <conditionalFormatting sqref="AS148:AT148">
    <cfRule type="expression" dxfId="743" priority="419">
      <formula>AU148&lt;&gt;""</formula>
    </cfRule>
  </conditionalFormatting>
  <conditionalFormatting sqref="AS136:AT136">
    <cfRule type="expression" dxfId="742" priority="418">
      <formula>AU136&lt;&gt;""</formula>
    </cfRule>
  </conditionalFormatting>
  <conditionalFormatting sqref="AS140:AT140">
    <cfRule type="expression" dxfId="741" priority="417">
      <formula>AU140&lt;&gt;""</formula>
    </cfRule>
  </conditionalFormatting>
  <conditionalFormatting sqref="AS152:AT152">
    <cfRule type="expression" dxfId="740" priority="416">
      <formula>AU152&lt;&gt;""</formula>
    </cfRule>
  </conditionalFormatting>
  <conditionalFormatting sqref="AS156:AT156">
    <cfRule type="expression" dxfId="739" priority="415">
      <formula>AU156&lt;&gt;""</formula>
    </cfRule>
  </conditionalFormatting>
  <conditionalFormatting sqref="AS144:AT144">
    <cfRule type="expression" dxfId="738" priority="414">
      <formula>AU144&lt;&gt;""</formula>
    </cfRule>
  </conditionalFormatting>
  <conditionalFormatting sqref="AS160:AT160">
    <cfRule type="expression" dxfId="737" priority="413">
      <formula>AU160&lt;&gt;""</formula>
    </cfRule>
  </conditionalFormatting>
  <conditionalFormatting sqref="AS164:AT164">
    <cfRule type="expression" dxfId="736" priority="412">
      <formula>AU164&lt;&gt;""</formula>
    </cfRule>
  </conditionalFormatting>
  <conditionalFormatting sqref="AR147 AT147">
    <cfRule type="duplicateValues" dxfId="735" priority="411"/>
  </conditionalFormatting>
  <conditionalFormatting sqref="AR135 AT135">
    <cfRule type="duplicateValues" dxfId="734" priority="410"/>
  </conditionalFormatting>
  <conditionalFormatting sqref="AR139 AT139">
    <cfRule type="duplicateValues" dxfId="733" priority="409"/>
  </conditionalFormatting>
  <conditionalFormatting sqref="AR151 AT151">
    <cfRule type="duplicateValues" dxfId="732" priority="408"/>
  </conditionalFormatting>
  <conditionalFormatting sqref="AR155 AT155">
    <cfRule type="duplicateValues" dxfId="731" priority="407"/>
  </conditionalFormatting>
  <conditionalFormatting sqref="AR143 AT143">
    <cfRule type="duplicateValues" dxfId="730" priority="406"/>
  </conditionalFormatting>
  <conditionalFormatting sqref="AR159 AT159">
    <cfRule type="duplicateValues" dxfId="729" priority="405"/>
  </conditionalFormatting>
  <conditionalFormatting sqref="AR163 AT163">
    <cfRule type="duplicateValues" dxfId="728" priority="404"/>
  </conditionalFormatting>
  <conditionalFormatting sqref="AR167 AT167">
    <cfRule type="duplicateValues" dxfId="727" priority="403"/>
  </conditionalFormatting>
  <conditionalFormatting sqref="AA148:AF148">
    <cfRule type="expression" dxfId="726" priority="402">
      <formula>AC148&lt;&gt;""</formula>
    </cfRule>
  </conditionalFormatting>
  <conditionalFormatting sqref="AB147 AD147 AF147">
    <cfRule type="duplicateValues" dxfId="725" priority="401"/>
  </conditionalFormatting>
  <conditionalFormatting sqref="AJ151">
    <cfRule type="duplicateValues" dxfId="724" priority="400"/>
  </conditionalFormatting>
  <conditionalFormatting sqref="AN151">
    <cfRule type="duplicateValues" dxfId="723" priority="399"/>
  </conditionalFormatting>
  <conditionalFormatting sqref="Z151">
    <cfRule type="duplicateValues" dxfId="722" priority="398"/>
  </conditionalFormatting>
  <conditionalFormatting sqref="W152:X152">
    <cfRule type="expression" dxfId="721" priority="397">
      <formula>Y152&lt;&gt;""</formula>
    </cfRule>
  </conditionalFormatting>
  <conditionalFormatting sqref="X151">
    <cfRule type="duplicateValues" dxfId="720" priority="396"/>
  </conditionalFormatting>
  <conditionalFormatting sqref="C190:D190">
    <cfRule type="expression" dxfId="719" priority="395">
      <formula>E190&lt;&gt;""</formula>
    </cfRule>
  </conditionalFormatting>
  <conditionalFormatting sqref="C178:D178">
    <cfRule type="expression" dxfId="718" priority="394">
      <formula>E178&lt;&gt;""</formula>
    </cfRule>
  </conditionalFormatting>
  <conditionalFormatting sqref="C182:D182">
    <cfRule type="expression" dxfId="717" priority="393">
      <formula>E182&lt;&gt;""</formula>
    </cfRule>
  </conditionalFormatting>
  <conditionalFormatting sqref="C186:D186">
    <cfRule type="expression" dxfId="716" priority="390">
      <formula>E186&lt;&gt;""</formula>
    </cfRule>
  </conditionalFormatting>
  <conditionalFormatting sqref="C202:D202">
    <cfRule type="expression" dxfId="715" priority="389">
      <formula>E202&lt;&gt;""</formula>
    </cfRule>
  </conditionalFormatting>
  <conditionalFormatting sqref="C206:D206">
    <cfRule type="expression" dxfId="714" priority="388">
      <formula>E206&lt;&gt;""</formula>
    </cfRule>
  </conditionalFormatting>
  <conditionalFormatting sqref="C207">
    <cfRule type="expression" dxfId="713" priority="387">
      <formula>E207&lt;&gt;""</formula>
    </cfRule>
  </conditionalFormatting>
  <conditionalFormatting sqref="E190:F190">
    <cfRule type="expression" dxfId="712" priority="386">
      <formula>G190&lt;&gt;""</formula>
    </cfRule>
  </conditionalFormatting>
  <conditionalFormatting sqref="E178:F178">
    <cfRule type="expression" dxfId="711" priority="385">
      <formula>G178&lt;&gt;""</formula>
    </cfRule>
  </conditionalFormatting>
  <conditionalFormatting sqref="E182:F182">
    <cfRule type="expression" dxfId="710" priority="384">
      <formula>G182&lt;&gt;""</formula>
    </cfRule>
  </conditionalFormatting>
  <conditionalFormatting sqref="E186:F186">
    <cfRule type="expression" dxfId="709" priority="381">
      <formula>G186&lt;&gt;""</formula>
    </cfRule>
  </conditionalFormatting>
  <conditionalFormatting sqref="E202:F202">
    <cfRule type="expression" dxfId="708" priority="380">
      <formula>G202&lt;&gt;""</formula>
    </cfRule>
  </conditionalFormatting>
  <conditionalFormatting sqref="E206:F206">
    <cfRule type="expression" dxfId="707" priority="379">
      <formula>G206&lt;&gt;""</formula>
    </cfRule>
  </conditionalFormatting>
  <conditionalFormatting sqref="D189 F189">
    <cfRule type="duplicateValues" dxfId="706" priority="378"/>
  </conditionalFormatting>
  <conditionalFormatting sqref="D177 F177">
    <cfRule type="duplicateValues" dxfId="705" priority="377"/>
  </conditionalFormatting>
  <conditionalFormatting sqref="D181 F181">
    <cfRule type="duplicateValues" dxfId="704" priority="376"/>
  </conditionalFormatting>
  <conditionalFormatting sqref="D185 F185">
    <cfRule type="duplicateValues" dxfId="703" priority="373"/>
  </conditionalFormatting>
  <conditionalFormatting sqref="D201 F201">
    <cfRule type="duplicateValues" dxfId="702" priority="372"/>
  </conditionalFormatting>
  <conditionalFormatting sqref="D205 F205">
    <cfRule type="duplicateValues" dxfId="701" priority="371"/>
  </conditionalFormatting>
  <conditionalFormatting sqref="D209 F209">
    <cfRule type="duplicateValues" dxfId="700" priority="370"/>
  </conditionalFormatting>
  <conditionalFormatting sqref="G190:H190">
    <cfRule type="expression" dxfId="699" priority="369">
      <formula>I190&lt;&gt;""</formula>
    </cfRule>
  </conditionalFormatting>
  <conditionalFormatting sqref="G178:H178">
    <cfRule type="expression" dxfId="698" priority="368">
      <formula>I178&lt;&gt;""</formula>
    </cfRule>
  </conditionalFormatting>
  <conditionalFormatting sqref="G182:H182">
    <cfRule type="expression" dxfId="697" priority="367">
      <formula>I182&lt;&gt;""</formula>
    </cfRule>
  </conditionalFormatting>
  <conditionalFormatting sqref="G186:H186">
    <cfRule type="expression" dxfId="696" priority="364">
      <formula>I186&lt;&gt;""</formula>
    </cfRule>
  </conditionalFormatting>
  <conditionalFormatting sqref="G202:H202">
    <cfRule type="expression" dxfId="695" priority="363">
      <formula>I202&lt;&gt;""</formula>
    </cfRule>
  </conditionalFormatting>
  <conditionalFormatting sqref="G206:H206">
    <cfRule type="expression" dxfId="694" priority="362">
      <formula>I206&lt;&gt;""</formula>
    </cfRule>
  </conditionalFormatting>
  <conditionalFormatting sqref="G207">
    <cfRule type="expression" dxfId="693" priority="361">
      <formula>I207&lt;&gt;""</formula>
    </cfRule>
  </conditionalFormatting>
  <conditionalFormatting sqref="I190:J190">
    <cfRule type="expression" dxfId="692" priority="360">
      <formula>K190&lt;&gt;""</formula>
    </cfRule>
  </conditionalFormatting>
  <conditionalFormatting sqref="I178:J178">
    <cfRule type="expression" dxfId="691" priority="359">
      <formula>K178&lt;&gt;""</formula>
    </cfRule>
  </conditionalFormatting>
  <conditionalFormatting sqref="I182:J182">
    <cfRule type="expression" dxfId="690" priority="358">
      <formula>K182&lt;&gt;""</formula>
    </cfRule>
  </conditionalFormatting>
  <conditionalFormatting sqref="I194:J194">
    <cfRule type="expression" dxfId="689" priority="357">
      <formula>K194&lt;&gt;""</formula>
    </cfRule>
  </conditionalFormatting>
  <conditionalFormatting sqref="I198:J198">
    <cfRule type="expression" dxfId="688" priority="356">
      <formula>K198&lt;&gt;""</formula>
    </cfRule>
  </conditionalFormatting>
  <conditionalFormatting sqref="I186:J186">
    <cfRule type="expression" dxfId="687" priority="355">
      <formula>K186&lt;&gt;""</formula>
    </cfRule>
  </conditionalFormatting>
  <conditionalFormatting sqref="I202:J202">
    <cfRule type="expression" dxfId="686" priority="354">
      <formula>K202&lt;&gt;""</formula>
    </cfRule>
  </conditionalFormatting>
  <conditionalFormatting sqref="I206:J206">
    <cfRule type="expression" dxfId="685" priority="353">
      <formula>K206&lt;&gt;""</formula>
    </cfRule>
  </conditionalFormatting>
  <conditionalFormatting sqref="H189 J189">
    <cfRule type="duplicateValues" dxfId="684" priority="352"/>
  </conditionalFormatting>
  <conditionalFormatting sqref="H177 J177">
    <cfRule type="duplicateValues" dxfId="683" priority="351"/>
  </conditionalFormatting>
  <conditionalFormatting sqref="H181 J181">
    <cfRule type="duplicateValues" dxfId="682" priority="350"/>
  </conditionalFormatting>
  <conditionalFormatting sqref="J193">
    <cfRule type="duplicateValues" dxfId="681" priority="349"/>
  </conditionalFormatting>
  <conditionalFormatting sqref="J197">
    <cfRule type="duplicateValues" dxfId="680" priority="348"/>
  </conditionalFormatting>
  <conditionalFormatting sqref="H185 J185">
    <cfRule type="duplicateValues" dxfId="679" priority="347"/>
  </conditionalFormatting>
  <conditionalFormatting sqref="H201 J201">
    <cfRule type="duplicateValues" dxfId="678" priority="346"/>
  </conditionalFormatting>
  <conditionalFormatting sqref="H205 J205">
    <cfRule type="duplicateValues" dxfId="677" priority="345"/>
  </conditionalFormatting>
  <conditionalFormatting sqref="H209 J209">
    <cfRule type="duplicateValues" dxfId="676" priority="344"/>
  </conditionalFormatting>
  <conditionalFormatting sqref="K190:L190">
    <cfRule type="expression" dxfId="675" priority="343">
      <formula>M190&lt;&gt;""</formula>
    </cfRule>
  </conditionalFormatting>
  <conditionalFormatting sqref="K178:L178">
    <cfRule type="expression" dxfId="674" priority="342">
      <formula>M178&lt;&gt;""</formula>
    </cfRule>
  </conditionalFormatting>
  <conditionalFormatting sqref="K182:L182">
    <cfRule type="expression" dxfId="673" priority="341">
      <formula>M182&lt;&gt;""</formula>
    </cfRule>
  </conditionalFormatting>
  <conditionalFormatting sqref="K194:L194">
    <cfRule type="expression" dxfId="672" priority="340">
      <formula>M194&lt;&gt;""</formula>
    </cfRule>
  </conditionalFormatting>
  <conditionalFormatting sqref="K198:L198">
    <cfRule type="expression" dxfId="671" priority="339">
      <formula>M198&lt;&gt;""</formula>
    </cfRule>
  </conditionalFormatting>
  <conditionalFormatting sqref="K186:L186">
    <cfRule type="expression" dxfId="670" priority="338">
      <formula>M186&lt;&gt;""</formula>
    </cfRule>
  </conditionalFormatting>
  <conditionalFormatting sqref="K202:L202">
    <cfRule type="expression" dxfId="669" priority="337">
      <formula>M202&lt;&gt;""</formula>
    </cfRule>
  </conditionalFormatting>
  <conditionalFormatting sqref="K206:L206">
    <cfRule type="expression" dxfId="668" priority="336">
      <formula>M206&lt;&gt;""</formula>
    </cfRule>
  </conditionalFormatting>
  <conditionalFormatting sqref="K207">
    <cfRule type="expression" dxfId="667" priority="335">
      <formula>M207&lt;&gt;""</formula>
    </cfRule>
  </conditionalFormatting>
  <conditionalFormatting sqref="M190:N190">
    <cfRule type="expression" dxfId="666" priority="334">
      <formula>O190&lt;&gt;""</formula>
    </cfRule>
  </conditionalFormatting>
  <conditionalFormatting sqref="M178:N178">
    <cfRule type="expression" dxfId="665" priority="333">
      <formula>O178&lt;&gt;""</formula>
    </cfRule>
  </conditionalFormatting>
  <conditionalFormatting sqref="M182:N182">
    <cfRule type="expression" dxfId="664" priority="332">
      <formula>O182&lt;&gt;""</formula>
    </cfRule>
  </conditionalFormatting>
  <conditionalFormatting sqref="M194:N194">
    <cfRule type="expression" dxfId="663" priority="331">
      <formula>O194&lt;&gt;""</formula>
    </cfRule>
  </conditionalFormatting>
  <conditionalFormatting sqref="M198:N198">
    <cfRule type="expression" dxfId="662" priority="330">
      <formula>O198&lt;&gt;""</formula>
    </cfRule>
  </conditionalFormatting>
  <conditionalFormatting sqref="M186:N186">
    <cfRule type="expression" dxfId="661" priority="329">
      <formula>O186&lt;&gt;""</formula>
    </cfRule>
  </conditionalFormatting>
  <conditionalFormatting sqref="M202:N202">
    <cfRule type="expression" dxfId="660" priority="328">
      <formula>O202&lt;&gt;""</formula>
    </cfRule>
  </conditionalFormatting>
  <conditionalFormatting sqref="M206:N206">
    <cfRule type="expression" dxfId="659" priority="327">
      <formula>O206&lt;&gt;""</formula>
    </cfRule>
  </conditionalFormatting>
  <conditionalFormatting sqref="L189 N189">
    <cfRule type="duplicateValues" dxfId="658" priority="326"/>
  </conditionalFormatting>
  <conditionalFormatting sqref="L177 N177">
    <cfRule type="duplicateValues" dxfId="657" priority="325"/>
  </conditionalFormatting>
  <conditionalFormatting sqref="L181 N181">
    <cfRule type="duplicateValues" dxfId="656" priority="324"/>
  </conditionalFormatting>
  <conditionalFormatting sqref="L193 N193">
    <cfRule type="duplicateValues" dxfId="655" priority="323"/>
  </conditionalFormatting>
  <conditionalFormatting sqref="L197 N197">
    <cfRule type="duplicateValues" dxfId="654" priority="322"/>
  </conditionalFormatting>
  <conditionalFormatting sqref="L185 N185">
    <cfRule type="duplicateValues" dxfId="653" priority="321"/>
  </conditionalFormatting>
  <conditionalFormatting sqref="L201 N201">
    <cfRule type="duplicateValues" dxfId="652" priority="320"/>
  </conditionalFormatting>
  <conditionalFormatting sqref="L205 N205">
    <cfRule type="duplicateValues" dxfId="651" priority="319"/>
  </conditionalFormatting>
  <conditionalFormatting sqref="L209 N209">
    <cfRule type="duplicateValues" dxfId="650" priority="318"/>
  </conditionalFormatting>
  <conditionalFormatting sqref="O190:P190">
    <cfRule type="expression" dxfId="649" priority="317">
      <formula>Q190&lt;&gt;""</formula>
    </cfRule>
  </conditionalFormatting>
  <conditionalFormatting sqref="O178:P178">
    <cfRule type="expression" dxfId="648" priority="316">
      <formula>Q178&lt;&gt;""</formula>
    </cfRule>
  </conditionalFormatting>
  <conditionalFormatting sqref="O182:P182">
    <cfRule type="expression" dxfId="647" priority="315">
      <formula>Q182&lt;&gt;""</formula>
    </cfRule>
  </conditionalFormatting>
  <conditionalFormatting sqref="O194:P194">
    <cfRule type="expression" dxfId="646" priority="314">
      <formula>Q194&lt;&gt;""</formula>
    </cfRule>
  </conditionalFormatting>
  <conditionalFormatting sqref="O198:P198">
    <cfRule type="expression" dxfId="645" priority="313">
      <formula>Q198&lt;&gt;""</formula>
    </cfRule>
  </conditionalFormatting>
  <conditionalFormatting sqref="O186:P186">
    <cfRule type="expression" dxfId="644" priority="312">
      <formula>Q186&lt;&gt;""</formula>
    </cfRule>
  </conditionalFormatting>
  <conditionalFormatting sqref="O202:P202">
    <cfRule type="expression" dxfId="643" priority="311">
      <formula>Q202&lt;&gt;""</formula>
    </cfRule>
  </conditionalFormatting>
  <conditionalFormatting sqref="O206:P206">
    <cfRule type="expression" dxfId="642" priority="310">
      <formula>Q206&lt;&gt;""</formula>
    </cfRule>
  </conditionalFormatting>
  <conditionalFormatting sqref="O207">
    <cfRule type="expression" dxfId="641" priority="309">
      <formula>Q207&lt;&gt;""</formula>
    </cfRule>
  </conditionalFormatting>
  <conditionalFormatting sqref="P189">
    <cfRule type="duplicateValues" dxfId="640" priority="308"/>
  </conditionalFormatting>
  <conditionalFormatting sqref="P177">
    <cfRule type="duplicateValues" dxfId="639" priority="307"/>
  </conditionalFormatting>
  <conditionalFormatting sqref="P181">
    <cfRule type="duplicateValues" dxfId="638" priority="306"/>
  </conditionalFormatting>
  <conditionalFormatting sqref="P193">
    <cfRule type="duplicateValues" dxfId="637" priority="305"/>
  </conditionalFormatting>
  <conditionalFormatting sqref="P197">
    <cfRule type="duplicateValues" dxfId="636" priority="304"/>
  </conditionalFormatting>
  <conditionalFormatting sqref="P185">
    <cfRule type="duplicateValues" dxfId="635" priority="303"/>
  </conditionalFormatting>
  <conditionalFormatting sqref="P201">
    <cfRule type="duplicateValues" dxfId="634" priority="302"/>
  </conditionalFormatting>
  <conditionalFormatting sqref="P205">
    <cfRule type="duplicateValues" dxfId="633" priority="301"/>
  </conditionalFormatting>
  <conditionalFormatting sqref="P209">
    <cfRule type="duplicateValues" dxfId="632" priority="300"/>
  </conditionalFormatting>
  <conditionalFormatting sqref="S34:T34">
    <cfRule type="expression" dxfId="631" priority="280">
      <formula>U34&lt;&gt;""</formula>
    </cfRule>
  </conditionalFormatting>
  <conditionalFormatting sqref="T33">
    <cfRule type="duplicateValues" dxfId="630" priority="279"/>
  </conditionalFormatting>
  <conditionalFormatting sqref="W34:X34">
    <cfRule type="expression" dxfId="629" priority="278">
      <formula>Y34&lt;&gt;""</formula>
    </cfRule>
  </conditionalFormatting>
  <conditionalFormatting sqref="X33">
    <cfRule type="duplicateValues" dxfId="628" priority="277"/>
  </conditionalFormatting>
  <conditionalFormatting sqref="S76:T76">
    <cfRule type="expression" dxfId="627" priority="274">
      <formula>U76&lt;&gt;""</formula>
    </cfRule>
  </conditionalFormatting>
  <conditionalFormatting sqref="T75">
    <cfRule type="duplicateValues" dxfId="626" priority="273"/>
  </conditionalFormatting>
  <conditionalFormatting sqref="W76:X76">
    <cfRule type="expression" dxfId="625" priority="272">
      <formula>Y76&lt;&gt;""</formula>
    </cfRule>
  </conditionalFormatting>
  <conditionalFormatting sqref="X75">
    <cfRule type="duplicateValues" dxfId="624" priority="271"/>
  </conditionalFormatting>
  <conditionalFormatting sqref="U118:V118">
    <cfRule type="expression" dxfId="623" priority="270">
      <formula>W118&lt;&gt;""</formula>
    </cfRule>
  </conditionalFormatting>
  <conditionalFormatting sqref="V117">
    <cfRule type="duplicateValues" dxfId="622" priority="269"/>
  </conditionalFormatting>
  <conditionalFormatting sqref="S118:T118">
    <cfRule type="expression" dxfId="621" priority="268">
      <formula>U118&lt;&gt;""</formula>
    </cfRule>
  </conditionalFormatting>
  <conditionalFormatting sqref="T117">
    <cfRule type="duplicateValues" dxfId="620" priority="267"/>
  </conditionalFormatting>
  <conditionalFormatting sqref="W118:X118">
    <cfRule type="expression" dxfId="619" priority="266">
      <formula>Y118&lt;&gt;""</formula>
    </cfRule>
  </conditionalFormatting>
  <conditionalFormatting sqref="X117">
    <cfRule type="duplicateValues" dxfId="618" priority="265"/>
  </conditionalFormatting>
  <conditionalFormatting sqref="U160:V160">
    <cfRule type="expression" dxfId="617" priority="264">
      <formula>W160&lt;&gt;""</formula>
    </cfRule>
  </conditionalFormatting>
  <conditionalFormatting sqref="V159">
    <cfRule type="duplicateValues" dxfId="616" priority="263"/>
  </conditionalFormatting>
  <conditionalFormatting sqref="S160:T160">
    <cfRule type="expression" dxfId="615" priority="262">
      <formula>U160&lt;&gt;""</formula>
    </cfRule>
  </conditionalFormatting>
  <conditionalFormatting sqref="T159">
    <cfRule type="duplicateValues" dxfId="614" priority="261"/>
  </conditionalFormatting>
  <conditionalFormatting sqref="W160:X160">
    <cfRule type="expression" dxfId="613" priority="260">
      <formula>Y160&lt;&gt;""</formula>
    </cfRule>
  </conditionalFormatting>
  <conditionalFormatting sqref="X159">
    <cfRule type="duplicateValues" dxfId="612" priority="259"/>
  </conditionalFormatting>
  <conditionalFormatting sqref="AA52:AB52">
    <cfRule type="expression" dxfId="611" priority="258">
      <formula>AC52&lt;&gt;""</formula>
    </cfRule>
  </conditionalFormatting>
  <conditionalFormatting sqref="AC52:AD52">
    <cfRule type="expression" dxfId="610" priority="257">
      <formula>AE52&lt;&gt;""</formula>
    </cfRule>
  </conditionalFormatting>
  <conditionalFormatting sqref="AB51 AD51">
    <cfRule type="duplicateValues" dxfId="609" priority="256"/>
  </conditionalFormatting>
  <conditionalFormatting sqref="AE52:AF52">
    <cfRule type="expression" dxfId="608" priority="255">
      <formula>AG52&lt;&gt;""</formula>
    </cfRule>
  </conditionalFormatting>
  <conditionalFormatting sqref="AF51">
    <cfRule type="duplicateValues" dxfId="607" priority="254"/>
  </conditionalFormatting>
  <conditionalFormatting sqref="AA14:AB14">
    <cfRule type="expression" dxfId="606" priority="253">
      <formula>AC14&lt;&gt;""</formula>
    </cfRule>
  </conditionalFormatting>
  <conditionalFormatting sqref="AB13">
    <cfRule type="duplicateValues" dxfId="605" priority="251"/>
  </conditionalFormatting>
  <conditionalFormatting sqref="AE14:AF14">
    <cfRule type="expression" dxfId="604" priority="250">
      <formula>AG14&lt;&gt;""</formula>
    </cfRule>
  </conditionalFormatting>
  <conditionalFormatting sqref="AF13">
    <cfRule type="duplicateValues" dxfId="603" priority="249"/>
  </conditionalFormatting>
  <conditionalFormatting sqref="AA56:AB56">
    <cfRule type="expression" dxfId="602" priority="248">
      <formula>AC56&lt;&gt;""</formula>
    </cfRule>
  </conditionalFormatting>
  <conditionalFormatting sqref="AC56:AD56">
    <cfRule type="expression" dxfId="601" priority="247">
      <formula>AE56&lt;&gt;""</formula>
    </cfRule>
  </conditionalFormatting>
  <conditionalFormatting sqref="AB55 AD55">
    <cfRule type="duplicateValues" dxfId="600" priority="246"/>
  </conditionalFormatting>
  <conditionalFormatting sqref="AE56:AF56">
    <cfRule type="expression" dxfId="599" priority="245">
      <formula>AG56&lt;&gt;""</formula>
    </cfRule>
  </conditionalFormatting>
  <conditionalFormatting sqref="AF55">
    <cfRule type="duplicateValues" dxfId="598" priority="244"/>
  </conditionalFormatting>
  <conditionalFormatting sqref="C72:D72">
    <cfRule type="expression" dxfId="597" priority="243">
      <formula>E72&lt;&gt;""</formula>
    </cfRule>
  </conditionalFormatting>
  <conditionalFormatting sqref="E72:F72">
    <cfRule type="expression" dxfId="596" priority="242">
      <formula>G72&lt;&gt;""</formula>
    </cfRule>
  </conditionalFormatting>
  <conditionalFormatting sqref="D71 F71">
    <cfRule type="duplicateValues" dxfId="595" priority="241"/>
  </conditionalFormatting>
  <conditionalFormatting sqref="G72:H72">
    <cfRule type="expression" dxfId="594" priority="240">
      <formula>I72&lt;&gt;""</formula>
    </cfRule>
  </conditionalFormatting>
  <conditionalFormatting sqref="H71">
    <cfRule type="duplicateValues" dxfId="593" priority="239"/>
  </conditionalFormatting>
  <conditionalFormatting sqref="C110:D110">
    <cfRule type="expression" dxfId="592" priority="238">
      <formula>E110&lt;&gt;""</formula>
    </cfRule>
  </conditionalFormatting>
  <conditionalFormatting sqref="E110:F110">
    <cfRule type="expression" dxfId="591" priority="237">
      <formula>G110&lt;&gt;""</formula>
    </cfRule>
  </conditionalFormatting>
  <conditionalFormatting sqref="D109 F109">
    <cfRule type="duplicateValues" dxfId="590" priority="236"/>
  </conditionalFormatting>
  <conditionalFormatting sqref="G110:H110">
    <cfRule type="expression" dxfId="589" priority="235">
      <formula>I110&lt;&gt;""</formula>
    </cfRule>
  </conditionalFormatting>
  <conditionalFormatting sqref="H109">
    <cfRule type="duplicateValues" dxfId="588" priority="234"/>
  </conditionalFormatting>
  <conditionalFormatting sqref="C114:D114">
    <cfRule type="expression" dxfId="587" priority="233">
      <formula>E114&lt;&gt;""</formula>
    </cfRule>
  </conditionalFormatting>
  <conditionalFormatting sqref="E114:F114">
    <cfRule type="expression" dxfId="586" priority="232">
      <formula>G114&lt;&gt;""</formula>
    </cfRule>
  </conditionalFormatting>
  <conditionalFormatting sqref="D113 F113">
    <cfRule type="duplicateValues" dxfId="585" priority="231"/>
  </conditionalFormatting>
  <conditionalFormatting sqref="G114:H114">
    <cfRule type="expression" dxfId="584" priority="230">
      <formula>I114&lt;&gt;""</formula>
    </cfRule>
  </conditionalFormatting>
  <conditionalFormatting sqref="H113">
    <cfRule type="duplicateValues" dxfId="583" priority="229"/>
  </conditionalFormatting>
  <conditionalFormatting sqref="C152:D152">
    <cfRule type="expression" dxfId="582" priority="228">
      <formula>E152&lt;&gt;""</formula>
    </cfRule>
  </conditionalFormatting>
  <conditionalFormatting sqref="E152:F152">
    <cfRule type="expression" dxfId="581" priority="227">
      <formula>G152&lt;&gt;""</formula>
    </cfRule>
  </conditionalFormatting>
  <conditionalFormatting sqref="D151 F151">
    <cfRule type="duplicateValues" dxfId="580" priority="226"/>
  </conditionalFormatting>
  <conditionalFormatting sqref="G152:H152">
    <cfRule type="expression" dxfId="579" priority="225">
      <formula>I152&lt;&gt;""</formula>
    </cfRule>
  </conditionalFormatting>
  <conditionalFormatting sqref="H151">
    <cfRule type="duplicateValues" dxfId="578" priority="224"/>
  </conditionalFormatting>
  <conditionalFormatting sqref="C156:D156">
    <cfRule type="expression" dxfId="577" priority="223">
      <formula>E156&lt;&gt;""</formula>
    </cfRule>
  </conditionalFormatting>
  <conditionalFormatting sqref="E156:F156">
    <cfRule type="expression" dxfId="576" priority="222">
      <formula>G156&lt;&gt;""</formula>
    </cfRule>
  </conditionalFormatting>
  <conditionalFormatting sqref="D155 F155">
    <cfRule type="duplicateValues" dxfId="575" priority="221"/>
  </conditionalFormatting>
  <conditionalFormatting sqref="G156:H156">
    <cfRule type="expression" dxfId="574" priority="220">
      <formula>I156&lt;&gt;""</formula>
    </cfRule>
  </conditionalFormatting>
  <conditionalFormatting sqref="H155">
    <cfRule type="duplicateValues" dxfId="573" priority="219"/>
  </conditionalFormatting>
  <conditionalFormatting sqref="C194:D194">
    <cfRule type="expression" dxfId="572" priority="218">
      <formula>E194&lt;&gt;""</formula>
    </cfRule>
  </conditionalFormatting>
  <conditionalFormatting sqref="E194:F194">
    <cfRule type="expression" dxfId="571" priority="217">
      <formula>G194&lt;&gt;""</formula>
    </cfRule>
  </conditionalFormatting>
  <conditionalFormatting sqref="D193 F193">
    <cfRule type="duplicateValues" dxfId="570" priority="216"/>
  </conditionalFormatting>
  <conditionalFormatting sqref="G194:H194">
    <cfRule type="expression" dxfId="569" priority="215">
      <formula>I194&lt;&gt;""</formula>
    </cfRule>
  </conditionalFormatting>
  <conditionalFormatting sqref="H193">
    <cfRule type="duplicateValues" dxfId="568" priority="214"/>
  </conditionalFormatting>
  <conditionalFormatting sqref="C198:D198">
    <cfRule type="expression" dxfId="567" priority="213">
      <formula>E198&lt;&gt;""</formula>
    </cfRule>
  </conditionalFormatting>
  <conditionalFormatting sqref="E198:F198">
    <cfRule type="expression" dxfId="566" priority="212">
      <formula>G198&lt;&gt;""</formula>
    </cfRule>
  </conditionalFormatting>
  <conditionalFormatting sqref="D197 F197">
    <cfRule type="duplicateValues" dxfId="565" priority="211"/>
  </conditionalFormatting>
  <conditionalFormatting sqref="G198:H198">
    <cfRule type="expression" dxfId="564" priority="210">
      <formula>I198&lt;&gt;""</formula>
    </cfRule>
  </conditionalFormatting>
  <conditionalFormatting sqref="H197">
    <cfRule type="duplicateValues" dxfId="563" priority="209"/>
  </conditionalFormatting>
  <conditionalFormatting sqref="C30:D30">
    <cfRule type="expression" dxfId="562" priority="208">
      <formula>E30&lt;&gt;""</formula>
    </cfRule>
  </conditionalFormatting>
  <conditionalFormatting sqref="E30:F30">
    <cfRule type="expression" dxfId="561" priority="207">
      <formula>G30&lt;&gt;""</formula>
    </cfRule>
  </conditionalFormatting>
  <conditionalFormatting sqref="D29 F29">
    <cfRule type="duplicateValues" dxfId="560" priority="206"/>
  </conditionalFormatting>
  <conditionalFormatting sqref="G30:H30">
    <cfRule type="expression" dxfId="559" priority="205">
      <formula>I30&lt;&gt;""</formula>
    </cfRule>
  </conditionalFormatting>
  <conditionalFormatting sqref="H29">
    <cfRule type="duplicateValues" dxfId="558" priority="204"/>
  </conditionalFormatting>
  <conditionalFormatting sqref="AA94:AB94">
    <cfRule type="expression" dxfId="557" priority="203">
      <formula>AC94&lt;&gt;""</formula>
    </cfRule>
  </conditionalFormatting>
  <conditionalFormatting sqref="AC94:AD94">
    <cfRule type="expression" dxfId="556" priority="202">
      <formula>AE94&lt;&gt;""</formula>
    </cfRule>
  </conditionalFormatting>
  <conditionalFormatting sqref="AB93 AD93">
    <cfRule type="duplicateValues" dxfId="555" priority="201"/>
  </conditionalFormatting>
  <conditionalFormatting sqref="AE94:AF94">
    <cfRule type="expression" dxfId="554" priority="200">
      <formula>AG94&lt;&gt;""</formula>
    </cfRule>
  </conditionalFormatting>
  <conditionalFormatting sqref="AF93">
    <cfRule type="duplicateValues" dxfId="553" priority="199"/>
  </conditionalFormatting>
  <conditionalFormatting sqref="AA98:AB98">
    <cfRule type="expression" dxfId="552" priority="198">
      <formula>AC98&lt;&gt;""</formula>
    </cfRule>
  </conditionalFormatting>
  <conditionalFormatting sqref="AC98:AD98">
    <cfRule type="expression" dxfId="551" priority="197">
      <formula>AE98&lt;&gt;""</formula>
    </cfRule>
  </conditionalFormatting>
  <conditionalFormatting sqref="AB97 AD97">
    <cfRule type="duplicateValues" dxfId="550" priority="196"/>
  </conditionalFormatting>
  <conditionalFormatting sqref="AE98:AF98">
    <cfRule type="expression" dxfId="549" priority="195">
      <formula>AG98&lt;&gt;""</formula>
    </cfRule>
  </conditionalFormatting>
  <conditionalFormatting sqref="AF97">
    <cfRule type="duplicateValues" dxfId="548" priority="194"/>
  </conditionalFormatting>
  <conditionalFormatting sqref="AA136:AB136">
    <cfRule type="expression" dxfId="547" priority="193">
      <formula>AC136&lt;&gt;""</formula>
    </cfRule>
  </conditionalFormatting>
  <conditionalFormatting sqref="AC136:AD136">
    <cfRule type="expression" dxfId="546" priority="192">
      <formula>AE136&lt;&gt;""</formula>
    </cfRule>
  </conditionalFormatting>
  <conditionalFormatting sqref="AB135 AD135">
    <cfRule type="duplicateValues" dxfId="545" priority="191"/>
  </conditionalFormatting>
  <conditionalFormatting sqref="AE136:AF136">
    <cfRule type="expression" dxfId="544" priority="190">
      <formula>AG136&lt;&gt;""</formula>
    </cfRule>
  </conditionalFormatting>
  <conditionalFormatting sqref="AF135">
    <cfRule type="duplicateValues" dxfId="543" priority="189"/>
  </conditionalFormatting>
  <conditionalFormatting sqref="AA140:AB140">
    <cfRule type="expression" dxfId="542" priority="188">
      <formula>AC140&lt;&gt;""</formula>
    </cfRule>
  </conditionalFormatting>
  <conditionalFormatting sqref="AC140:AD140">
    <cfRule type="expression" dxfId="541" priority="187">
      <formula>AE140&lt;&gt;""</formula>
    </cfRule>
  </conditionalFormatting>
  <conditionalFormatting sqref="AB139 AD139">
    <cfRule type="duplicateValues" dxfId="540" priority="186"/>
  </conditionalFormatting>
  <conditionalFormatting sqref="AE140:AF140">
    <cfRule type="expression" dxfId="539" priority="185">
      <formula>AG140&lt;&gt;""</formula>
    </cfRule>
  </conditionalFormatting>
  <conditionalFormatting sqref="AF139">
    <cfRule type="duplicateValues" dxfId="538" priority="184"/>
  </conditionalFormatting>
  <conditionalFormatting sqref="AI10:AJ10">
    <cfRule type="expression" dxfId="537" priority="183">
      <formula>AK10&lt;&gt;""</formula>
    </cfRule>
  </conditionalFormatting>
  <conditionalFormatting sqref="AI14:AJ14">
    <cfRule type="expression" dxfId="536" priority="182">
      <formula>AK14&lt;&gt;""</formula>
    </cfRule>
  </conditionalFormatting>
  <conditionalFormatting sqref="AJ9">
    <cfRule type="duplicateValues" dxfId="535" priority="181"/>
  </conditionalFormatting>
  <conditionalFormatting sqref="AJ13">
    <cfRule type="duplicateValues" dxfId="534" priority="180"/>
  </conditionalFormatting>
  <conditionalFormatting sqref="K10:L10">
    <cfRule type="expression" dxfId="533" priority="179">
      <formula>M10&lt;&gt;""</formula>
    </cfRule>
  </conditionalFormatting>
  <conditionalFormatting sqref="L9">
    <cfRule type="duplicateValues" dxfId="532" priority="178"/>
  </conditionalFormatting>
  <conditionalFormatting sqref="S14:T14">
    <cfRule type="expression" dxfId="531" priority="177">
      <formula>U14&lt;&gt;""</formula>
    </cfRule>
  </conditionalFormatting>
  <conditionalFormatting sqref="T13">
    <cfRule type="duplicateValues" dxfId="530" priority="176"/>
  </conditionalFormatting>
  <conditionalFormatting sqref="S56:T56">
    <cfRule type="expression" dxfId="529" priority="175">
      <formula>U56&lt;&gt;""</formula>
    </cfRule>
  </conditionalFormatting>
  <conditionalFormatting sqref="T55">
    <cfRule type="duplicateValues" dxfId="528" priority="174"/>
  </conditionalFormatting>
  <conditionalFormatting sqref="U26:V26">
    <cfRule type="expression" dxfId="527" priority="169">
      <formula>W26&lt;&gt;""</formula>
    </cfRule>
  </conditionalFormatting>
  <conditionalFormatting sqref="V25">
    <cfRule type="duplicateValues" dxfId="526" priority="168"/>
  </conditionalFormatting>
  <conditionalFormatting sqref="U68:V68">
    <cfRule type="expression" dxfId="525" priority="167">
      <formula>W68&lt;&gt;""</formula>
    </cfRule>
  </conditionalFormatting>
  <conditionalFormatting sqref="V67">
    <cfRule type="duplicateValues" dxfId="524" priority="166"/>
  </conditionalFormatting>
  <conditionalFormatting sqref="U56:V56">
    <cfRule type="expression" dxfId="523" priority="161">
      <formula>W56&lt;&gt;""</formula>
    </cfRule>
  </conditionalFormatting>
  <conditionalFormatting sqref="V55">
    <cfRule type="duplicateValues" dxfId="522" priority="160"/>
  </conditionalFormatting>
  <conditionalFormatting sqref="S114:T114">
    <cfRule type="expression" dxfId="521" priority="156">
      <formula>U114&lt;&gt;""</formula>
    </cfRule>
  </conditionalFormatting>
  <conditionalFormatting sqref="U114:V114">
    <cfRule type="expression" dxfId="520" priority="153">
      <formula>W114&lt;&gt;""</formula>
    </cfRule>
  </conditionalFormatting>
  <conditionalFormatting sqref="U102:V102">
    <cfRule type="expression" dxfId="519" priority="152">
      <formula>W102&lt;&gt;""</formula>
    </cfRule>
  </conditionalFormatting>
  <conditionalFormatting sqref="T113 V113">
    <cfRule type="duplicateValues" dxfId="518" priority="150"/>
  </conditionalFormatting>
  <conditionalFormatting sqref="V101">
    <cfRule type="duplicateValues" dxfId="517" priority="149"/>
  </conditionalFormatting>
  <conditionalFormatting sqref="S98:T98">
    <cfRule type="expression" dxfId="516" priority="148">
      <formula>U98&lt;&gt;""</formula>
    </cfRule>
  </conditionalFormatting>
  <conditionalFormatting sqref="T97">
    <cfRule type="duplicateValues" dxfId="515" priority="147"/>
  </conditionalFormatting>
  <conditionalFormatting sqref="U110:V110">
    <cfRule type="expression" dxfId="514" priority="146">
      <formula>W110&lt;&gt;""</formula>
    </cfRule>
  </conditionalFormatting>
  <conditionalFormatting sqref="V109">
    <cfRule type="duplicateValues" dxfId="513" priority="145"/>
  </conditionalFormatting>
  <conditionalFormatting sqref="U98:V98">
    <cfRule type="expression" dxfId="512" priority="144">
      <formula>W98&lt;&gt;""</formula>
    </cfRule>
  </conditionalFormatting>
  <conditionalFormatting sqref="V97">
    <cfRule type="duplicateValues" dxfId="511" priority="143"/>
  </conditionalFormatting>
  <conditionalFormatting sqref="S148:T148">
    <cfRule type="expression" dxfId="510" priority="140">
      <formula>U148&lt;&gt;""</formula>
    </cfRule>
  </conditionalFormatting>
  <conditionalFormatting sqref="S156:T156">
    <cfRule type="expression" dxfId="509" priority="139">
      <formula>U156&lt;&gt;""</formula>
    </cfRule>
  </conditionalFormatting>
  <conditionalFormatting sqref="S144:T144">
    <cfRule type="expression" dxfId="508" priority="138">
      <formula>U144&lt;&gt;""</formula>
    </cfRule>
  </conditionalFormatting>
  <conditionalFormatting sqref="U148:V148">
    <cfRule type="expression" dxfId="507" priority="137">
      <formula>W148&lt;&gt;""</formula>
    </cfRule>
  </conditionalFormatting>
  <conditionalFormatting sqref="U144:V144">
    <cfRule type="expression" dxfId="506" priority="135">
      <formula>W144&lt;&gt;""</formula>
    </cfRule>
  </conditionalFormatting>
  <conditionalFormatting sqref="T147 V147">
    <cfRule type="duplicateValues" dxfId="505" priority="134"/>
  </conditionalFormatting>
  <conditionalFormatting sqref="T155">
    <cfRule type="duplicateValues" dxfId="504" priority="133"/>
  </conditionalFormatting>
  <conditionalFormatting sqref="T143 V143">
    <cfRule type="duplicateValues" dxfId="503" priority="132"/>
  </conditionalFormatting>
  <conditionalFormatting sqref="S140:T140">
    <cfRule type="expression" dxfId="502" priority="131">
      <formula>U140&lt;&gt;""</formula>
    </cfRule>
  </conditionalFormatting>
  <conditionalFormatting sqref="T139">
    <cfRule type="duplicateValues" dxfId="501" priority="130"/>
  </conditionalFormatting>
  <conditionalFormatting sqref="U152:V152">
    <cfRule type="expression" dxfId="500" priority="129">
      <formula>W152&lt;&gt;""</formula>
    </cfRule>
  </conditionalFormatting>
  <conditionalFormatting sqref="V151">
    <cfRule type="duplicateValues" dxfId="499" priority="128"/>
  </conditionalFormatting>
  <conditionalFormatting sqref="U140:V140">
    <cfRule type="expression" dxfId="498" priority="127">
      <formula>W140&lt;&gt;""</formula>
    </cfRule>
  </conditionalFormatting>
  <conditionalFormatting sqref="V139">
    <cfRule type="duplicateValues" dxfId="497" priority="126"/>
  </conditionalFormatting>
  <conditionalFormatting sqref="S152:T152">
    <cfRule type="expression" dxfId="496" priority="125">
      <formula>U152&lt;&gt;""</formula>
    </cfRule>
  </conditionalFormatting>
  <conditionalFormatting sqref="T151">
    <cfRule type="duplicateValues" dxfId="495" priority="124"/>
  </conditionalFormatting>
  <conditionalFormatting sqref="S106:T106">
    <cfRule type="expression" dxfId="494" priority="120">
      <formula>U106&lt;&gt;""</formula>
    </cfRule>
  </conditionalFormatting>
  <conditionalFormatting sqref="U106:V106">
    <cfRule type="expression" dxfId="493" priority="119">
      <formula>W106&lt;&gt;""</formula>
    </cfRule>
  </conditionalFormatting>
  <conditionalFormatting sqref="T105 V105">
    <cfRule type="duplicateValues" dxfId="492" priority="118"/>
  </conditionalFormatting>
  <conditionalFormatting sqref="K106:L106">
    <cfRule type="expression" dxfId="491" priority="117">
      <formula>M106&lt;&gt;""</formula>
    </cfRule>
  </conditionalFormatting>
  <conditionalFormatting sqref="M106:N106">
    <cfRule type="expression" dxfId="490" priority="116">
      <formula>O106&lt;&gt;""</formula>
    </cfRule>
  </conditionalFormatting>
  <conditionalFormatting sqref="L105 N105">
    <cfRule type="duplicateValues" dxfId="489" priority="115"/>
  </conditionalFormatting>
  <conditionalFormatting sqref="O106:P106">
    <cfRule type="expression" dxfId="488" priority="114">
      <formula>Q106&lt;&gt;""</formula>
    </cfRule>
  </conditionalFormatting>
  <conditionalFormatting sqref="P105">
    <cfRule type="duplicateValues" dxfId="487" priority="113"/>
  </conditionalFormatting>
  <conditionalFormatting sqref="W110:X110">
    <cfRule type="expression" dxfId="486" priority="112">
      <formula>Y110&lt;&gt;""</formula>
    </cfRule>
  </conditionalFormatting>
  <conditionalFormatting sqref="X109">
    <cfRule type="duplicateValues" dxfId="485" priority="111"/>
  </conditionalFormatting>
  <conditionalFormatting sqref="AL41">
    <cfRule type="duplicateValues" dxfId="484" priority="110"/>
  </conditionalFormatting>
  <conditionalFormatting sqref="AH41">
    <cfRule type="duplicateValues" dxfId="483" priority="109"/>
  </conditionalFormatting>
  <conditionalFormatting sqref="AP41">
    <cfRule type="duplicateValues" dxfId="482" priority="108"/>
  </conditionalFormatting>
  <conditionalFormatting sqref="C94:D94">
    <cfRule type="expression" dxfId="481" priority="107">
      <formula>E94&lt;&gt;""</formula>
    </cfRule>
  </conditionalFormatting>
  <conditionalFormatting sqref="D93">
    <cfRule type="duplicateValues" dxfId="480" priority="106"/>
  </conditionalFormatting>
  <conditionalFormatting sqref="E98:F98">
    <cfRule type="expression" dxfId="479" priority="105">
      <formula>G98&lt;&gt;""</formula>
    </cfRule>
  </conditionalFormatting>
  <conditionalFormatting sqref="F97">
    <cfRule type="duplicateValues" dxfId="478" priority="104"/>
  </conditionalFormatting>
  <conditionalFormatting sqref="AI26:AJ26">
    <cfRule type="expression" dxfId="477" priority="103">
      <formula>AK26&lt;&gt;""</formula>
    </cfRule>
  </conditionalFormatting>
  <conditionalFormatting sqref="AJ25">
    <cfRule type="duplicateValues" dxfId="476" priority="102"/>
  </conditionalFormatting>
  <conditionalFormatting sqref="AI30:AJ30">
    <cfRule type="expression" dxfId="475" priority="101">
      <formula>AK30&lt;&gt;""</formula>
    </cfRule>
  </conditionalFormatting>
  <conditionalFormatting sqref="AJ29">
    <cfRule type="duplicateValues" dxfId="474" priority="100"/>
  </conditionalFormatting>
  <conditionalFormatting sqref="I26:J26">
    <cfRule type="expression" dxfId="473" priority="97">
      <formula>K26&lt;&gt;""</formula>
    </cfRule>
  </conditionalFormatting>
  <conditionalFormatting sqref="J25">
    <cfRule type="duplicateValues" dxfId="472" priority="96"/>
  </conditionalFormatting>
  <conditionalFormatting sqref="U76:V76">
    <cfRule type="expression" dxfId="471" priority="95">
      <formula>W76&lt;&gt;""</formula>
    </cfRule>
  </conditionalFormatting>
  <conditionalFormatting sqref="V75">
    <cfRule type="duplicateValues" dxfId="470" priority="94"/>
  </conditionalFormatting>
  <conditionalFormatting sqref="AH93">
    <cfRule type="duplicateValues" dxfId="469" priority="89"/>
  </conditionalFormatting>
  <conditionalFormatting sqref="AH97">
    <cfRule type="duplicateValues" dxfId="468" priority="87"/>
  </conditionalFormatting>
  <conditionalFormatting sqref="V155">
    <cfRule type="duplicateValues" dxfId="467" priority="83"/>
  </conditionalFormatting>
  <conditionalFormatting sqref="U156:V156">
    <cfRule type="expression" dxfId="466" priority="84">
      <formula>W156&lt;&gt;""</formula>
    </cfRule>
  </conditionalFormatting>
  <conditionalFormatting sqref="AG98:AH98">
    <cfRule type="expression" dxfId="465" priority="77">
      <formula>AI98&lt;&gt;""</formula>
    </cfRule>
  </conditionalFormatting>
  <conditionalFormatting sqref="AG94:AH94">
    <cfRule type="expression" dxfId="464" priority="75">
      <formula>AI94&lt;&gt;""</formula>
    </cfRule>
  </conditionalFormatting>
  <conditionalFormatting sqref="U34:V34">
    <cfRule type="expression" dxfId="463" priority="74">
      <formula>W34&lt;&gt;""</formula>
    </cfRule>
  </conditionalFormatting>
  <conditionalFormatting sqref="V33">
    <cfRule type="duplicateValues" dxfId="462" priority="73"/>
  </conditionalFormatting>
  <conditionalFormatting sqref="AA110:AB110">
    <cfRule type="expression" dxfId="461" priority="72">
      <formula>AC110&lt;&gt;""</formula>
    </cfRule>
  </conditionalFormatting>
  <conditionalFormatting sqref="AB109">
    <cfRule type="duplicateValues" dxfId="460" priority="71"/>
  </conditionalFormatting>
  <conditionalFormatting sqref="AA68:AB68">
    <cfRule type="expression" dxfId="459" priority="70">
      <formula>AC68&lt;&gt;""</formula>
    </cfRule>
  </conditionalFormatting>
  <conditionalFormatting sqref="AB67">
    <cfRule type="duplicateValues" dxfId="458" priority="69"/>
  </conditionalFormatting>
  <conditionalFormatting sqref="K152:L152">
    <cfRule type="expression" dxfId="457" priority="68">
      <formula>M152&lt;&gt;""</formula>
    </cfRule>
  </conditionalFormatting>
  <conditionalFormatting sqref="K156:L156">
    <cfRule type="expression" dxfId="456" priority="67">
      <formula>M156&lt;&gt;""</formula>
    </cfRule>
  </conditionalFormatting>
  <conditionalFormatting sqref="M152:N152">
    <cfRule type="expression" dxfId="455" priority="66">
      <formula>O152&lt;&gt;""</formula>
    </cfRule>
  </conditionalFormatting>
  <conditionalFormatting sqref="M156:N156">
    <cfRule type="expression" dxfId="454" priority="65">
      <formula>O156&lt;&gt;""</formula>
    </cfRule>
  </conditionalFormatting>
  <conditionalFormatting sqref="N151">
    <cfRule type="duplicateValues" dxfId="453" priority="64"/>
  </conditionalFormatting>
  <conditionalFormatting sqref="L155 N155">
    <cfRule type="duplicateValues" dxfId="452" priority="63"/>
  </conditionalFormatting>
  <conditionalFormatting sqref="L151">
    <cfRule type="duplicateValues" dxfId="451" priority="62"/>
  </conditionalFormatting>
  <conditionalFormatting sqref="AK114:AL114">
    <cfRule type="expression" dxfId="450" priority="61">
      <formula>AM114&lt;&gt;""</formula>
    </cfRule>
  </conditionalFormatting>
  <conditionalFormatting sqref="AL113">
    <cfRule type="duplicateValues" dxfId="449" priority="60"/>
  </conditionalFormatting>
  <conditionalFormatting sqref="AK118:AL118">
    <cfRule type="expression" dxfId="448" priority="59">
      <formula>AM118&lt;&gt;""</formula>
    </cfRule>
  </conditionalFormatting>
  <conditionalFormatting sqref="AL117">
    <cfRule type="duplicateValues" dxfId="447" priority="58"/>
  </conditionalFormatting>
  <conditionalFormatting sqref="AQ22:AT22">
    <cfRule type="expression" dxfId="446" priority="57">
      <formula>AS22&lt;&gt;""</formula>
    </cfRule>
  </conditionalFormatting>
  <conditionalFormatting sqref="AR21 AT21">
    <cfRule type="duplicateValues" dxfId="445" priority="56"/>
  </conditionalFormatting>
  <conditionalFormatting sqref="W60:X60">
    <cfRule type="expression" dxfId="444" priority="53">
      <formula>Y60&lt;&gt;""</formula>
    </cfRule>
  </conditionalFormatting>
  <conditionalFormatting sqref="X59">
    <cfRule type="duplicateValues" dxfId="443" priority="52"/>
  </conditionalFormatting>
  <conditionalFormatting sqref="E52:F52">
    <cfRule type="expression" dxfId="442" priority="51">
      <formula>G52&lt;&gt;""</formula>
    </cfRule>
  </conditionalFormatting>
  <conditionalFormatting sqref="F51">
    <cfRule type="duplicateValues" dxfId="441" priority="50"/>
  </conditionalFormatting>
  <conditionalFormatting sqref="E56:F56">
    <cfRule type="expression" dxfId="440" priority="49">
      <formula>G56&lt;&gt;""</formula>
    </cfRule>
  </conditionalFormatting>
  <conditionalFormatting sqref="F55">
    <cfRule type="duplicateValues" dxfId="439" priority="48"/>
  </conditionalFormatting>
  <conditionalFormatting sqref="G164:H164">
    <cfRule type="expression" dxfId="438" priority="47">
      <formula>I164&lt;&gt;""</formula>
    </cfRule>
  </conditionalFormatting>
  <conditionalFormatting sqref="AE26:AF26">
    <cfRule type="expression" dxfId="437" priority="46">
      <formula>AG26&lt;&gt;""</formula>
    </cfRule>
  </conditionalFormatting>
  <conditionalFormatting sqref="AF25">
    <cfRule type="duplicateValues" dxfId="436" priority="45"/>
  </conditionalFormatting>
  <conditionalFormatting sqref="S110:T110">
    <cfRule type="expression" dxfId="435" priority="42">
      <formula>U110&lt;&gt;""</formula>
    </cfRule>
  </conditionalFormatting>
  <conditionalFormatting sqref="T109">
    <cfRule type="duplicateValues" dxfId="434" priority="41"/>
  </conditionalFormatting>
  <conditionalFormatting sqref="S60:T60">
    <cfRule type="expression" dxfId="433" priority="40">
      <formula>U60&lt;&gt;""</formula>
    </cfRule>
  </conditionalFormatting>
  <conditionalFormatting sqref="T59">
    <cfRule type="duplicateValues" dxfId="432" priority="39"/>
  </conditionalFormatting>
  <conditionalFormatting sqref="S18:T18">
    <cfRule type="expression" dxfId="431" priority="38">
      <formula>U18&lt;&gt;""</formula>
    </cfRule>
  </conditionalFormatting>
  <conditionalFormatting sqref="T17">
    <cfRule type="duplicateValues" dxfId="430" priority="37"/>
  </conditionalFormatting>
  <conditionalFormatting sqref="C102:D102">
    <cfRule type="expression" dxfId="429" priority="36">
      <formula>E102&lt;&gt;""</formula>
    </cfRule>
  </conditionalFormatting>
  <conditionalFormatting sqref="D101">
    <cfRule type="duplicateValues" dxfId="428" priority="35"/>
  </conditionalFormatting>
  <conditionalFormatting sqref="S102:T102">
    <cfRule type="expression" dxfId="427" priority="34">
      <formula>U102&lt;&gt;""</formula>
    </cfRule>
  </conditionalFormatting>
  <conditionalFormatting sqref="T101">
    <cfRule type="duplicateValues" dxfId="426" priority="33"/>
  </conditionalFormatting>
  <conditionalFormatting sqref="AI118:AJ118">
    <cfRule type="expression" dxfId="425" priority="29">
      <formula>AK118&lt;&gt;""</formula>
    </cfRule>
  </conditionalFormatting>
  <conditionalFormatting sqref="AJ117">
    <cfRule type="duplicateValues" dxfId="424" priority="28"/>
  </conditionalFormatting>
  <conditionalFormatting sqref="AG14:AH14">
    <cfRule type="expression" dxfId="423" priority="27">
      <formula>AI14&lt;&gt;""</formula>
    </cfRule>
  </conditionalFormatting>
  <conditionalFormatting sqref="AH13">
    <cfRule type="duplicateValues" dxfId="422" priority="26"/>
  </conditionalFormatting>
  <conditionalFormatting sqref="AC14:AD14">
    <cfRule type="expression" dxfId="421" priority="25">
      <formula>AE14&lt;&gt;""</formula>
    </cfRule>
  </conditionalFormatting>
  <conditionalFormatting sqref="AD13">
    <cfRule type="duplicateValues" dxfId="420" priority="24"/>
  </conditionalFormatting>
  <conditionalFormatting sqref="W26:X26">
    <cfRule type="expression" dxfId="419" priority="21">
      <formula>Y26&lt;&gt;""</formula>
    </cfRule>
  </conditionalFormatting>
  <conditionalFormatting sqref="X25">
    <cfRule type="duplicateValues" dxfId="418" priority="20"/>
  </conditionalFormatting>
  <conditionalFormatting sqref="Z29">
    <cfRule type="duplicateValues" dxfId="417" priority="19"/>
  </conditionalFormatting>
  <conditionalFormatting sqref="I68:J68">
    <cfRule type="expression" dxfId="416" priority="18">
      <formula>K68&lt;&gt;""</formula>
    </cfRule>
  </conditionalFormatting>
  <conditionalFormatting sqref="J67">
    <cfRule type="duplicateValues" dxfId="415" priority="17"/>
  </conditionalFormatting>
  <conditionalFormatting sqref="I72:J72">
    <cfRule type="expression" dxfId="414" priority="16">
      <formula>K72&lt;&gt;""</formula>
    </cfRule>
  </conditionalFormatting>
  <conditionalFormatting sqref="J71">
    <cfRule type="duplicateValues" dxfId="413" priority="15"/>
  </conditionalFormatting>
  <conditionalFormatting sqref="S68:T68">
    <cfRule type="expression" dxfId="412" priority="14">
      <formula>U68&lt;&gt;""</formula>
    </cfRule>
  </conditionalFormatting>
  <conditionalFormatting sqref="T67">
    <cfRule type="duplicateValues" dxfId="411" priority="13"/>
  </conditionalFormatting>
  <conditionalFormatting sqref="Y114:Z114">
    <cfRule type="expression" dxfId="410" priority="12">
      <formula>AA114&lt;&gt;""</formula>
    </cfRule>
  </conditionalFormatting>
  <conditionalFormatting sqref="Z113">
    <cfRule type="duplicateValues" dxfId="409" priority="11"/>
  </conditionalFormatting>
  <conditionalFormatting sqref="Y118:Z118">
    <cfRule type="expression" dxfId="408" priority="10">
      <formula>AA118&lt;&gt;""</formula>
    </cfRule>
  </conditionalFormatting>
  <conditionalFormatting sqref="Z117">
    <cfRule type="duplicateValues" dxfId="407" priority="9"/>
  </conditionalFormatting>
  <conditionalFormatting sqref="I156:J156">
    <cfRule type="expression" dxfId="406" priority="8">
      <formula>K156&lt;&gt;""</formula>
    </cfRule>
  </conditionalFormatting>
  <conditionalFormatting sqref="J155">
    <cfRule type="duplicateValues" dxfId="405" priority="7"/>
  </conditionalFormatting>
  <conditionalFormatting sqref="S26:T26">
    <cfRule type="expression" dxfId="404" priority="6">
      <formula>U26&lt;&gt;""</formula>
    </cfRule>
  </conditionalFormatting>
  <conditionalFormatting sqref="T25">
    <cfRule type="duplicateValues" dxfId="403" priority="5"/>
  </conditionalFormatting>
  <conditionalFormatting sqref="K137:L137">
    <cfRule type="expression" dxfId="402" priority="4">
      <formula>M137&lt;&gt;""</formula>
    </cfRule>
  </conditionalFormatting>
  <conditionalFormatting sqref="L136">
    <cfRule type="duplicateValues" dxfId="401" priority="3"/>
  </conditionalFormatting>
  <conditionalFormatting sqref="W140:X140">
    <cfRule type="expression" dxfId="400" priority="2">
      <formula>Y140&lt;&gt;""</formula>
    </cfRule>
  </conditionalFormatting>
  <conditionalFormatting sqref="X139">
    <cfRule type="duplicateValues" dxfId="399" priority="1"/>
  </conditionalFormatting>
  <dataValidations count="3">
    <dataValidation type="list" allowBlank="1" showInputMessage="1" showErrorMessage="1" sqref="D131 F131 AP131 AN147 AJ131 AL131 AJ147 AL147 H131 J131 L131 N131 P131 R131 T131 V131 X131 Z131 AB131 AD131 AH131 AF147 D147 F147 AL139 AJ139 H147 J147 L147 N147 P147 R147 V151 T139 X147 Z147 AB147 AD147 AB93 AD93 Z139 L136 V97 H155 R139 P139 N139 L139 J139 H139 AJ151 AL151 F139 D139 D109 F109 AP147 AP139 H109 J151 V143 L105 P151 R151 V113 D185 X151 Z151 AB151 AD151 AD155 AB155 Z155 X155 T113 D101 R155 P155 N105 AB67 J155 D113 AN139 AN151 F113 H113 D143 F143 AP151 AP155 H143 J143 L143 N143 P143 R143 V101 T97 X143 Z143 AB143 AD143 AD159 AB159 Z159 X159 V159 T159 R159 P159 N159 L159 J159 H159 AN155 AN143 F159 D159 D163 F163 AP143 AP159 H163 J163 L163 N163 P163 R163 T163 V163 X163 Z163 AB163 AD163 AD167 AB167 Z167 X167 V167 T167 R167 P167 N167 L167 J167 H167 AN159 AN163 F167 D167 AH147 AH139 AL155 AJ155 AP163 D135 F135 AP167 AN167 H135 J135 T25 N135 P135 R135 T135 V135 X135 Z135 AF93 AB97 AD97 AF151 AJ143 AL143 AN135 AP135 AH151 AH155 AF155 AF143 AH143 AH159 AF159 AF163 AH163 AH167 AF167 AF97 AH135 AL159 AJ159 AJ163 AL163 AL167 AJ167 AJ135 AL135 AF131 AN131 AR131 AT131 AR147 AT147 AT139 AR139 AR151 AT151 AT155 AR155 AR143 AT143 AT159 AR159 AR163 AT163 AT167 AR167 AR135 AT135 D5 F5 AP5 AN21 AJ5 AL5 AJ21 AL21 H5 J5 L5 N5 P5 R5 T5 V5 X5 Z5 AB5 AD5 AH5 AF21 D21 F21 AL13 AD139 H21 J21 L21 N21 P21 R21 T21 V21 X21 Z21 AB21 AD21 AB51 AD51 Z13 X13 V13 L9 R13 P13 N13 L13 J13 H13 F97 AL25 F13 D13 D25 F25 AP21 AP13 H25 J25 L25 N25 P25 R25 T67 V109 T101 Z25 AB25 AD25 AD29 AB29 Z29 X29 V29 T29 R29 P29 N29 L29 J29 D197 AN13 AN25 F197 H197 D17 F17 AP25 AP29 H17 J17 L17 N17 P17 R17 T59 V17 X17 Z17 AB17 AD17 AD33 AB33 Z33 X33 V33 T33 R33 P33 N33 L33 J33 H33 AN29 AN17 F33 D33 D37 F37 AP17 AP33 H37 J37 L37 N37 P37 R37 T37 V37 X37 Z37 AB37 AD37 AD41 AB41 Z41 X41 V41 T41 R41 P41 N41 L41 J41 H41 AN33 AN37 F41 D41 AH21 AJ117 AL29 AJ25 AP37 D9 F9 AH41 AF41 H9 J9 AJ9 N9 P9 R9 T9 V9 X9 Z9 AB9 AD9 AF51 F55 AJ17 AL17 AN9 AP9 AH25 AH29 AF29 AF17 AH17 AH33 AF33 AF37 AH37 AL41 AX9 AF9 AH9 AL33 AJ33 AJ37 AL37 P105 AR41 AF139 AL9 AF5 AN5 AR5 AT5 T151 AT21 AT13 AR13 AR25 AT25 AT29 AR29 AR17 AT17 AT33 AR33 AR37 AT37 AN41 AJ41 AR9 AT9 D47 F47 AP47 AN63 AJ47 AL47 AJ63 AL63 H47 J47 L47 N47 P47 R47 T47 V47 X47 Z47 AB47 AD47 AH47 AF63 D63 F63 AL55 AJ55 H63 J63 L63 N63 P63 R63 T63 V63 X63 Z63 AB63 AD63 AB13 AH13 Z55 X55 AF25 T13 R55 P55 N55 L55 J55 H55 AJ67 AL67 F51 D55 D67 F67 AP63 AP55 H67 J67 L67 N67 P67 R67 V55 V25 X67 Z67 AB109 AD67 AD71 AB71 Z71 X71 V71 T71 R71 P71 N71 L71 J71 AB55 AN55 AN67 AD55 AF55 D59 F59 AP67 AP71 H59 J59 L59 N59 P59 R59 T109 V59 AL117 Z59 AB59 AD59 AD75 AB75 Z75 X75 V75 T75 R75 P75 N75 L75 J75 H75 AN71 AN59 F75 D75 D79 F79 AP59 AP75 H79 J79 L79 N79 P79 R79 T79 V79 X79 Z79 AB79 AD79 AD83 AB83 Z83 X83 V83 T83 R83 P83 N83 L83 J83 H83 AN75 AN79 F83 D83 AH63 AH55 AL71 AJ71 AP79 D51 X59 AP83 AN83 H51 J51 L51 N51 P51 R51 T51 V51 X51 Z51 L185 N185 AF13 AF67 AJ59 AL59 AN51 AP51 AH67 AH71 AF71 AF59 AH59 AH75 AF75 AF79 AH79 AH83 AF83 AT41 AH51 AL75 AJ75 AJ79 AL79 AL83 AJ83 AJ51 AL51 AF47 AN47 AR47 AT47 AR63 AT63 AT55 AR55 AR67 AT67 AT71 AR71 AR59 AT59 AT75 AR75 AR79 AT79 AT83 AR83 AR51 AT51 D89 F89 AP89 AN105 AJ89 AL89 AJ105 AL105 H89 J89 L89 N89 P89 R89 T89 V89 X89 Z89 AB89 AD89 AH89 AF105 D105 F105 AL97 AJ97 H105 J105 AR21 T105 V105 R105 F185 AJ173 X105 Z105 AB105 AD105 D193 F193 Z97 X97 AB135 T55 R97 P97 N97 L97 J97 H97 AJ109 AL109 D93 D97 AR173 H185 AP105 AP97 J185 J109 L109 N109 P109 R109 AD135 V67 X109 Z109 V155 AD109 AD113 AB113 Z113 X113 AF135 AB139 R113 P113 N113 L113 J113 D71 AN97 AN109 F71 H71 T17 F101 AP109 AP113 H101 J101 L101 N101 P101 R101 AJ13 AD13 X101 Z101 AB101 AD101 AD117 AB117 Z117 X117 V117 T117 R117 P117 N117 L117 J117 H117 AN113 AN101 F117 D117 D121 F121 AP101 AP117 H121 J121 L121 N121 P121 R121 T121 V121 X121 Z121 AB121 AD121 AD125 AB124:AB125 Z125 X125 V125 T125 R125 P125 N125 L125 J125 H125 AN117 AN121 F125 D125 AH105 AH97 L155 AJ113 AP121 AP41 F93 AP125 AN124:AN125 H93 J93 L93 N93 P93 R93 T93 V93 X93 Z93 H193 D29 F29 AF109 AJ101 AL101 AN93 AP93 AH109 AH113 AF113 AF101 AH101 AH117 AF117 AF121 AH121 AH125 AF124:AF125 H29 AH93 AL113 X25 AJ121 AL121 AL125 AJ124:AJ125 AJ93 AL93 AF89 AN89 AR89 AT89 AR105 AT105 AT97 AR97 AR109 AT109 AT113 AR113 AR101 AT101 AT117 AR117 AR121 AT121 AT124:AT125 AR124:AR125 AR93 AT93 D173 F173 V173 H177 X173 L209 J177 L177 H173 J173 L173 N173 P173 R173 T173 H209 J209 F209 D209 H205 J205 N177 D189 F189 P185 R201 H189 J189 L189 N189 P189 R189 P201 R185 F205 P177 R177 P209 N201 L201 J201 H201 L205 N209 R181 P181 N181 L181 J181 H181 R205 AN173 F181 D181 D151 F151 AP173 AT173 H151 J193 L193 N193 P193 R193 R209 Z173 AB173 F201 D177 N205 AD173 D201 AL173 AF173 AH173 F177 R197 P197 N197 L197 J197 D155 D205 P205 F155 T147 V147 V139 AJ29 T155 T143 L151 N151 N155 X139">
      <formula1>salles</formula1>
    </dataValidation>
    <dataValidation type="list" allowBlank="1" showInputMessage="1" showErrorMessage="1" sqref="C122:AT122 C56:AT56 C160:AT160 C132:AT132 C106:AT106 C38:AT38 C34:AT34 C60:AT60 C198:R198 C6:AT6 C144:AT144 C110:AT110 C80:AT80 C76:AT76 C68:AT68 C118:AT118 C98:AT98 C48:AT48 AW10:AX10 C64:AT64 C26:AT26 C114:AT114 C52:AT52 C72:AT72 C90:AT90 C164:AT164 C186:R186 C194:R194 C182:R182 C178:R178 C202:R202 C174:AT174 C206:R206 C190:R190 C102:AT102 C10:AT10 C94:AT94 C22:AT22 C18:AT18 C156:AT156 C14:AT14 C30:AT30 K137:L137 C148:AT148 C152:AT152 C136:J136 M136:AT136 C140:AT140">
      <formula1>profs</formula1>
    </dataValidation>
    <dataValidation type="list" allowBlank="1" showInputMessage="1" showErrorMessage="1" promptTitle="grisées" prompt="Non, ce n'est pas ici qu'il faut entrer les informations…" sqref="S175:AT210">
      <formula1>profs</formula1>
    </dataValidation>
  </dataValidations>
  <pageMargins left="0.7" right="0.7" top="0.75" bottom="0.75" header="0.3" footer="0.3"/>
  <pageSetup paperSize="9" orientation="portrait" r:id="rId1"/>
  <ignoredErrors>
    <ignoredError sqref="A1" unlockedFormula="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4" enableFormatConditionsCalculation="0"/>
  <dimension ref="A1:O255"/>
  <sheetViews>
    <sheetView workbookViewId="0"/>
  </sheetViews>
  <sheetFormatPr baseColWidth="10" defaultColWidth="11" defaultRowHeight="15.75" x14ac:dyDescent="0.25"/>
  <cols>
    <col min="1" max="1" width="17.5" customWidth="1"/>
    <col min="2" max="2" width="6.375" customWidth="1"/>
    <col min="3" max="3" width="16.875" customWidth="1"/>
    <col min="4" max="4" width="6.375" customWidth="1"/>
    <col min="5" max="5" width="16.875" customWidth="1"/>
    <col min="6" max="6" width="6.375" customWidth="1"/>
    <col min="7" max="7" width="16.875" customWidth="1"/>
    <col min="8" max="8" width="6.375" customWidth="1"/>
    <col min="9" max="9" width="16.875" customWidth="1"/>
    <col min="10" max="10" width="6.375" customWidth="1"/>
    <col min="11" max="11" width="16.875" customWidth="1"/>
    <col min="12" max="12" width="6.375" customWidth="1"/>
    <col min="14" max="14" width="11.875" customWidth="1"/>
  </cols>
  <sheetData>
    <row r="1" spans="1:12" ht="19.5" thickBot="1" x14ac:dyDescent="0.35">
      <c r="A1" s="32">
        <f>sept!A1</f>
        <v>43006</v>
      </c>
      <c r="C1" s="32"/>
      <c r="E1" s="32"/>
      <c r="G1" s="32"/>
      <c r="I1" s="32"/>
      <c r="K1" s="32"/>
    </row>
    <row r="2" spans="1:12" s="31" customFormat="1" ht="18.95" customHeight="1" x14ac:dyDescent="0.25">
      <c r="A2" s="33">
        <f>sept!C2</f>
        <v>42975</v>
      </c>
      <c r="B2" s="34" t="s">
        <v>234</v>
      </c>
      <c r="C2" s="35">
        <f>A2+1</f>
        <v>42976</v>
      </c>
      <c r="D2" s="34" t="s">
        <v>234</v>
      </c>
      <c r="E2" s="40">
        <f>C2+1</f>
        <v>42977</v>
      </c>
      <c r="F2" s="41" t="s">
        <v>234</v>
      </c>
      <c r="G2" s="40">
        <f>E2+1</f>
        <v>42978</v>
      </c>
      <c r="H2" s="41" t="s">
        <v>234</v>
      </c>
      <c r="I2" s="40">
        <f>G2+1</f>
        <v>42979</v>
      </c>
      <c r="J2" s="41" t="s">
        <v>234</v>
      </c>
      <c r="K2" s="35">
        <f>I2+1</f>
        <v>42980</v>
      </c>
      <c r="L2" s="36" t="s">
        <v>234</v>
      </c>
    </row>
    <row r="3" spans="1:12" ht="96" customHeight="1" thickBot="1" x14ac:dyDescent="0.3">
      <c r="A3" s="620" t="str">
        <f>IF(COUNTIF((INDEX(SEPTA1S1,1,2)),""),"",IF(COUNTIF((INDEX(SEPTA1S1,1,4)),"&gt;&lt;"),(INDEX(SEPTA1S1,1,2))&amp;"&amp;"&amp;(INDEX(SEPTA1S1,1,4))&amp;CHAR(13)&amp;CHAR(10)&amp;" de "&amp;TEXT((INDEX(SEPTA1S1,2,2)),"hh"&amp;":"&amp;"mm")&amp;" à "&amp;TEXT((INDEX(SEPTA1S1,2,3)),"hh"&amp;":"&amp;"mm"&amp;" "&amp;CHAR(13)&amp;CHAR(10)&amp;"&amp;")&amp;" de "&amp;TEXT((INDEX(SEPTA1S1,2,4)),"hh"&amp;":"&amp;"mm")&amp;" à "&amp;TEXT((INDEX(SEPTA1S1,2,5)),"hh"&amp;":"&amp;"mm"&amp;" ")&amp;CHAR(13)&amp;CHAR(10)&amp;(INDEX(SEPTA1S1,4,2))&amp;" "&amp;(INDEX(SEPTA1S1,4,4))&amp;CHAR(13)&amp;CHAR(10)&amp;" "&amp;(INDEX(SEPTA1S1,3,3))&amp;" "&amp;(INDEX(SEPTA1S1,3,5))&amp;CHAR(13)&amp;CHAR(10)&amp;" "&amp;(INDEX(SEPTA1S1,3,2)),(INDEX(SEPTA1S1,1,2))&amp;CHAR(13)&amp;CHAR(10)&amp;" de "&amp;TEXT((INDEX(SEPTA1S1,2,2)),"hh"&amp;":"&amp;"mm")&amp;" à "&amp;TEXT((INDEX(SEPTA1S1,2,2)),"hh"&amp;":"&amp;"mm"&amp;" ")&amp;CHAR(13)&amp;CHAR(10)&amp;(INDEX(SEPTA1S1,4,2))&amp;" "&amp;CHAR(13)&amp;CHAR(10)&amp;(INDEX(SEPTA1S1,3,3))&amp;" "&amp;CHAR(13)&amp;CHAR(10)&amp;(INDEX(SEPTA1S1,3,2))))</f>
        <v>LUN 28 AOUT&amp;BLIBLXKJDF_x000D_
 de 01:00 à 02:00 _x000D_
&amp; de 03:00 à 04:00 _x000D_
D. Bruley m3_x000D_
 bamako barcelone_x000D_
 A1</v>
      </c>
      <c r="B3" s="621"/>
      <c r="C3" s="622" t="str">
        <f>IF(COUNTIF((INDEX(SEPTA1S1,1,10)),""),"",IF(COUNTIF((INDEX(SEPTA1S1,1,12)),"&gt;&lt;"),(INDEX(SEPTA1S1,1,10))&amp;"&amp;"&amp;(INDEX(SEPTA1S1,1,12))&amp;CHAR(13)&amp;CHAR(10)&amp;" de "&amp;TEXT((INDEX(SEPTA1S1,2,10)),"hh"&amp;":"&amp;"mm")&amp;" à "&amp;TEXT((INDEX(SEPTA1S1,2,11)),"hh"&amp;":"&amp;"mm"&amp;" "&amp;CHAR(13)&amp;CHAR(10)&amp;"&amp;")&amp;" de "&amp;TEXT((INDEX(SEPTA1S1,2,12)),"hh"&amp;":"&amp;"mm")&amp;" à "&amp;TEXT((INDEX(SEPTA1S1,2,13)),"hh"&amp;":"&amp;"mm"&amp;" ")&amp;CHAR(13)&amp;CHAR(10)&amp;(INDEX(SEPTA1S1,4,10))&amp;" "&amp;(INDEX(SEPTA1S1,4,12))&amp;CHAR(13)&amp;CHAR(10)&amp;" "&amp;(INDEX(SEPTA1S1,3,11))&amp;" "&amp;(INDEX(SEPTA1S1,3,13))&amp;CHAR(13)&amp;CHAR(10)&amp;" "&amp;(INDEX(SEPTA1S1,3,10)),(INDEX(SEPTA1S1,1,10))&amp;CHAR(13)&amp;CHAR(10)&amp;" de "&amp;TEXT((INDEX(SEPTA1S1,2,10)),"hh"&amp;":"&amp;"mm")&amp;" à "&amp;TEXT((INDEX(SEPTA1S1,2,10)),"hh"&amp;":"&amp;"mm"&amp;" ")&amp;CHAR(13)&amp;CHAR(10)&amp;(INDEX(SEPTA1S1,4,10))&amp;" "&amp;CHAR(13)&amp;CHAR(10)&amp;(INDEX(SEPTA1S1,3,11))&amp;" "&amp;CHAR(13)&amp;CHAR(10)&amp;(INDEX(SEPTA1S1,3,10))))</f>
        <v xml:space="preserve">POUETT_x000D_
 de 00:00 à 00:00 _x000D_
 _x000D_
 _x000D_
</v>
      </c>
      <c r="D3" s="621"/>
      <c r="E3" s="623" t="str">
        <f>IF(COUNTIF((INDEX(SEPTA1S1,1,18)),""),"",IF(COUNTIF((INDEX(SEPTA1S1,1,20)),"&gt;&lt;"),(INDEX(SEPTA1S1,1,18))&amp;"&amp;"&amp;(INDEX(SEPTA1S1,1,20))&amp;CHAR(13)&amp;CHAR(10)&amp;" de "&amp;TEXT((INDEX(SEPTA1S1,2,18)),"hh"&amp;":"&amp;"mm")&amp;" à "&amp;TEXT((INDEX(SEPTA1S1,2,19)),"hh"&amp;":"&amp;"mm"&amp;" "&amp;CHAR(13)&amp;CHAR(10)&amp;"&amp;")&amp;" de "&amp;TEXT((INDEX(SEPTA1S1,2,20)),"hh"&amp;":"&amp;"mm")&amp;" à "&amp;TEXT((INDEX(SEPTA1S1,2,21)),"hh"&amp;":"&amp;"mm"&amp;" ")&amp;CHAR(13)&amp;CHAR(10)&amp;(INDEX(SEPTA1S1,4,18))&amp;" "&amp;(INDEX(SEPTA1S1,4,20))&amp;CHAR(13)&amp;CHAR(10)&amp;" "&amp;(INDEX(SEPTA1S1,3,19))&amp;" "&amp;(INDEX(SEPTA1S1,3,21))&amp;CHAR(13)&amp;CHAR(10)&amp;" "&amp;(INDEX(SEPTA1S1,3,18)),(INDEX(SEPTA1S1,1,18))&amp;CHAR(13)&amp;CHAR(10)&amp;" de "&amp;TEXT((INDEX(SEPTA1S1,2,18)),"hh"&amp;":"&amp;"mm")&amp;" à "&amp;TEXT((INDEX(SEPTA1S1,2,18)),"hh"&amp;":"&amp;"mm"&amp;" ")&amp;CHAR(13)&amp;CHAR(10)&amp;(INDEX(SEPTA1S1,4,18))&amp;" "&amp;CHAR(13)&amp;CHAR(10)&amp;(INDEX(SEPTA1S1,3,19))&amp;" "&amp;CHAR(13)&amp;CHAR(10)&amp;(INDEX(SEPTA1S1,3,18))))</f>
        <v xml:space="preserve">MERCA1_x000D_
 de 00:00 à 00:00 _x000D_
 _x000D_
 _x000D_
</v>
      </c>
      <c r="F3" s="624"/>
      <c r="G3" s="623" t="str">
        <f>IF(COUNTIF((INDEX(SEPTA1S1,1,26)),""),"",IF(COUNTIF((INDEX(SEPTA1S1,1,28)),"&gt;&lt;"),(INDEX(SEPTA1S1,1,26))&amp;"&amp;"&amp;(INDEX(SEPTA1S1,1,28))&amp;CHAR(13)&amp;CHAR(10)&amp;" de "&amp;TEXT((INDEX(SEPTA1S1,2,26)),"hh"&amp;":"&amp;"mm")&amp;" à "&amp;TEXT((INDEX(SEPTA1S1,2,27)),"hh"&amp;":"&amp;"mm"&amp;" "&amp;CHAR(13)&amp;CHAR(10)&amp;"&amp;")&amp;" de "&amp;TEXT((INDEX(SEPTA1S1,2,28)),"hh"&amp;":"&amp;"mm")&amp;" à "&amp;TEXT((INDEX(SEPTA1S1,2,29)),"hh"&amp;":"&amp;"mm"&amp;" ")&amp;CHAR(13)&amp;CHAR(10)&amp;(INDEX(SEPTA1S1,4,26))&amp;" "&amp;(INDEX(SEPTA1S1,4,28))&amp;CHAR(13)&amp;CHAR(10)&amp;" "&amp;(INDEX(SEPTA1S1,3,27))&amp;" "&amp;(INDEX(SEPTA1S1,3,29))&amp;CHAR(13)&amp;CHAR(10)&amp;" "&amp;(INDEX(SEPTA1S1,3,26)),(INDEX(SEPTA1S1,1,26))&amp;CHAR(13)&amp;CHAR(10)&amp;" de "&amp;TEXT((INDEX(SEPTA1S1,2,26)),"hh"&amp;":"&amp;"mm")&amp;" à "&amp;TEXT((INDEX(SEPTA1S1,2,26)),"hh"&amp;":"&amp;"mm"&amp;" ")&amp;CHAR(13)&amp;CHAR(10)&amp;(INDEX(SEPTA1S1,4,26))&amp;" "&amp;CHAR(13)&amp;CHAR(10)&amp;(INDEX(SEPTA1S1,3,27))&amp;" "&amp;CHAR(13)&amp;CHAR(10)&amp;(INDEX(SEPTA1S1,3,26))))</f>
        <v/>
      </c>
      <c r="H3" s="624"/>
      <c r="I3" s="623" t="str">
        <f>IF(COUNTIF((INDEX(SEPTA1S1,1,34)),""),"",IF(COUNTIF((INDEX(SEPTA1S1,1,36)),"&gt;&lt;"),(INDEX(SEPTA1S1,1,34))&amp;"&amp;"&amp;(INDEX(SEPTA1S1,1,36))&amp;CHAR(13)&amp;CHAR(10)&amp;" de "&amp;TEXT((INDEX(SEPTA1S1,2,34)),"hh"&amp;":"&amp;"mm")&amp;" à "&amp;TEXT((INDEX(SEPTA1S1,2,35)),"hh"&amp;":"&amp;"mm"&amp;" "&amp;CHAR(13)&amp;CHAR(10)&amp;"&amp;")&amp;" de "&amp;TEXT((INDEX(SEPTA1S1,2,36)),"hh"&amp;":"&amp;"mm")&amp;" à "&amp;TEXT((INDEX(SEPTA1S1,2,37)),"hh"&amp;":"&amp;"mm"&amp;" ")&amp;CHAR(13)&amp;CHAR(10)&amp;(INDEX(SEPTA1S1,4,34))&amp;" "&amp;(INDEX(SEPTA1S1,4,36))&amp;CHAR(13)&amp;CHAR(10)&amp;" "&amp;(INDEX(SEPTA1S1,3,35))&amp;" "&amp;(INDEX(SEPTA1S1,3,37))&amp;CHAR(13)&amp;CHAR(10)&amp;" "&amp;(INDEX(SEPTA1S1,3,34)),(INDEX(SEPTA1S1,1,34))&amp;CHAR(13)&amp;CHAR(10)&amp;" de "&amp;TEXT((INDEX(SEPTA1S1,2,34)),"hh"&amp;":"&amp;"mm")&amp;" à "&amp;TEXT((INDEX(SEPTA1S1,2,34)),"hh"&amp;":"&amp;"mm"&amp;" ")&amp;CHAR(13)&amp;CHAR(10)&amp;(INDEX(SEPTA1S1,4,34))&amp;" "&amp;CHAR(13)&amp;CHAR(10)&amp;(INDEX(SEPTA1S1,3,35))&amp;" "&amp;CHAR(13)&amp;CHAR(10)&amp;(INDEX(SEPTA1S1,3,34))))</f>
        <v>VEN1SEP_x000D_
 de 00:00 à 00:00 _x000D_
 _x000D_
 _x000D_
A1</v>
      </c>
      <c r="J3" s="624"/>
      <c r="K3" s="622" t="str">
        <f>IF(COUNTIF((INDEX(SEPTA1S1,1,42)),""),"",(INDEX(SEPTA1S1,1,42))&amp;CHAR(13)&amp;CHAR(10)&amp;" de "&amp;TEXT((INDEX(SEPTA1S1,2,42)),"hh"&amp;":"&amp;"mm")&amp;" à "&amp;TEXT((INDEX(SEPTA1S1,2,42)),"hh"&amp;":"&amp;"mm"&amp;" ")&amp;CHAR(13)&amp;CHAR(10)&amp;(INDEX(SEPTA1S1,4,42))&amp;" "&amp;CHAR(13)&amp;CHAR(10)&amp;(INDEX(SEPTA1S1,3,43))&amp;" "&amp;CHAR(13)&amp;CHAR(10)&amp;(INDEX(SEPTA1S1,3,42)))</f>
        <v/>
      </c>
      <c r="L3" s="625"/>
    </row>
    <row r="4" spans="1:12" x14ac:dyDescent="0.25">
      <c r="A4" s="37"/>
      <c r="B4" s="39" t="s">
        <v>235</v>
      </c>
      <c r="C4" s="38"/>
      <c r="D4" s="39" t="s">
        <v>235</v>
      </c>
      <c r="E4" s="42"/>
      <c r="F4" s="43" t="s">
        <v>235</v>
      </c>
      <c r="G4" s="42"/>
      <c r="H4" s="43" t="s">
        <v>235</v>
      </c>
      <c r="I4" s="42"/>
      <c r="J4" s="43" t="s">
        <v>235</v>
      </c>
      <c r="K4" s="44"/>
      <c r="L4" s="45" t="s">
        <v>235</v>
      </c>
    </row>
    <row r="5" spans="1:12" ht="96" customHeight="1" thickBot="1" x14ac:dyDescent="0.3">
      <c r="A5" s="616" t="str">
        <f>IF(COUNTIF((INDEX(SEPTA1S1,1,6)),""),"",IF(COUNTIF((INDEX(SEPTA1S1,1,8)),"&gt;&lt;"),(INDEX(SEPTA1S1,1,6))&amp;"&amp;"&amp;(INDEX(SEPTA1S1,1,8))&amp;CHAR(13)&amp;CHAR(10)&amp;" de "&amp;TEXT((INDEX(SEPTA1S1,2,6)),"hh"&amp;":"&amp;"mm")&amp;" à "&amp;TEXT((INDEX(SEPTA1S1,2,7)),"hh"&amp;":"&amp;"mm"&amp;" "&amp;CHAR(13)&amp;CHAR(10)&amp;"&amp;")&amp;" de "&amp;TEXT((INDEX(SEPTA1S1,2,8)),"hh"&amp;":"&amp;"mm")&amp;" à "&amp;TEXT((INDEX(SEPTA1S1,2,9)),"hh"&amp;":"&amp;"mm"&amp;" ")&amp;CHAR(13)&amp;CHAR(10)&amp;(INDEX(SEPTA1S1,4,6))&amp;" "&amp;(INDEX(SEPTA1S1,4,8))&amp;CHAR(13)&amp;CHAR(10)&amp;" "&amp;(INDEX(SEPTA1S1,3,7))&amp;" "&amp;(INDEX(SEPTA1S1,3,9))&amp;CHAR(13)&amp;CHAR(10)&amp;" "&amp;(INDEX(SEPTA1S1,3,6)),(INDEX(SEPTA1S1,1,6))&amp;CHAR(13)&amp;CHAR(10)&amp;" de "&amp;TEXT((INDEX(SEPTA1S1,2,6)),"hh"&amp;":"&amp;"mm")&amp;" à "&amp;TEXT((INDEX(SEPTA1S1,2,6)),"hh"&amp;":"&amp;"mm"&amp;" ")&amp;CHAR(13)&amp;CHAR(10)&amp;(INDEX(SEPTA1S1,4,6))&amp;" "&amp;CHAR(13)&amp;CHAR(10)&amp;(INDEX(SEPTA1S1,3,7))&amp;" "&amp;CHAR(13)&amp;CHAR(10)&amp;(INDEX(SEPTA1S1,3,6))))</f>
        <v/>
      </c>
      <c r="B5" s="617"/>
      <c r="C5" s="618" t="str">
        <f>IF(COUNTIF((INDEX(SEPTA1S1,1,14)),""),"",IF(COUNTIF((INDEX(SEPTA1S1,1,16)),"&gt;&lt;"),(INDEX(SEPTA1S1,1,14))&amp;"&amp;"&amp;(INDEX(SEPTA1S1,1,16))&amp;CHAR(13)&amp;CHAR(10)&amp;" de "&amp;TEXT((INDEX(SEPTA1S1,2,14)),"hh"&amp;":"&amp;"mm")&amp;" à "&amp;TEXT((INDEX(SEPTA1S1,2,15)),"hh"&amp;":"&amp;"mm"&amp;" "&amp;CHAR(13)&amp;CHAR(10)&amp;"&amp;")&amp;" de "&amp;TEXT((INDEX(SEPTA1S1,2,16)),"hh"&amp;":"&amp;"mm")&amp;" à "&amp;TEXT((INDEX(SEPTA1S1,2,17)),"hh"&amp;":"&amp;"mm"&amp;" ")&amp;CHAR(13)&amp;CHAR(10)&amp;(INDEX(SEPTA1S1,4,14))&amp;" "&amp;(INDEX(SEPTA1S1,4,16))&amp;CHAR(13)&amp;CHAR(10)&amp;" "&amp;(INDEX(SEPTA1S1,3,15))&amp;" "&amp;(INDEX(SEPTA1S1,3,17))&amp;CHAR(13)&amp;CHAR(10)&amp;" "&amp;(INDEX(SEPTA1S1,3,14)),(INDEX(SEPTA1S1,1,14))&amp;CHAR(13)&amp;CHAR(10)&amp;" de "&amp;TEXT((INDEX(SEPTA1S1,2,14)),"hh"&amp;":"&amp;"mm")&amp;" à "&amp;TEXT((INDEX(SEPTA1S1,2,14)),"hh"&amp;":"&amp;"mm"&amp;" ")&amp;CHAR(13)&amp;CHAR(10)&amp;(INDEX(SEPTA1S1,4,14))&amp;" "&amp;CHAR(13)&amp;CHAR(10)&amp;(INDEX(SEPTA1S1,3,15))&amp;" "&amp;CHAR(13)&amp;CHAR(10)&amp;(INDEX(SEPTA1S1,3,14))))</f>
        <v/>
      </c>
      <c r="D5" s="617"/>
      <c r="E5" s="618" t="str">
        <f>IF(COUNTIF((INDEX(SEPTA1S1,1,22)),""),"",IF(COUNTIF((INDEX(SEPTA1S1,1,24)),"&gt;&lt;"),(INDEX(SEPTA1S1,1,22))&amp;"&amp;"&amp;(INDEX(SEPTA1S1,1,24))&amp;CHAR(13)&amp;CHAR(10)&amp;" de "&amp;TEXT((INDEX(SEPTA1S1,2,22)),"hh"&amp;":"&amp;"mm")&amp;" à "&amp;TEXT((INDEX(SEPTA1S1,2,23)),"hh"&amp;":"&amp;"mm"&amp;" "&amp;CHAR(13)&amp;CHAR(10)&amp;"&amp;")&amp;" de "&amp;TEXT((INDEX(SEPTA1S1,2,24)),"hh"&amp;":"&amp;"mm")&amp;" à "&amp;TEXT((INDEX(SEPTA1S1,2,25)),"hh"&amp;":"&amp;"mm"&amp;" ")&amp;CHAR(13)&amp;CHAR(10)&amp;(INDEX(SEPTA1S1,4,22))&amp;" "&amp;(INDEX(SEPTA1S1,4,24))&amp;CHAR(13)&amp;CHAR(10)&amp;" "&amp;(INDEX(SEPTA1S1,3,23))&amp;" "&amp;(INDEX(SEPTA1S1,3,25))&amp;CHAR(13)&amp;CHAR(10)&amp;" "&amp;(INDEX(SEPTA1S1,3,22)),(INDEX(SEPTA1S1,1,22))&amp;CHAR(13)&amp;CHAR(10)&amp;" de "&amp;TEXT((INDEX(SEPTA1S1,2,22)),"hh"&amp;":"&amp;"mm")&amp;" à "&amp;TEXT((INDEX(SEPTA1S1,2,22)),"hh"&amp;":"&amp;"mm"&amp;" ")&amp;CHAR(13)&amp;CHAR(10)&amp;(INDEX(SEPTA1S1,4,22))&amp;" "&amp;CHAR(13)&amp;CHAR(10)&amp;(INDEX(SEPTA1S1,3,23))&amp;" "&amp;CHAR(13)&amp;CHAR(10)&amp;(INDEX(SEPTA1S1,3,22))))</f>
        <v/>
      </c>
      <c r="F5" s="617"/>
      <c r="G5" s="618" t="str">
        <f>IF(COUNTIF((INDEX(SEPTA1S1,1,30)),""),"",IF(COUNTIF((INDEX(SEPTA1S1,1,32)),"&gt;&lt;"),(INDEX(SEPTA1S1,1,30))&amp;"&amp;"&amp;(INDEX(SEPTA1S1,1,32))&amp;CHAR(13)&amp;CHAR(10)&amp;" de "&amp;TEXT((INDEX(SEPTA1S1,2,30)),"hh"&amp;":"&amp;"mm")&amp;" à "&amp;TEXT((INDEX(SEPTA1S1,2,31)),"hh"&amp;":"&amp;"mm"&amp;" "&amp;CHAR(13)&amp;CHAR(10)&amp;"&amp;")&amp;" de "&amp;TEXT((INDEX(SEPTA1S1,2,32)),"hh"&amp;":"&amp;"mm")&amp;" à "&amp;TEXT((INDEX(SEPTA1S1,2,33)),"hh"&amp;":"&amp;"mm"&amp;" ")&amp;CHAR(13)&amp;CHAR(10)&amp;(INDEX(SEPTA1S1,4,30))&amp;" "&amp;(INDEX(SEPTA1S1,4,32))&amp;CHAR(13)&amp;CHAR(10)&amp;" "&amp;(INDEX(SEPTA1S1,3,31))&amp;" "&amp;(INDEX(SEPTA1S1,3,33))&amp;CHAR(13)&amp;CHAR(10)&amp;" "&amp;(INDEX(SEPTA1S1,3,30)),(INDEX(SEPTA1S1,1,30))&amp;CHAR(13)&amp;CHAR(10)&amp;" de "&amp;TEXT((INDEX(SEPTA1S1,2,30)),"hh"&amp;":"&amp;"mm")&amp;" à "&amp;TEXT((INDEX(SEPTA1S1,2,30)),"hh"&amp;":"&amp;"mm"&amp;" ")&amp;CHAR(13)&amp;CHAR(10)&amp;(INDEX(SEPTA1S1,4,30))&amp;" "&amp;CHAR(13)&amp;CHAR(10)&amp;(INDEX(SEPTA1S1,3,31))&amp;" "&amp;CHAR(13)&amp;CHAR(10)&amp;(INDEX(SEPTA1S1,3,30))))</f>
        <v/>
      </c>
      <c r="H5" s="617"/>
      <c r="I5" s="618" t="str">
        <f>IF(COUNTIF((INDEX(SEPTA1S1,1,38)),""),"",IF(COUNTIF((INDEX(SEPTA1S1,1,40)),"&gt;&lt;"),(INDEX(SEPTA1S1,1,38))&amp;"&amp;"&amp;(INDEX(SEPTA1S1,1,40))&amp;CHAR(13)&amp;CHAR(10)&amp;" de "&amp;TEXT((INDEX(SEPTA1S1,2,38)),"hh"&amp;":"&amp;"mm")&amp;" à "&amp;TEXT((INDEX(SEPTA1S1,2,39)),"hh"&amp;":"&amp;"mm"&amp;" "&amp;CHAR(13)&amp;CHAR(10)&amp;"&amp;")&amp;" de "&amp;TEXT((INDEX(SEPTA1S1,2,40)),"hh"&amp;":"&amp;"mm")&amp;" à "&amp;TEXT((INDEX(SEPTA1S1,2,41)),"hh"&amp;":"&amp;"mm"&amp;" ")&amp;CHAR(13)&amp;CHAR(10)&amp;(INDEX(SEPTA1S1,4,38))&amp;" "&amp;(INDEX(SEPTA1S1,4,40))&amp;CHAR(13)&amp;CHAR(10)&amp;" "&amp;(INDEX(SEPTA1S1,3,39))&amp;" "&amp;(INDEX(SEPTA1S1,3,41))&amp;CHAR(13)&amp;CHAR(10)&amp;" "&amp;(INDEX(SEPTA1S1,3,38)),(INDEX(SEPTA1S1,1,38))&amp;CHAR(13)&amp;CHAR(10)&amp;" de "&amp;TEXT((INDEX(SEPTA1S1,2,38)),"hh"&amp;":"&amp;"mm")&amp;" à "&amp;TEXT((INDEX(SEPTA1S1,2,38)),"hh"&amp;":"&amp;"mm"&amp;" ")&amp;CHAR(13)&amp;CHAR(10)&amp;(INDEX(SEPTA1S1,4,38))&amp;" "&amp;CHAR(13)&amp;CHAR(10)&amp;(INDEX(SEPTA1S1,3,39))&amp;" "&amp;CHAR(13)&amp;CHAR(10)&amp;(INDEX(SEPTA1S1,3,38))))</f>
        <v/>
      </c>
      <c r="J5" s="617"/>
      <c r="K5" s="618" t="str">
        <f>IF(COUNTIF((INDEX(SEPTA1S1,1,44)),""),"",(INDEX(SEPTA1S1,1,44))&amp;CHAR(13)&amp;CHAR(10)&amp;" de "&amp;TEXT((INDEX(SEPTA1S1,2,44)),"hh"&amp;":"&amp;"mm")&amp;" à "&amp;TEXT((INDEX(SEPTA1S1,2,44)),"hh"&amp;":"&amp;"mm"&amp;" ")&amp;CHAR(13)&amp;CHAR(10)&amp;(INDEX(SEPTA1S1,4,44))&amp;" "&amp;CHAR(13)&amp;CHAR(10)&amp;(INDEX(SEPTA1S1,3,45))&amp;" "&amp;CHAR(13)&amp;CHAR(10)&amp;(INDEX(SEPTA1S1,3,44)))</f>
        <v/>
      </c>
      <c r="L5" s="619"/>
    </row>
    <row r="6" spans="1:12" ht="16.5" thickBot="1" x14ac:dyDescent="0.3"/>
    <row r="7" spans="1:12" x14ac:dyDescent="0.25">
      <c r="A7" s="33">
        <f>K2+2</f>
        <v>42982</v>
      </c>
      <c r="B7" s="34" t="s">
        <v>234</v>
      </c>
      <c r="C7" s="35">
        <f>A7+1</f>
        <v>42983</v>
      </c>
      <c r="D7" s="34" t="s">
        <v>234</v>
      </c>
      <c r="E7" s="35">
        <f>C7+1</f>
        <v>42984</v>
      </c>
      <c r="F7" s="34" t="s">
        <v>234</v>
      </c>
      <c r="G7" s="35">
        <f>E7+1</f>
        <v>42985</v>
      </c>
      <c r="H7" s="34" t="s">
        <v>234</v>
      </c>
      <c r="I7" s="35">
        <f>G7+1</f>
        <v>42986</v>
      </c>
      <c r="J7" s="34" t="s">
        <v>234</v>
      </c>
      <c r="K7" s="35">
        <f>I7+1</f>
        <v>42987</v>
      </c>
      <c r="L7" s="36" t="s">
        <v>234</v>
      </c>
    </row>
    <row r="8" spans="1:12" ht="96" customHeight="1" thickBot="1" x14ac:dyDescent="0.3">
      <c r="A8" s="620" t="str">
        <f>IF(COUNTIF((INDEX(SEPTA1S2,1,2)),""),"",IF(COUNTIF((INDEX(SEPTA1S2,1,4)),"&gt;&lt;"),(INDEX(SEPTA1S2,1,2))&amp;"&amp;"&amp;(INDEX(SEPTA1S2,1,4))&amp;CHAR(13)&amp;CHAR(10)&amp;" de "&amp;TEXT((INDEX(SEPTA1S2,2,2)),"hh"&amp;":"&amp;"mm")&amp;" à "&amp;TEXT((INDEX(SEPTA1S2,2,3)),"hh"&amp;":"&amp;"mm"&amp;" "&amp;CHAR(13)&amp;CHAR(10)&amp;"&amp;")&amp;" de "&amp;TEXT((INDEX(SEPTA1S2,2,4)),"hh"&amp;":"&amp;"mm")&amp;" à "&amp;TEXT((INDEX(SEPTA1S2,2,5)),"hh"&amp;":"&amp;"mm"&amp;" ")&amp;CHAR(13)&amp;CHAR(10)&amp;(INDEX(SEPTA1S2,4,2))&amp;" "&amp;(INDEX(SEPTA1S2,4,4))&amp;CHAR(13)&amp;CHAR(10)&amp;" "&amp;(INDEX(SEPTA1S2,3,3))&amp;" "&amp;(INDEX(SEPTA1S2,3,5))&amp;CHAR(13)&amp;CHAR(10)&amp;" "&amp;(INDEX(SEPTA1S2,3,2)),(INDEX(SEPTA1S2,1,2))&amp;CHAR(13)&amp;CHAR(10)&amp;" de "&amp;TEXT((INDEX(SEPTA1S2,2,2)),"hh"&amp;":"&amp;"mm")&amp;" à "&amp;TEXT((INDEX(SEPTA1S2,2,2)),"hh"&amp;":"&amp;"mm"&amp;" ")&amp;CHAR(13)&amp;CHAR(10)&amp;(INDEX(SEPTA1S2,4,2))&amp;" "&amp;CHAR(13)&amp;CHAR(10)&amp;(INDEX(SEPTA1S2,3,3))&amp;" "&amp;CHAR(13)&amp;CHAR(10)&amp;(INDEX(SEPTA1S2,3,2))))</f>
        <v xml:space="preserve">LUN4SEP_x000D_
 de 00:00 à 00:00 _x000D_
 _x000D_
 _x000D_
</v>
      </c>
      <c r="B8" s="621"/>
      <c r="C8" s="622" t="str">
        <f>IF(COUNTIF((INDEX(SEPTA1S2,1,10)),""),"",IF(COUNTIF((INDEX(SEPTA1S2,1,12)),"&gt;&lt;"),(INDEX(SEPTA1S2,1,10))&amp;"&amp;"&amp;(INDEX(SEPTA1S2,1,12))&amp;CHAR(13)&amp;CHAR(10)&amp;" de "&amp;TEXT((INDEX(SEPTA1S2,2,10)),"hh"&amp;":"&amp;"mm")&amp;" à "&amp;TEXT((INDEX(SEPTA1S2,2,11)),"hh"&amp;":"&amp;"mm"&amp;" "&amp;CHAR(13)&amp;CHAR(10)&amp;"&amp;")&amp;" de "&amp;TEXT((INDEX(SEPTA1S2,2,12)),"hh"&amp;":"&amp;"mm")&amp;" à "&amp;TEXT((INDEX(SEPTA1S2,2,13)),"hh"&amp;":"&amp;"mm"&amp;" ")&amp;CHAR(13)&amp;CHAR(10)&amp;(INDEX(SEPTA1S2,4,10))&amp;" "&amp;(INDEX(SEPTA1S2,4,12))&amp;CHAR(13)&amp;CHAR(10)&amp;" "&amp;(INDEX(SEPTA1S2,3,11))&amp;" "&amp;(INDEX(SEPTA1S2,3,13))&amp;CHAR(13)&amp;CHAR(10)&amp;" "&amp;(INDEX(SEPTA1S2,3,10)),(INDEX(SEPTA1S2,1,10))&amp;CHAR(13)&amp;CHAR(10)&amp;" de "&amp;TEXT((INDEX(SEPTA1S2,2,10)),"hh"&amp;":"&amp;"mm")&amp;" à "&amp;TEXT((INDEX(SEPTA1S2,2,10)),"hh"&amp;":"&amp;"mm"&amp;" ")&amp;CHAR(13)&amp;CHAR(10)&amp;(INDEX(SEPTA1S2,4,10))&amp;" "&amp;CHAR(13)&amp;CHAR(10)&amp;(INDEX(SEPTA1S2,3,11))&amp;" "&amp;CHAR(13)&amp;CHAR(10)&amp;(INDEX(SEPTA1S2,3,10))))</f>
        <v/>
      </c>
      <c r="D8" s="621"/>
      <c r="E8" s="623" t="str">
        <f>IF(COUNTIF((INDEX(SEPTA1S2,1,18)),""),"",IF(COUNTIF((INDEX(SEPTA1S2,1,20)),"&gt;&lt;"),(INDEX(SEPTA1S2,1,18))&amp;"&amp;"&amp;(INDEX(SEPTA1S2,1,20))&amp;CHAR(13)&amp;CHAR(10)&amp;" de "&amp;TEXT((INDEX(SEPTA1S2,2,18)),"hh"&amp;":"&amp;"mm")&amp;" à "&amp;TEXT((INDEX(SEPTA1S2,2,19)),"hh"&amp;":"&amp;"mm"&amp;" "&amp;CHAR(13)&amp;CHAR(10)&amp;"&amp;")&amp;" de "&amp;TEXT((INDEX(SEPTA1S2,2,20)),"hh"&amp;":"&amp;"mm")&amp;" à "&amp;TEXT((INDEX(SEPTA1S2,2,21)),"hh"&amp;":"&amp;"mm"&amp;" ")&amp;CHAR(13)&amp;CHAR(10)&amp;(INDEX(SEPTA1S2,4,18))&amp;" "&amp;(INDEX(SEPTA1S2,4,20))&amp;CHAR(13)&amp;CHAR(10)&amp;" "&amp;(INDEX(SEPTA1S2,3,19))&amp;" "&amp;(INDEX(SEPTA1S2,3,21))&amp;CHAR(13)&amp;CHAR(10)&amp;" "&amp;(INDEX(SEPTA1S2,3,18)),(INDEX(SEPTA1S2,1,18))&amp;CHAR(13)&amp;CHAR(10)&amp;" de "&amp;TEXT((INDEX(SEPTA1S2,2,18)),"hh"&amp;":"&amp;"mm")&amp;" à "&amp;TEXT((INDEX(SEPTA1S2,2,18)),"hh"&amp;":"&amp;"mm"&amp;" ")&amp;CHAR(13)&amp;CHAR(10)&amp;(INDEX(SEPTA1S2,4,18))&amp;" "&amp;CHAR(13)&amp;CHAR(10)&amp;(INDEX(SEPTA1S2,3,19))&amp;" "&amp;CHAR(13)&amp;CHAR(10)&amp;(INDEX(SEPTA1S2,3,18))))</f>
        <v/>
      </c>
      <c r="F8" s="624"/>
      <c r="G8" s="623" t="str">
        <f>IF(COUNTIF((INDEX(SEPTA1S2,1,26)),""),"",IF(COUNTIF((INDEX(SEPTA1S2,1,28)),"&gt;&lt;"),(INDEX(SEPTA1S2,1,26))&amp;"&amp;"&amp;(INDEX(SEPTA1S2,1,28))&amp;CHAR(13)&amp;CHAR(10)&amp;" de "&amp;TEXT((INDEX(SEPTA1S2,2,26)),"hh"&amp;":"&amp;"mm")&amp;" à "&amp;TEXT((INDEX(SEPTA1S2,2,27)),"hh"&amp;":"&amp;"mm"&amp;" "&amp;CHAR(13)&amp;CHAR(10)&amp;"&amp;")&amp;" de "&amp;TEXT((INDEX(SEPTA1S2,2,28)),"hh"&amp;":"&amp;"mm")&amp;" à "&amp;TEXT((INDEX(SEPTA1S2,2,29)),"hh"&amp;":"&amp;"mm"&amp;" ")&amp;CHAR(13)&amp;CHAR(10)&amp;(INDEX(SEPTA1S2,4,26))&amp;" "&amp;(INDEX(SEPTA1S2,4,28))&amp;CHAR(13)&amp;CHAR(10)&amp;" "&amp;(INDEX(SEPTA1S2,3,27))&amp;" "&amp;(INDEX(SEPTA1S2,3,29))&amp;CHAR(13)&amp;CHAR(10)&amp;" "&amp;(INDEX(SEPTA1S2,3,26)),(INDEX(SEPTA1S2,1,26))&amp;CHAR(13)&amp;CHAR(10)&amp;" de "&amp;TEXT((INDEX(SEPTA1S2,2,26)),"hh"&amp;":"&amp;"mm")&amp;" à "&amp;TEXT((INDEX(SEPTA1S2,2,26)),"hh"&amp;":"&amp;"mm"&amp;" ")&amp;CHAR(13)&amp;CHAR(10)&amp;(INDEX(SEPTA1S2,4,26))&amp;" "&amp;CHAR(13)&amp;CHAR(10)&amp;(INDEX(SEPTA1S2,3,27))&amp;" "&amp;CHAR(13)&amp;CHAR(10)&amp;(INDEX(SEPTA1S2,3,26))))</f>
        <v/>
      </c>
      <c r="H8" s="624"/>
      <c r="I8" s="623" t="str">
        <f>IF(COUNTIF((INDEX(SEPTA1S2,1,34)),""),"",IF(COUNTIF((INDEX(SEPTA1S2,1,36)),"&gt;&lt;"),(INDEX(SEPTA1S2,1,34))&amp;"&amp;"&amp;(INDEX(SEPTA1S2,1,36))&amp;CHAR(13)&amp;CHAR(10)&amp;" de "&amp;TEXT((INDEX(SEPTA1S2,2,34)),"hh"&amp;":"&amp;"mm")&amp;" à "&amp;TEXT((INDEX(SEPTA1S2,2,35)),"hh"&amp;":"&amp;"mm"&amp;" "&amp;CHAR(13)&amp;CHAR(10)&amp;"&amp;")&amp;" de "&amp;TEXT((INDEX(SEPTA1S2,2,36)),"hh"&amp;":"&amp;"mm")&amp;" à "&amp;TEXT((INDEX(SEPTA1S2,2,37)),"hh"&amp;":"&amp;"mm"&amp;" ")&amp;CHAR(13)&amp;CHAR(10)&amp;(INDEX(SEPTA1S2,4,34))&amp;" "&amp;(INDEX(SEPTA1S2,4,36))&amp;CHAR(13)&amp;CHAR(10)&amp;" "&amp;(INDEX(SEPTA1S2,3,35))&amp;" "&amp;(INDEX(SEPTA1S2,3,37))&amp;CHAR(13)&amp;CHAR(10)&amp;" "&amp;(INDEX(SEPTA1S2,3,34)),(INDEX(SEPTA1S2,1,34))&amp;CHAR(13)&amp;CHAR(10)&amp;" de "&amp;TEXT((INDEX(SEPTA1S2,2,34)),"hh"&amp;":"&amp;"mm")&amp;" à "&amp;TEXT((INDEX(SEPTA1S2,2,34)),"hh"&amp;":"&amp;"mm"&amp;" ")&amp;CHAR(13)&amp;CHAR(10)&amp;(INDEX(SEPTA1S2,4,34))&amp;" "&amp;CHAR(13)&amp;CHAR(10)&amp;(INDEX(SEPTA1S2,3,35))&amp;" "&amp;CHAR(13)&amp;CHAR(10)&amp;(INDEX(SEPTA1S2,3,34))))</f>
        <v/>
      </c>
      <c r="J8" s="624"/>
      <c r="K8" s="622" t="str">
        <f>IF(COUNTIF((INDEX(SEPTA1S2,1,42)),""),"",(INDEX(SEPTA1S2,1,42))&amp;CHAR(13)&amp;CHAR(10)&amp;" de "&amp;TEXT((INDEX(SEPTA1S2,2,42)),"hh"&amp;":"&amp;"mm")&amp;" à "&amp;TEXT((INDEX(SEPTA1S2,2,42)),"hh"&amp;":"&amp;"mm"&amp;" ")&amp;CHAR(13)&amp;CHAR(10)&amp;(INDEX(SEPTA1S2,4,42))&amp;" "&amp;CHAR(13)&amp;CHAR(10)&amp;(INDEX(SEPTA1S2,3,43))&amp;" "&amp;CHAR(13)&amp;CHAR(10)&amp;(INDEX(SEPTA1S2,3,42)))</f>
        <v/>
      </c>
      <c r="L8" s="625"/>
    </row>
    <row r="9" spans="1:12" x14ac:dyDescent="0.25">
      <c r="A9" s="37"/>
      <c r="B9" s="39" t="s">
        <v>235</v>
      </c>
      <c r="C9" s="38"/>
      <c r="D9" s="39" t="s">
        <v>235</v>
      </c>
      <c r="E9" s="42"/>
      <c r="F9" s="43" t="s">
        <v>235</v>
      </c>
      <c r="G9" s="42"/>
      <c r="H9" s="43" t="s">
        <v>235</v>
      </c>
      <c r="I9" s="42"/>
      <c r="J9" s="43" t="s">
        <v>235</v>
      </c>
      <c r="K9" s="44"/>
      <c r="L9" s="45" t="s">
        <v>235</v>
      </c>
    </row>
    <row r="10" spans="1:12" ht="96" customHeight="1" thickBot="1" x14ac:dyDescent="0.3">
      <c r="A10" s="616" t="str">
        <f>IF(COUNTIF((INDEX(SEPTA1S2,1,6)),""),"",IF(COUNTIF((INDEX(SEPTA1S2,1,8)),"&gt;&lt;"),(INDEX(SEPTA1S2,1,6))&amp;"&amp;"&amp;(INDEX(SEPTA1S2,1,8))&amp;CHAR(13)&amp;CHAR(10)&amp;" de "&amp;TEXT((INDEX(SEPTA1S2,2,6)),"hh"&amp;":"&amp;"mm")&amp;" à "&amp;TEXT((INDEX(SEPTA1S2,2,7)),"hh"&amp;":"&amp;"mm"&amp;" "&amp;CHAR(13)&amp;CHAR(10)&amp;"&amp;")&amp;" de "&amp;TEXT((INDEX(SEPTA1S2,2,8)),"hh"&amp;":"&amp;"mm")&amp;" à "&amp;TEXT((INDEX(SEPTA1S2,2,9)),"hh"&amp;":"&amp;"mm"&amp;" ")&amp;CHAR(13)&amp;CHAR(10)&amp;(INDEX(SEPTA1S2,4,6))&amp;" "&amp;(INDEX(SEPTA1S2,4,8))&amp;CHAR(13)&amp;CHAR(10)&amp;" "&amp;(INDEX(SEPTA1S2,3,7))&amp;" "&amp;(INDEX(SEPTA1S2,3,9))&amp;CHAR(13)&amp;CHAR(10)&amp;" "&amp;(INDEX(SEPTA1S2,3,6)),(INDEX(SEPTA1S2,1,6))&amp;CHAR(13)&amp;CHAR(10)&amp;" de "&amp;TEXT((INDEX(SEPTA1S2,2,6)),"hh"&amp;":"&amp;"mm")&amp;" à "&amp;TEXT((INDEX(SEPTA1S2,2,6)),"hh"&amp;":"&amp;"mm"&amp;" ")&amp;CHAR(13)&amp;CHAR(10)&amp;(INDEX(SEPTA1S2,4,6))&amp;" "&amp;CHAR(13)&amp;CHAR(10)&amp;(INDEX(SEPTA1S2,3,7))&amp;" "&amp;CHAR(13)&amp;CHAR(10)&amp;(INDEX(SEPTA1S2,3,6))))</f>
        <v/>
      </c>
      <c r="B10" s="617"/>
      <c r="C10" s="618" t="str">
        <f>IF(COUNTIF((INDEX(SEPTA1S2,1,14)),""),"",IF(COUNTIF((INDEX(SEPTA1S2,1,16)),"&gt;&lt;"),(INDEX(SEPTA1S2,1,14))&amp;"&amp;"&amp;(INDEX(SEPTA1S2,1,16))&amp;CHAR(13)&amp;CHAR(10)&amp;" de "&amp;TEXT((INDEX(SEPTA1S2,2,14)),"hh"&amp;":"&amp;"mm")&amp;" à "&amp;TEXT((INDEX(SEPTA1S2,2,15)),"hh"&amp;":"&amp;"mm"&amp;" "&amp;CHAR(13)&amp;CHAR(10)&amp;"&amp;")&amp;" de "&amp;TEXT((INDEX(SEPTA1S2,2,16)),"hh"&amp;":"&amp;"mm")&amp;" à "&amp;TEXT((INDEX(SEPTA1S2,2,17)),"hh"&amp;":"&amp;"mm"&amp;" ")&amp;CHAR(13)&amp;CHAR(10)&amp;(INDEX(SEPTA1S2,4,14))&amp;" "&amp;(INDEX(SEPTA1S2,4,16))&amp;CHAR(13)&amp;CHAR(10)&amp;" "&amp;(INDEX(SEPTA1S2,3,15))&amp;" "&amp;(INDEX(SEPTA1S2,3,17))&amp;CHAR(13)&amp;CHAR(10)&amp;" "&amp;(INDEX(SEPTA1S2,3,14)),(INDEX(SEPTA1S2,1,14))&amp;CHAR(13)&amp;CHAR(10)&amp;" de "&amp;TEXT((INDEX(SEPTA1S2,2,14)),"hh"&amp;":"&amp;"mm")&amp;" à "&amp;TEXT((INDEX(SEPTA1S2,2,14)),"hh"&amp;":"&amp;"mm"&amp;" ")&amp;CHAR(13)&amp;CHAR(10)&amp;(INDEX(SEPTA1S2,4,14))&amp;" "&amp;CHAR(13)&amp;CHAR(10)&amp;(INDEX(SEPTA1S2,3,15))&amp;" "&amp;CHAR(13)&amp;CHAR(10)&amp;(INDEX(SEPTA1S2,3,14))))</f>
        <v/>
      </c>
      <c r="D10" s="617"/>
      <c r="E10" s="618" t="str">
        <f>IF(COUNTIF((INDEX(SEPTA1S2,1,22)),""),"",IF(COUNTIF((INDEX(SEPTA1S2,1,24)),"&gt;&lt;"),(INDEX(SEPTA1S2,1,22))&amp;"&amp;"&amp;(INDEX(SEPTA1S2,1,24))&amp;CHAR(13)&amp;CHAR(10)&amp;" de "&amp;TEXT((INDEX(SEPTA1S2,2,22)),"hh"&amp;":"&amp;"mm")&amp;" à "&amp;TEXT((INDEX(SEPTA1S2,2,23)),"hh"&amp;":"&amp;"mm"&amp;" "&amp;CHAR(13)&amp;CHAR(10)&amp;"&amp;")&amp;" de "&amp;TEXT((INDEX(SEPTA1S2,2,24)),"hh"&amp;":"&amp;"mm")&amp;" à "&amp;TEXT((INDEX(SEPTA1S2,2,25)),"hh"&amp;":"&amp;"mm"&amp;" ")&amp;CHAR(13)&amp;CHAR(10)&amp;(INDEX(SEPTA1S2,4,22))&amp;" "&amp;(INDEX(SEPTA1S2,4,24))&amp;CHAR(13)&amp;CHAR(10)&amp;" "&amp;(INDEX(SEPTA1S2,3,23))&amp;" "&amp;(INDEX(SEPTA1S2,3,25))&amp;CHAR(13)&amp;CHAR(10)&amp;" "&amp;(INDEX(SEPTA1S2,3,22)),(INDEX(SEPTA1S2,1,22))&amp;CHAR(13)&amp;CHAR(10)&amp;" de "&amp;TEXT((INDEX(SEPTA1S2,2,22)),"hh"&amp;":"&amp;"mm")&amp;" à "&amp;TEXT((INDEX(SEPTA1S2,2,22)),"hh"&amp;":"&amp;"mm"&amp;" ")&amp;CHAR(13)&amp;CHAR(10)&amp;(INDEX(SEPTA1S2,4,22))&amp;" "&amp;CHAR(13)&amp;CHAR(10)&amp;(INDEX(SEPTA1S2,3,23))&amp;" "&amp;CHAR(13)&amp;CHAR(10)&amp;(INDEX(SEPTA1S2,3,22))))</f>
        <v/>
      </c>
      <c r="F10" s="617"/>
      <c r="G10" s="618" t="str">
        <f>IF(COUNTIF((INDEX(SEPTA1S2,1,30)),""),"",IF(COUNTIF((INDEX(SEPTA1S2,1,32)),"&gt;&lt;"),(INDEX(SEPTA1S2,1,30))&amp;"&amp;"&amp;(INDEX(SEPTA1S2,1,32))&amp;CHAR(13)&amp;CHAR(10)&amp;" de "&amp;TEXT((INDEX(SEPTA1S2,2,30)),"hh"&amp;":"&amp;"mm")&amp;" à "&amp;TEXT((INDEX(SEPTA1S2,2,31)),"hh"&amp;":"&amp;"mm"&amp;" "&amp;CHAR(13)&amp;CHAR(10)&amp;"&amp;")&amp;" de "&amp;TEXT((INDEX(SEPTA1S2,2,32)),"hh"&amp;":"&amp;"mm")&amp;" à "&amp;TEXT((INDEX(SEPTA1S2,2,33)),"hh"&amp;":"&amp;"mm"&amp;" ")&amp;CHAR(13)&amp;CHAR(10)&amp;(INDEX(SEPTA1S2,4,30))&amp;" "&amp;(INDEX(SEPTA1S2,4,32))&amp;CHAR(13)&amp;CHAR(10)&amp;" "&amp;(INDEX(SEPTA1S2,3,31))&amp;" "&amp;(INDEX(SEPTA1S2,3,33))&amp;CHAR(13)&amp;CHAR(10)&amp;" "&amp;(INDEX(SEPTA1S2,3,30)),(INDEX(SEPTA1S2,1,30))&amp;CHAR(13)&amp;CHAR(10)&amp;" de "&amp;TEXT((INDEX(SEPTA1S2,2,30)),"hh"&amp;":"&amp;"mm")&amp;" à "&amp;TEXT((INDEX(SEPTA1S2,2,30)),"hh"&amp;":"&amp;"mm"&amp;" ")&amp;CHAR(13)&amp;CHAR(10)&amp;(INDEX(SEPTA1S2,4,30))&amp;" "&amp;CHAR(13)&amp;CHAR(10)&amp;(INDEX(SEPTA1S2,3,31))&amp;" "&amp;CHAR(13)&amp;CHAR(10)&amp;(INDEX(SEPTA1S2,3,30))))</f>
        <v/>
      </c>
      <c r="H10" s="617"/>
      <c r="I10" s="618" t="str">
        <f>IF(COUNTIF((INDEX(SEPTA1S2,1,38)),""),"",IF(COUNTIF((INDEX(SEPTA1S2,1,40)),"&gt;&lt;"),(INDEX(SEPTA1S2,1,38))&amp;"&amp;"&amp;(INDEX(SEPTA1S2,1,40))&amp;CHAR(13)&amp;CHAR(10)&amp;" de "&amp;TEXT((INDEX(SEPTA1S2,2,38)),"hh"&amp;":"&amp;"mm")&amp;" à "&amp;TEXT((INDEX(SEPTA1S2,2,39)),"hh"&amp;":"&amp;"mm"&amp;" "&amp;CHAR(13)&amp;CHAR(10)&amp;"&amp;")&amp;" de "&amp;TEXT((INDEX(SEPTA1S2,2,40)),"hh"&amp;":"&amp;"mm")&amp;" à "&amp;TEXT((INDEX(SEPTA1S2,2,41)),"hh"&amp;":"&amp;"mm"&amp;" ")&amp;CHAR(13)&amp;CHAR(10)&amp;(INDEX(SEPTA1S2,4,38))&amp;" "&amp;(INDEX(SEPTA1S2,4,40))&amp;CHAR(13)&amp;CHAR(10)&amp;" "&amp;(INDEX(SEPTA1S2,3,39))&amp;" "&amp;(INDEX(SEPTA1S2,3,41))&amp;CHAR(13)&amp;CHAR(10)&amp;" "&amp;(INDEX(SEPTA1S2,3,38)),(INDEX(SEPTA1S2,1,38))&amp;CHAR(13)&amp;CHAR(10)&amp;" de "&amp;TEXT((INDEX(SEPTA1S2,2,38)),"hh"&amp;":"&amp;"mm")&amp;" à "&amp;TEXT((INDEX(SEPTA1S2,2,38)),"hh"&amp;":"&amp;"mm"&amp;" ")&amp;CHAR(13)&amp;CHAR(10)&amp;(INDEX(SEPTA1S2,4,38))&amp;" "&amp;CHAR(13)&amp;CHAR(10)&amp;(INDEX(SEPTA1S2,3,39))&amp;" "&amp;CHAR(13)&amp;CHAR(10)&amp;(INDEX(SEPTA1S2,3,38))))</f>
        <v/>
      </c>
      <c r="J10" s="617"/>
      <c r="K10" s="618" t="str">
        <f>IF(COUNTIF((INDEX(SEPTA1S2,1,44)),""),"",(INDEX(SEPTA1S2,1,44))&amp;CHAR(13)&amp;CHAR(10)&amp;" de "&amp;TEXT((INDEX(SEPTA1S2,2,44)),"hh"&amp;":"&amp;"mm")&amp;" à "&amp;TEXT((INDEX(SEPTA1S2,2,44)),"hh"&amp;":"&amp;"mm"&amp;" ")&amp;CHAR(13)&amp;CHAR(10)&amp;(INDEX(SEPTA1S2,4,44))&amp;" "&amp;CHAR(13)&amp;CHAR(10)&amp;(INDEX(SEPTA1S2,3,45))&amp;" "&amp;CHAR(13)&amp;CHAR(10)&amp;(INDEX(SEPTA1S2,3,44)))</f>
        <v/>
      </c>
      <c r="L10" s="619"/>
    </row>
    <row r="11" spans="1:12" ht="16.5" thickBot="1" x14ac:dyDescent="0.3"/>
    <row r="12" spans="1:12" x14ac:dyDescent="0.25">
      <c r="A12" s="33">
        <f>K7+2</f>
        <v>42989</v>
      </c>
      <c r="B12" s="34" t="s">
        <v>234</v>
      </c>
      <c r="C12" s="35">
        <f>A12+1</f>
        <v>42990</v>
      </c>
      <c r="D12" s="34" t="s">
        <v>234</v>
      </c>
      <c r="E12" s="35">
        <f>C12+1</f>
        <v>42991</v>
      </c>
      <c r="F12" s="34" t="s">
        <v>234</v>
      </c>
      <c r="G12" s="35">
        <f>E12+1</f>
        <v>42992</v>
      </c>
      <c r="H12" s="34" t="s">
        <v>234</v>
      </c>
      <c r="I12" s="35">
        <f>G12+1</f>
        <v>42993</v>
      </c>
      <c r="J12" s="34" t="s">
        <v>234</v>
      </c>
      <c r="K12" s="35">
        <f>I12+1</f>
        <v>42994</v>
      </c>
      <c r="L12" s="36" t="s">
        <v>234</v>
      </c>
    </row>
    <row r="13" spans="1:12" ht="96" customHeight="1" thickBot="1" x14ac:dyDescent="0.3">
      <c r="A13" s="620" t="str">
        <f>IF(COUNTIF((INDEX(SEPTA1S3,1,2)),""),"",IF(COUNTIF((INDEX(SEPTA1S3,1,4)),"&gt;&lt;"),(INDEX(SEPTA1S3,1,2))&amp;"&amp;"&amp;(INDEX(SEPTA1S3,1,4))&amp;CHAR(13)&amp;CHAR(10)&amp;" de "&amp;TEXT((INDEX(SEPTA1S3,2,2)),"hh"&amp;":"&amp;"mm")&amp;" à "&amp;TEXT((INDEX(SEPTA1S3,2,3)),"hh"&amp;":"&amp;"mm"&amp;" "&amp;CHAR(13)&amp;CHAR(10)&amp;"&amp;")&amp;" de "&amp;TEXT((INDEX(SEPTA1S3,2,4)),"hh"&amp;":"&amp;"mm")&amp;" à "&amp;TEXT((INDEX(SEPTA1S3,2,5)),"hh"&amp;":"&amp;"mm"&amp;" ")&amp;CHAR(13)&amp;CHAR(10)&amp;(INDEX(SEPTA1S3,4,2))&amp;" "&amp;(INDEX(SEPTA1S3,4,4))&amp;CHAR(13)&amp;CHAR(10)&amp;" "&amp;(INDEX(SEPTA1S3,3,3))&amp;" "&amp;(INDEX(SEPTA1S3,3,5))&amp;CHAR(13)&amp;CHAR(10)&amp;" "&amp;(INDEX(SEPTA1S3,3,2)),(INDEX(SEPTA1S3,1,2))&amp;CHAR(13)&amp;CHAR(10)&amp;" de "&amp;TEXT((INDEX(SEPTA1S3,2,2)),"hh"&amp;":"&amp;"mm")&amp;" à "&amp;TEXT((INDEX(SEPTA1S3,2,2)),"hh"&amp;":"&amp;"mm"&amp;" ")&amp;CHAR(13)&amp;CHAR(10)&amp;(INDEX(SEPTA1S3,4,2))&amp;" "&amp;CHAR(13)&amp;CHAR(10)&amp;(INDEX(SEPTA1S3,3,3))&amp;" "&amp;CHAR(13)&amp;CHAR(10)&amp;(INDEX(SEPTA1S3,3,2))))</f>
        <v xml:space="preserve">LUN11SEP_x000D_
 de 00:00 à 00:00 _x000D_
 _x000D_
 _x000D_
</v>
      </c>
      <c r="B13" s="621"/>
      <c r="C13" s="622" t="str">
        <f>IF(COUNTIF((INDEX(SEPTA1S3,1,10)),""),"",IF(COUNTIF((INDEX(SEPTA1S3,1,12)),"&gt;&lt;"),(INDEX(SEPTA1S3,1,10))&amp;"&amp;"&amp;(INDEX(SEPTA1S3,1,12))&amp;CHAR(13)&amp;CHAR(10)&amp;" de "&amp;TEXT((INDEX(SEPTA1S3,2,10)),"hh"&amp;":"&amp;"mm")&amp;" à "&amp;TEXT((INDEX(SEPTA1S3,2,11)),"hh"&amp;":"&amp;"mm"&amp;" "&amp;CHAR(13)&amp;CHAR(10)&amp;"&amp;")&amp;" de "&amp;TEXT((INDEX(SEPTA1S3,2,12)),"hh"&amp;":"&amp;"mm")&amp;" à "&amp;TEXT((INDEX(SEPTA1S3,2,13)),"hh"&amp;":"&amp;"mm"&amp;" ")&amp;CHAR(13)&amp;CHAR(10)&amp;(INDEX(SEPTA1S3,4,10))&amp;" "&amp;(INDEX(SEPTA1S3,4,12))&amp;CHAR(13)&amp;CHAR(10)&amp;" "&amp;(INDEX(SEPTA1S3,3,11))&amp;" "&amp;(INDEX(SEPTA1S3,3,13))&amp;CHAR(13)&amp;CHAR(10)&amp;" "&amp;(INDEX(SEPTA1S3,3,10)),(INDEX(SEPTA1S3,1,10))&amp;CHAR(13)&amp;CHAR(10)&amp;" de "&amp;TEXT((INDEX(SEPTA1S3,2,10)),"hh"&amp;":"&amp;"mm")&amp;" à "&amp;TEXT((INDEX(SEPTA1S3,2,10)),"hh"&amp;":"&amp;"mm"&amp;" ")&amp;CHAR(13)&amp;CHAR(10)&amp;(INDEX(SEPTA1S3,4,10))&amp;" "&amp;CHAR(13)&amp;CHAR(10)&amp;(INDEX(SEPTA1S3,3,11))&amp;" "&amp;CHAR(13)&amp;CHAR(10)&amp;(INDEX(SEPTA1S3,3,10))))</f>
        <v/>
      </c>
      <c r="D13" s="621"/>
      <c r="E13" s="623" t="str">
        <f>IF(COUNTIF((INDEX(SEPTA1S3,1,18)),""),"",IF(COUNTIF((INDEX(SEPTA1S3,1,20)),"&gt;&lt;"),(INDEX(SEPTA1S3,1,18))&amp;"&amp;"&amp;(INDEX(SEPTA1S3,1,20))&amp;CHAR(13)&amp;CHAR(10)&amp;" de "&amp;TEXT((INDEX(SEPTA1S3,2,18)),"hh"&amp;":"&amp;"mm")&amp;" à "&amp;TEXT((INDEX(SEPTA1S3,2,19)),"hh"&amp;":"&amp;"mm"&amp;" "&amp;CHAR(13)&amp;CHAR(10)&amp;"&amp;")&amp;" de "&amp;TEXT((INDEX(SEPTA1S3,2,20)),"hh"&amp;":"&amp;"mm")&amp;" à "&amp;TEXT((INDEX(SEPTA1S3,2,21)),"hh"&amp;":"&amp;"mm"&amp;" ")&amp;CHAR(13)&amp;CHAR(10)&amp;(INDEX(SEPTA1S3,4,18))&amp;" "&amp;(INDEX(SEPTA1S3,4,20))&amp;CHAR(13)&amp;CHAR(10)&amp;" "&amp;(INDEX(SEPTA1S3,3,19))&amp;" "&amp;(INDEX(SEPTA1S3,3,21))&amp;CHAR(13)&amp;CHAR(10)&amp;" "&amp;(INDEX(SEPTA1S3,3,18)),(INDEX(SEPTA1S3,1,18))&amp;CHAR(13)&amp;CHAR(10)&amp;" de "&amp;TEXT((INDEX(SEPTA1S3,2,18)),"hh"&amp;":"&amp;"mm")&amp;" à "&amp;TEXT((INDEX(SEPTA1S3,2,18)),"hh"&amp;":"&amp;"mm"&amp;" ")&amp;CHAR(13)&amp;CHAR(10)&amp;(INDEX(SEPTA1S3,4,18))&amp;" "&amp;CHAR(13)&amp;CHAR(10)&amp;(INDEX(SEPTA1S3,3,19))&amp;" "&amp;CHAR(13)&amp;CHAR(10)&amp;(INDEX(SEPTA1S3,3,18))))</f>
        <v/>
      </c>
      <c r="F13" s="624"/>
      <c r="G13" s="623" t="str">
        <f>IF(COUNTIF((INDEX(SEPTA1S3,1,26)),""),"",IF(COUNTIF((INDEX(SEPTA1S3,1,28)),"&gt;&lt;"),(INDEX(SEPTA1S3,1,26))&amp;"&amp;"&amp;(INDEX(SEPTA1S3,1,28))&amp;CHAR(13)&amp;CHAR(10)&amp;" de "&amp;TEXT((INDEX(SEPTA1S3,2,26)),"hh"&amp;":"&amp;"mm")&amp;" à "&amp;TEXT((INDEX(SEPTA1S3,2,27)),"hh"&amp;":"&amp;"mm"&amp;" "&amp;CHAR(13)&amp;CHAR(10)&amp;"&amp;")&amp;" de "&amp;TEXT((INDEX(SEPTA1S3,2,28)),"hh"&amp;":"&amp;"mm")&amp;" à "&amp;TEXT((INDEX(SEPTA1S3,2,29)),"hh"&amp;":"&amp;"mm"&amp;" ")&amp;CHAR(13)&amp;CHAR(10)&amp;(INDEX(SEPTA1S3,4,26))&amp;" "&amp;(INDEX(SEPTA1S3,4,28))&amp;CHAR(13)&amp;CHAR(10)&amp;" "&amp;(INDEX(SEPTA1S3,3,27))&amp;" "&amp;(INDEX(SEPTA1S3,3,29))&amp;CHAR(13)&amp;CHAR(10)&amp;" "&amp;(INDEX(SEPTA1S3,3,26)),(INDEX(SEPTA1S3,1,26))&amp;CHAR(13)&amp;CHAR(10)&amp;" de "&amp;TEXT((INDEX(SEPTA1S3,2,26)),"hh"&amp;":"&amp;"mm")&amp;" à "&amp;TEXT((INDEX(SEPTA1S3,2,26)),"hh"&amp;":"&amp;"mm"&amp;" ")&amp;CHAR(13)&amp;CHAR(10)&amp;(INDEX(SEPTA1S3,4,26))&amp;" "&amp;CHAR(13)&amp;CHAR(10)&amp;(INDEX(SEPTA1S3,3,27))&amp;" "&amp;CHAR(13)&amp;CHAR(10)&amp;(INDEX(SEPTA1S3,3,26))))</f>
        <v/>
      </c>
      <c r="H13" s="624"/>
      <c r="I13" s="623" t="str">
        <f>IF(COUNTIF((INDEX(SEPTA1S3,1,34)),""),"",IF(COUNTIF((INDEX(SEPTA1S3,1,36)),"&gt;&lt;"),(INDEX(SEPTA1S3,1,34))&amp;"&amp;"&amp;(INDEX(SEPTA1S3,1,36))&amp;CHAR(13)&amp;CHAR(10)&amp;" de "&amp;TEXT((INDEX(SEPTA1S3,2,34)),"hh"&amp;":"&amp;"mm")&amp;" à "&amp;TEXT((INDEX(SEPTA1S3,2,35)),"hh"&amp;":"&amp;"mm"&amp;" "&amp;CHAR(13)&amp;CHAR(10)&amp;"&amp;")&amp;" de "&amp;TEXT((INDEX(SEPTA1S3,2,36)),"hh"&amp;":"&amp;"mm")&amp;" à "&amp;TEXT((INDEX(SEPTA1S3,2,37)),"hh"&amp;":"&amp;"mm"&amp;" ")&amp;CHAR(13)&amp;CHAR(10)&amp;(INDEX(SEPTA1S3,4,34))&amp;" "&amp;(INDEX(SEPTA1S3,4,36))&amp;CHAR(13)&amp;CHAR(10)&amp;" "&amp;(INDEX(SEPTA1S3,3,35))&amp;" "&amp;(INDEX(SEPTA1S3,3,37))&amp;CHAR(13)&amp;CHAR(10)&amp;" "&amp;(INDEX(SEPTA1S3,3,34)),(INDEX(SEPTA1S3,1,34))&amp;CHAR(13)&amp;CHAR(10)&amp;" de "&amp;TEXT((INDEX(SEPTA1S3,2,34)),"hh"&amp;":"&amp;"mm")&amp;" à "&amp;TEXT((INDEX(SEPTA1S3,2,34)),"hh"&amp;":"&amp;"mm"&amp;" ")&amp;CHAR(13)&amp;CHAR(10)&amp;(INDEX(SEPTA1S3,4,34))&amp;" "&amp;CHAR(13)&amp;CHAR(10)&amp;(INDEX(SEPTA1S3,3,35))&amp;" "&amp;CHAR(13)&amp;CHAR(10)&amp;(INDEX(SEPTA1S3,3,34))))</f>
        <v/>
      </c>
      <c r="J13" s="624"/>
      <c r="K13" s="622" t="str">
        <f>IF(COUNTIF((INDEX(SEPTA1S3,1,42)),""),"",(INDEX(SEPTA1S3,1,42))&amp;CHAR(13)&amp;CHAR(10)&amp;" de "&amp;TEXT((INDEX(SEPTA1S3,2,42)),"hh"&amp;":"&amp;"mm")&amp;" à "&amp;TEXT((INDEX(SEPTA1S3,2,42)),"hh"&amp;":"&amp;"mm"&amp;" ")&amp;CHAR(13)&amp;CHAR(10)&amp;(INDEX(SEPTA1S3,4,42))&amp;" "&amp;CHAR(13)&amp;CHAR(10)&amp;(INDEX(SEPTA1S3,3,43))&amp;" "&amp;CHAR(13)&amp;CHAR(10)&amp;(INDEX(SEPTA1S3,3,42)))</f>
        <v/>
      </c>
      <c r="L13" s="625"/>
    </row>
    <row r="14" spans="1:12" x14ac:dyDescent="0.25">
      <c r="A14" s="37"/>
      <c r="B14" s="39" t="s">
        <v>235</v>
      </c>
      <c r="C14" s="38"/>
      <c r="D14" s="39" t="s">
        <v>235</v>
      </c>
      <c r="E14" s="42"/>
      <c r="F14" s="43" t="s">
        <v>235</v>
      </c>
      <c r="G14" s="42"/>
      <c r="H14" s="43" t="s">
        <v>235</v>
      </c>
      <c r="I14" s="42"/>
      <c r="J14" s="43" t="s">
        <v>235</v>
      </c>
      <c r="K14" s="44"/>
      <c r="L14" s="45" t="s">
        <v>235</v>
      </c>
    </row>
    <row r="15" spans="1:12" ht="96" customHeight="1" thickBot="1" x14ac:dyDescent="0.3">
      <c r="A15" s="616" t="str">
        <f>IF(COUNTIF((INDEX(SEPTA1S3,1,6)),""),"",IF(COUNTIF((INDEX(SEPTA1S3,1,8)),"&gt;&lt;"),(INDEX(SEPTA1S3,1,6))&amp;"&amp;"&amp;(INDEX(SEPTA1S3,1,8))&amp;CHAR(13)&amp;CHAR(10)&amp;" de "&amp;TEXT((INDEX(SEPTA1S3,2,6)),"hh"&amp;":"&amp;"mm")&amp;" à "&amp;TEXT((INDEX(SEPTA1S3,2,7)),"hh"&amp;":"&amp;"mm"&amp;" "&amp;CHAR(13)&amp;CHAR(10)&amp;"&amp;")&amp;" de "&amp;TEXT((INDEX(SEPTA1S3,2,8)),"hh"&amp;":"&amp;"mm")&amp;" à "&amp;TEXT((INDEX(SEPTA1S3,2,9)),"hh"&amp;":"&amp;"mm"&amp;" ")&amp;CHAR(13)&amp;CHAR(10)&amp;(INDEX(SEPTA1S3,4,6))&amp;" "&amp;(INDEX(SEPTA1S3,4,8))&amp;CHAR(13)&amp;CHAR(10)&amp;" "&amp;(INDEX(SEPTA1S3,3,7))&amp;" "&amp;(INDEX(SEPTA1S3,3,9))&amp;CHAR(13)&amp;CHAR(10)&amp;" "&amp;(INDEX(SEPTA1S3,3,6)),(INDEX(SEPTA1S3,1,6))&amp;CHAR(13)&amp;CHAR(10)&amp;" de "&amp;TEXT((INDEX(SEPTA1S3,2,6)),"hh"&amp;":"&amp;"mm")&amp;" à "&amp;TEXT((INDEX(SEPTA1S3,2,6)),"hh"&amp;":"&amp;"mm"&amp;" ")&amp;CHAR(13)&amp;CHAR(10)&amp;(INDEX(SEPTA1S3,4,6))&amp;" "&amp;CHAR(13)&amp;CHAR(10)&amp;(INDEX(SEPTA1S3,3,7))&amp;" "&amp;CHAR(13)&amp;CHAR(10)&amp;(INDEX(SEPTA1S3,3,6))))</f>
        <v/>
      </c>
      <c r="B15" s="617"/>
      <c r="C15" s="618" t="str">
        <f>IF(COUNTIF((INDEX(SEPTA1S3,1,14)),""),"",IF(COUNTIF((INDEX(SEPTA1S3,1,16)),"&gt;&lt;"),(INDEX(SEPTA1S3,1,14))&amp;"&amp;"&amp;(INDEX(SEPTA1S3,1,16))&amp;CHAR(13)&amp;CHAR(10)&amp;" de "&amp;TEXT((INDEX(SEPTA1S3,2,14)),"hh"&amp;":"&amp;"mm")&amp;" à "&amp;TEXT((INDEX(SEPTA1S3,2,15)),"hh"&amp;":"&amp;"mm"&amp;" "&amp;CHAR(13)&amp;CHAR(10)&amp;"&amp;")&amp;" de "&amp;TEXT((INDEX(SEPTA1S3,2,16)),"hh"&amp;":"&amp;"mm")&amp;" à "&amp;TEXT((INDEX(SEPTA1S3,2,17)),"hh"&amp;":"&amp;"mm"&amp;" ")&amp;CHAR(13)&amp;CHAR(10)&amp;(INDEX(SEPTA1S3,4,14))&amp;" "&amp;(INDEX(SEPTA1S3,4,16))&amp;CHAR(13)&amp;CHAR(10)&amp;" "&amp;(INDEX(SEPTA1S3,3,15))&amp;" "&amp;(INDEX(SEPTA1S3,3,17))&amp;CHAR(13)&amp;CHAR(10)&amp;" "&amp;(INDEX(SEPTA1S3,3,14)),(INDEX(SEPTA1S3,1,14))&amp;CHAR(13)&amp;CHAR(10)&amp;" de "&amp;TEXT((INDEX(SEPTA1S3,2,14)),"hh"&amp;":"&amp;"mm")&amp;" à "&amp;TEXT((INDEX(SEPTA1S3,2,14)),"hh"&amp;":"&amp;"mm"&amp;" ")&amp;CHAR(13)&amp;CHAR(10)&amp;(INDEX(SEPTA1S3,4,14))&amp;" "&amp;CHAR(13)&amp;CHAR(10)&amp;(INDEX(SEPTA1S3,3,15))&amp;" "&amp;CHAR(13)&amp;CHAR(10)&amp;(INDEX(SEPTA1S3,3,14))))</f>
        <v/>
      </c>
      <c r="D15" s="617"/>
      <c r="E15" s="618" t="str">
        <f>IF(COUNTIF((INDEX(SEPTA1S3,1,22)),""),"",IF(COUNTIF((INDEX(SEPTA1S3,1,24)),"&gt;&lt;"),(INDEX(SEPTA1S3,1,22))&amp;"&amp;"&amp;(INDEX(SEPTA1S3,1,24))&amp;CHAR(13)&amp;CHAR(10)&amp;" de "&amp;TEXT((INDEX(SEPTA1S3,2,22)),"hh"&amp;":"&amp;"mm")&amp;" à "&amp;TEXT((INDEX(SEPTA1S3,2,23)),"hh"&amp;":"&amp;"mm"&amp;" "&amp;CHAR(13)&amp;CHAR(10)&amp;"&amp;")&amp;" de "&amp;TEXT((INDEX(SEPTA1S3,2,24)),"hh"&amp;":"&amp;"mm")&amp;" à "&amp;TEXT((INDEX(SEPTA1S3,2,25)),"hh"&amp;":"&amp;"mm"&amp;" ")&amp;CHAR(13)&amp;CHAR(10)&amp;(INDEX(SEPTA1S3,4,22))&amp;" "&amp;(INDEX(SEPTA1S3,4,24))&amp;CHAR(13)&amp;CHAR(10)&amp;" "&amp;(INDEX(SEPTA1S3,3,23))&amp;" "&amp;(INDEX(SEPTA1S3,3,25))&amp;CHAR(13)&amp;CHAR(10)&amp;" "&amp;(INDEX(SEPTA1S3,3,22)),(INDEX(SEPTA1S3,1,22))&amp;CHAR(13)&amp;CHAR(10)&amp;" de "&amp;TEXT((INDEX(SEPTA1S3,2,22)),"hh"&amp;":"&amp;"mm")&amp;" à "&amp;TEXT((INDEX(SEPTA1S3,2,22)),"hh"&amp;":"&amp;"mm"&amp;" ")&amp;CHAR(13)&amp;CHAR(10)&amp;(INDEX(SEPTA1S3,4,22))&amp;" "&amp;CHAR(13)&amp;CHAR(10)&amp;(INDEX(SEPTA1S3,3,23))&amp;" "&amp;CHAR(13)&amp;CHAR(10)&amp;(INDEX(SEPTA1S3,3,22))))</f>
        <v/>
      </c>
      <c r="F15" s="617"/>
      <c r="G15" s="618" t="str">
        <f>IF(COUNTIF((INDEX(SEPTA1S3,1,30)),""),"",IF(COUNTIF((INDEX(SEPTA1S3,1,32)),"&gt;&lt;"),(INDEX(SEPTA1S3,1,30))&amp;"&amp;"&amp;(INDEX(SEPTA1S3,1,32))&amp;CHAR(13)&amp;CHAR(10)&amp;" de "&amp;TEXT((INDEX(SEPTA1S3,2,30)),"hh"&amp;":"&amp;"mm")&amp;" à "&amp;TEXT((INDEX(SEPTA1S3,2,31)),"hh"&amp;":"&amp;"mm"&amp;" "&amp;CHAR(13)&amp;CHAR(10)&amp;"&amp;")&amp;" de "&amp;TEXT((INDEX(SEPTA1S3,2,32)),"hh"&amp;":"&amp;"mm")&amp;" à "&amp;TEXT((INDEX(SEPTA1S3,2,33)),"hh"&amp;":"&amp;"mm"&amp;" ")&amp;CHAR(13)&amp;CHAR(10)&amp;(INDEX(SEPTA1S3,4,30))&amp;" "&amp;(INDEX(SEPTA1S3,4,32))&amp;CHAR(13)&amp;CHAR(10)&amp;" "&amp;(INDEX(SEPTA1S3,3,31))&amp;" "&amp;(INDEX(SEPTA1S3,3,33))&amp;CHAR(13)&amp;CHAR(10)&amp;" "&amp;(INDEX(SEPTA1S3,3,30)),(INDEX(SEPTA1S3,1,30))&amp;CHAR(13)&amp;CHAR(10)&amp;" de "&amp;TEXT((INDEX(SEPTA1S3,2,30)),"hh"&amp;":"&amp;"mm")&amp;" à "&amp;TEXT((INDEX(SEPTA1S3,2,30)),"hh"&amp;":"&amp;"mm"&amp;" ")&amp;CHAR(13)&amp;CHAR(10)&amp;(INDEX(SEPTA1S3,4,30))&amp;" "&amp;CHAR(13)&amp;CHAR(10)&amp;(INDEX(SEPTA1S3,3,31))&amp;" "&amp;CHAR(13)&amp;CHAR(10)&amp;(INDEX(SEPTA1S3,3,30))))</f>
        <v/>
      </c>
      <c r="H15" s="617"/>
      <c r="I15" s="618" t="str">
        <f>IF(COUNTIF((INDEX(SEPTA1S3,1,38)),""),"",IF(COUNTIF((INDEX(SEPTA1S3,1,40)),"&gt;&lt;"),(INDEX(SEPTA1S3,1,38))&amp;"&amp;"&amp;(INDEX(SEPTA1S3,1,40))&amp;CHAR(13)&amp;CHAR(10)&amp;" de "&amp;TEXT((INDEX(SEPTA1S3,2,38)),"hh"&amp;":"&amp;"mm")&amp;" à "&amp;TEXT((INDEX(SEPTA1S3,2,39)),"hh"&amp;":"&amp;"mm"&amp;" "&amp;CHAR(13)&amp;CHAR(10)&amp;"&amp;")&amp;" de "&amp;TEXT((INDEX(SEPTA1S3,2,40)),"hh"&amp;":"&amp;"mm")&amp;" à "&amp;TEXT((INDEX(SEPTA1S3,2,41)),"hh"&amp;":"&amp;"mm"&amp;" ")&amp;CHAR(13)&amp;CHAR(10)&amp;(INDEX(SEPTA1S3,4,38))&amp;" "&amp;(INDEX(SEPTA1S3,4,40))&amp;CHAR(13)&amp;CHAR(10)&amp;" "&amp;(INDEX(SEPTA1S3,3,39))&amp;" "&amp;(INDEX(SEPTA1S3,3,41))&amp;CHAR(13)&amp;CHAR(10)&amp;" "&amp;(INDEX(SEPTA1S3,3,38)),(INDEX(SEPTA1S3,1,38))&amp;CHAR(13)&amp;CHAR(10)&amp;" de "&amp;TEXT((INDEX(SEPTA1S3,2,38)),"hh"&amp;":"&amp;"mm")&amp;" à "&amp;TEXT((INDEX(SEPTA1S3,2,38)),"hh"&amp;":"&amp;"mm"&amp;" ")&amp;CHAR(13)&amp;CHAR(10)&amp;(INDEX(SEPTA1S3,4,38))&amp;" "&amp;CHAR(13)&amp;CHAR(10)&amp;(INDEX(SEPTA1S3,3,39))&amp;" "&amp;CHAR(13)&amp;CHAR(10)&amp;(INDEX(SEPTA1S3,3,38))))</f>
        <v/>
      </c>
      <c r="J15" s="617"/>
      <c r="K15" s="618" t="str">
        <f>IF(COUNTIF((INDEX(SEPTA1S3,1,44)),""),"",(INDEX(SEPTA1S3,1,44))&amp;CHAR(13)&amp;CHAR(10)&amp;" de "&amp;TEXT((INDEX(SEPTA1S3,2,44)),"hh"&amp;":"&amp;"mm")&amp;" à "&amp;TEXT((INDEX(SEPTA1S3,2,44)),"hh"&amp;":"&amp;"mm"&amp;" ")&amp;CHAR(13)&amp;CHAR(10)&amp;(INDEX(SEPTA1S3,4,44))&amp;" "&amp;CHAR(13)&amp;CHAR(10)&amp;(INDEX(SEPTA1S3,3,45))&amp;" "&amp;CHAR(13)&amp;CHAR(10)&amp;(INDEX(SEPTA1S3,3,44)))</f>
        <v/>
      </c>
      <c r="L15" s="619"/>
    </row>
    <row r="16" spans="1:12" ht="16.5" thickBot="1" x14ac:dyDescent="0.3"/>
    <row r="17" spans="1:12" x14ac:dyDescent="0.25">
      <c r="A17" s="33">
        <f>K12+2</f>
        <v>42996</v>
      </c>
      <c r="B17" s="34" t="s">
        <v>234</v>
      </c>
      <c r="C17" s="35">
        <f>A17+1</f>
        <v>42997</v>
      </c>
      <c r="D17" s="34" t="s">
        <v>234</v>
      </c>
      <c r="E17" s="35">
        <f>C17+1</f>
        <v>42998</v>
      </c>
      <c r="F17" s="34" t="s">
        <v>234</v>
      </c>
      <c r="G17" s="35">
        <f>E17+1</f>
        <v>42999</v>
      </c>
      <c r="H17" s="34" t="s">
        <v>234</v>
      </c>
      <c r="I17" s="35">
        <f>G17+1</f>
        <v>43000</v>
      </c>
      <c r="J17" s="34" t="s">
        <v>234</v>
      </c>
      <c r="K17" s="35">
        <f>I17+1</f>
        <v>43001</v>
      </c>
      <c r="L17" s="36" t="s">
        <v>234</v>
      </c>
    </row>
    <row r="18" spans="1:12" ht="96" customHeight="1" thickBot="1" x14ac:dyDescent="0.3">
      <c r="A18" s="620" t="str">
        <f>IF(COUNTIF((INDEX(SEPTA1S4,1,2)),""),"",IF(COUNTIF((INDEX(SEPTA1S4,1,4)),"&gt;&lt;"),(INDEX(SEPTA1S4,1,2))&amp;"&amp;"&amp;(INDEX(SEPTA1S4,1,4))&amp;CHAR(13)&amp;CHAR(10)&amp;" de "&amp;TEXT((INDEX(SEPTA1S4,2,2)),"hh"&amp;":"&amp;"mm")&amp;" à "&amp;TEXT((INDEX(SEPTA1S4,2,3)),"hh"&amp;":"&amp;"mm"&amp;" "&amp;CHAR(13)&amp;CHAR(10)&amp;"&amp;")&amp;" de "&amp;TEXT((INDEX(SEPTA1S4,2,4)),"hh"&amp;":"&amp;"mm")&amp;" à "&amp;TEXT((INDEX(SEPTA1S4,2,5)),"hh"&amp;":"&amp;"mm"&amp;" ")&amp;CHAR(13)&amp;CHAR(10)&amp;(INDEX(SEPTA1S4,4,2))&amp;" "&amp;(INDEX(SEPTA1S4,4,4))&amp;CHAR(13)&amp;CHAR(10)&amp;" "&amp;(INDEX(SEPTA1S4,3,3))&amp;" "&amp;(INDEX(SEPTA1S4,3,5))&amp;CHAR(13)&amp;CHAR(10)&amp;" "&amp;(INDEX(SEPTA1S4,3,2)),(INDEX(SEPTA1S4,1,2))&amp;CHAR(13)&amp;CHAR(10)&amp;" de "&amp;TEXT((INDEX(SEPTA1S4,2,2)),"hh"&amp;":"&amp;"mm")&amp;" à "&amp;TEXT((INDEX(SEPTA1S4,2,2)),"hh"&amp;":"&amp;"mm"&amp;" ")&amp;CHAR(13)&amp;CHAR(10)&amp;(INDEX(SEPTA1S4,4,2))&amp;" "&amp;CHAR(13)&amp;CHAR(10)&amp;(INDEX(SEPTA1S4,3,3))&amp;" "&amp;CHAR(13)&amp;CHAR(10)&amp;(INDEX(SEPTA1S4,3,2))))</f>
        <v xml:space="preserve">LUN18SEP_x000D_
 de 00:00 à 00:00 _x000D_
 _x000D_
 _x000D_
</v>
      </c>
      <c r="B18" s="621"/>
      <c r="C18" s="622" t="str">
        <f>IF(COUNTIF((INDEX(SEPTA1S4,1,10)),""),"",IF(COUNTIF((INDEX(SEPTA1S4,1,12)),"&gt;&lt;"),(INDEX(SEPTA1S4,1,10))&amp;"&amp;"&amp;(INDEX(SEPTA1S4,1,12))&amp;CHAR(13)&amp;CHAR(10)&amp;" de "&amp;TEXT((INDEX(SEPTA1S4,2,10)),"hh"&amp;":"&amp;"mm")&amp;" à "&amp;TEXT((INDEX(SEPTA1S4,2,11)),"hh"&amp;":"&amp;"mm"&amp;" "&amp;CHAR(13)&amp;CHAR(10)&amp;"&amp;")&amp;" de "&amp;TEXT((INDEX(SEPTA1S4,2,12)),"hh"&amp;":"&amp;"mm")&amp;" à "&amp;TEXT((INDEX(SEPTA1S4,2,13)),"hh"&amp;":"&amp;"mm"&amp;" ")&amp;CHAR(13)&amp;CHAR(10)&amp;(INDEX(SEPTA1S4,4,10))&amp;" "&amp;(INDEX(SEPTA1S4,4,12))&amp;CHAR(13)&amp;CHAR(10)&amp;" "&amp;(INDEX(SEPTA1S4,3,11))&amp;" "&amp;(INDEX(SEPTA1S4,3,13))&amp;CHAR(13)&amp;CHAR(10)&amp;" "&amp;(INDEX(SEPTA1S4,3,10)),(INDEX(SEPTA1S4,1,10))&amp;CHAR(13)&amp;CHAR(10)&amp;" de "&amp;TEXT((INDEX(SEPTA1S4,2,10)),"hh"&amp;":"&amp;"mm")&amp;" à "&amp;TEXT((INDEX(SEPTA1S4,2,10)),"hh"&amp;":"&amp;"mm"&amp;" ")&amp;CHAR(13)&amp;CHAR(10)&amp;(INDEX(SEPTA1S4,4,10))&amp;" "&amp;CHAR(13)&amp;CHAR(10)&amp;(INDEX(SEPTA1S4,3,11))&amp;" "&amp;CHAR(13)&amp;CHAR(10)&amp;(INDEX(SEPTA1S4,3,10))))</f>
        <v/>
      </c>
      <c r="D18" s="621"/>
      <c r="E18" s="623" t="str">
        <f>IF(COUNTIF((INDEX(SEPTA1S4,1,18)),""),"",IF(COUNTIF((INDEX(SEPTA1S4,1,20)),"&gt;&lt;"),(INDEX(SEPTA1S4,1,18))&amp;"&amp;"&amp;(INDEX(SEPTA1S4,1,20))&amp;CHAR(13)&amp;CHAR(10)&amp;" de "&amp;TEXT((INDEX(SEPTA1S4,2,18)),"hh"&amp;":"&amp;"mm")&amp;" à "&amp;TEXT((INDEX(SEPTA1S4,2,19)),"hh"&amp;":"&amp;"mm"&amp;" "&amp;CHAR(13)&amp;CHAR(10)&amp;"&amp;")&amp;" de "&amp;TEXT((INDEX(SEPTA1S4,2,20)),"hh"&amp;":"&amp;"mm")&amp;" à "&amp;TEXT((INDEX(SEPTA1S4,2,21)),"hh"&amp;":"&amp;"mm"&amp;" ")&amp;CHAR(13)&amp;CHAR(10)&amp;(INDEX(SEPTA1S4,4,18))&amp;" "&amp;(INDEX(SEPTA1S4,4,20))&amp;CHAR(13)&amp;CHAR(10)&amp;" "&amp;(INDEX(SEPTA1S4,3,19))&amp;" "&amp;(INDEX(SEPTA1S4,3,21))&amp;CHAR(13)&amp;CHAR(10)&amp;" "&amp;(INDEX(SEPTA1S4,3,18)),(INDEX(SEPTA1S4,1,18))&amp;CHAR(13)&amp;CHAR(10)&amp;" de "&amp;TEXT((INDEX(SEPTA1S4,2,18)),"hh"&amp;":"&amp;"mm")&amp;" à "&amp;TEXT((INDEX(SEPTA1S4,2,18)),"hh"&amp;":"&amp;"mm"&amp;" ")&amp;CHAR(13)&amp;CHAR(10)&amp;(INDEX(SEPTA1S4,4,18))&amp;" "&amp;CHAR(13)&amp;CHAR(10)&amp;(INDEX(SEPTA1S4,3,19))&amp;" "&amp;CHAR(13)&amp;CHAR(10)&amp;(INDEX(SEPTA1S4,3,18))))</f>
        <v/>
      </c>
      <c r="F18" s="624"/>
      <c r="G18" s="623" t="str">
        <f>IF(COUNTIF((INDEX(SEPTA1S4,1,26)),""),"",IF(COUNTIF((INDEX(SEPTA1S4,1,28)),"&gt;&lt;"),(INDEX(SEPTA1S4,1,26))&amp;"&amp;"&amp;(INDEX(SEPTA1S4,1,28))&amp;CHAR(13)&amp;CHAR(10)&amp;" de "&amp;TEXT((INDEX(SEPTA1S4,2,26)),"hh"&amp;":"&amp;"mm")&amp;" à "&amp;TEXT((INDEX(SEPTA1S4,2,27)),"hh"&amp;":"&amp;"mm"&amp;" "&amp;CHAR(13)&amp;CHAR(10)&amp;"&amp;")&amp;" de "&amp;TEXT((INDEX(SEPTA1S4,2,28)),"hh"&amp;":"&amp;"mm")&amp;" à "&amp;TEXT((INDEX(SEPTA1S4,2,29)),"hh"&amp;":"&amp;"mm"&amp;" ")&amp;CHAR(13)&amp;CHAR(10)&amp;(INDEX(SEPTA1S4,4,26))&amp;" "&amp;(INDEX(SEPTA1S4,4,28))&amp;CHAR(13)&amp;CHAR(10)&amp;" "&amp;(INDEX(SEPTA1S4,3,27))&amp;" "&amp;(INDEX(SEPTA1S4,3,29))&amp;CHAR(13)&amp;CHAR(10)&amp;" "&amp;(INDEX(SEPTA1S4,3,26)),(INDEX(SEPTA1S4,1,26))&amp;CHAR(13)&amp;CHAR(10)&amp;" de "&amp;TEXT((INDEX(SEPTA1S4,2,26)),"hh"&amp;":"&amp;"mm")&amp;" à "&amp;TEXT((INDEX(SEPTA1S4,2,26)),"hh"&amp;":"&amp;"mm"&amp;" ")&amp;CHAR(13)&amp;CHAR(10)&amp;(INDEX(SEPTA1S4,4,26))&amp;" "&amp;CHAR(13)&amp;CHAR(10)&amp;(INDEX(SEPTA1S4,3,27))&amp;" "&amp;CHAR(13)&amp;CHAR(10)&amp;(INDEX(SEPTA1S4,3,26))))</f>
        <v/>
      </c>
      <c r="H18" s="624"/>
      <c r="I18" s="623" t="str">
        <f>IF(COUNTIF((INDEX(SEPTA1S4,1,34)),""),"",IF(COUNTIF((INDEX(SEPTA1S4,1,36)),"&gt;&lt;"),(INDEX(SEPTA1S4,1,34))&amp;"&amp;"&amp;(INDEX(SEPTA1S4,1,36))&amp;CHAR(13)&amp;CHAR(10)&amp;" de "&amp;TEXT((INDEX(SEPTA1S4,2,34)),"hh"&amp;":"&amp;"mm")&amp;" à "&amp;TEXT((INDEX(SEPTA1S4,2,35)),"hh"&amp;":"&amp;"mm"&amp;" "&amp;CHAR(13)&amp;CHAR(10)&amp;"&amp;")&amp;" de "&amp;TEXT((INDEX(SEPTA1S4,2,36)),"hh"&amp;":"&amp;"mm")&amp;" à "&amp;TEXT((INDEX(SEPTA1S4,2,37)),"hh"&amp;":"&amp;"mm"&amp;" ")&amp;CHAR(13)&amp;CHAR(10)&amp;(INDEX(SEPTA1S4,4,34))&amp;" "&amp;(INDEX(SEPTA1S4,4,36))&amp;CHAR(13)&amp;CHAR(10)&amp;" "&amp;(INDEX(SEPTA1S4,3,35))&amp;" "&amp;(INDEX(SEPTA1S4,3,37))&amp;CHAR(13)&amp;CHAR(10)&amp;" "&amp;(INDEX(SEPTA1S4,3,34)),(INDEX(SEPTA1S4,1,34))&amp;CHAR(13)&amp;CHAR(10)&amp;" de "&amp;TEXT((INDEX(SEPTA1S4,2,34)),"hh"&amp;":"&amp;"mm")&amp;" à "&amp;TEXT((INDEX(SEPTA1S4,2,34)),"hh"&amp;":"&amp;"mm"&amp;" ")&amp;CHAR(13)&amp;CHAR(10)&amp;(INDEX(SEPTA1S4,4,34))&amp;" "&amp;CHAR(13)&amp;CHAR(10)&amp;(INDEX(SEPTA1S4,3,35))&amp;" "&amp;CHAR(13)&amp;CHAR(10)&amp;(INDEX(SEPTA1S4,3,34))))</f>
        <v/>
      </c>
      <c r="J18" s="624"/>
      <c r="K18" s="622" t="str">
        <f>IF(COUNTIF((INDEX(SEPTA1S4,1,42)),""),"",(INDEX(SEPTA1S4,1,42))&amp;CHAR(13)&amp;CHAR(10)&amp;" de "&amp;TEXT((INDEX(SEPTA1S4,2,42)),"hh"&amp;":"&amp;"mm")&amp;" à "&amp;TEXT((INDEX(SEPTA1S4,2,42)),"hh"&amp;":"&amp;"mm"&amp;" ")&amp;CHAR(13)&amp;CHAR(10)&amp;(INDEX(SEPTA1S4,4,42))&amp;" "&amp;CHAR(13)&amp;CHAR(10)&amp;(INDEX(SEPTA1S4,3,43))&amp;" "&amp;CHAR(13)&amp;CHAR(10)&amp;(INDEX(SEPTA1S4,3,42)))</f>
        <v/>
      </c>
      <c r="L18" s="625"/>
    </row>
    <row r="19" spans="1:12" x14ac:dyDescent="0.25">
      <c r="A19" s="37"/>
      <c r="B19" s="39" t="s">
        <v>235</v>
      </c>
      <c r="C19" s="38"/>
      <c r="D19" s="39" t="s">
        <v>235</v>
      </c>
      <c r="E19" s="42"/>
      <c r="F19" s="43" t="s">
        <v>235</v>
      </c>
      <c r="G19" s="42"/>
      <c r="H19" s="43" t="s">
        <v>235</v>
      </c>
      <c r="I19" s="42"/>
      <c r="J19" s="43" t="s">
        <v>235</v>
      </c>
      <c r="K19" s="44"/>
      <c r="L19" s="45" t="s">
        <v>235</v>
      </c>
    </row>
    <row r="20" spans="1:12" ht="96" customHeight="1" thickBot="1" x14ac:dyDescent="0.3">
      <c r="A20" s="616" t="str">
        <f>IF(COUNTIF((INDEX(SEPTA1S4,1,6)),""),"",IF(COUNTIF((INDEX(SEPTA1S4,1,8)),"&gt;&lt;"),(INDEX(SEPTA1S4,1,6))&amp;"&amp;"&amp;(INDEX(SEPTA1S4,1,8))&amp;CHAR(13)&amp;CHAR(10)&amp;" de "&amp;TEXT((INDEX(SEPTA1S4,2,6)),"hh"&amp;":"&amp;"mm")&amp;" à "&amp;TEXT((INDEX(SEPTA1S4,2,7)),"hh"&amp;":"&amp;"mm"&amp;" "&amp;CHAR(13)&amp;CHAR(10)&amp;"&amp;")&amp;" de "&amp;TEXT((INDEX(SEPTA1S4,2,8)),"hh"&amp;":"&amp;"mm")&amp;" à "&amp;TEXT((INDEX(SEPTA1S4,2,9)),"hh"&amp;":"&amp;"mm"&amp;" ")&amp;CHAR(13)&amp;CHAR(10)&amp;(INDEX(SEPTA1S4,4,6))&amp;" "&amp;(INDEX(SEPTA1S4,4,8))&amp;CHAR(13)&amp;CHAR(10)&amp;" "&amp;(INDEX(SEPTA1S4,3,7))&amp;" "&amp;(INDEX(SEPTA1S4,3,9))&amp;CHAR(13)&amp;CHAR(10)&amp;" "&amp;(INDEX(SEPTA1S4,3,6)),(INDEX(SEPTA1S4,1,6))&amp;CHAR(13)&amp;CHAR(10)&amp;" de "&amp;TEXT((INDEX(SEPTA1S4,2,6)),"hh"&amp;":"&amp;"mm")&amp;" à "&amp;TEXT((INDEX(SEPTA1S4,2,6)),"hh"&amp;":"&amp;"mm"&amp;" ")&amp;CHAR(13)&amp;CHAR(10)&amp;(INDEX(SEPTA1S4,4,6))&amp;" "&amp;CHAR(13)&amp;CHAR(10)&amp;(INDEX(SEPTA1S4,3,7))&amp;" "&amp;CHAR(13)&amp;CHAR(10)&amp;(INDEX(SEPTA1S4,3,6))))</f>
        <v/>
      </c>
      <c r="B20" s="617"/>
      <c r="C20" s="618" t="str">
        <f>IF(COUNTIF((INDEX(SEPTA1S4,1,14)),""),"",IF(COUNTIF((INDEX(SEPTA1S4,1,16)),"&gt;&lt;"),(INDEX(SEPTA1S4,1,14))&amp;"&amp;"&amp;(INDEX(SEPTA1S4,1,16))&amp;CHAR(13)&amp;CHAR(10)&amp;" de "&amp;TEXT((INDEX(SEPTA1S4,2,14)),"hh"&amp;":"&amp;"mm")&amp;" à "&amp;TEXT((INDEX(SEPTA1S4,2,15)),"hh"&amp;":"&amp;"mm"&amp;" "&amp;CHAR(13)&amp;CHAR(10)&amp;"&amp;")&amp;" de "&amp;TEXT((INDEX(SEPTA1S4,2,16)),"hh"&amp;":"&amp;"mm")&amp;" à "&amp;TEXT((INDEX(SEPTA1S4,2,17)),"hh"&amp;":"&amp;"mm"&amp;" ")&amp;CHAR(13)&amp;CHAR(10)&amp;(INDEX(SEPTA1S4,4,14))&amp;" "&amp;(INDEX(SEPTA1S4,4,16))&amp;CHAR(13)&amp;CHAR(10)&amp;" "&amp;(INDEX(SEPTA1S4,3,15))&amp;" "&amp;(INDEX(SEPTA1S4,3,17))&amp;CHAR(13)&amp;CHAR(10)&amp;" "&amp;(INDEX(SEPTA1S4,3,14)),(INDEX(SEPTA1S4,1,14))&amp;CHAR(13)&amp;CHAR(10)&amp;" de "&amp;TEXT((INDEX(SEPTA1S4,2,14)),"hh"&amp;":"&amp;"mm")&amp;" à "&amp;TEXT((INDEX(SEPTA1S4,2,14)),"hh"&amp;":"&amp;"mm"&amp;" ")&amp;CHAR(13)&amp;CHAR(10)&amp;(INDEX(SEPTA1S4,4,14))&amp;" "&amp;CHAR(13)&amp;CHAR(10)&amp;(INDEX(SEPTA1S4,3,15))&amp;" "&amp;CHAR(13)&amp;CHAR(10)&amp;(INDEX(SEPTA1S4,3,14))))</f>
        <v/>
      </c>
      <c r="D20" s="617"/>
      <c r="E20" s="618" t="str">
        <f>IF(COUNTIF((INDEX(SEPTA1S4,1,22)),""),"",IF(COUNTIF((INDEX(SEPTA1S4,1,24)),"&gt;&lt;"),(INDEX(SEPTA1S4,1,22))&amp;"&amp;"&amp;(INDEX(SEPTA1S4,1,24))&amp;CHAR(13)&amp;CHAR(10)&amp;" de "&amp;TEXT((INDEX(SEPTA1S4,2,22)),"hh"&amp;":"&amp;"mm")&amp;" à "&amp;TEXT((INDEX(SEPTA1S4,2,23)),"hh"&amp;":"&amp;"mm"&amp;" "&amp;CHAR(13)&amp;CHAR(10)&amp;"&amp;")&amp;" de "&amp;TEXT((INDEX(SEPTA1S4,2,24)),"hh"&amp;":"&amp;"mm")&amp;" à "&amp;TEXT((INDEX(SEPTA1S4,2,25)),"hh"&amp;":"&amp;"mm"&amp;" ")&amp;CHAR(13)&amp;CHAR(10)&amp;(INDEX(SEPTA1S4,4,22))&amp;" "&amp;(INDEX(SEPTA1S4,4,24))&amp;CHAR(13)&amp;CHAR(10)&amp;" "&amp;(INDEX(SEPTA1S4,3,23))&amp;" "&amp;(INDEX(SEPTA1S4,3,25))&amp;CHAR(13)&amp;CHAR(10)&amp;" "&amp;(INDEX(SEPTA1S4,3,22)),(INDEX(SEPTA1S4,1,22))&amp;CHAR(13)&amp;CHAR(10)&amp;" de "&amp;TEXT((INDEX(SEPTA1S4,2,22)),"hh"&amp;":"&amp;"mm")&amp;" à "&amp;TEXT((INDEX(SEPTA1S4,2,22)),"hh"&amp;":"&amp;"mm"&amp;" ")&amp;CHAR(13)&amp;CHAR(10)&amp;(INDEX(SEPTA1S4,4,22))&amp;" "&amp;CHAR(13)&amp;CHAR(10)&amp;(INDEX(SEPTA1S4,3,23))&amp;" "&amp;CHAR(13)&amp;CHAR(10)&amp;(INDEX(SEPTA1S4,3,22))))</f>
        <v/>
      </c>
      <c r="F20" s="617"/>
      <c r="G20" s="618" t="str">
        <f>IF(COUNTIF((INDEX(SEPTA1S4,1,30)),""),"",IF(COUNTIF((INDEX(SEPTA1S4,1,32)),"&gt;&lt;"),(INDEX(SEPTA1S4,1,30))&amp;"&amp;"&amp;(INDEX(SEPTA1S4,1,32))&amp;CHAR(13)&amp;CHAR(10)&amp;" de "&amp;TEXT((INDEX(SEPTA1S4,2,30)),"hh"&amp;":"&amp;"mm")&amp;" à "&amp;TEXT((INDEX(SEPTA1S4,2,31)),"hh"&amp;":"&amp;"mm"&amp;" "&amp;CHAR(13)&amp;CHAR(10)&amp;"&amp;")&amp;" de "&amp;TEXT((INDEX(SEPTA1S4,2,32)),"hh"&amp;":"&amp;"mm")&amp;" à "&amp;TEXT((INDEX(SEPTA1S4,2,33)),"hh"&amp;":"&amp;"mm"&amp;" ")&amp;CHAR(13)&amp;CHAR(10)&amp;(INDEX(SEPTA1S4,4,30))&amp;" "&amp;(INDEX(SEPTA1S4,4,32))&amp;CHAR(13)&amp;CHAR(10)&amp;" "&amp;(INDEX(SEPTA1S4,3,31))&amp;" "&amp;(INDEX(SEPTA1S4,3,33))&amp;CHAR(13)&amp;CHAR(10)&amp;" "&amp;(INDEX(SEPTA1S4,3,30)),(INDEX(SEPTA1S4,1,30))&amp;CHAR(13)&amp;CHAR(10)&amp;" de "&amp;TEXT((INDEX(SEPTA1S4,2,30)),"hh"&amp;":"&amp;"mm")&amp;" à "&amp;TEXT((INDEX(SEPTA1S4,2,30)),"hh"&amp;":"&amp;"mm"&amp;" ")&amp;CHAR(13)&amp;CHAR(10)&amp;(INDEX(SEPTA1S4,4,30))&amp;" "&amp;CHAR(13)&amp;CHAR(10)&amp;(INDEX(SEPTA1S4,3,31))&amp;" "&amp;CHAR(13)&amp;CHAR(10)&amp;(INDEX(SEPTA1S4,3,30))))</f>
        <v/>
      </c>
      <c r="H20" s="617"/>
      <c r="I20" s="618" t="str">
        <f>IF(COUNTIF((INDEX(SEPTA1S4,1,38)),""),"",IF(COUNTIF((INDEX(SEPTA1S4,1,40)),"&gt;&lt;"),(INDEX(SEPTA1S4,1,38))&amp;"&amp;"&amp;(INDEX(SEPTA1S4,1,40))&amp;CHAR(13)&amp;CHAR(10)&amp;" de "&amp;TEXT((INDEX(SEPTA1S4,2,38)),"hh"&amp;":"&amp;"mm")&amp;" à "&amp;TEXT((INDEX(SEPTA1S4,2,39)),"hh"&amp;":"&amp;"mm"&amp;" "&amp;CHAR(13)&amp;CHAR(10)&amp;"&amp;")&amp;" de "&amp;TEXT((INDEX(SEPTA1S4,2,40)),"hh"&amp;":"&amp;"mm")&amp;" à "&amp;TEXT((INDEX(SEPTA1S4,2,41)),"hh"&amp;":"&amp;"mm"&amp;" ")&amp;CHAR(13)&amp;CHAR(10)&amp;(INDEX(SEPTA1S4,4,38))&amp;" "&amp;(INDEX(SEPTA1S4,4,40))&amp;CHAR(13)&amp;CHAR(10)&amp;" "&amp;(INDEX(SEPTA1S4,3,39))&amp;" "&amp;(INDEX(SEPTA1S4,3,41))&amp;CHAR(13)&amp;CHAR(10)&amp;" "&amp;(INDEX(SEPTA1S4,3,38)),(INDEX(SEPTA1S4,1,38))&amp;CHAR(13)&amp;CHAR(10)&amp;" de "&amp;TEXT((INDEX(SEPTA1S4,2,38)),"hh"&amp;":"&amp;"mm")&amp;" à "&amp;TEXT((INDEX(SEPTA1S4,2,38)),"hh"&amp;":"&amp;"mm"&amp;" ")&amp;CHAR(13)&amp;CHAR(10)&amp;(INDEX(SEPTA1S4,4,38))&amp;" "&amp;CHAR(13)&amp;CHAR(10)&amp;(INDEX(SEPTA1S4,3,39))&amp;" "&amp;CHAR(13)&amp;CHAR(10)&amp;(INDEX(SEPTA1S4,3,38))))</f>
        <v/>
      </c>
      <c r="J20" s="617"/>
      <c r="K20" s="618" t="str">
        <f>IF(COUNTIF((INDEX(SEPTA1S4,1,44)),""),"",(INDEX(SEPTA1S4,1,44))&amp;CHAR(13)&amp;CHAR(10)&amp;" de "&amp;TEXT((INDEX(SEPTA1S4,2,44)),"hh"&amp;":"&amp;"mm")&amp;" à "&amp;TEXT((INDEX(SEPTA1S4,2,44)),"hh"&amp;":"&amp;"mm"&amp;" ")&amp;CHAR(13)&amp;CHAR(10)&amp;(INDEX(SEPTA1S4,4,44))&amp;" "&amp;CHAR(13)&amp;CHAR(10)&amp;(INDEX(SEPTA1S4,3,45))&amp;" "&amp;CHAR(13)&amp;CHAR(10)&amp;(INDEX(SEPTA1S4,3,44)))</f>
        <v/>
      </c>
      <c r="L20" s="619"/>
    </row>
    <row r="21" spans="1:12" ht="16.5" thickBot="1" x14ac:dyDescent="0.3"/>
    <row r="22" spans="1:12" x14ac:dyDescent="0.25">
      <c r="A22" s="33">
        <f>K17+2</f>
        <v>43003</v>
      </c>
      <c r="B22" s="34" t="s">
        <v>234</v>
      </c>
      <c r="C22" s="35">
        <f>A22+1</f>
        <v>43004</v>
      </c>
      <c r="D22" s="34" t="s">
        <v>234</v>
      </c>
      <c r="E22" s="35">
        <f>C22+1</f>
        <v>43005</v>
      </c>
      <c r="F22" s="34" t="s">
        <v>234</v>
      </c>
      <c r="G22" s="35">
        <f>E22+1</f>
        <v>43006</v>
      </c>
      <c r="H22" s="34" t="s">
        <v>234</v>
      </c>
      <c r="I22" s="35">
        <f>G22+1</f>
        <v>43007</v>
      </c>
      <c r="J22" s="34" t="s">
        <v>234</v>
      </c>
      <c r="K22" s="35">
        <f>I22+1</f>
        <v>43008</v>
      </c>
      <c r="L22" s="36" t="s">
        <v>234</v>
      </c>
    </row>
    <row r="23" spans="1:12" ht="96" customHeight="1" thickBot="1" x14ac:dyDescent="0.3">
      <c r="A23" s="620" t="str">
        <f>IF(COUNTIF((INDEX(SEPTA1S5,1,2)),""),"",IF(COUNTIF((INDEX(SEPTA1S5,1,4)),"&gt;&lt;"),(INDEX(SEPTA1S5,1,2))&amp;"&amp;"&amp;(INDEX(SEPTA1S5,1,4))&amp;CHAR(13)&amp;CHAR(10)&amp;" de "&amp;TEXT((INDEX(SEPTA1S5,2,2)),"hh"&amp;":"&amp;"mm")&amp;" à "&amp;TEXT((INDEX(SEPTA1S5,2,3)),"hh"&amp;":"&amp;"mm"&amp;" "&amp;CHAR(13)&amp;CHAR(10)&amp;"&amp;")&amp;" de "&amp;TEXT((INDEX(SEPTA1S5,2,4)),"hh"&amp;":"&amp;"mm")&amp;" à "&amp;TEXT((INDEX(SEPTA1S5,2,5)),"hh"&amp;":"&amp;"mm"&amp;" ")&amp;CHAR(13)&amp;CHAR(10)&amp;(INDEX(SEPTA1S5,4,2))&amp;" "&amp;(INDEX(SEPTA1S5,4,4))&amp;CHAR(13)&amp;CHAR(10)&amp;" "&amp;(INDEX(SEPTA1S5,3,3))&amp;" "&amp;(INDEX(SEPTA1S5,3,5))&amp;CHAR(13)&amp;CHAR(10)&amp;" "&amp;(INDEX(SEPTA1S5,3,2)),(INDEX(SEPTA1S5,1,2))&amp;CHAR(13)&amp;CHAR(10)&amp;" de "&amp;TEXT((INDEX(SEPTA1S5,2,2)),"hh"&amp;":"&amp;"mm")&amp;" à "&amp;TEXT((INDEX(SEPTA1S5,2,2)),"hh"&amp;":"&amp;"mm"&amp;" ")&amp;CHAR(13)&amp;CHAR(10)&amp;(INDEX(SEPTA1S5,4,2))&amp;" "&amp;CHAR(13)&amp;CHAR(10)&amp;(INDEX(SEPTA1S5,3,3))&amp;" "&amp;CHAR(13)&amp;CHAR(10)&amp;(INDEX(SEPTA1S5,3,2))))</f>
        <v xml:space="preserve">LUN25SEP_x000D_
 de 00:00 à 00:00 _x000D_
 _x000D_
 _x000D_
</v>
      </c>
      <c r="B23" s="621"/>
      <c r="C23" s="622" t="str">
        <f>IF(COUNTIF((INDEX(SEPTA1S5,1,10)),""),"",IF(COUNTIF((INDEX(SEPTA1S5,1,12)),"&gt;&lt;"),(INDEX(SEPTA1S5,1,10))&amp;"&amp;"&amp;(INDEX(SEPTA1S5,1,12))&amp;CHAR(13)&amp;CHAR(10)&amp;" de "&amp;TEXT((INDEX(SEPTA1S5,2,10)),"hh"&amp;":"&amp;"mm")&amp;" à "&amp;TEXT((INDEX(SEPTA1S5,2,11)),"hh"&amp;":"&amp;"mm"&amp;" "&amp;CHAR(13)&amp;CHAR(10)&amp;"&amp;")&amp;" de "&amp;TEXT((INDEX(SEPTA1S5,2,12)),"hh"&amp;":"&amp;"mm")&amp;" à "&amp;TEXT((INDEX(SEPTA1S5,2,13)),"hh"&amp;":"&amp;"mm"&amp;" ")&amp;CHAR(13)&amp;CHAR(10)&amp;(INDEX(SEPTA1S5,4,10))&amp;" "&amp;(INDEX(SEPTA1S5,4,12))&amp;CHAR(13)&amp;CHAR(10)&amp;" "&amp;(INDEX(SEPTA1S5,3,11))&amp;" "&amp;(INDEX(SEPTA1S5,3,13))&amp;CHAR(13)&amp;CHAR(10)&amp;" "&amp;(INDEX(SEPTA1S5,3,10)),(INDEX(SEPTA1S5,1,10))&amp;CHAR(13)&amp;CHAR(10)&amp;" de "&amp;TEXT((INDEX(SEPTA1S5,2,10)),"hh"&amp;":"&amp;"mm")&amp;" à "&amp;TEXT((INDEX(SEPTA1S5,2,10)),"hh"&amp;":"&amp;"mm"&amp;" ")&amp;CHAR(13)&amp;CHAR(10)&amp;(INDEX(SEPTA1S5,4,10))&amp;" "&amp;CHAR(13)&amp;CHAR(10)&amp;(INDEX(SEPTA1S5,3,11))&amp;" "&amp;CHAR(13)&amp;CHAR(10)&amp;(INDEX(SEPTA1S5,3,10))))</f>
        <v/>
      </c>
      <c r="D23" s="621"/>
      <c r="E23" s="623" t="str">
        <f>IF(COUNTIF((INDEX(SEPTA1S5,1,18)),""),"",IF(COUNTIF((INDEX(SEPTA1S5,1,20)),"&gt;&lt;"),(INDEX(SEPTA1S5,1,18))&amp;"&amp;"&amp;(INDEX(SEPTA1S5,1,20))&amp;CHAR(13)&amp;CHAR(10)&amp;" de "&amp;TEXT((INDEX(SEPTA1S5,2,18)),"hh"&amp;":"&amp;"mm")&amp;" à "&amp;TEXT((INDEX(SEPTA1S5,2,19)),"hh"&amp;":"&amp;"mm"&amp;" "&amp;CHAR(13)&amp;CHAR(10)&amp;"&amp;")&amp;" de "&amp;TEXT((INDEX(SEPTA1S5,2,20)),"hh"&amp;":"&amp;"mm")&amp;" à "&amp;TEXT((INDEX(SEPTA1S5,2,21)),"hh"&amp;":"&amp;"mm"&amp;" ")&amp;CHAR(13)&amp;CHAR(10)&amp;(INDEX(SEPTA1S5,4,18))&amp;" "&amp;(INDEX(SEPTA1S5,4,20))&amp;CHAR(13)&amp;CHAR(10)&amp;" "&amp;(INDEX(SEPTA1S5,3,19))&amp;" "&amp;(INDEX(SEPTA1S5,3,21))&amp;CHAR(13)&amp;CHAR(10)&amp;" "&amp;(INDEX(SEPTA1S5,3,18)),(INDEX(SEPTA1S5,1,18))&amp;CHAR(13)&amp;CHAR(10)&amp;" de "&amp;TEXT((INDEX(SEPTA1S5,2,18)),"hh"&amp;":"&amp;"mm")&amp;" à "&amp;TEXT((INDEX(SEPTA1S5,2,18)),"hh"&amp;":"&amp;"mm"&amp;" ")&amp;CHAR(13)&amp;CHAR(10)&amp;(INDEX(SEPTA1S5,4,18))&amp;" "&amp;CHAR(13)&amp;CHAR(10)&amp;(INDEX(SEPTA1S5,3,19))&amp;" "&amp;CHAR(13)&amp;CHAR(10)&amp;(INDEX(SEPTA1S5,3,18))))</f>
        <v/>
      </c>
      <c r="F23" s="624"/>
      <c r="G23" s="623" t="str">
        <f>IF(COUNTIF((INDEX(SEPTA1S5,1,26)),""),"",IF(COUNTIF((INDEX(SEPTA1S5,1,28)),"&gt;&lt;"),(INDEX(SEPTA1S5,1,26))&amp;"&amp;"&amp;(INDEX(SEPTA1S5,1,28))&amp;CHAR(13)&amp;CHAR(10)&amp;" de "&amp;TEXT((INDEX(SEPTA1S5,2,26)),"hh"&amp;":"&amp;"mm")&amp;" à "&amp;TEXT((INDEX(SEPTA1S5,2,27)),"hh"&amp;":"&amp;"mm"&amp;" "&amp;CHAR(13)&amp;CHAR(10)&amp;"&amp;")&amp;" de "&amp;TEXT((INDEX(SEPTA1S5,2,28)),"hh"&amp;":"&amp;"mm")&amp;" à "&amp;TEXT((INDEX(SEPTA1S5,2,29)),"hh"&amp;":"&amp;"mm"&amp;" ")&amp;CHAR(13)&amp;CHAR(10)&amp;(INDEX(SEPTA1S5,4,26))&amp;" "&amp;(INDEX(SEPTA1S5,4,28))&amp;CHAR(13)&amp;CHAR(10)&amp;" "&amp;(INDEX(SEPTA1S5,3,27))&amp;" "&amp;(INDEX(SEPTA1S5,3,29))&amp;CHAR(13)&amp;CHAR(10)&amp;" "&amp;(INDEX(SEPTA1S5,3,26)),(INDEX(SEPTA1S5,1,26))&amp;CHAR(13)&amp;CHAR(10)&amp;" de "&amp;TEXT((INDEX(SEPTA1S5,2,26)),"hh"&amp;":"&amp;"mm")&amp;" à "&amp;TEXT((INDEX(SEPTA1S5,2,26)),"hh"&amp;":"&amp;"mm"&amp;" ")&amp;CHAR(13)&amp;CHAR(10)&amp;(INDEX(SEPTA1S5,4,26))&amp;" "&amp;CHAR(13)&amp;CHAR(10)&amp;(INDEX(SEPTA1S5,3,27))&amp;" "&amp;CHAR(13)&amp;CHAR(10)&amp;(INDEX(SEPTA1S5,3,26))))</f>
        <v/>
      </c>
      <c r="H23" s="624"/>
      <c r="I23" s="623" t="str">
        <f>IF(COUNTIF((INDEX(SEPTA1S5,1,34)),""),"",IF(COUNTIF((INDEX(SEPTA1S5,1,36)),"&gt;&lt;"),(INDEX(SEPTA1S5,1,34))&amp;"&amp;"&amp;(INDEX(SEPTA1S5,1,36))&amp;CHAR(13)&amp;CHAR(10)&amp;" de "&amp;TEXT((INDEX(SEPTA1S5,2,34)),"hh"&amp;":"&amp;"mm")&amp;" à "&amp;TEXT((INDEX(SEPTA1S5,2,35)),"hh"&amp;":"&amp;"mm"&amp;" "&amp;CHAR(13)&amp;CHAR(10)&amp;"&amp;")&amp;" de "&amp;TEXT((INDEX(SEPTA1S5,2,36)),"hh"&amp;":"&amp;"mm")&amp;" à "&amp;TEXT((INDEX(SEPTA1S5,2,37)),"hh"&amp;":"&amp;"mm"&amp;" ")&amp;CHAR(13)&amp;CHAR(10)&amp;(INDEX(SEPTA1S5,4,34))&amp;" "&amp;(INDEX(SEPTA1S5,4,36))&amp;CHAR(13)&amp;CHAR(10)&amp;" "&amp;(INDEX(SEPTA1S5,3,35))&amp;" "&amp;(INDEX(SEPTA1S5,3,37))&amp;CHAR(13)&amp;CHAR(10)&amp;" "&amp;(INDEX(SEPTA1S5,3,34)),(INDEX(SEPTA1S5,1,34))&amp;CHAR(13)&amp;CHAR(10)&amp;" de "&amp;TEXT((INDEX(SEPTA1S5,2,34)),"hh"&amp;":"&amp;"mm")&amp;" à "&amp;TEXT((INDEX(SEPTA1S5,2,34)),"hh"&amp;":"&amp;"mm"&amp;" ")&amp;CHAR(13)&amp;CHAR(10)&amp;(INDEX(SEPTA1S5,4,34))&amp;" "&amp;CHAR(13)&amp;CHAR(10)&amp;(INDEX(SEPTA1S5,3,35))&amp;" "&amp;CHAR(13)&amp;CHAR(10)&amp;(INDEX(SEPTA1S5,3,34))))</f>
        <v/>
      </c>
      <c r="J23" s="624"/>
      <c r="K23" s="622" t="str">
        <f>IF(COUNTIF((INDEX(SEPTA1S5,1,42)),""),"",(INDEX(SEPTA1S5,1,42))&amp;CHAR(13)&amp;CHAR(10)&amp;" de "&amp;TEXT((INDEX(SEPTA1S5,2,42)),"hh"&amp;":"&amp;"mm")&amp;" à "&amp;TEXT((INDEX(SEPTA1S5,2,42)),"hh"&amp;":"&amp;"mm"&amp;" ")&amp;CHAR(13)&amp;CHAR(10)&amp;(INDEX(SEPTA1S5,4,42))&amp;" "&amp;CHAR(13)&amp;CHAR(10)&amp;(INDEX(SEPTA1S5,3,43))&amp;" "&amp;CHAR(13)&amp;CHAR(10)&amp;(INDEX(SEPTA1S5,3,42)))</f>
        <v/>
      </c>
      <c r="L23" s="625"/>
    </row>
    <row r="24" spans="1:12" x14ac:dyDescent="0.25">
      <c r="A24" s="37"/>
      <c r="B24" s="39" t="s">
        <v>235</v>
      </c>
      <c r="C24" s="38"/>
      <c r="D24" s="39" t="s">
        <v>235</v>
      </c>
      <c r="E24" s="42"/>
      <c r="F24" s="43" t="s">
        <v>235</v>
      </c>
      <c r="G24" s="42"/>
      <c r="H24" s="43" t="s">
        <v>235</v>
      </c>
      <c r="I24" s="42"/>
      <c r="J24" s="43" t="s">
        <v>235</v>
      </c>
      <c r="K24" s="44"/>
      <c r="L24" s="45" t="s">
        <v>235</v>
      </c>
    </row>
    <row r="25" spans="1:12" ht="96" customHeight="1" thickBot="1" x14ac:dyDescent="0.3">
      <c r="A25" s="616" t="str">
        <f>IF(COUNTIF((INDEX(SEPTA1S5,1,6)),""),"",IF(COUNTIF((INDEX(SEPTA1S5,1,8)),"&gt;&lt;"),(INDEX(SEPTA1S5,1,6))&amp;"&amp;"&amp;(INDEX(SEPTA1S5,1,8))&amp;CHAR(13)&amp;CHAR(10)&amp;" de "&amp;TEXT((INDEX(SEPTA1S5,2,6)),"hh"&amp;":"&amp;"mm")&amp;" à "&amp;TEXT((INDEX(SEPTA1S5,2,7)),"hh"&amp;":"&amp;"mm"&amp;" "&amp;CHAR(13)&amp;CHAR(10)&amp;"&amp;")&amp;" de "&amp;TEXT((INDEX(SEPTA1S5,2,8)),"hh"&amp;":"&amp;"mm")&amp;" à "&amp;TEXT((INDEX(SEPTA1S5,2,9)),"hh"&amp;":"&amp;"mm"&amp;" ")&amp;CHAR(13)&amp;CHAR(10)&amp;(INDEX(SEPTA1S5,4,6))&amp;" "&amp;(INDEX(SEPTA1S5,4,8))&amp;CHAR(13)&amp;CHAR(10)&amp;" "&amp;(INDEX(SEPTA1S5,3,7))&amp;" "&amp;(INDEX(SEPTA1S5,3,9))&amp;CHAR(13)&amp;CHAR(10)&amp;" "&amp;(INDEX(SEPTA1S5,3,6)),(INDEX(SEPTA1S5,1,6))&amp;CHAR(13)&amp;CHAR(10)&amp;" de "&amp;TEXT((INDEX(SEPTA1S5,2,6)),"hh"&amp;":"&amp;"mm")&amp;" à "&amp;TEXT((INDEX(SEPTA1S5,2,6)),"hh"&amp;":"&amp;"mm"&amp;" ")&amp;CHAR(13)&amp;CHAR(10)&amp;(INDEX(SEPTA1S5,4,6))&amp;" "&amp;CHAR(13)&amp;CHAR(10)&amp;(INDEX(SEPTA1S5,3,7))&amp;" "&amp;CHAR(13)&amp;CHAR(10)&amp;(INDEX(SEPTA1S5,3,6))))</f>
        <v/>
      </c>
      <c r="B25" s="617"/>
      <c r="C25" s="618" t="str">
        <f>IF(COUNTIF((INDEX(SEPTA1S5,1,14)),""),"",IF(COUNTIF((INDEX(SEPTA1S5,1,16)),"&gt;&lt;"),(INDEX(SEPTA1S5,1,14))&amp;"&amp;"&amp;(INDEX(SEPTA1S5,1,16))&amp;CHAR(13)&amp;CHAR(10)&amp;" de "&amp;TEXT((INDEX(SEPTA1S5,2,14)),"hh"&amp;":"&amp;"mm")&amp;" à "&amp;TEXT((INDEX(SEPTA1S5,2,15)),"hh"&amp;":"&amp;"mm"&amp;" "&amp;CHAR(13)&amp;CHAR(10)&amp;"&amp;")&amp;" de "&amp;TEXT((INDEX(SEPTA1S5,2,16)),"hh"&amp;":"&amp;"mm")&amp;" à "&amp;TEXT((INDEX(SEPTA1S5,2,17)),"hh"&amp;":"&amp;"mm"&amp;" ")&amp;CHAR(13)&amp;CHAR(10)&amp;(INDEX(SEPTA1S5,4,14))&amp;" "&amp;(INDEX(SEPTA1S5,4,16))&amp;CHAR(13)&amp;CHAR(10)&amp;" "&amp;(INDEX(SEPTA1S5,3,15))&amp;" "&amp;(INDEX(SEPTA1S5,3,17))&amp;CHAR(13)&amp;CHAR(10)&amp;" "&amp;(INDEX(SEPTA1S5,3,14)),(INDEX(SEPTA1S5,1,14))&amp;CHAR(13)&amp;CHAR(10)&amp;" de "&amp;TEXT((INDEX(SEPTA1S5,2,14)),"hh"&amp;":"&amp;"mm")&amp;" à "&amp;TEXT((INDEX(SEPTA1S5,2,14)),"hh"&amp;":"&amp;"mm"&amp;" ")&amp;CHAR(13)&amp;CHAR(10)&amp;(INDEX(SEPTA1S5,4,14))&amp;" "&amp;CHAR(13)&amp;CHAR(10)&amp;(INDEX(SEPTA1S5,3,15))&amp;" "&amp;CHAR(13)&amp;CHAR(10)&amp;(INDEX(SEPTA1S5,3,14))))</f>
        <v/>
      </c>
      <c r="D25" s="617"/>
      <c r="E25" s="618" t="str">
        <f>IF(COUNTIF((INDEX(SEPTA1S5,1,22)),""),"",IF(COUNTIF((INDEX(SEPTA1S5,1,24)),"&gt;&lt;"),(INDEX(SEPTA1S5,1,22))&amp;"&amp;"&amp;(INDEX(SEPTA1S5,1,24))&amp;CHAR(13)&amp;CHAR(10)&amp;" de "&amp;TEXT((INDEX(SEPTA1S5,2,22)),"hh"&amp;":"&amp;"mm")&amp;" à "&amp;TEXT((INDEX(SEPTA1S5,2,23)),"hh"&amp;":"&amp;"mm"&amp;" "&amp;CHAR(13)&amp;CHAR(10)&amp;"&amp;")&amp;" de "&amp;TEXT((INDEX(SEPTA1S5,2,24)),"hh"&amp;":"&amp;"mm")&amp;" à "&amp;TEXT((INDEX(SEPTA1S5,2,25)),"hh"&amp;":"&amp;"mm"&amp;" ")&amp;CHAR(13)&amp;CHAR(10)&amp;(INDEX(SEPTA1S5,4,22))&amp;" "&amp;(INDEX(SEPTA1S5,4,24))&amp;CHAR(13)&amp;CHAR(10)&amp;" "&amp;(INDEX(SEPTA1S5,3,23))&amp;" "&amp;(INDEX(SEPTA1S5,3,25))&amp;CHAR(13)&amp;CHAR(10)&amp;" "&amp;(INDEX(SEPTA1S5,3,22)),(INDEX(SEPTA1S5,1,22))&amp;CHAR(13)&amp;CHAR(10)&amp;" de "&amp;TEXT((INDEX(SEPTA1S5,2,22)),"hh"&amp;":"&amp;"mm")&amp;" à "&amp;TEXT((INDEX(SEPTA1S5,2,22)),"hh"&amp;":"&amp;"mm"&amp;" ")&amp;CHAR(13)&amp;CHAR(10)&amp;(INDEX(SEPTA1S5,4,22))&amp;" "&amp;CHAR(13)&amp;CHAR(10)&amp;(INDEX(SEPTA1S5,3,23))&amp;" "&amp;CHAR(13)&amp;CHAR(10)&amp;(INDEX(SEPTA1S5,3,22))))</f>
        <v/>
      </c>
      <c r="F25" s="617"/>
      <c r="G25" s="618" t="str">
        <f>IF(COUNTIF((INDEX(SEPTA1S5,1,30)),""),"",IF(COUNTIF((INDEX(SEPTA1S5,1,32)),"&gt;&lt;"),(INDEX(SEPTA1S5,1,30))&amp;"&amp;"&amp;(INDEX(SEPTA1S5,1,32))&amp;CHAR(13)&amp;CHAR(10)&amp;" de "&amp;TEXT((INDEX(SEPTA1S5,2,30)),"hh"&amp;":"&amp;"mm")&amp;" à "&amp;TEXT((INDEX(SEPTA1S5,2,31)),"hh"&amp;":"&amp;"mm"&amp;" "&amp;CHAR(13)&amp;CHAR(10)&amp;"&amp;")&amp;" de "&amp;TEXT((INDEX(SEPTA1S5,2,32)),"hh"&amp;":"&amp;"mm")&amp;" à "&amp;TEXT((INDEX(SEPTA1S5,2,33)),"hh"&amp;":"&amp;"mm"&amp;" ")&amp;CHAR(13)&amp;CHAR(10)&amp;(INDEX(SEPTA1S5,4,30))&amp;" "&amp;(INDEX(SEPTA1S5,4,32))&amp;CHAR(13)&amp;CHAR(10)&amp;" "&amp;(INDEX(SEPTA1S5,3,31))&amp;" "&amp;(INDEX(SEPTA1S5,3,33))&amp;CHAR(13)&amp;CHAR(10)&amp;" "&amp;(INDEX(SEPTA1S5,3,30)),(INDEX(SEPTA1S5,1,30))&amp;CHAR(13)&amp;CHAR(10)&amp;" de "&amp;TEXT((INDEX(SEPTA1S5,2,30)),"hh"&amp;":"&amp;"mm")&amp;" à "&amp;TEXT((INDEX(SEPTA1S5,2,30)),"hh"&amp;":"&amp;"mm"&amp;" ")&amp;CHAR(13)&amp;CHAR(10)&amp;(INDEX(SEPTA1S5,4,30))&amp;" "&amp;CHAR(13)&amp;CHAR(10)&amp;(INDEX(SEPTA1S5,3,31))&amp;" "&amp;CHAR(13)&amp;CHAR(10)&amp;(INDEX(SEPTA1S5,3,30))))</f>
        <v/>
      </c>
      <c r="H25" s="617"/>
      <c r="I25" s="618" t="str">
        <f>IF(COUNTIF((INDEX(SEPTA1S5,1,38)),""),"",IF(COUNTIF((INDEX(SEPTA1S5,1,40)),"&gt;&lt;"),(INDEX(SEPTA1S5,1,38))&amp;"&amp;"&amp;(INDEX(SEPTA1S5,1,40))&amp;CHAR(13)&amp;CHAR(10)&amp;" de "&amp;TEXT((INDEX(SEPTA1S5,2,38)),"hh"&amp;":"&amp;"mm")&amp;" à "&amp;TEXT((INDEX(SEPTA1S5,2,39)),"hh"&amp;":"&amp;"mm"&amp;" "&amp;CHAR(13)&amp;CHAR(10)&amp;"&amp;")&amp;" de "&amp;TEXT((INDEX(SEPTA1S5,2,40)),"hh"&amp;":"&amp;"mm")&amp;" à "&amp;TEXT((INDEX(SEPTA1S5,2,41)),"hh"&amp;":"&amp;"mm"&amp;" ")&amp;CHAR(13)&amp;CHAR(10)&amp;(INDEX(SEPTA1S5,4,38))&amp;" "&amp;(INDEX(SEPTA1S5,4,40))&amp;CHAR(13)&amp;CHAR(10)&amp;" "&amp;(INDEX(SEPTA1S5,3,39))&amp;" "&amp;(INDEX(SEPTA1S5,3,41))&amp;CHAR(13)&amp;CHAR(10)&amp;" "&amp;(INDEX(SEPTA1S5,3,38)),(INDEX(SEPTA1S5,1,38))&amp;CHAR(13)&amp;CHAR(10)&amp;" de "&amp;TEXT((INDEX(SEPTA1S5,2,38)),"hh"&amp;":"&amp;"mm")&amp;" à "&amp;TEXT((INDEX(SEPTA1S5,2,38)),"hh"&amp;":"&amp;"mm"&amp;" ")&amp;CHAR(13)&amp;CHAR(10)&amp;(INDEX(SEPTA1S5,4,38))&amp;" "&amp;CHAR(13)&amp;CHAR(10)&amp;(INDEX(SEPTA1S5,3,39))&amp;" "&amp;CHAR(13)&amp;CHAR(10)&amp;(INDEX(SEPTA1S5,3,38))))</f>
        <v/>
      </c>
      <c r="J25" s="617"/>
      <c r="K25" s="618" t="str">
        <f>IF(COUNTIF((INDEX(SEPTA1S5,1,44)),""),"",(INDEX(SEPTA1S5,1,44))&amp;CHAR(13)&amp;CHAR(10)&amp;" de "&amp;TEXT((INDEX(SEPTA1S5,2,44)),"hh"&amp;":"&amp;"mm")&amp;" à "&amp;TEXT((INDEX(SEPTA1S5,2,44)),"hh"&amp;":"&amp;"mm"&amp;" ")&amp;CHAR(13)&amp;CHAR(10)&amp;(INDEX(SEPTA1S5,4,44))&amp;" "&amp;CHAR(13)&amp;CHAR(10)&amp;(INDEX(SEPTA1S5,3,45))&amp;" "&amp;CHAR(13)&amp;CHAR(10)&amp;(INDEX(SEPTA1S5,3,44)))</f>
        <v/>
      </c>
      <c r="L25" s="619"/>
    </row>
    <row r="27" spans="1:12" ht="19.5" thickBot="1" x14ac:dyDescent="0.35">
      <c r="A27" s="32">
        <f>EDATE(A1,1)</f>
        <v>43036</v>
      </c>
      <c r="C27" s="32"/>
      <c r="E27" s="32"/>
      <c r="G27" s="32"/>
      <c r="I27" s="32"/>
      <c r="K27" s="32"/>
    </row>
    <row r="28" spans="1:12" x14ac:dyDescent="0.25">
      <c r="A28" s="33">
        <f>+K22+2</f>
        <v>43010</v>
      </c>
      <c r="B28" s="34" t="s">
        <v>234</v>
      </c>
      <c r="C28" s="35">
        <f>A28+1</f>
        <v>43011</v>
      </c>
      <c r="D28" s="34" t="s">
        <v>234</v>
      </c>
      <c r="E28" s="35">
        <f>C28+1</f>
        <v>43012</v>
      </c>
      <c r="F28" s="34" t="s">
        <v>234</v>
      </c>
      <c r="G28" s="35">
        <f>E28+1</f>
        <v>43013</v>
      </c>
      <c r="H28" s="34" t="s">
        <v>234</v>
      </c>
      <c r="I28" s="35">
        <f>G28+1</f>
        <v>43014</v>
      </c>
      <c r="J28" s="34" t="s">
        <v>234</v>
      </c>
      <c r="K28" s="35">
        <f>I28+1</f>
        <v>43015</v>
      </c>
      <c r="L28" s="36" t="s">
        <v>234</v>
      </c>
    </row>
    <row r="29" spans="1:12" ht="96" customHeight="1" thickBot="1" x14ac:dyDescent="0.3">
      <c r="A29" s="620" t="str">
        <f>IF(COUNTIF((INDEX(OCTA1S1,1,2)),""),"",IF(COUNTIF((INDEX(OCTA1S1,1,4)),"&gt;&lt;"),(INDEX(OCTA1S1,1,2))&amp;"&amp;"&amp;(INDEX(OCTA1S1,1,4))&amp;CHAR(13)&amp;CHAR(10)&amp;" de "&amp;TEXT((INDEX(OCTA1S1,2,2)),"hh"&amp;":"&amp;"mm")&amp;" à "&amp;TEXT((INDEX(OCTA1S1,2,3)),"hh"&amp;":"&amp;"mm"&amp;" "&amp;CHAR(13)&amp;CHAR(10)&amp;"&amp;")&amp;" de "&amp;TEXT((INDEX(OCTA1S1,2,4)),"hh"&amp;":"&amp;"mm")&amp;" à "&amp;TEXT((INDEX(OCTA1S1,2,5)),"hh"&amp;":"&amp;"mm"&amp;" ")&amp;CHAR(13)&amp;CHAR(10)&amp;(INDEX(OCTA1S1,4,2))&amp;" "&amp;(INDEX(OCTA1S1,4,4))&amp;CHAR(13)&amp;CHAR(10)&amp;" "&amp;(INDEX(OCTA1S1,3,3))&amp;" "&amp;(INDEX(OCTA1S1,3,5))&amp;CHAR(13)&amp;CHAR(10)&amp;" "&amp;(INDEX(OCTA1S1,3,2)),(INDEX(OCTA1S1,1,2))&amp;CHAR(13)&amp;CHAR(10)&amp;" de "&amp;TEXT((INDEX(OCTA1S1,2,2)),"hh"&amp;":"&amp;"mm")&amp;" à "&amp;TEXT((INDEX(OCTA1S1,2,2)),"hh"&amp;":"&amp;"mm"&amp;" ")&amp;CHAR(13)&amp;CHAR(10)&amp;(INDEX(OCTA1S1,4,2))&amp;" "&amp;CHAR(13)&amp;CHAR(10)&amp;(INDEX(OCTA1S1,3,3))&amp;" "&amp;CHAR(13)&amp;CHAR(10)&amp;(INDEX(OCTA1S1,3,2))))</f>
        <v>LUN 2OC_x000D_
 de 00:00 à 00:00 _x000D_
 _x000D_
 _x000D_
A1</v>
      </c>
      <c r="B29" s="621"/>
      <c r="C29" s="622" t="str">
        <f>IF(COUNTIF((INDEX(OCTA1S1,1,10)),""),"",IF(COUNTIF((INDEX(OCTA1S1,1,12)),"&gt;&lt;"),(INDEX(OCTA1S1,1,10))&amp;"&amp;"&amp;(INDEX(OCTA1S1,1,12))&amp;CHAR(13)&amp;CHAR(10)&amp;" de "&amp;TEXT((INDEX(OCTA1S1,2,10)),"hh"&amp;":"&amp;"mm")&amp;" à "&amp;TEXT((INDEX(OCTA1S1,2,11)),"hh"&amp;":"&amp;"mm"&amp;" "&amp;CHAR(13)&amp;CHAR(10)&amp;"&amp;")&amp;" de "&amp;TEXT((INDEX(OCTA1S1,2,12)),"hh"&amp;":"&amp;"mm")&amp;" à "&amp;TEXT((INDEX(OCTA1S1,2,13)),"hh"&amp;":"&amp;"mm"&amp;" ")&amp;CHAR(13)&amp;CHAR(10)&amp;(INDEX(OCTA1S1,4,10))&amp;" "&amp;(INDEX(OCTA1S1,4,12))&amp;CHAR(13)&amp;CHAR(10)&amp;" "&amp;(INDEX(OCTA1S1,3,11))&amp;" "&amp;(INDEX(OCTA1S1,3,13))&amp;CHAR(13)&amp;CHAR(10)&amp;" "&amp;(INDEX(OCTA1S1,3,10)),(INDEX(OCTA1S1,1,10))&amp;CHAR(13)&amp;CHAR(10)&amp;" de "&amp;TEXT((INDEX(OCTA1S1,2,10)),"hh"&amp;":"&amp;"mm")&amp;" à "&amp;TEXT((INDEX(OCTA1S1,2,10)),"hh"&amp;":"&amp;"mm"&amp;" ")&amp;CHAR(13)&amp;CHAR(10)&amp;(INDEX(OCTA1S1,4,10))&amp;" "&amp;CHAR(13)&amp;CHAR(10)&amp;(INDEX(OCTA1S1,3,11))&amp;" "&amp;CHAR(13)&amp;CHAR(10)&amp;(INDEX(OCTA1S1,3,10))))</f>
        <v/>
      </c>
      <c r="D29" s="621"/>
      <c r="E29" s="623" t="str">
        <f>IF(COUNTIF((INDEX(OCTA1S1,1,18)),""),"",IF(COUNTIF((INDEX(OCTA1S1,1,20)),"&gt;&lt;"),(INDEX(OCTA1S1,1,18))&amp;"&amp;"&amp;(INDEX(OCTA1S1,1,20))&amp;CHAR(13)&amp;CHAR(10)&amp;" de "&amp;TEXT((INDEX(OCTA1S1,2,18)),"hh"&amp;":"&amp;"mm")&amp;" à "&amp;TEXT((INDEX(OCTA1S1,2,19)),"hh"&amp;":"&amp;"mm"&amp;" "&amp;CHAR(13)&amp;CHAR(10)&amp;"&amp;")&amp;" de "&amp;TEXT((INDEX(OCTA1S1,2,20)),"hh"&amp;":"&amp;"mm")&amp;" à "&amp;TEXT((INDEX(OCTA1S1,2,21)),"hh"&amp;":"&amp;"mm"&amp;" ")&amp;CHAR(13)&amp;CHAR(10)&amp;(INDEX(OCTA1S1,4,18))&amp;" "&amp;(INDEX(OCTA1S1,4,20))&amp;CHAR(13)&amp;CHAR(10)&amp;" "&amp;(INDEX(OCTA1S1,3,19))&amp;" "&amp;(INDEX(OCTA1S1,3,21))&amp;CHAR(13)&amp;CHAR(10)&amp;" "&amp;(INDEX(OCTA1S1,3,18)),(INDEX(OCTA1S1,1,18))&amp;CHAR(13)&amp;CHAR(10)&amp;" de "&amp;TEXT((INDEX(OCTA1S1,2,18)),"hh"&amp;":"&amp;"mm")&amp;" à "&amp;TEXT((INDEX(OCTA1S1,2,18)),"hh"&amp;":"&amp;"mm"&amp;" ")&amp;CHAR(13)&amp;CHAR(10)&amp;(INDEX(OCTA1S1,4,18))&amp;" "&amp;CHAR(13)&amp;CHAR(10)&amp;(INDEX(OCTA1S1,3,19))&amp;" "&amp;CHAR(13)&amp;CHAR(10)&amp;(INDEX(OCTA1S1,3,18))))</f>
        <v/>
      </c>
      <c r="F29" s="624"/>
      <c r="G29" s="623" t="str">
        <f>IF(COUNTIF((INDEX(OCTA1S1,1,26)),""),"",IF(COUNTIF((INDEX(OCTA1S1,1,28)),"&gt;&lt;"),(INDEX(OCTA1S1,1,26))&amp;"&amp;"&amp;(INDEX(OCTA1S1,1,28))&amp;CHAR(13)&amp;CHAR(10)&amp;" de "&amp;TEXT((INDEX(OCTA1S1,2,26)),"hh"&amp;":"&amp;"mm")&amp;" à "&amp;TEXT((INDEX(OCTA1S1,2,27)),"hh"&amp;":"&amp;"mm"&amp;" "&amp;CHAR(13)&amp;CHAR(10)&amp;"&amp;")&amp;" de "&amp;TEXT((INDEX(OCTA1S1,2,28)),"hh"&amp;":"&amp;"mm")&amp;" à "&amp;TEXT((INDEX(OCTA1S1,2,29)),"hh"&amp;":"&amp;"mm"&amp;" ")&amp;CHAR(13)&amp;CHAR(10)&amp;(INDEX(OCTA1S1,4,26))&amp;" "&amp;(INDEX(OCTA1S1,4,28))&amp;CHAR(13)&amp;CHAR(10)&amp;" "&amp;(INDEX(OCTA1S1,3,27))&amp;" "&amp;(INDEX(OCTA1S1,3,29))&amp;CHAR(13)&amp;CHAR(10)&amp;" "&amp;(INDEX(OCTA1S1,3,26)),(INDEX(OCTA1S1,1,26))&amp;CHAR(13)&amp;CHAR(10)&amp;" de "&amp;TEXT((INDEX(OCTA1S1,2,26)),"hh"&amp;":"&amp;"mm")&amp;" à "&amp;TEXT((INDEX(OCTA1S1,2,26)),"hh"&amp;":"&amp;"mm"&amp;" ")&amp;CHAR(13)&amp;CHAR(10)&amp;(INDEX(OCTA1S1,4,26))&amp;" "&amp;CHAR(13)&amp;CHAR(10)&amp;(INDEX(OCTA1S1,3,27))&amp;" "&amp;CHAR(13)&amp;CHAR(10)&amp;(INDEX(OCTA1S1,3,26))))</f>
        <v/>
      </c>
      <c r="H29" s="624"/>
      <c r="I29" s="623" t="str">
        <f>IF(COUNTIF((INDEX(OCTA1S1,1,34)),""),"",IF(COUNTIF((INDEX(OCTA1S1,1,36)),"&gt;&lt;"),(INDEX(OCTA1S1,1,34))&amp;"&amp;"&amp;(INDEX(OCTA1S1,1,36))&amp;CHAR(13)&amp;CHAR(10)&amp;" de "&amp;TEXT((INDEX(OCTA1S1,2,34)),"hh"&amp;":"&amp;"mm")&amp;" à "&amp;TEXT((INDEX(OCTA1S1,2,35)),"hh"&amp;":"&amp;"mm"&amp;" "&amp;CHAR(13)&amp;CHAR(10)&amp;"&amp;")&amp;" de "&amp;TEXT((INDEX(OCTA1S1,2,36)),"hh"&amp;":"&amp;"mm")&amp;" à "&amp;TEXT((INDEX(OCTA1S1,2,37)),"hh"&amp;":"&amp;"mm"&amp;" ")&amp;CHAR(13)&amp;CHAR(10)&amp;(INDEX(OCTA1S1,4,34))&amp;" "&amp;(INDEX(OCTA1S1,4,36))&amp;CHAR(13)&amp;CHAR(10)&amp;" "&amp;(INDEX(OCTA1S1,3,35))&amp;" "&amp;(INDEX(OCTA1S1,3,37))&amp;CHAR(13)&amp;CHAR(10)&amp;" "&amp;(INDEX(OCTA1S1,3,34)),(INDEX(OCTA1S1,1,34))&amp;CHAR(13)&amp;CHAR(10)&amp;" de "&amp;TEXT((INDEX(OCTA1S1,2,34)),"hh"&amp;":"&amp;"mm")&amp;" à "&amp;TEXT((INDEX(OCTA1S1,2,34)),"hh"&amp;":"&amp;"mm"&amp;" ")&amp;CHAR(13)&amp;CHAR(10)&amp;(INDEX(OCTA1S1,4,34))&amp;" "&amp;CHAR(13)&amp;CHAR(10)&amp;(INDEX(OCTA1S1,3,35))&amp;" "&amp;CHAR(13)&amp;CHAR(10)&amp;(INDEX(OCTA1S1,3,34))))</f>
        <v/>
      </c>
      <c r="J29" s="624"/>
      <c r="K29" s="622" t="str">
        <f>IF(COUNTIF((INDEX(OCTA1S1,1,42)),""),"",(INDEX(OCTA1S1,1,42))&amp;CHAR(13)&amp;CHAR(10)&amp;" de "&amp;TEXT((INDEX(OCTA1S1,2,42)),"hh"&amp;":"&amp;"mm")&amp;" à "&amp;TEXT((INDEX(OCTA1S1,2,42)),"hh"&amp;":"&amp;"mm"&amp;" ")&amp;CHAR(13)&amp;CHAR(10)&amp;(INDEX(OCTA1S1,4,42))&amp;" "&amp;CHAR(13)&amp;CHAR(10)&amp;(INDEX(OCTA1S1,3,43))&amp;" "&amp;CHAR(13)&amp;CHAR(10)&amp;(INDEX(OCTA1S1,3,42)))</f>
        <v/>
      </c>
      <c r="L29" s="625"/>
    </row>
    <row r="30" spans="1:12" x14ac:dyDescent="0.25">
      <c r="A30" s="37"/>
      <c r="B30" s="39" t="s">
        <v>235</v>
      </c>
      <c r="C30" s="38"/>
      <c r="D30" s="39" t="s">
        <v>235</v>
      </c>
      <c r="E30" s="42"/>
      <c r="F30" s="43" t="s">
        <v>235</v>
      </c>
      <c r="G30" s="42"/>
      <c r="H30" s="43" t="s">
        <v>235</v>
      </c>
      <c r="I30" s="42"/>
      <c r="J30" s="43" t="s">
        <v>235</v>
      </c>
      <c r="K30" s="44"/>
      <c r="L30" s="45" t="s">
        <v>235</v>
      </c>
    </row>
    <row r="31" spans="1:12" ht="96" customHeight="1" thickBot="1" x14ac:dyDescent="0.3">
      <c r="A31" s="616" t="str">
        <f>IF(COUNTIF((INDEX(OCTA1S1,1,6)),""),"",IF(COUNTIF((INDEX(OCTA1S1,1,8)),"&gt;&lt;"),(INDEX(OCTA1S1,1,6))&amp;"&amp;"&amp;(INDEX(OCTA1S1,1,8))&amp;CHAR(13)&amp;CHAR(10)&amp;" de "&amp;TEXT((INDEX(OCTA1S1,2,6)),"hh"&amp;":"&amp;"mm")&amp;" à "&amp;TEXT((INDEX(OCTA1S1,2,7)),"hh"&amp;":"&amp;"mm"&amp;" "&amp;CHAR(13)&amp;CHAR(10)&amp;"&amp;")&amp;" de "&amp;TEXT((INDEX(OCTA1S1,2,8)),"hh"&amp;":"&amp;"mm")&amp;" à "&amp;TEXT((INDEX(OCTA1S1,2,9)),"hh"&amp;":"&amp;"mm"&amp;" ")&amp;CHAR(13)&amp;CHAR(10)&amp;(INDEX(OCTA1S1,4,6))&amp;" "&amp;(INDEX(OCTA1S1,4,8))&amp;CHAR(13)&amp;CHAR(10)&amp;" "&amp;(INDEX(OCTA1S1,3,7))&amp;" "&amp;(INDEX(OCTA1S1,3,9))&amp;CHAR(13)&amp;CHAR(10)&amp;" "&amp;(INDEX(OCTA1S1,3,6)),(INDEX(OCTA1S1,1,6))&amp;CHAR(13)&amp;CHAR(10)&amp;" de "&amp;TEXT((INDEX(OCTA1S1,2,6)),"hh"&amp;":"&amp;"mm")&amp;" à "&amp;TEXT((INDEX(OCTA1S1,2,6)),"hh"&amp;":"&amp;"mm"&amp;" ")&amp;CHAR(13)&amp;CHAR(10)&amp;(INDEX(OCTA1S1,4,6))&amp;" "&amp;CHAR(13)&amp;CHAR(10)&amp;(INDEX(OCTA1S1,3,7))&amp;" "&amp;CHAR(13)&amp;CHAR(10)&amp;(INDEX(OCTA1S1,3,6))))</f>
        <v/>
      </c>
      <c r="B31" s="617"/>
      <c r="C31" s="618" t="str">
        <f>IF(COUNTIF((INDEX(OCTA1S1,1,14)),""),"",IF(COUNTIF((INDEX(OCTA1S1,1,16)),"&gt;&lt;"),(INDEX(OCTA1S1,1,14))&amp;"&amp;"&amp;(INDEX(OCTA1S1,1,16))&amp;CHAR(13)&amp;CHAR(10)&amp;" de "&amp;TEXT((INDEX(OCTA1S1,2,14)),"hh"&amp;":"&amp;"mm")&amp;" à "&amp;TEXT((INDEX(OCTA1S1,2,15)),"hh"&amp;":"&amp;"mm"&amp;" "&amp;CHAR(13)&amp;CHAR(10)&amp;"&amp;")&amp;" de "&amp;TEXT((INDEX(OCTA1S1,2,16)),"hh"&amp;":"&amp;"mm")&amp;" à "&amp;TEXT((INDEX(OCTA1S1,2,17)),"hh"&amp;":"&amp;"mm"&amp;" ")&amp;CHAR(13)&amp;CHAR(10)&amp;(INDEX(OCTA1S1,4,14))&amp;" "&amp;(INDEX(OCTA1S1,4,16))&amp;CHAR(13)&amp;CHAR(10)&amp;" "&amp;(INDEX(OCTA1S1,3,15))&amp;" "&amp;(INDEX(OCTA1S1,3,17))&amp;CHAR(13)&amp;CHAR(10)&amp;" "&amp;(INDEX(OCTA1S1,3,14)),(INDEX(OCTA1S1,1,14))&amp;CHAR(13)&amp;CHAR(10)&amp;" de "&amp;TEXT((INDEX(OCTA1S1,2,14)),"hh"&amp;":"&amp;"mm")&amp;" à "&amp;TEXT((INDEX(OCTA1S1,2,14)),"hh"&amp;":"&amp;"mm"&amp;" ")&amp;CHAR(13)&amp;CHAR(10)&amp;(INDEX(OCTA1S1,4,14))&amp;" "&amp;CHAR(13)&amp;CHAR(10)&amp;(INDEX(OCTA1S1,3,15))&amp;" "&amp;CHAR(13)&amp;CHAR(10)&amp;(INDEX(OCTA1S1,3,14))))</f>
        <v/>
      </c>
      <c r="D31" s="617"/>
      <c r="E31" s="618" t="str">
        <f>IF(COUNTIF((INDEX(OCTA1S1,1,22)),""),"",IF(COUNTIF((INDEX(OCTA1S1,1,24)),"&gt;&lt;"),(INDEX(OCTA1S1,1,22))&amp;"&amp;"&amp;(INDEX(OCTA1S1,1,24))&amp;CHAR(13)&amp;CHAR(10)&amp;" de "&amp;TEXT((INDEX(OCTA1S1,2,22)),"hh"&amp;":"&amp;"mm")&amp;" à "&amp;TEXT((INDEX(OCTA1S1,2,23)),"hh"&amp;":"&amp;"mm"&amp;" "&amp;CHAR(13)&amp;CHAR(10)&amp;"&amp;")&amp;" de "&amp;TEXT((INDEX(OCTA1S1,2,24)),"hh"&amp;":"&amp;"mm")&amp;" à "&amp;TEXT((INDEX(OCTA1S1,2,25)),"hh"&amp;":"&amp;"mm"&amp;" ")&amp;CHAR(13)&amp;CHAR(10)&amp;(INDEX(OCTA1S1,4,22))&amp;" "&amp;(INDEX(OCTA1S1,4,24))&amp;CHAR(13)&amp;CHAR(10)&amp;" "&amp;(INDEX(OCTA1S1,3,23))&amp;" "&amp;(INDEX(OCTA1S1,3,25))&amp;CHAR(13)&amp;CHAR(10)&amp;" "&amp;(INDEX(OCTA1S1,3,22)),(INDEX(OCTA1S1,1,22))&amp;CHAR(13)&amp;CHAR(10)&amp;" de "&amp;TEXT((INDEX(OCTA1S1,2,22)),"hh"&amp;":"&amp;"mm")&amp;" à "&amp;TEXT((INDEX(OCTA1S1,2,22)),"hh"&amp;":"&amp;"mm"&amp;" ")&amp;CHAR(13)&amp;CHAR(10)&amp;(INDEX(OCTA1S1,4,22))&amp;" "&amp;CHAR(13)&amp;CHAR(10)&amp;(INDEX(OCTA1S1,3,23))&amp;" "&amp;CHAR(13)&amp;CHAR(10)&amp;(INDEX(OCTA1S1,3,22))))</f>
        <v/>
      </c>
      <c r="F31" s="617"/>
      <c r="G31" s="618" t="str">
        <f>IF(COUNTIF((INDEX(OCTA1S1,1,30)),""),"",IF(COUNTIF((INDEX(OCTA1S1,1,32)),"&gt;&lt;"),(INDEX(OCTA1S1,1,30))&amp;"&amp;"&amp;(INDEX(OCTA1S1,1,32))&amp;CHAR(13)&amp;CHAR(10)&amp;" de "&amp;TEXT((INDEX(OCTA1S1,2,30)),"hh"&amp;":"&amp;"mm")&amp;" à "&amp;TEXT((INDEX(OCTA1S1,2,31)),"hh"&amp;":"&amp;"mm"&amp;" "&amp;CHAR(13)&amp;CHAR(10)&amp;"&amp;")&amp;" de "&amp;TEXT((INDEX(OCTA1S1,2,32)),"hh"&amp;":"&amp;"mm")&amp;" à "&amp;TEXT((INDEX(OCTA1S1,2,33)),"hh"&amp;":"&amp;"mm"&amp;" ")&amp;CHAR(13)&amp;CHAR(10)&amp;(INDEX(OCTA1S1,4,30))&amp;" "&amp;(INDEX(OCTA1S1,4,32))&amp;CHAR(13)&amp;CHAR(10)&amp;" "&amp;(INDEX(OCTA1S1,3,31))&amp;" "&amp;(INDEX(OCTA1S1,3,33))&amp;CHAR(13)&amp;CHAR(10)&amp;" "&amp;(INDEX(OCTA1S1,3,30)),(INDEX(OCTA1S1,1,30))&amp;CHAR(13)&amp;CHAR(10)&amp;" de "&amp;TEXT((INDEX(OCTA1S1,2,30)),"hh"&amp;":"&amp;"mm")&amp;" à "&amp;TEXT((INDEX(OCTA1S1,2,30)),"hh"&amp;":"&amp;"mm"&amp;" ")&amp;CHAR(13)&amp;CHAR(10)&amp;(INDEX(OCTA1S1,4,30))&amp;" "&amp;CHAR(13)&amp;CHAR(10)&amp;(INDEX(OCTA1S1,3,31))&amp;" "&amp;CHAR(13)&amp;CHAR(10)&amp;(INDEX(OCTA1S1,3,30))))</f>
        <v/>
      </c>
      <c r="H31" s="617"/>
      <c r="I31" s="618" t="str">
        <f>IF(COUNTIF((INDEX(OCTA1S1,1,38)),""),"",IF(COUNTIF((INDEX(OCTA1S1,1,40)),"&gt;&lt;"),(INDEX(OCTA1S1,1,38))&amp;"&amp;"&amp;(INDEX(OCTA1S1,1,40))&amp;CHAR(13)&amp;CHAR(10)&amp;" de "&amp;TEXT((INDEX(OCTA1S1,2,38)),"hh"&amp;":"&amp;"mm")&amp;" à "&amp;TEXT((INDEX(OCTA1S1,2,39)),"hh"&amp;":"&amp;"mm"&amp;" "&amp;CHAR(13)&amp;CHAR(10)&amp;"&amp;")&amp;" de "&amp;TEXT((INDEX(OCTA1S1,2,40)),"hh"&amp;":"&amp;"mm")&amp;" à "&amp;TEXT((INDEX(OCTA1S1,2,41)),"hh"&amp;":"&amp;"mm"&amp;" ")&amp;CHAR(13)&amp;CHAR(10)&amp;(INDEX(OCTA1S1,4,38))&amp;" "&amp;(INDEX(OCTA1S1,4,40))&amp;CHAR(13)&amp;CHAR(10)&amp;" "&amp;(INDEX(OCTA1S1,3,39))&amp;" "&amp;(INDEX(OCTA1S1,3,41))&amp;CHAR(13)&amp;CHAR(10)&amp;" "&amp;(INDEX(OCTA1S1,3,38)),(INDEX(OCTA1S1,1,38))&amp;CHAR(13)&amp;CHAR(10)&amp;" de "&amp;TEXT((INDEX(OCTA1S1,2,38)),"hh"&amp;":"&amp;"mm")&amp;" à "&amp;TEXT((INDEX(OCTA1S1,2,38)),"hh"&amp;":"&amp;"mm"&amp;" ")&amp;CHAR(13)&amp;CHAR(10)&amp;(INDEX(OCTA1S1,4,38))&amp;" "&amp;CHAR(13)&amp;CHAR(10)&amp;(INDEX(OCTA1S1,3,39))&amp;" "&amp;CHAR(13)&amp;CHAR(10)&amp;(INDEX(OCTA1S1,3,38))))</f>
        <v/>
      </c>
      <c r="J31" s="617"/>
      <c r="K31" s="618" t="str">
        <f>IF(COUNTIF((INDEX(OCTA1S1,1,44)),""),"",(INDEX(OCTA1S1,1,44))&amp;CHAR(13)&amp;CHAR(10)&amp;" de "&amp;TEXT((INDEX(OCTA1S1,2,44)),"hh"&amp;":"&amp;"mm")&amp;" à "&amp;TEXT((INDEX(OCTA1S1,2,44)),"hh"&amp;":"&amp;"mm"&amp;" ")&amp;CHAR(13)&amp;CHAR(10)&amp;(INDEX(OCTA1S1,4,44))&amp;" "&amp;CHAR(13)&amp;CHAR(10)&amp;(INDEX(OCTA1S1,3,45))&amp;" "&amp;CHAR(13)&amp;CHAR(10)&amp;(INDEX(OCTA1S1,3,44)))</f>
        <v/>
      </c>
      <c r="L31" s="619"/>
    </row>
    <row r="32" spans="1:12" ht="16.5" thickBot="1" x14ac:dyDescent="0.3"/>
    <row r="33" spans="1:12" x14ac:dyDescent="0.25">
      <c r="A33" s="33">
        <f>K28+2</f>
        <v>43017</v>
      </c>
      <c r="B33" s="34" t="s">
        <v>234</v>
      </c>
      <c r="C33" s="35">
        <f>A33+1</f>
        <v>43018</v>
      </c>
      <c r="D33" s="34" t="s">
        <v>234</v>
      </c>
      <c r="E33" s="35">
        <f>C33+1</f>
        <v>43019</v>
      </c>
      <c r="F33" s="34" t="s">
        <v>234</v>
      </c>
      <c r="G33" s="35">
        <f>E33+1</f>
        <v>43020</v>
      </c>
      <c r="H33" s="34" t="s">
        <v>234</v>
      </c>
      <c r="I33" s="35">
        <f>G33+1</f>
        <v>43021</v>
      </c>
      <c r="J33" s="34" t="s">
        <v>234</v>
      </c>
      <c r="K33" s="35">
        <f>I33+1</f>
        <v>43022</v>
      </c>
      <c r="L33" s="36" t="s">
        <v>234</v>
      </c>
    </row>
    <row r="34" spans="1:12" ht="96" customHeight="1" thickBot="1" x14ac:dyDescent="0.3">
      <c r="A34" s="620" t="str">
        <f>IF(COUNTIF((INDEX(OCTA1S2,1,2)),""),"",IF(COUNTIF((INDEX(OCTA1S2,1,4)),"&gt;&lt;"),(INDEX(OCTA1S2,1,2))&amp;"&amp;"&amp;(INDEX(OCTA1S2,1,4))&amp;CHAR(13)&amp;CHAR(10)&amp;" de "&amp;TEXT((INDEX(OCTA1S2,2,2)),"hh"&amp;":"&amp;"mm")&amp;" à "&amp;TEXT((INDEX(OCTA1S2,2,3)),"hh"&amp;":"&amp;"mm"&amp;" "&amp;CHAR(13)&amp;CHAR(10)&amp;"&amp;")&amp;" de "&amp;TEXT((INDEX(OCTA1S2,2,4)),"hh"&amp;":"&amp;"mm")&amp;" à "&amp;TEXT((INDEX(OCTA1S2,2,5)),"hh"&amp;":"&amp;"mm"&amp;" ")&amp;CHAR(13)&amp;CHAR(10)&amp;(INDEX(OCTA1S2,4,2))&amp;" "&amp;(INDEX(OCTA1S2,4,4))&amp;CHAR(13)&amp;CHAR(10)&amp;" "&amp;(INDEX(OCTA1S2,3,3))&amp;" "&amp;(INDEX(OCTA1S2,3,5))&amp;CHAR(13)&amp;CHAR(10)&amp;" "&amp;(INDEX(OCTA1S2,3,2)),(INDEX(OCTA1S2,1,2))&amp;CHAR(13)&amp;CHAR(10)&amp;" de "&amp;TEXT((INDEX(OCTA1S2,2,2)),"hh"&amp;":"&amp;"mm")&amp;" à "&amp;TEXT((INDEX(OCTA1S2,2,2)),"hh"&amp;":"&amp;"mm"&amp;" ")&amp;CHAR(13)&amp;CHAR(10)&amp;(INDEX(OCTA1S2,4,2))&amp;" "&amp;CHAR(13)&amp;CHAR(10)&amp;(INDEX(OCTA1S2,3,3))&amp;" "&amp;CHAR(13)&amp;CHAR(10)&amp;(INDEX(OCTA1S2,3,2))))</f>
        <v xml:space="preserve">LUN9OC_x000D_
 de 00:00 à 00:00 _x000D_
 _x000D_
 _x000D_
</v>
      </c>
      <c r="B34" s="621"/>
      <c r="C34" s="622" t="str">
        <f>IF(COUNTIF((INDEX(OCTA1S2,1,10)),""),"",IF(COUNTIF((INDEX(OCTA1S2,1,12)),"&gt;&lt;"),(INDEX(OCTA1S2,1,10))&amp;"&amp;"&amp;(INDEX(OCTA1S2,1,12))&amp;CHAR(13)&amp;CHAR(10)&amp;" de "&amp;TEXT((INDEX(OCTA1S2,2,10)),"hh"&amp;":"&amp;"mm")&amp;" à "&amp;TEXT((INDEX(OCTA1S2,2,11)),"hh"&amp;":"&amp;"mm"&amp;" "&amp;CHAR(13)&amp;CHAR(10)&amp;"&amp;")&amp;" de "&amp;TEXT((INDEX(OCTA1S2,2,12)),"hh"&amp;":"&amp;"mm")&amp;" à "&amp;TEXT((INDEX(OCTA1S2,2,13)),"hh"&amp;":"&amp;"mm"&amp;" ")&amp;CHAR(13)&amp;CHAR(10)&amp;(INDEX(OCTA1S2,4,10))&amp;" "&amp;(INDEX(OCTA1S2,4,12))&amp;CHAR(13)&amp;CHAR(10)&amp;" "&amp;(INDEX(OCTA1S2,3,11))&amp;" "&amp;(INDEX(OCTA1S2,3,13))&amp;CHAR(13)&amp;CHAR(10)&amp;" "&amp;(INDEX(OCTA1S2,3,10)),(INDEX(OCTA1S2,1,10))&amp;CHAR(13)&amp;CHAR(10)&amp;" de "&amp;TEXT((INDEX(OCTA1S2,2,10)),"hh"&amp;":"&amp;"mm")&amp;" à "&amp;TEXT((INDEX(OCTA1S2,2,10)),"hh"&amp;":"&amp;"mm"&amp;" ")&amp;CHAR(13)&amp;CHAR(10)&amp;(INDEX(OCTA1S2,4,10))&amp;" "&amp;CHAR(13)&amp;CHAR(10)&amp;(INDEX(OCTA1S2,3,11))&amp;" "&amp;CHAR(13)&amp;CHAR(10)&amp;(INDEX(OCTA1S2,3,10))))</f>
        <v/>
      </c>
      <c r="D34" s="621"/>
      <c r="E34" s="623" t="str">
        <f>IF(COUNTIF((INDEX(OCTA1S2,1,18)),""),"",IF(COUNTIF((INDEX(OCTA1S2,1,20)),"&gt;&lt;"),(INDEX(OCTA1S2,1,18))&amp;"&amp;"&amp;(INDEX(OCTA1S2,1,20))&amp;CHAR(13)&amp;CHAR(10)&amp;" de "&amp;TEXT((INDEX(OCTA1S2,2,18)),"hh"&amp;":"&amp;"mm")&amp;" à "&amp;TEXT((INDEX(OCTA1S2,2,19)),"hh"&amp;":"&amp;"mm"&amp;" "&amp;CHAR(13)&amp;CHAR(10)&amp;"&amp;")&amp;" de "&amp;TEXT((INDEX(OCTA1S2,2,20)),"hh"&amp;":"&amp;"mm")&amp;" à "&amp;TEXT((INDEX(OCTA1S2,2,21)),"hh"&amp;":"&amp;"mm"&amp;" ")&amp;CHAR(13)&amp;CHAR(10)&amp;(INDEX(OCTA1S2,4,18))&amp;" "&amp;(INDEX(OCTA1S2,4,20))&amp;CHAR(13)&amp;CHAR(10)&amp;" "&amp;(INDEX(OCTA1S2,3,19))&amp;" "&amp;(INDEX(OCTA1S2,3,21))&amp;CHAR(13)&amp;CHAR(10)&amp;" "&amp;(INDEX(OCTA1S2,3,18)),(INDEX(OCTA1S2,1,18))&amp;CHAR(13)&amp;CHAR(10)&amp;" de "&amp;TEXT((INDEX(OCTA1S2,2,18)),"hh"&amp;":"&amp;"mm")&amp;" à "&amp;TEXT((INDEX(OCTA1S2,2,18)),"hh"&amp;":"&amp;"mm"&amp;" ")&amp;CHAR(13)&amp;CHAR(10)&amp;(INDEX(OCTA1S2,4,18))&amp;" "&amp;CHAR(13)&amp;CHAR(10)&amp;(INDEX(OCTA1S2,3,19))&amp;" "&amp;CHAR(13)&amp;CHAR(10)&amp;(INDEX(OCTA1S2,3,18))))</f>
        <v/>
      </c>
      <c r="F34" s="624"/>
      <c r="G34" s="623" t="str">
        <f>IF(COUNTIF((INDEX(OCTA1S2,1,26)),""),"",IF(COUNTIF((INDEX(OCTA1S2,1,28)),"&gt;&lt;"),(INDEX(OCTA1S2,1,26))&amp;"&amp;"&amp;(INDEX(OCTA1S2,1,28))&amp;CHAR(13)&amp;CHAR(10)&amp;" de "&amp;TEXT((INDEX(OCTA1S2,2,26)),"hh"&amp;":"&amp;"mm")&amp;" à "&amp;TEXT((INDEX(OCTA1S2,2,27)),"hh"&amp;":"&amp;"mm"&amp;" "&amp;CHAR(13)&amp;CHAR(10)&amp;"&amp;")&amp;" de "&amp;TEXT((INDEX(OCTA1S2,2,28)),"hh"&amp;":"&amp;"mm")&amp;" à "&amp;TEXT((INDEX(OCTA1S2,2,29)),"hh"&amp;":"&amp;"mm"&amp;" ")&amp;CHAR(13)&amp;CHAR(10)&amp;(INDEX(OCTA1S2,4,26))&amp;" "&amp;(INDEX(OCTA1S2,4,28))&amp;CHAR(13)&amp;CHAR(10)&amp;" "&amp;(INDEX(OCTA1S2,3,27))&amp;" "&amp;(INDEX(OCTA1S2,3,29))&amp;CHAR(13)&amp;CHAR(10)&amp;" "&amp;(INDEX(OCTA1S2,3,26)),(INDEX(OCTA1S2,1,26))&amp;CHAR(13)&amp;CHAR(10)&amp;" de "&amp;TEXT((INDEX(OCTA1S2,2,26)),"hh"&amp;":"&amp;"mm")&amp;" à "&amp;TEXT((INDEX(OCTA1S2,2,26)),"hh"&amp;":"&amp;"mm"&amp;" ")&amp;CHAR(13)&amp;CHAR(10)&amp;(INDEX(OCTA1S2,4,26))&amp;" "&amp;CHAR(13)&amp;CHAR(10)&amp;(INDEX(OCTA1S2,3,27))&amp;" "&amp;CHAR(13)&amp;CHAR(10)&amp;(INDEX(OCTA1S2,3,26))))</f>
        <v/>
      </c>
      <c r="H34" s="624"/>
      <c r="I34" s="623" t="str">
        <f>IF(COUNTIF((INDEX(OCTA1S2,1,34)),""),"",IF(COUNTIF((INDEX(OCTA1S2,1,36)),"&gt;&lt;"),(INDEX(OCTA1S2,1,34))&amp;"&amp;"&amp;(INDEX(OCTA1S2,1,36))&amp;CHAR(13)&amp;CHAR(10)&amp;" de "&amp;TEXT((INDEX(OCTA1S2,2,34)),"hh"&amp;":"&amp;"mm")&amp;" à "&amp;TEXT((INDEX(OCTA1S2,2,35)),"hh"&amp;":"&amp;"mm"&amp;" "&amp;CHAR(13)&amp;CHAR(10)&amp;"&amp;")&amp;" de "&amp;TEXT((INDEX(OCTA1S2,2,36)),"hh"&amp;":"&amp;"mm")&amp;" à "&amp;TEXT((INDEX(OCTA1S2,2,37)),"hh"&amp;":"&amp;"mm"&amp;" ")&amp;CHAR(13)&amp;CHAR(10)&amp;(INDEX(OCTA1S2,4,34))&amp;" "&amp;(INDEX(OCTA1S2,4,36))&amp;CHAR(13)&amp;CHAR(10)&amp;" "&amp;(INDEX(OCTA1S2,3,35))&amp;" "&amp;(INDEX(OCTA1S2,3,37))&amp;CHAR(13)&amp;CHAR(10)&amp;" "&amp;(INDEX(OCTA1S2,3,34)),(INDEX(OCTA1S2,1,34))&amp;CHAR(13)&amp;CHAR(10)&amp;" de "&amp;TEXT((INDEX(OCTA1S2,2,34)),"hh"&amp;":"&amp;"mm")&amp;" à "&amp;TEXT((INDEX(OCTA1S2,2,34)),"hh"&amp;":"&amp;"mm"&amp;" ")&amp;CHAR(13)&amp;CHAR(10)&amp;(INDEX(OCTA1S2,4,34))&amp;" "&amp;CHAR(13)&amp;CHAR(10)&amp;(INDEX(OCTA1S2,3,35))&amp;" "&amp;CHAR(13)&amp;CHAR(10)&amp;(INDEX(OCTA1S2,3,34))))</f>
        <v/>
      </c>
      <c r="J34" s="624"/>
      <c r="K34" s="622" t="str">
        <f>IF(COUNTIF((INDEX(OCTA1S2,1,42)),""),"",(INDEX(OCTA1S2,1,42))&amp;CHAR(13)&amp;CHAR(10)&amp;" de "&amp;TEXT((INDEX(OCTA1S2,2,42)),"hh"&amp;":"&amp;"mm")&amp;" à "&amp;TEXT((INDEX(OCTA1S2,2,42)),"hh"&amp;":"&amp;"mm"&amp;" ")&amp;CHAR(13)&amp;CHAR(10)&amp;(INDEX(OCTA1S2,4,42))&amp;" "&amp;CHAR(13)&amp;CHAR(10)&amp;(INDEX(OCTA1S2,3,43))&amp;" "&amp;CHAR(13)&amp;CHAR(10)&amp;(INDEX(OCTA1S2,3,42)))</f>
        <v/>
      </c>
      <c r="L34" s="625"/>
    </row>
    <row r="35" spans="1:12" x14ac:dyDescent="0.25">
      <c r="A35" s="37"/>
      <c r="B35" s="39" t="s">
        <v>235</v>
      </c>
      <c r="C35" s="38"/>
      <c r="D35" s="39" t="s">
        <v>235</v>
      </c>
      <c r="E35" s="42"/>
      <c r="F35" s="43" t="s">
        <v>235</v>
      </c>
      <c r="G35" s="42"/>
      <c r="H35" s="43" t="s">
        <v>235</v>
      </c>
      <c r="I35" s="42"/>
      <c r="J35" s="43" t="s">
        <v>235</v>
      </c>
      <c r="K35" s="44"/>
      <c r="L35" s="45" t="s">
        <v>235</v>
      </c>
    </row>
    <row r="36" spans="1:12" ht="96" customHeight="1" thickBot="1" x14ac:dyDescent="0.3">
      <c r="A36" s="616" t="str">
        <f>IF(COUNTIF((INDEX(OCTA1S2,1,6)),""),"",IF(COUNTIF((INDEX(OCTA1S2,1,8)),"&gt;&lt;"),(INDEX(OCTA1S2,1,6))&amp;"&amp;"&amp;(INDEX(OCTA1S2,1,8))&amp;CHAR(13)&amp;CHAR(10)&amp;" de "&amp;TEXT((INDEX(OCTA1S2,2,6)),"hh"&amp;":"&amp;"mm")&amp;" à "&amp;TEXT((INDEX(OCTA1S2,2,7)),"hh"&amp;":"&amp;"mm"&amp;" "&amp;CHAR(13)&amp;CHAR(10)&amp;"&amp;")&amp;" de "&amp;TEXT((INDEX(OCTA1S2,2,8)),"hh"&amp;":"&amp;"mm")&amp;" à "&amp;TEXT((INDEX(OCTA1S2,2,9)),"hh"&amp;":"&amp;"mm"&amp;" ")&amp;CHAR(13)&amp;CHAR(10)&amp;(INDEX(OCTA1S2,4,6))&amp;" "&amp;(INDEX(OCTA1S2,4,8))&amp;CHAR(13)&amp;CHAR(10)&amp;" "&amp;(INDEX(OCTA1S2,3,7))&amp;" "&amp;(INDEX(OCTA1S2,3,9))&amp;CHAR(13)&amp;CHAR(10)&amp;" "&amp;(INDEX(OCTA1S2,3,6)),(INDEX(OCTA1S2,1,6))&amp;CHAR(13)&amp;CHAR(10)&amp;" de "&amp;TEXT((INDEX(OCTA1S2,2,6)),"hh"&amp;":"&amp;"mm")&amp;" à "&amp;TEXT((INDEX(OCTA1S2,2,6)),"hh"&amp;":"&amp;"mm"&amp;" ")&amp;CHAR(13)&amp;CHAR(10)&amp;(INDEX(OCTA1S2,4,6))&amp;" "&amp;CHAR(13)&amp;CHAR(10)&amp;(INDEX(OCTA1S2,3,7))&amp;" "&amp;CHAR(13)&amp;CHAR(10)&amp;(INDEX(OCTA1S2,3,6))))</f>
        <v/>
      </c>
      <c r="B36" s="617"/>
      <c r="C36" s="618" t="str">
        <f>IF(COUNTIF((INDEX(OCTA1S2,1,14)),""),"",IF(COUNTIF((INDEX(OCTA1S2,1,16)),"&gt;&lt;"),(INDEX(OCTA1S2,1,14))&amp;"&amp;"&amp;(INDEX(OCTA1S2,1,16))&amp;CHAR(13)&amp;CHAR(10)&amp;" de "&amp;TEXT((INDEX(OCTA1S2,2,14)),"hh"&amp;":"&amp;"mm")&amp;" à "&amp;TEXT((INDEX(OCTA1S2,2,15)),"hh"&amp;":"&amp;"mm"&amp;" "&amp;CHAR(13)&amp;CHAR(10)&amp;"&amp;")&amp;" de "&amp;TEXT((INDEX(OCTA1S2,2,16)),"hh"&amp;":"&amp;"mm")&amp;" à "&amp;TEXT((INDEX(OCTA1S2,2,17)),"hh"&amp;":"&amp;"mm"&amp;" ")&amp;CHAR(13)&amp;CHAR(10)&amp;(INDEX(OCTA1S2,4,14))&amp;" "&amp;(INDEX(OCTA1S2,4,16))&amp;CHAR(13)&amp;CHAR(10)&amp;" "&amp;(INDEX(OCTA1S2,3,15))&amp;" "&amp;(INDEX(OCTA1S2,3,17))&amp;CHAR(13)&amp;CHAR(10)&amp;" "&amp;(INDEX(OCTA1S2,3,14)),(INDEX(OCTA1S2,1,14))&amp;CHAR(13)&amp;CHAR(10)&amp;" de "&amp;TEXT((INDEX(OCTA1S2,2,14)),"hh"&amp;":"&amp;"mm")&amp;" à "&amp;TEXT((INDEX(OCTA1S2,2,14)),"hh"&amp;":"&amp;"mm"&amp;" ")&amp;CHAR(13)&amp;CHAR(10)&amp;(INDEX(OCTA1S2,4,14))&amp;" "&amp;CHAR(13)&amp;CHAR(10)&amp;(INDEX(OCTA1S2,3,15))&amp;" "&amp;CHAR(13)&amp;CHAR(10)&amp;(INDEX(OCTA1S2,3,14))))</f>
        <v/>
      </c>
      <c r="D36" s="617"/>
      <c r="E36" s="618" t="str">
        <f>IF(COUNTIF((INDEX(OCTA1S2,1,22)),""),"",IF(COUNTIF((INDEX(OCTA1S2,1,24)),"&gt;&lt;"),(INDEX(OCTA1S2,1,22))&amp;"&amp;"&amp;(INDEX(OCTA1S2,1,24))&amp;CHAR(13)&amp;CHAR(10)&amp;" de "&amp;TEXT((INDEX(OCTA1S2,2,22)),"hh"&amp;":"&amp;"mm")&amp;" à "&amp;TEXT((INDEX(OCTA1S2,2,23)),"hh"&amp;":"&amp;"mm"&amp;" "&amp;CHAR(13)&amp;CHAR(10)&amp;"&amp;")&amp;" de "&amp;TEXT((INDEX(OCTA1S2,2,24)),"hh"&amp;":"&amp;"mm")&amp;" à "&amp;TEXT((INDEX(OCTA1S2,2,25)),"hh"&amp;":"&amp;"mm"&amp;" ")&amp;CHAR(13)&amp;CHAR(10)&amp;(INDEX(OCTA1S2,4,22))&amp;" "&amp;(INDEX(OCTA1S2,4,24))&amp;CHAR(13)&amp;CHAR(10)&amp;" "&amp;(INDEX(OCTA1S2,3,23))&amp;" "&amp;(INDEX(OCTA1S2,3,25))&amp;CHAR(13)&amp;CHAR(10)&amp;" "&amp;(INDEX(OCTA1S2,3,22)),(INDEX(OCTA1S2,1,22))&amp;CHAR(13)&amp;CHAR(10)&amp;" de "&amp;TEXT((INDEX(OCTA1S2,2,22)),"hh"&amp;":"&amp;"mm")&amp;" à "&amp;TEXT((INDEX(OCTA1S2,2,22)),"hh"&amp;":"&amp;"mm"&amp;" ")&amp;CHAR(13)&amp;CHAR(10)&amp;(INDEX(OCTA1S2,4,22))&amp;" "&amp;CHAR(13)&amp;CHAR(10)&amp;(INDEX(OCTA1S2,3,23))&amp;" "&amp;CHAR(13)&amp;CHAR(10)&amp;(INDEX(OCTA1S2,3,22))))</f>
        <v/>
      </c>
      <c r="F36" s="617"/>
      <c r="G36" s="618" t="str">
        <f>IF(COUNTIF((INDEX(OCTA1S2,1,30)),""),"",IF(COUNTIF((INDEX(OCTA1S2,1,32)),"&gt;&lt;"),(INDEX(OCTA1S2,1,30))&amp;"&amp;"&amp;(INDEX(OCTA1S2,1,32))&amp;CHAR(13)&amp;CHAR(10)&amp;" de "&amp;TEXT((INDEX(OCTA1S2,2,30)),"hh"&amp;":"&amp;"mm")&amp;" à "&amp;TEXT((INDEX(OCTA1S2,2,31)),"hh"&amp;":"&amp;"mm"&amp;" "&amp;CHAR(13)&amp;CHAR(10)&amp;"&amp;")&amp;" de "&amp;TEXT((INDEX(OCTA1S2,2,32)),"hh"&amp;":"&amp;"mm")&amp;" à "&amp;TEXT((INDEX(OCTA1S2,2,33)),"hh"&amp;":"&amp;"mm"&amp;" ")&amp;CHAR(13)&amp;CHAR(10)&amp;(INDEX(OCTA1S2,4,30))&amp;" "&amp;(INDEX(OCTA1S2,4,32))&amp;CHAR(13)&amp;CHAR(10)&amp;" "&amp;(INDEX(OCTA1S2,3,31))&amp;" "&amp;(INDEX(OCTA1S2,3,33))&amp;CHAR(13)&amp;CHAR(10)&amp;" "&amp;(INDEX(OCTA1S2,3,30)),(INDEX(OCTA1S2,1,30))&amp;CHAR(13)&amp;CHAR(10)&amp;" de "&amp;TEXT((INDEX(OCTA1S2,2,30)),"hh"&amp;":"&amp;"mm")&amp;" à "&amp;TEXT((INDEX(OCTA1S2,2,30)),"hh"&amp;":"&amp;"mm"&amp;" ")&amp;CHAR(13)&amp;CHAR(10)&amp;(INDEX(OCTA1S2,4,30))&amp;" "&amp;CHAR(13)&amp;CHAR(10)&amp;(INDEX(OCTA1S2,3,31))&amp;" "&amp;CHAR(13)&amp;CHAR(10)&amp;(INDEX(OCTA1S2,3,30))))</f>
        <v/>
      </c>
      <c r="H36" s="617"/>
      <c r="I36" s="618" t="str">
        <f>IF(COUNTIF((INDEX(OCTA1S2,1,38)),""),"",IF(COUNTIF((INDEX(OCTA1S2,1,40)),"&gt;&lt;"),(INDEX(OCTA1S2,1,38))&amp;"&amp;"&amp;(INDEX(OCTA1S2,1,40))&amp;CHAR(13)&amp;CHAR(10)&amp;" de "&amp;TEXT((INDEX(OCTA1S2,2,38)),"hh"&amp;":"&amp;"mm")&amp;" à "&amp;TEXT((INDEX(OCTA1S2,2,39)),"hh"&amp;":"&amp;"mm"&amp;" "&amp;CHAR(13)&amp;CHAR(10)&amp;"&amp;")&amp;" de "&amp;TEXT((INDEX(OCTA1S2,2,40)),"hh"&amp;":"&amp;"mm")&amp;" à "&amp;TEXT((INDEX(OCTA1S2,2,41)),"hh"&amp;":"&amp;"mm"&amp;" ")&amp;CHAR(13)&amp;CHAR(10)&amp;(INDEX(OCTA1S2,4,38))&amp;" "&amp;(INDEX(OCTA1S2,4,40))&amp;CHAR(13)&amp;CHAR(10)&amp;" "&amp;(INDEX(OCTA1S2,3,39))&amp;" "&amp;(INDEX(OCTA1S2,3,41))&amp;CHAR(13)&amp;CHAR(10)&amp;" "&amp;(INDEX(OCTA1S2,3,38)),(INDEX(OCTA1S2,1,38))&amp;CHAR(13)&amp;CHAR(10)&amp;" de "&amp;TEXT((INDEX(OCTA1S2,2,38)),"hh"&amp;":"&amp;"mm")&amp;" à "&amp;TEXT((INDEX(OCTA1S2,2,38)),"hh"&amp;":"&amp;"mm"&amp;" ")&amp;CHAR(13)&amp;CHAR(10)&amp;(INDEX(OCTA1S2,4,38))&amp;" "&amp;CHAR(13)&amp;CHAR(10)&amp;(INDEX(OCTA1S2,3,39))&amp;" "&amp;CHAR(13)&amp;CHAR(10)&amp;(INDEX(OCTA1S2,3,38))))</f>
        <v/>
      </c>
      <c r="J36" s="617"/>
      <c r="K36" s="618" t="str">
        <f>IF(COUNTIF((INDEX(OCTA1S2,1,44)),""),"",(INDEX(OCTA1S2,1,44))&amp;CHAR(13)&amp;CHAR(10)&amp;" de "&amp;TEXT((INDEX(OCTA1S2,2,44)),"hh"&amp;":"&amp;"mm")&amp;" à "&amp;TEXT((INDEX(OCTA1S2,2,44)),"hh"&amp;":"&amp;"mm"&amp;" ")&amp;CHAR(13)&amp;CHAR(10)&amp;(INDEX(OCTA1S2,4,44))&amp;" "&amp;CHAR(13)&amp;CHAR(10)&amp;(INDEX(OCTA1S2,3,45))&amp;" "&amp;CHAR(13)&amp;CHAR(10)&amp;(INDEX(OCTA1S2,3,44)))</f>
        <v/>
      </c>
      <c r="L36" s="619"/>
    </row>
    <row r="37" spans="1:12" ht="16.5" thickBot="1" x14ac:dyDescent="0.3"/>
    <row r="38" spans="1:12" x14ac:dyDescent="0.25">
      <c r="A38" s="33">
        <f>K33+2</f>
        <v>43024</v>
      </c>
      <c r="B38" s="34" t="s">
        <v>234</v>
      </c>
      <c r="C38" s="35">
        <f>A38+1</f>
        <v>43025</v>
      </c>
      <c r="D38" s="34" t="s">
        <v>234</v>
      </c>
      <c r="E38" s="35">
        <f>C38+1</f>
        <v>43026</v>
      </c>
      <c r="F38" s="34" t="s">
        <v>234</v>
      </c>
      <c r="G38" s="35">
        <f>E38+1</f>
        <v>43027</v>
      </c>
      <c r="H38" s="34" t="s">
        <v>234</v>
      </c>
      <c r="I38" s="35">
        <f>G38+1</f>
        <v>43028</v>
      </c>
      <c r="J38" s="34" t="s">
        <v>234</v>
      </c>
      <c r="K38" s="35">
        <f>I38+1</f>
        <v>43029</v>
      </c>
      <c r="L38" s="36" t="s">
        <v>234</v>
      </c>
    </row>
    <row r="39" spans="1:12" ht="96" customHeight="1" thickBot="1" x14ac:dyDescent="0.3">
      <c r="A39" s="620" t="str">
        <f>IF(COUNTIF((INDEX(OCTA1S3,1,2)),""),"",IF(COUNTIF((INDEX(OCTA1S3,1,4)),"&gt;&lt;"),(INDEX(OCTA1S3,1,2))&amp;"&amp;"&amp;(INDEX(OCTA1S3,1,4))&amp;CHAR(13)&amp;CHAR(10)&amp;" de "&amp;TEXT((INDEX(OCTA1S3,2,2)),"hh"&amp;":"&amp;"mm")&amp;" à "&amp;TEXT((INDEX(OCTA1S3,2,3)),"hh"&amp;":"&amp;"mm"&amp;" "&amp;CHAR(13)&amp;CHAR(10)&amp;"&amp;")&amp;" de "&amp;TEXT((INDEX(OCTA1S3,2,4)),"hh"&amp;":"&amp;"mm")&amp;" à "&amp;TEXT((INDEX(OCTA1S3,2,5)),"hh"&amp;":"&amp;"mm"&amp;" ")&amp;CHAR(13)&amp;CHAR(10)&amp;(INDEX(OCTA1S3,4,2))&amp;" "&amp;(INDEX(OCTA1S3,4,4))&amp;CHAR(13)&amp;CHAR(10)&amp;" "&amp;(INDEX(OCTA1S3,3,3))&amp;" "&amp;(INDEX(OCTA1S3,3,5))&amp;CHAR(13)&amp;CHAR(10)&amp;" "&amp;(INDEX(OCTA1S3,3,2)),(INDEX(OCTA1S3,1,2))&amp;CHAR(13)&amp;CHAR(10)&amp;" de "&amp;TEXT((INDEX(OCTA1S3,2,2)),"hh"&amp;":"&amp;"mm")&amp;" à "&amp;TEXT((INDEX(OCTA1S3,2,2)),"hh"&amp;":"&amp;"mm"&amp;" ")&amp;CHAR(13)&amp;CHAR(10)&amp;(INDEX(OCTA1S3,4,2))&amp;" "&amp;CHAR(13)&amp;CHAR(10)&amp;(INDEX(OCTA1S3,3,3))&amp;" "&amp;CHAR(13)&amp;CHAR(10)&amp;(INDEX(OCTA1S3,3,2))))</f>
        <v xml:space="preserve">LUN16OC_x000D_
 de 00:00 à 00:00 _x000D_
 _x000D_
 _x000D_
</v>
      </c>
      <c r="B39" s="621"/>
      <c r="C39" s="622" t="str">
        <f>IF(COUNTIF((INDEX(OCTA1S3,1,10)),""),"",IF(COUNTIF((INDEX(OCTA1S3,1,12)),"&gt;&lt;"),(INDEX(OCTA1S3,1,10))&amp;"&amp;"&amp;(INDEX(OCTA1S3,1,12))&amp;CHAR(13)&amp;CHAR(10)&amp;" de "&amp;TEXT((INDEX(OCTA1S3,2,10)),"hh"&amp;":"&amp;"mm")&amp;" à "&amp;TEXT((INDEX(OCTA1S3,2,11)),"hh"&amp;":"&amp;"mm"&amp;" "&amp;CHAR(13)&amp;CHAR(10)&amp;"&amp;")&amp;" de "&amp;TEXT((INDEX(OCTA1S3,2,12)),"hh"&amp;":"&amp;"mm")&amp;" à "&amp;TEXT((INDEX(OCTA1S3,2,13)),"hh"&amp;":"&amp;"mm"&amp;" ")&amp;CHAR(13)&amp;CHAR(10)&amp;(INDEX(OCTA1S3,4,10))&amp;" "&amp;(INDEX(OCTA1S3,4,12))&amp;CHAR(13)&amp;CHAR(10)&amp;" "&amp;(INDEX(OCTA1S3,3,11))&amp;" "&amp;(INDEX(OCTA1S3,3,13))&amp;CHAR(13)&amp;CHAR(10)&amp;" "&amp;(INDEX(OCTA1S3,3,10)),(INDEX(OCTA1S3,1,10))&amp;CHAR(13)&amp;CHAR(10)&amp;" de "&amp;TEXT((INDEX(OCTA1S3,2,10)),"hh"&amp;":"&amp;"mm")&amp;" à "&amp;TEXT((INDEX(OCTA1S3,2,10)),"hh"&amp;":"&amp;"mm"&amp;" ")&amp;CHAR(13)&amp;CHAR(10)&amp;(INDEX(OCTA1S3,4,10))&amp;" "&amp;CHAR(13)&amp;CHAR(10)&amp;(INDEX(OCTA1S3,3,11))&amp;" "&amp;CHAR(13)&amp;CHAR(10)&amp;(INDEX(OCTA1S3,3,10))))</f>
        <v/>
      </c>
      <c r="D39" s="621"/>
      <c r="E39" s="623" t="str">
        <f>IF(COUNTIF((INDEX(OCTA1S3,1,18)),""),"",IF(COUNTIF((INDEX(OCTA1S3,1,20)),"&gt;&lt;"),(INDEX(OCTA1S3,1,18))&amp;"&amp;"&amp;(INDEX(OCTA1S3,1,20))&amp;CHAR(13)&amp;CHAR(10)&amp;" de "&amp;TEXT((INDEX(OCTA1S3,2,18)),"hh"&amp;":"&amp;"mm")&amp;" à "&amp;TEXT((INDEX(OCTA1S3,2,19)),"hh"&amp;":"&amp;"mm"&amp;" "&amp;CHAR(13)&amp;CHAR(10)&amp;"&amp;")&amp;" de "&amp;TEXT((INDEX(OCTA1S3,2,20)),"hh"&amp;":"&amp;"mm")&amp;" à "&amp;TEXT((INDEX(OCTA1S3,2,21)),"hh"&amp;":"&amp;"mm"&amp;" ")&amp;CHAR(13)&amp;CHAR(10)&amp;(INDEX(OCTA1S3,4,18))&amp;" "&amp;(INDEX(OCTA1S3,4,20))&amp;CHAR(13)&amp;CHAR(10)&amp;" "&amp;(INDEX(OCTA1S3,3,19))&amp;" "&amp;(INDEX(OCTA1S3,3,21))&amp;CHAR(13)&amp;CHAR(10)&amp;" "&amp;(INDEX(OCTA1S3,3,18)),(INDEX(OCTA1S3,1,18))&amp;CHAR(13)&amp;CHAR(10)&amp;" de "&amp;TEXT((INDEX(OCTA1S3,2,18)),"hh"&amp;":"&amp;"mm")&amp;" à "&amp;TEXT((INDEX(OCTA1S3,2,18)),"hh"&amp;":"&amp;"mm"&amp;" ")&amp;CHAR(13)&amp;CHAR(10)&amp;(INDEX(OCTA1S3,4,18))&amp;" "&amp;CHAR(13)&amp;CHAR(10)&amp;(INDEX(OCTA1S3,3,19))&amp;" "&amp;CHAR(13)&amp;CHAR(10)&amp;(INDEX(OCTA1S3,3,18))))</f>
        <v/>
      </c>
      <c r="F39" s="624"/>
      <c r="G39" s="623" t="str">
        <f>IF(COUNTIF((INDEX(OCTA1S3,1,26)),""),"",IF(COUNTIF((INDEX(OCTA1S3,1,28)),"&gt;&lt;"),(INDEX(OCTA1S3,1,26))&amp;"&amp;"&amp;(INDEX(OCTA1S3,1,28))&amp;CHAR(13)&amp;CHAR(10)&amp;" de "&amp;TEXT((INDEX(OCTA1S3,2,26)),"hh"&amp;":"&amp;"mm")&amp;" à "&amp;TEXT((INDEX(OCTA1S3,2,27)),"hh"&amp;":"&amp;"mm"&amp;" "&amp;CHAR(13)&amp;CHAR(10)&amp;"&amp;")&amp;" de "&amp;TEXT((INDEX(OCTA1S3,2,28)),"hh"&amp;":"&amp;"mm")&amp;" à "&amp;TEXT((INDEX(OCTA1S3,2,29)),"hh"&amp;":"&amp;"mm"&amp;" ")&amp;CHAR(13)&amp;CHAR(10)&amp;(INDEX(OCTA1S3,4,26))&amp;" "&amp;(INDEX(OCTA1S3,4,28))&amp;CHAR(13)&amp;CHAR(10)&amp;" "&amp;(INDEX(OCTA1S3,3,27))&amp;" "&amp;(INDEX(OCTA1S3,3,29))&amp;CHAR(13)&amp;CHAR(10)&amp;" "&amp;(INDEX(OCTA1S3,3,26)),(INDEX(OCTA1S3,1,26))&amp;CHAR(13)&amp;CHAR(10)&amp;" de "&amp;TEXT((INDEX(OCTA1S3,2,26)),"hh"&amp;":"&amp;"mm")&amp;" à "&amp;TEXT((INDEX(OCTA1S3,2,26)),"hh"&amp;":"&amp;"mm"&amp;" ")&amp;CHAR(13)&amp;CHAR(10)&amp;(INDEX(OCTA1S3,4,26))&amp;" "&amp;CHAR(13)&amp;CHAR(10)&amp;(INDEX(OCTA1S3,3,27))&amp;" "&amp;CHAR(13)&amp;CHAR(10)&amp;(INDEX(OCTA1S3,3,26))))</f>
        <v/>
      </c>
      <c r="H39" s="624"/>
      <c r="I39" s="623" t="str">
        <f>IF(COUNTIF((INDEX(OCTA1S3,1,34)),""),"",IF(COUNTIF((INDEX(OCTA1S3,1,36)),"&gt;&lt;"),(INDEX(OCTA1S3,1,34))&amp;"&amp;"&amp;(INDEX(OCTA1S3,1,36))&amp;CHAR(13)&amp;CHAR(10)&amp;" de "&amp;TEXT((INDEX(OCTA1S3,2,34)),"hh"&amp;":"&amp;"mm")&amp;" à "&amp;TEXT((INDEX(OCTA1S3,2,35)),"hh"&amp;":"&amp;"mm"&amp;" "&amp;CHAR(13)&amp;CHAR(10)&amp;"&amp;")&amp;" de "&amp;TEXT((INDEX(OCTA1S3,2,36)),"hh"&amp;":"&amp;"mm")&amp;" à "&amp;TEXT((INDEX(OCTA1S3,2,37)),"hh"&amp;":"&amp;"mm"&amp;" ")&amp;CHAR(13)&amp;CHAR(10)&amp;(INDEX(OCTA1S3,4,34))&amp;" "&amp;(INDEX(OCTA1S3,4,36))&amp;CHAR(13)&amp;CHAR(10)&amp;" "&amp;(INDEX(OCTA1S3,3,35))&amp;" "&amp;(INDEX(OCTA1S3,3,37))&amp;CHAR(13)&amp;CHAR(10)&amp;" "&amp;(INDEX(OCTA1S3,3,34)),(INDEX(OCTA1S3,1,34))&amp;CHAR(13)&amp;CHAR(10)&amp;" de "&amp;TEXT((INDEX(OCTA1S3,2,34)),"hh"&amp;":"&amp;"mm")&amp;" à "&amp;TEXT((INDEX(OCTA1S3,2,34)),"hh"&amp;":"&amp;"mm"&amp;" ")&amp;CHAR(13)&amp;CHAR(10)&amp;(INDEX(OCTA1S3,4,34))&amp;" "&amp;CHAR(13)&amp;CHAR(10)&amp;(INDEX(OCTA1S3,3,35))&amp;" "&amp;CHAR(13)&amp;CHAR(10)&amp;(INDEX(OCTA1S3,3,34))))</f>
        <v/>
      </c>
      <c r="J39" s="624"/>
      <c r="K39" s="622" t="str">
        <f>IF(COUNTIF((INDEX(OCTA1S3,1,42)),""),"",(INDEX(OCTA1S3,1,42))&amp;CHAR(13)&amp;CHAR(10)&amp;" de "&amp;TEXT((INDEX(OCTA1S3,2,42)),"hh"&amp;":"&amp;"mm")&amp;" à "&amp;TEXT((INDEX(OCTA1S3,2,42)),"hh"&amp;":"&amp;"mm"&amp;" ")&amp;CHAR(13)&amp;CHAR(10)&amp;(INDEX(OCTA1S3,4,42))&amp;" "&amp;CHAR(13)&amp;CHAR(10)&amp;(INDEX(OCTA1S3,3,43))&amp;" "&amp;CHAR(13)&amp;CHAR(10)&amp;(INDEX(OCTA1S3,3,42)))</f>
        <v/>
      </c>
      <c r="L39" s="625"/>
    </row>
    <row r="40" spans="1:12" x14ac:dyDescent="0.25">
      <c r="A40" s="37"/>
      <c r="B40" s="39" t="s">
        <v>235</v>
      </c>
      <c r="C40" s="38"/>
      <c r="D40" s="39" t="s">
        <v>235</v>
      </c>
      <c r="E40" s="42"/>
      <c r="F40" s="43" t="s">
        <v>235</v>
      </c>
      <c r="G40" s="42"/>
      <c r="H40" s="43" t="s">
        <v>235</v>
      </c>
      <c r="I40" s="42"/>
      <c r="J40" s="43" t="s">
        <v>235</v>
      </c>
      <c r="K40" s="44"/>
      <c r="L40" s="45" t="s">
        <v>235</v>
      </c>
    </row>
    <row r="41" spans="1:12" ht="96" customHeight="1" thickBot="1" x14ac:dyDescent="0.3">
      <c r="A41" s="616" t="str">
        <f>IF(COUNTIF((INDEX(OCTA1S3,1,6)),""),"",IF(COUNTIF((INDEX(OCTA1S3,1,8)),"&gt;&lt;"),(INDEX(OCTA1S3,1,6))&amp;"&amp;"&amp;(INDEX(OCTA1S3,1,8))&amp;CHAR(13)&amp;CHAR(10)&amp;" de "&amp;TEXT((INDEX(OCTA1S3,2,6)),"hh"&amp;":"&amp;"mm")&amp;" à "&amp;TEXT((INDEX(OCTA1S3,2,7)),"hh"&amp;":"&amp;"mm"&amp;" "&amp;CHAR(13)&amp;CHAR(10)&amp;"&amp;")&amp;" de "&amp;TEXT((INDEX(OCTA1S3,2,8)),"hh"&amp;":"&amp;"mm")&amp;" à "&amp;TEXT((INDEX(OCTA1S3,2,9)),"hh"&amp;":"&amp;"mm"&amp;" ")&amp;CHAR(13)&amp;CHAR(10)&amp;(INDEX(OCTA1S3,4,6))&amp;" "&amp;(INDEX(OCTA1S3,4,8))&amp;CHAR(13)&amp;CHAR(10)&amp;" "&amp;(INDEX(OCTA1S3,3,7))&amp;" "&amp;(INDEX(OCTA1S3,3,9))&amp;CHAR(13)&amp;CHAR(10)&amp;" "&amp;(INDEX(OCTA1S3,3,6)),(INDEX(OCTA1S3,1,6))&amp;CHAR(13)&amp;CHAR(10)&amp;" de "&amp;TEXT((INDEX(OCTA1S3,2,6)),"hh"&amp;":"&amp;"mm")&amp;" à "&amp;TEXT((INDEX(OCTA1S3,2,6)),"hh"&amp;":"&amp;"mm"&amp;" ")&amp;CHAR(13)&amp;CHAR(10)&amp;(INDEX(OCTA1S3,4,6))&amp;" "&amp;CHAR(13)&amp;CHAR(10)&amp;(INDEX(OCTA1S3,3,7))&amp;" "&amp;CHAR(13)&amp;CHAR(10)&amp;(INDEX(OCTA1S3,3,6))))</f>
        <v/>
      </c>
      <c r="B41" s="617"/>
      <c r="C41" s="618" t="str">
        <f>IF(COUNTIF((INDEX(OCTA1S3,1,14)),""),"",IF(COUNTIF((INDEX(OCTA1S3,1,16)),"&gt;&lt;"),(INDEX(OCTA1S3,1,14))&amp;"&amp;"&amp;(INDEX(OCTA1S3,1,16))&amp;CHAR(13)&amp;CHAR(10)&amp;" de "&amp;TEXT((INDEX(OCTA1S3,2,14)),"hh"&amp;":"&amp;"mm")&amp;" à "&amp;TEXT((INDEX(OCTA1S3,2,15)),"hh"&amp;":"&amp;"mm"&amp;" "&amp;CHAR(13)&amp;CHAR(10)&amp;"&amp;")&amp;" de "&amp;TEXT((INDEX(OCTA1S3,2,16)),"hh"&amp;":"&amp;"mm")&amp;" à "&amp;TEXT((INDEX(OCTA1S3,2,17)),"hh"&amp;":"&amp;"mm"&amp;" ")&amp;CHAR(13)&amp;CHAR(10)&amp;(INDEX(OCTA1S3,4,14))&amp;" "&amp;(INDEX(OCTA1S3,4,16))&amp;CHAR(13)&amp;CHAR(10)&amp;" "&amp;(INDEX(OCTA1S3,3,15))&amp;" "&amp;(INDEX(OCTA1S3,3,17))&amp;CHAR(13)&amp;CHAR(10)&amp;" "&amp;(INDEX(OCTA1S3,3,14)),(INDEX(OCTA1S3,1,14))&amp;CHAR(13)&amp;CHAR(10)&amp;" de "&amp;TEXT((INDEX(OCTA1S3,2,14)),"hh"&amp;":"&amp;"mm")&amp;" à "&amp;TEXT((INDEX(OCTA1S3,2,14)),"hh"&amp;":"&amp;"mm"&amp;" ")&amp;CHAR(13)&amp;CHAR(10)&amp;(INDEX(OCTA1S3,4,14))&amp;" "&amp;CHAR(13)&amp;CHAR(10)&amp;(INDEX(OCTA1S3,3,15))&amp;" "&amp;CHAR(13)&amp;CHAR(10)&amp;(INDEX(OCTA1S3,3,14))))</f>
        <v/>
      </c>
      <c r="D41" s="617"/>
      <c r="E41" s="618" t="str">
        <f>IF(COUNTIF((INDEX(OCTA1S3,1,22)),""),"",IF(COUNTIF((INDEX(OCTA1S3,1,24)),"&gt;&lt;"),(INDEX(OCTA1S3,1,22))&amp;"&amp;"&amp;(INDEX(OCTA1S3,1,24))&amp;CHAR(13)&amp;CHAR(10)&amp;" de "&amp;TEXT((INDEX(OCTA1S3,2,22)),"hh"&amp;":"&amp;"mm")&amp;" à "&amp;TEXT((INDEX(OCTA1S3,2,23)),"hh"&amp;":"&amp;"mm"&amp;" "&amp;CHAR(13)&amp;CHAR(10)&amp;"&amp;")&amp;" de "&amp;TEXT((INDEX(OCTA1S3,2,24)),"hh"&amp;":"&amp;"mm")&amp;" à "&amp;TEXT((INDEX(OCTA1S3,2,25)),"hh"&amp;":"&amp;"mm"&amp;" ")&amp;CHAR(13)&amp;CHAR(10)&amp;(INDEX(OCTA1S3,4,22))&amp;" "&amp;(INDEX(OCTA1S3,4,24))&amp;CHAR(13)&amp;CHAR(10)&amp;" "&amp;(INDEX(OCTA1S3,3,23))&amp;" "&amp;(INDEX(OCTA1S3,3,25))&amp;CHAR(13)&amp;CHAR(10)&amp;" "&amp;(INDEX(OCTA1S3,3,22)),(INDEX(OCTA1S3,1,22))&amp;CHAR(13)&amp;CHAR(10)&amp;" de "&amp;TEXT((INDEX(OCTA1S3,2,22)),"hh"&amp;":"&amp;"mm")&amp;" à "&amp;TEXT((INDEX(OCTA1S3,2,22)),"hh"&amp;":"&amp;"mm"&amp;" ")&amp;CHAR(13)&amp;CHAR(10)&amp;(INDEX(OCTA1S3,4,22))&amp;" "&amp;CHAR(13)&amp;CHAR(10)&amp;(INDEX(OCTA1S3,3,23))&amp;" "&amp;CHAR(13)&amp;CHAR(10)&amp;(INDEX(OCTA1S3,3,22))))</f>
        <v/>
      </c>
      <c r="F41" s="617"/>
      <c r="G41" s="618" t="str">
        <f>IF(COUNTIF((INDEX(OCTA1S3,1,30)),""),"",IF(COUNTIF((INDEX(OCTA1S3,1,32)),"&gt;&lt;"),(INDEX(OCTA1S3,1,30))&amp;"&amp;"&amp;(INDEX(OCTA1S3,1,32))&amp;CHAR(13)&amp;CHAR(10)&amp;" de "&amp;TEXT((INDEX(OCTA1S3,2,30)),"hh"&amp;":"&amp;"mm")&amp;" à "&amp;TEXT((INDEX(OCTA1S3,2,31)),"hh"&amp;":"&amp;"mm"&amp;" "&amp;CHAR(13)&amp;CHAR(10)&amp;"&amp;")&amp;" de "&amp;TEXT((INDEX(OCTA1S3,2,32)),"hh"&amp;":"&amp;"mm")&amp;" à "&amp;TEXT((INDEX(OCTA1S3,2,33)),"hh"&amp;":"&amp;"mm"&amp;" ")&amp;CHAR(13)&amp;CHAR(10)&amp;(INDEX(OCTA1S3,4,30))&amp;" "&amp;(INDEX(OCTA1S3,4,32))&amp;CHAR(13)&amp;CHAR(10)&amp;" "&amp;(INDEX(OCTA1S3,3,31))&amp;" "&amp;(INDEX(OCTA1S3,3,33))&amp;CHAR(13)&amp;CHAR(10)&amp;" "&amp;(INDEX(OCTA1S3,3,30)),(INDEX(OCTA1S3,1,30))&amp;CHAR(13)&amp;CHAR(10)&amp;" de "&amp;TEXT((INDEX(OCTA1S3,2,30)),"hh"&amp;":"&amp;"mm")&amp;" à "&amp;TEXT((INDEX(OCTA1S3,2,30)),"hh"&amp;":"&amp;"mm"&amp;" ")&amp;CHAR(13)&amp;CHAR(10)&amp;(INDEX(OCTA1S3,4,30))&amp;" "&amp;CHAR(13)&amp;CHAR(10)&amp;(INDEX(OCTA1S3,3,31))&amp;" "&amp;CHAR(13)&amp;CHAR(10)&amp;(INDEX(OCTA1S3,3,30))))</f>
        <v/>
      </c>
      <c r="H41" s="617"/>
      <c r="I41" s="618" t="str">
        <f>IF(COUNTIF((INDEX(OCTA1S3,1,38)),""),"",IF(COUNTIF((INDEX(OCTA1S3,1,40)),"&gt;&lt;"),(INDEX(OCTA1S3,1,38))&amp;"&amp;"&amp;(INDEX(OCTA1S3,1,40))&amp;CHAR(13)&amp;CHAR(10)&amp;" de "&amp;TEXT((INDEX(OCTA1S3,2,38)),"hh"&amp;":"&amp;"mm")&amp;" à "&amp;TEXT((INDEX(OCTA1S3,2,39)),"hh"&amp;":"&amp;"mm"&amp;" "&amp;CHAR(13)&amp;CHAR(10)&amp;"&amp;")&amp;" de "&amp;TEXT((INDEX(OCTA1S3,2,40)),"hh"&amp;":"&amp;"mm")&amp;" à "&amp;TEXT((INDEX(OCTA1S3,2,41)),"hh"&amp;":"&amp;"mm"&amp;" ")&amp;CHAR(13)&amp;CHAR(10)&amp;(INDEX(OCTA1S3,4,38))&amp;" "&amp;(INDEX(OCTA1S3,4,40))&amp;CHAR(13)&amp;CHAR(10)&amp;" "&amp;(INDEX(OCTA1S3,3,39))&amp;" "&amp;(INDEX(OCTA1S3,3,41))&amp;CHAR(13)&amp;CHAR(10)&amp;" "&amp;(INDEX(OCTA1S3,3,38)),(INDEX(OCTA1S3,1,38))&amp;CHAR(13)&amp;CHAR(10)&amp;" de "&amp;TEXT((INDEX(OCTA1S3,2,38)),"hh"&amp;":"&amp;"mm")&amp;" à "&amp;TEXT((INDEX(OCTA1S3,2,38)),"hh"&amp;":"&amp;"mm"&amp;" ")&amp;CHAR(13)&amp;CHAR(10)&amp;(INDEX(OCTA1S3,4,38))&amp;" "&amp;CHAR(13)&amp;CHAR(10)&amp;(INDEX(OCTA1S3,3,39))&amp;" "&amp;CHAR(13)&amp;CHAR(10)&amp;(INDEX(OCTA1S3,3,38))))</f>
        <v/>
      </c>
      <c r="J41" s="617"/>
      <c r="K41" s="618" t="str">
        <f>IF(COUNTIF((INDEX(OCTA1S3,1,44)),""),"",(INDEX(OCTA1S3,1,44))&amp;CHAR(13)&amp;CHAR(10)&amp;" de "&amp;TEXT((INDEX(OCTA1S3,2,44)),"hh"&amp;":"&amp;"mm")&amp;" à "&amp;TEXT((INDEX(OCTA1S3,2,44)),"hh"&amp;":"&amp;"mm"&amp;" ")&amp;CHAR(13)&amp;CHAR(10)&amp;(INDEX(OCTA1S3,4,44))&amp;" "&amp;CHAR(13)&amp;CHAR(10)&amp;(INDEX(OCTA1S3,3,45))&amp;" "&amp;CHAR(13)&amp;CHAR(10)&amp;(INDEX(OCTA1S3,3,44)))</f>
        <v/>
      </c>
      <c r="L41" s="619"/>
    </row>
    <row r="42" spans="1:12" ht="16.5" thickBot="1" x14ac:dyDescent="0.3"/>
    <row r="43" spans="1:12" x14ac:dyDescent="0.25">
      <c r="A43" s="33">
        <f>K38+2</f>
        <v>43031</v>
      </c>
      <c r="B43" s="34" t="s">
        <v>234</v>
      </c>
      <c r="C43" s="35">
        <f>A43+1</f>
        <v>43032</v>
      </c>
      <c r="D43" s="34" t="s">
        <v>234</v>
      </c>
      <c r="E43" s="35">
        <f>C43+1</f>
        <v>43033</v>
      </c>
      <c r="F43" s="34" t="s">
        <v>234</v>
      </c>
      <c r="G43" s="35">
        <f>E43+1</f>
        <v>43034</v>
      </c>
      <c r="H43" s="34" t="s">
        <v>234</v>
      </c>
      <c r="I43" s="35">
        <f>G43+1</f>
        <v>43035</v>
      </c>
      <c r="J43" s="34" t="s">
        <v>234</v>
      </c>
      <c r="K43" s="35">
        <f>I43+1</f>
        <v>43036</v>
      </c>
      <c r="L43" s="36" t="s">
        <v>234</v>
      </c>
    </row>
    <row r="44" spans="1:12" ht="96" customHeight="1" thickBot="1" x14ac:dyDescent="0.3">
      <c r="A44" s="620" t="str">
        <f>IF(COUNTIF((INDEX(OCTA1S4,1,2)),""),"",IF(COUNTIF((INDEX(OCTA1S4,1,4)),"&gt;&lt;"),(INDEX(OCTA1S4,1,2))&amp;"&amp;"&amp;(INDEX(OCTA1S4,1,4))&amp;CHAR(13)&amp;CHAR(10)&amp;" de "&amp;TEXT((INDEX(OCTA1S4,2,2)),"hh"&amp;":"&amp;"mm")&amp;" à "&amp;TEXT((INDEX(OCTA1S4,2,3)),"hh"&amp;":"&amp;"mm"&amp;" "&amp;CHAR(13)&amp;CHAR(10)&amp;"&amp;")&amp;" de "&amp;TEXT((INDEX(OCTA1S4,2,4)),"hh"&amp;":"&amp;"mm")&amp;" à "&amp;TEXT((INDEX(OCTA1S4,2,5)),"hh"&amp;":"&amp;"mm"&amp;" ")&amp;CHAR(13)&amp;CHAR(10)&amp;(INDEX(OCTA1S4,4,2))&amp;" "&amp;(INDEX(OCTA1S4,4,4))&amp;CHAR(13)&amp;CHAR(10)&amp;" "&amp;(INDEX(OCTA1S4,3,3))&amp;" "&amp;(INDEX(OCTA1S4,3,5))&amp;CHAR(13)&amp;CHAR(10)&amp;" "&amp;(INDEX(OCTA1S4,3,2)),(INDEX(OCTA1S4,1,2))&amp;CHAR(13)&amp;CHAR(10)&amp;" de "&amp;TEXT((INDEX(OCTA1S4,2,2)),"hh"&amp;":"&amp;"mm")&amp;" à "&amp;TEXT((INDEX(OCTA1S4,2,2)),"hh"&amp;":"&amp;"mm"&amp;" ")&amp;CHAR(13)&amp;CHAR(10)&amp;(INDEX(OCTA1S4,4,2))&amp;" "&amp;CHAR(13)&amp;CHAR(10)&amp;(INDEX(OCTA1S4,3,3))&amp;" "&amp;CHAR(13)&amp;CHAR(10)&amp;(INDEX(OCTA1S4,3,2))))</f>
        <v xml:space="preserve">LUN23OC_x000D_
 de 00:00 à 00:00 _x000D_
 _x000D_
 _x000D_
</v>
      </c>
      <c r="B44" s="621"/>
      <c r="C44" s="622" t="str">
        <f>IF(COUNTIF((INDEX(OCTA1S4,1,10)),""),"",IF(COUNTIF((INDEX(OCTA1S4,1,12)),"&gt;&lt;"),(INDEX(OCTA1S4,1,10))&amp;"&amp;"&amp;(INDEX(OCTA1S4,1,12))&amp;CHAR(13)&amp;CHAR(10)&amp;" de "&amp;TEXT((INDEX(OCTA1S4,2,10)),"hh"&amp;":"&amp;"mm")&amp;" à "&amp;TEXT((INDEX(OCTA1S4,2,11)),"hh"&amp;":"&amp;"mm"&amp;" "&amp;CHAR(13)&amp;CHAR(10)&amp;"&amp;")&amp;" de "&amp;TEXT((INDEX(OCTA1S4,2,12)),"hh"&amp;":"&amp;"mm")&amp;" à "&amp;TEXT((INDEX(OCTA1S4,2,13)),"hh"&amp;":"&amp;"mm"&amp;" ")&amp;CHAR(13)&amp;CHAR(10)&amp;(INDEX(OCTA1S4,4,10))&amp;" "&amp;(INDEX(OCTA1S4,4,12))&amp;CHAR(13)&amp;CHAR(10)&amp;" "&amp;(INDEX(OCTA1S4,3,11))&amp;" "&amp;(INDEX(OCTA1S4,3,13))&amp;CHAR(13)&amp;CHAR(10)&amp;" "&amp;(INDEX(OCTA1S4,3,10)),(INDEX(OCTA1S4,1,10))&amp;CHAR(13)&amp;CHAR(10)&amp;" de "&amp;TEXT((INDEX(OCTA1S4,2,10)),"hh"&amp;":"&amp;"mm")&amp;" à "&amp;TEXT((INDEX(OCTA1S4,2,10)),"hh"&amp;":"&amp;"mm"&amp;" ")&amp;CHAR(13)&amp;CHAR(10)&amp;(INDEX(OCTA1S4,4,10))&amp;" "&amp;CHAR(13)&amp;CHAR(10)&amp;(INDEX(OCTA1S4,3,11))&amp;" "&amp;CHAR(13)&amp;CHAR(10)&amp;(INDEX(OCTA1S4,3,10))))</f>
        <v/>
      </c>
      <c r="D44" s="621"/>
      <c r="E44" s="623" t="str">
        <f>IF(COUNTIF((INDEX(OCTA1S4,1,18)),""),"",IF(COUNTIF((INDEX(OCTA1S4,1,20)),"&gt;&lt;"),(INDEX(OCTA1S4,1,18))&amp;"&amp;"&amp;(INDEX(OCTA1S4,1,20))&amp;CHAR(13)&amp;CHAR(10)&amp;" de "&amp;TEXT((INDEX(OCTA1S4,2,18)),"hh"&amp;":"&amp;"mm")&amp;" à "&amp;TEXT((INDEX(OCTA1S4,2,19)),"hh"&amp;":"&amp;"mm"&amp;" "&amp;CHAR(13)&amp;CHAR(10)&amp;"&amp;")&amp;" de "&amp;TEXT((INDEX(OCTA1S4,2,20)),"hh"&amp;":"&amp;"mm")&amp;" à "&amp;TEXT((INDEX(OCTA1S4,2,21)),"hh"&amp;":"&amp;"mm"&amp;" ")&amp;CHAR(13)&amp;CHAR(10)&amp;(INDEX(OCTA1S4,4,18))&amp;" "&amp;(INDEX(OCTA1S4,4,20))&amp;CHAR(13)&amp;CHAR(10)&amp;" "&amp;(INDEX(OCTA1S4,3,19))&amp;" "&amp;(INDEX(OCTA1S4,3,21))&amp;CHAR(13)&amp;CHAR(10)&amp;" "&amp;(INDEX(OCTA1S4,3,18)),(INDEX(OCTA1S4,1,18))&amp;CHAR(13)&amp;CHAR(10)&amp;" de "&amp;TEXT((INDEX(OCTA1S4,2,18)),"hh"&amp;":"&amp;"mm")&amp;" à "&amp;TEXT((INDEX(OCTA1S4,2,18)),"hh"&amp;":"&amp;"mm"&amp;" ")&amp;CHAR(13)&amp;CHAR(10)&amp;(INDEX(OCTA1S4,4,18))&amp;" "&amp;CHAR(13)&amp;CHAR(10)&amp;(INDEX(OCTA1S4,3,19))&amp;" "&amp;CHAR(13)&amp;CHAR(10)&amp;(INDEX(OCTA1S4,3,18))))</f>
        <v/>
      </c>
      <c r="F44" s="624"/>
      <c r="G44" s="623" t="str">
        <f>IF(COUNTIF((INDEX(OCTA1S4,1,26)),""),"",IF(COUNTIF((INDEX(OCTA1S4,1,28)),"&gt;&lt;"),(INDEX(OCTA1S4,1,26))&amp;"&amp;"&amp;(INDEX(OCTA1S4,1,28))&amp;CHAR(13)&amp;CHAR(10)&amp;" de "&amp;TEXT((INDEX(OCTA1S4,2,26)),"hh"&amp;":"&amp;"mm")&amp;" à "&amp;TEXT((INDEX(OCTA1S4,2,27)),"hh"&amp;":"&amp;"mm"&amp;" "&amp;CHAR(13)&amp;CHAR(10)&amp;"&amp;")&amp;" de "&amp;TEXT((INDEX(OCTA1S4,2,28)),"hh"&amp;":"&amp;"mm")&amp;" à "&amp;TEXT((INDEX(OCTA1S4,2,29)),"hh"&amp;":"&amp;"mm"&amp;" ")&amp;CHAR(13)&amp;CHAR(10)&amp;(INDEX(OCTA1S4,4,26))&amp;" "&amp;(INDEX(OCTA1S4,4,28))&amp;CHAR(13)&amp;CHAR(10)&amp;" "&amp;(INDEX(OCTA1S4,3,27))&amp;" "&amp;(INDEX(OCTA1S4,3,29))&amp;CHAR(13)&amp;CHAR(10)&amp;" "&amp;(INDEX(OCTA1S4,3,26)),(INDEX(OCTA1S4,1,26))&amp;CHAR(13)&amp;CHAR(10)&amp;" de "&amp;TEXT((INDEX(OCTA1S4,2,26)),"hh"&amp;":"&amp;"mm")&amp;" à "&amp;TEXT((INDEX(OCTA1S4,2,26)),"hh"&amp;":"&amp;"mm"&amp;" ")&amp;CHAR(13)&amp;CHAR(10)&amp;(INDEX(OCTA1S4,4,26))&amp;" "&amp;CHAR(13)&amp;CHAR(10)&amp;(INDEX(OCTA1S4,3,27))&amp;" "&amp;CHAR(13)&amp;CHAR(10)&amp;(INDEX(OCTA1S4,3,26))))</f>
        <v/>
      </c>
      <c r="H44" s="624"/>
      <c r="I44" s="623" t="str">
        <f>IF(COUNTIF((INDEX(OCTA1S4,1,34)),""),"",IF(COUNTIF((INDEX(OCTA1S4,1,36)),"&gt;&lt;"),(INDEX(OCTA1S4,1,34))&amp;"&amp;"&amp;(INDEX(OCTA1S4,1,36))&amp;CHAR(13)&amp;CHAR(10)&amp;" de "&amp;TEXT((INDEX(OCTA1S4,2,34)),"hh"&amp;":"&amp;"mm")&amp;" à "&amp;TEXT((INDEX(OCTA1S4,2,35)),"hh"&amp;":"&amp;"mm"&amp;" "&amp;CHAR(13)&amp;CHAR(10)&amp;"&amp;")&amp;" de "&amp;TEXT((INDEX(OCTA1S4,2,36)),"hh"&amp;":"&amp;"mm")&amp;" à "&amp;TEXT((INDEX(OCTA1S4,2,37)),"hh"&amp;":"&amp;"mm"&amp;" ")&amp;CHAR(13)&amp;CHAR(10)&amp;(INDEX(OCTA1S4,4,34))&amp;" "&amp;(INDEX(OCTA1S4,4,36))&amp;CHAR(13)&amp;CHAR(10)&amp;" "&amp;(INDEX(OCTA1S4,3,35))&amp;" "&amp;(INDEX(OCTA1S4,3,37))&amp;CHAR(13)&amp;CHAR(10)&amp;" "&amp;(INDEX(OCTA1S4,3,34)),(INDEX(OCTA1S4,1,34))&amp;CHAR(13)&amp;CHAR(10)&amp;" de "&amp;TEXT((INDEX(OCTA1S4,2,34)),"hh"&amp;":"&amp;"mm")&amp;" à "&amp;TEXT((INDEX(OCTA1S4,2,34)),"hh"&amp;":"&amp;"mm"&amp;" ")&amp;CHAR(13)&amp;CHAR(10)&amp;(INDEX(OCTA1S4,4,34))&amp;" "&amp;CHAR(13)&amp;CHAR(10)&amp;(INDEX(OCTA1S4,3,35))&amp;" "&amp;CHAR(13)&amp;CHAR(10)&amp;(INDEX(OCTA1S4,3,34))))</f>
        <v/>
      </c>
      <c r="J44" s="624"/>
      <c r="K44" s="622" t="str">
        <f>IF(COUNTIF((INDEX(OCTA1S4,1,42)),""),"",(INDEX(OCTA1S4,1,42))&amp;CHAR(13)&amp;CHAR(10)&amp;" de "&amp;TEXT((INDEX(OCTA1S4,2,42)),"hh"&amp;":"&amp;"mm")&amp;" à "&amp;TEXT((INDEX(OCTA1S4,2,42)),"hh"&amp;":"&amp;"mm"&amp;" ")&amp;CHAR(13)&amp;CHAR(10)&amp;(INDEX(OCTA1S4,4,42))&amp;" "&amp;CHAR(13)&amp;CHAR(10)&amp;(INDEX(OCTA1S4,3,43))&amp;" "&amp;CHAR(13)&amp;CHAR(10)&amp;(INDEX(OCTA1S4,3,42)))</f>
        <v/>
      </c>
      <c r="L44" s="625"/>
    </row>
    <row r="45" spans="1:12" x14ac:dyDescent="0.25">
      <c r="A45" s="37"/>
      <c r="B45" s="39" t="s">
        <v>235</v>
      </c>
      <c r="C45" s="38"/>
      <c r="D45" s="39" t="s">
        <v>235</v>
      </c>
      <c r="E45" s="42"/>
      <c r="F45" s="43" t="s">
        <v>235</v>
      </c>
      <c r="G45" s="42"/>
      <c r="H45" s="43" t="s">
        <v>235</v>
      </c>
      <c r="I45" s="42"/>
      <c r="J45" s="43" t="s">
        <v>235</v>
      </c>
      <c r="K45" s="44"/>
      <c r="L45" s="45" t="s">
        <v>235</v>
      </c>
    </row>
    <row r="46" spans="1:12" ht="96" customHeight="1" thickBot="1" x14ac:dyDescent="0.3">
      <c r="A46" s="616" t="str">
        <f>IF(COUNTIF((INDEX(OCTA1S4,1,6)),""),"",IF(COUNTIF((INDEX(OCTA1S4,1,8)),"&gt;&lt;"),(INDEX(OCTA1S4,1,6))&amp;"&amp;"&amp;(INDEX(OCTA1S4,1,8))&amp;CHAR(13)&amp;CHAR(10)&amp;" de "&amp;TEXT((INDEX(OCTA1S4,2,6)),"hh"&amp;":"&amp;"mm")&amp;" à "&amp;TEXT((INDEX(OCTA1S4,2,7)),"hh"&amp;":"&amp;"mm"&amp;" "&amp;CHAR(13)&amp;CHAR(10)&amp;"&amp;")&amp;" de "&amp;TEXT((INDEX(OCTA1S4,2,8)),"hh"&amp;":"&amp;"mm")&amp;" à "&amp;TEXT((INDEX(OCTA1S4,2,9)),"hh"&amp;":"&amp;"mm"&amp;" ")&amp;CHAR(13)&amp;CHAR(10)&amp;(INDEX(OCTA1S4,4,6))&amp;" "&amp;(INDEX(OCTA1S4,4,8))&amp;CHAR(13)&amp;CHAR(10)&amp;" "&amp;(INDEX(OCTA1S4,3,7))&amp;" "&amp;(INDEX(OCTA1S4,3,9))&amp;CHAR(13)&amp;CHAR(10)&amp;" "&amp;(INDEX(OCTA1S4,3,6)),(INDEX(OCTA1S4,1,6))&amp;CHAR(13)&amp;CHAR(10)&amp;" de "&amp;TEXT((INDEX(OCTA1S4,2,6)),"hh"&amp;":"&amp;"mm")&amp;" à "&amp;TEXT((INDEX(OCTA1S4,2,6)),"hh"&amp;":"&amp;"mm"&amp;" ")&amp;CHAR(13)&amp;CHAR(10)&amp;(INDEX(OCTA1S4,4,6))&amp;" "&amp;CHAR(13)&amp;CHAR(10)&amp;(INDEX(OCTA1S4,3,7))&amp;" "&amp;CHAR(13)&amp;CHAR(10)&amp;(INDEX(OCTA1S4,3,6))))</f>
        <v/>
      </c>
      <c r="B46" s="617"/>
      <c r="C46" s="618" t="str">
        <f>IF(COUNTIF((INDEX(OCTA1S4,1,14)),""),"",IF(COUNTIF((INDEX(OCTA1S4,1,16)),"&gt;&lt;"),(INDEX(OCTA1S4,1,14))&amp;"&amp;"&amp;(INDEX(OCTA1S4,1,16))&amp;CHAR(13)&amp;CHAR(10)&amp;" de "&amp;TEXT((INDEX(OCTA1S4,2,14)),"hh"&amp;":"&amp;"mm")&amp;" à "&amp;TEXT((INDEX(OCTA1S4,2,15)),"hh"&amp;":"&amp;"mm"&amp;" "&amp;CHAR(13)&amp;CHAR(10)&amp;"&amp;")&amp;" de "&amp;TEXT((INDEX(OCTA1S4,2,16)),"hh"&amp;":"&amp;"mm")&amp;" à "&amp;TEXT((INDEX(OCTA1S4,2,17)),"hh"&amp;":"&amp;"mm"&amp;" ")&amp;CHAR(13)&amp;CHAR(10)&amp;(INDEX(OCTA1S4,4,14))&amp;" "&amp;(INDEX(OCTA1S4,4,16))&amp;CHAR(13)&amp;CHAR(10)&amp;" "&amp;(INDEX(OCTA1S4,3,15))&amp;" "&amp;(INDEX(OCTA1S4,3,17))&amp;CHAR(13)&amp;CHAR(10)&amp;" "&amp;(INDEX(OCTA1S4,3,14)),(INDEX(OCTA1S4,1,14))&amp;CHAR(13)&amp;CHAR(10)&amp;" de "&amp;TEXT((INDEX(OCTA1S4,2,14)),"hh"&amp;":"&amp;"mm")&amp;" à "&amp;TEXT((INDEX(OCTA1S4,2,14)),"hh"&amp;":"&amp;"mm"&amp;" ")&amp;CHAR(13)&amp;CHAR(10)&amp;(INDEX(OCTA1S4,4,14))&amp;" "&amp;CHAR(13)&amp;CHAR(10)&amp;(INDEX(OCTA1S4,3,15))&amp;" "&amp;CHAR(13)&amp;CHAR(10)&amp;(INDEX(OCTA1S4,3,14))))</f>
        <v/>
      </c>
      <c r="D46" s="617"/>
      <c r="E46" s="618" t="str">
        <f>IF(COUNTIF((INDEX(OCTA1S4,1,22)),""),"",IF(COUNTIF((INDEX(OCTA1S4,1,24)),"&gt;&lt;"),(INDEX(OCTA1S4,1,22))&amp;"&amp;"&amp;(INDEX(OCTA1S4,1,24))&amp;CHAR(13)&amp;CHAR(10)&amp;" de "&amp;TEXT((INDEX(OCTA1S4,2,22)),"hh"&amp;":"&amp;"mm")&amp;" à "&amp;TEXT((INDEX(OCTA1S4,2,23)),"hh"&amp;":"&amp;"mm"&amp;" "&amp;CHAR(13)&amp;CHAR(10)&amp;"&amp;")&amp;" de "&amp;TEXT((INDEX(OCTA1S4,2,24)),"hh"&amp;":"&amp;"mm")&amp;" à "&amp;TEXT((INDEX(OCTA1S4,2,25)),"hh"&amp;":"&amp;"mm"&amp;" ")&amp;CHAR(13)&amp;CHAR(10)&amp;(INDEX(OCTA1S4,4,22))&amp;" "&amp;(INDEX(OCTA1S4,4,24))&amp;CHAR(13)&amp;CHAR(10)&amp;" "&amp;(INDEX(OCTA1S4,3,23))&amp;" "&amp;(INDEX(OCTA1S4,3,25))&amp;CHAR(13)&amp;CHAR(10)&amp;" "&amp;(INDEX(OCTA1S4,3,22)),(INDEX(OCTA1S4,1,22))&amp;CHAR(13)&amp;CHAR(10)&amp;" de "&amp;TEXT((INDEX(OCTA1S4,2,22)),"hh"&amp;":"&amp;"mm")&amp;" à "&amp;TEXT((INDEX(OCTA1S4,2,22)),"hh"&amp;":"&amp;"mm"&amp;" ")&amp;CHAR(13)&amp;CHAR(10)&amp;(INDEX(OCTA1S4,4,22))&amp;" "&amp;CHAR(13)&amp;CHAR(10)&amp;(INDEX(OCTA1S4,3,23))&amp;" "&amp;CHAR(13)&amp;CHAR(10)&amp;(INDEX(OCTA1S4,3,22))))</f>
        <v/>
      </c>
      <c r="F46" s="617"/>
      <c r="G46" s="618" t="str">
        <f>IF(COUNTIF((INDEX(OCTA1S4,1,30)),""),"",IF(COUNTIF((INDEX(OCTA1S4,1,32)),"&gt;&lt;"),(INDEX(OCTA1S4,1,30))&amp;"&amp;"&amp;(INDEX(OCTA1S4,1,32))&amp;CHAR(13)&amp;CHAR(10)&amp;" de "&amp;TEXT((INDEX(OCTA1S4,2,30)),"hh"&amp;":"&amp;"mm")&amp;" à "&amp;TEXT((INDEX(OCTA1S4,2,31)),"hh"&amp;":"&amp;"mm"&amp;" "&amp;CHAR(13)&amp;CHAR(10)&amp;"&amp;")&amp;" de "&amp;TEXT((INDEX(OCTA1S4,2,32)),"hh"&amp;":"&amp;"mm")&amp;" à "&amp;TEXT((INDEX(OCTA1S4,2,33)),"hh"&amp;":"&amp;"mm"&amp;" ")&amp;CHAR(13)&amp;CHAR(10)&amp;(INDEX(OCTA1S4,4,30))&amp;" "&amp;(INDEX(OCTA1S4,4,32))&amp;CHAR(13)&amp;CHAR(10)&amp;" "&amp;(INDEX(OCTA1S4,3,31))&amp;" "&amp;(INDEX(OCTA1S4,3,33))&amp;CHAR(13)&amp;CHAR(10)&amp;" "&amp;(INDEX(OCTA1S4,3,30)),(INDEX(OCTA1S4,1,30))&amp;CHAR(13)&amp;CHAR(10)&amp;" de "&amp;TEXT((INDEX(OCTA1S4,2,30)),"hh"&amp;":"&amp;"mm")&amp;" à "&amp;TEXT((INDEX(OCTA1S4,2,30)),"hh"&amp;":"&amp;"mm"&amp;" ")&amp;CHAR(13)&amp;CHAR(10)&amp;(INDEX(OCTA1S4,4,30))&amp;" "&amp;CHAR(13)&amp;CHAR(10)&amp;(INDEX(OCTA1S4,3,31))&amp;" "&amp;CHAR(13)&amp;CHAR(10)&amp;(INDEX(OCTA1S4,3,30))))</f>
        <v/>
      </c>
      <c r="H46" s="617"/>
      <c r="I46" s="618" t="str">
        <f>IF(COUNTIF((INDEX(OCTA1S4,1,38)),""),"",IF(COUNTIF((INDEX(OCTA1S4,1,40)),"&gt;&lt;"),(INDEX(OCTA1S4,1,38))&amp;"&amp;"&amp;(INDEX(OCTA1S4,1,40))&amp;CHAR(13)&amp;CHAR(10)&amp;" de "&amp;TEXT((INDEX(OCTA1S4,2,38)),"hh"&amp;":"&amp;"mm")&amp;" à "&amp;TEXT((INDEX(OCTA1S4,2,39)),"hh"&amp;":"&amp;"mm"&amp;" "&amp;CHAR(13)&amp;CHAR(10)&amp;"&amp;")&amp;" de "&amp;TEXT((INDEX(OCTA1S4,2,40)),"hh"&amp;":"&amp;"mm")&amp;" à "&amp;TEXT((INDEX(OCTA1S4,2,41)),"hh"&amp;":"&amp;"mm"&amp;" ")&amp;CHAR(13)&amp;CHAR(10)&amp;(INDEX(OCTA1S4,4,38))&amp;" "&amp;(INDEX(OCTA1S4,4,40))&amp;CHAR(13)&amp;CHAR(10)&amp;" "&amp;(INDEX(OCTA1S4,3,39))&amp;" "&amp;(INDEX(OCTA1S4,3,41))&amp;CHAR(13)&amp;CHAR(10)&amp;" "&amp;(INDEX(OCTA1S4,3,38)),(INDEX(OCTA1S4,1,38))&amp;CHAR(13)&amp;CHAR(10)&amp;" de "&amp;TEXT((INDEX(OCTA1S4,2,38)),"hh"&amp;":"&amp;"mm")&amp;" à "&amp;TEXT((INDEX(OCTA1S4,2,38)),"hh"&amp;":"&amp;"mm"&amp;" ")&amp;CHAR(13)&amp;CHAR(10)&amp;(INDEX(OCTA1S4,4,38))&amp;" "&amp;CHAR(13)&amp;CHAR(10)&amp;(INDEX(OCTA1S4,3,39))&amp;" "&amp;CHAR(13)&amp;CHAR(10)&amp;(INDEX(OCTA1S4,3,38))))</f>
        <v/>
      </c>
      <c r="J46" s="617"/>
      <c r="K46" s="618" t="str">
        <f>IF(COUNTIF((INDEX(OCTA1S4,1,44)),""),"",(INDEX(OCTA1S4,1,44))&amp;CHAR(13)&amp;CHAR(10)&amp;" de "&amp;TEXT((INDEX(OCTA1S4,2,44)),"hh"&amp;":"&amp;"mm")&amp;" à "&amp;TEXT((INDEX(OCTA1S4,2,44)),"hh"&amp;":"&amp;"mm"&amp;" ")&amp;CHAR(13)&amp;CHAR(10)&amp;(INDEX(OCTA1S4,4,44))&amp;" "&amp;CHAR(13)&amp;CHAR(10)&amp;(INDEX(OCTA1S4,3,45))&amp;" "&amp;CHAR(13)&amp;CHAR(10)&amp;(INDEX(OCTA1S4,3,44)))</f>
        <v/>
      </c>
      <c r="L46" s="619"/>
    </row>
    <row r="47" spans="1:12" ht="16.5" thickBot="1" x14ac:dyDescent="0.3"/>
    <row r="48" spans="1:12" x14ac:dyDescent="0.25">
      <c r="A48" s="33">
        <f>K43+2</f>
        <v>43038</v>
      </c>
      <c r="B48" s="34" t="s">
        <v>234</v>
      </c>
      <c r="C48" s="35">
        <f>A48+1</f>
        <v>43039</v>
      </c>
      <c r="D48" s="34" t="s">
        <v>234</v>
      </c>
      <c r="E48" s="35">
        <f>C48+1</f>
        <v>43040</v>
      </c>
      <c r="F48" s="34" t="s">
        <v>234</v>
      </c>
      <c r="G48" s="35">
        <f>E48+1</f>
        <v>43041</v>
      </c>
      <c r="H48" s="34" t="s">
        <v>234</v>
      </c>
      <c r="I48" s="35">
        <f>G48+1</f>
        <v>43042</v>
      </c>
      <c r="J48" s="34" t="s">
        <v>234</v>
      </c>
      <c r="K48" s="35">
        <f>I48+1</f>
        <v>43043</v>
      </c>
      <c r="L48" s="36" t="s">
        <v>234</v>
      </c>
    </row>
    <row r="49" spans="1:12" ht="96" customHeight="1" thickBot="1" x14ac:dyDescent="0.3">
      <c r="A49" s="620" t="str">
        <f>IF(COUNTIF((INDEX(OCTA1S5,1,2)),""),"",IF(COUNTIF((INDEX(OCTA1S5,1,4)),"&gt;&lt;"),(INDEX(OCTA1S5,1,2))&amp;"&amp;"&amp;(INDEX(OCTA1S5,1,4))&amp;CHAR(13)&amp;CHAR(10)&amp;" de "&amp;TEXT((INDEX(OCTA1S5,2,2)),"hh"&amp;":"&amp;"mm")&amp;" à "&amp;TEXT((INDEX(OCTA1S5,2,3)),"hh"&amp;":"&amp;"mm"&amp;" "&amp;CHAR(13)&amp;CHAR(10)&amp;"&amp;")&amp;" de "&amp;TEXT((INDEX(OCTA1S5,2,4)),"hh"&amp;":"&amp;"mm")&amp;" à "&amp;TEXT((INDEX(OCTA1S5,2,5)),"hh"&amp;":"&amp;"mm"&amp;" ")&amp;CHAR(13)&amp;CHAR(10)&amp;(INDEX(OCTA1S5,4,2))&amp;" "&amp;(INDEX(OCTA1S5,4,4))&amp;CHAR(13)&amp;CHAR(10)&amp;" "&amp;(INDEX(OCTA1S5,3,3))&amp;" "&amp;(INDEX(OCTA1S5,3,5))&amp;CHAR(13)&amp;CHAR(10)&amp;" "&amp;(INDEX(OCTA1S5,3,2)),(INDEX(OCTA1S5,1,2))&amp;CHAR(13)&amp;CHAR(10)&amp;" de "&amp;TEXT((INDEX(OCTA1S5,2,2)),"hh"&amp;":"&amp;"mm")&amp;" à "&amp;TEXT((INDEX(OCTA1S5,2,2)),"hh"&amp;":"&amp;"mm"&amp;" ")&amp;CHAR(13)&amp;CHAR(10)&amp;(INDEX(OCTA1S5,4,2))&amp;" "&amp;CHAR(13)&amp;CHAR(10)&amp;(INDEX(OCTA1S5,3,3))&amp;" "&amp;CHAR(13)&amp;CHAR(10)&amp;(INDEX(OCTA1S5,3,2))))</f>
        <v>LUN30OC&amp;30AM2_x000D_
 de 01:00 à 02:00 _x000D_
&amp; de 00:00 à 00:00 _x000D_
m5 _x000D_
 bamako _x000D_
 AA</v>
      </c>
      <c r="B49" s="621"/>
      <c r="C49" s="622" t="str">
        <f>IF(COUNTIF((INDEX(OCTA1S5,1,10)),""),"",IF(COUNTIF((INDEX(OCTA1S5,1,12)),"&gt;&lt;"),(INDEX(OCTA1S5,1,10))&amp;"&amp;"&amp;(INDEX(OCTA1S5,1,12))&amp;CHAR(13)&amp;CHAR(10)&amp;" de "&amp;TEXT((INDEX(OCTA1S5,2,10)),"hh"&amp;":"&amp;"mm")&amp;" à "&amp;TEXT((INDEX(OCTA1S5,2,11)),"hh"&amp;":"&amp;"mm"&amp;" "&amp;CHAR(13)&amp;CHAR(10)&amp;"&amp;")&amp;" de "&amp;TEXT((INDEX(OCTA1S5,2,12)),"hh"&amp;":"&amp;"mm")&amp;" à "&amp;TEXT((INDEX(OCTA1S5,2,13)),"hh"&amp;":"&amp;"mm"&amp;" ")&amp;CHAR(13)&amp;CHAR(10)&amp;(INDEX(OCTA1S5,4,10))&amp;" "&amp;(INDEX(OCTA1S5,4,12))&amp;CHAR(13)&amp;CHAR(10)&amp;" "&amp;(INDEX(OCTA1S5,3,11))&amp;" "&amp;(INDEX(OCTA1S5,3,13))&amp;CHAR(13)&amp;CHAR(10)&amp;" "&amp;(INDEX(OCTA1S5,3,10)),(INDEX(OCTA1S5,1,10))&amp;CHAR(13)&amp;CHAR(10)&amp;" de "&amp;TEXT((INDEX(OCTA1S5,2,10)),"hh"&amp;":"&amp;"mm")&amp;" à "&amp;TEXT((INDEX(OCTA1S5,2,10)),"hh"&amp;":"&amp;"mm"&amp;" ")&amp;CHAR(13)&amp;CHAR(10)&amp;(INDEX(OCTA1S5,4,10))&amp;" "&amp;CHAR(13)&amp;CHAR(10)&amp;(INDEX(OCTA1S5,3,11))&amp;" "&amp;CHAR(13)&amp;CHAR(10)&amp;(INDEX(OCTA1S5,3,10))))</f>
        <v/>
      </c>
      <c r="D49" s="621"/>
      <c r="E49" s="623" t="e">
        <f>IF(COUNTIF((INDEX(OCTA1S5,1,18)),""),"",IF(COUNTIF((INDEX(OCTA1S5,1,20)),"&gt;&lt;"),(INDEX(OCTA1S5,1,18))&amp;"&amp;"&amp;(INDEX(OCTA1S5,1,20))&amp;CHAR(13)&amp;CHAR(10)&amp;" de "&amp;TEXT((INDEX(OCTA1S5,2,18)),"hh"&amp;":"&amp;"mm")&amp;" à "&amp;TEXT((INDEX(OCTA1S5,2,19)),"hh"&amp;":"&amp;"mm"&amp;" "&amp;CHAR(13)&amp;CHAR(10)&amp;"&amp;")&amp;" de "&amp;TEXT((INDEX(OCTA1S5,2,20)),"hh"&amp;":"&amp;"mm")&amp;" à "&amp;TEXT((INDEX(OCTA1S5,2,21)),"hh"&amp;":"&amp;"mm"&amp;" ")&amp;CHAR(13)&amp;CHAR(10)&amp;(INDEX(OCTA1S5,4,18))&amp;" "&amp;(INDEX(OCTA1S5,4,20))&amp;CHAR(13)&amp;CHAR(10)&amp;" "&amp;(INDEX(OCTA1S5,3,19))&amp;" "&amp;(INDEX(OCTA1S5,3,21))&amp;CHAR(13)&amp;CHAR(10)&amp;" "&amp;(INDEX(OCTA1S5,3,18)),(INDEX(OCTA1S5,1,18))&amp;CHAR(13)&amp;CHAR(10)&amp;" de "&amp;TEXT((INDEX(OCTA1S5,2,18)),"hh"&amp;":"&amp;"mm")&amp;" à "&amp;TEXT((INDEX(OCTA1S5,2,18)),"hh"&amp;":"&amp;"mm"&amp;" ")&amp;CHAR(13)&amp;CHAR(10)&amp;(INDEX(OCTA1S5,4,18))&amp;" "&amp;CHAR(13)&amp;CHAR(10)&amp;(INDEX(OCTA1S5,3,19))&amp;" "&amp;CHAR(13)&amp;CHAR(10)&amp;(INDEX(OCTA1S5,3,18))))</f>
        <v>#REF!</v>
      </c>
      <c r="F49" s="624"/>
      <c r="G49" s="623" t="e">
        <f>IF(COUNTIF((INDEX(OCTA1S5,1,26)),""),"",IF(COUNTIF((INDEX(OCTA1S5,1,28)),"&gt;&lt;"),(INDEX(OCTA1S5,1,26))&amp;"&amp;"&amp;(INDEX(OCTA1S5,1,28))&amp;CHAR(13)&amp;CHAR(10)&amp;" de "&amp;TEXT((INDEX(OCTA1S5,2,26)),"hh"&amp;":"&amp;"mm")&amp;" à "&amp;TEXT((INDEX(OCTA1S5,2,27)),"hh"&amp;":"&amp;"mm"&amp;" "&amp;CHAR(13)&amp;CHAR(10)&amp;"&amp;")&amp;" de "&amp;TEXT((INDEX(OCTA1S5,2,28)),"hh"&amp;":"&amp;"mm")&amp;" à "&amp;TEXT((INDEX(OCTA1S5,2,29)),"hh"&amp;":"&amp;"mm"&amp;" ")&amp;CHAR(13)&amp;CHAR(10)&amp;(INDEX(OCTA1S5,4,26))&amp;" "&amp;(INDEX(OCTA1S5,4,28))&amp;CHAR(13)&amp;CHAR(10)&amp;" "&amp;(INDEX(OCTA1S5,3,27))&amp;" "&amp;(INDEX(OCTA1S5,3,29))&amp;CHAR(13)&amp;CHAR(10)&amp;" "&amp;(INDEX(OCTA1S5,3,26)),(INDEX(OCTA1S5,1,26))&amp;CHAR(13)&amp;CHAR(10)&amp;" de "&amp;TEXT((INDEX(OCTA1S5,2,26)),"hh"&amp;":"&amp;"mm")&amp;" à "&amp;TEXT((INDEX(OCTA1S5,2,26)),"hh"&amp;":"&amp;"mm"&amp;" ")&amp;CHAR(13)&amp;CHAR(10)&amp;(INDEX(OCTA1S5,4,26))&amp;" "&amp;CHAR(13)&amp;CHAR(10)&amp;(INDEX(OCTA1S5,3,27))&amp;" "&amp;CHAR(13)&amp;CHAR(10)&amp;(INDEX(OCTA1S5,3,26))))</f>
        <v>#REF!</v>
      </c>
      <c r="H49" s="624"/>
      <c r="I49" s="623" t="e">
        <f>IF(COUNTIF((INDEX(OCTA1S5,1,34)),""),"",IF(COUNTIF((INDEX(OCTA1S5,1,36)),"&gt;&lt;"),(INDEX(OCTA1S5,1,34))&amp;"&amp;"&amp;(INDEX(OCTA1S5,1,36))&amp;CHAR(13)&amp;CHAR(10)&amp;" de "&amp;TEXT((INDEX(OCTA1S5,2,34)),"hh"&amp;":"&amp;"mm")&amp;" à "&amp;TEXT((INDEX(OCTA1S5,2,35)),"hh"&amp;":"&amp;"mm"&amp;" "&amp;CHAR(13)&amp;CHAR(10)&amp;"&amp;")&amp;" de "&amp;TEXT((INDEX(OCTA1S5,2,36)),"hh"&amp;":"&amp;"mm")&amp;" à "&amp;TEXT((INDEX(OCTA1S5,2,37)),"hh"&amp;":"&amp;"mm"&amp;" ")&amp;CHAR(13)&amp;CHAR(10)&amp;(INDEX(OCTA1S5,4,34))&amp;" "&amp;(INDEX(OCTA1S5,4,36))&amp;CHAR(13)&amp;CHAR(10)&amp;" "&amp;(INDEX(OCTA1S5,3,35))&amp;" "&amp;(INDEX(OCTA1S5,3,37))&amp;CHAR(13)&amp;CHAR(10)&amp;" "&amp;(INDEX(OCTA1S5,3,34)),(INDEX(OCTA1S5,1,34))&amp;CHAR(13)&amp;CHAR(10)&amp;" de "&amp;TEXT((INDEX(OCTA1S5,2,34)),"hh"&amp;":"&amp;"mm")&amp;" à "&amp;TEXT((INDEX(OCTA1S5,2,34)),"hh"&amp;":"&amp;"mm"&amp;" ")&amp;CHAR(13)&amp;CHAR(10)&amp;(INDEX(OCTA1S5,4,34))&amp;" "&amp;CHAR(13)&amp;CHAR(10)&amp;(INDEX(OCTA1S5,3,35))&amp;" "&amp;CHAR(13)&amp;CHAR(10)&amp;(INDEX(OCTA1S5,3,34))))</f>
        <v>#REF!</v>
      </c>
      <c r="J49" s="624"/>
      <c r="K49" s="622" t="e">
        <f>IF(COUNTIF((INDEX(OCTA1S5,1,42)),""),"",(INDEX(OCTA1S5,1,42))&amp;CHAR(13)&amp;CHAR(10)&amp;" de "&amp;TEXT((INDEX(OCTA1S5,2,42)),"hh"&amp;":"&amp;"mm")&amp;" à "&amp;TEXT((INDEX(OCTA1S5,2,42)),"hh"&amp;":"&amp;"mm"&amp;" ")&amp;CHAR(13)&amp;CHAR(10)&amp;(INDEX(OCTA1S5,4,42))&amp;" "&amp;CHAR(13)&amp;CHAR(10)&amp;(INDEX(OCTA1S5,3,43))&amp;" "&amp;CHAR(13)&amp;CHAR(10)&amp;(INDEX(OCTA1S5,3,42)))</f>
        <v>#REF!</v>
      </c>
      <c r="L49" s="625"/>
    </row>
    <row r="50" spans="1:12" x14ac:dyDescent="0.25">
      <c r="A50" s="37"/>
      <c r="B50" s="39" t="s">
        <v>235</v>
      </c>
      <c r="C50" s="38"/>
      <c r="D50" s="39" t="s">
        <v>235</v>
      </c>
      <c r="E50" s="42"/>
      <c r="F50" s="43" t="s">
        <v>235</v>
      </c>
      <c r="G50" s="42"/>
      <c r="H50" s="43" t="s">
        <v>235</v>
      </c>
      <c r="I50" s="42"/>
      <c r="J50" s="43" t="s">
        <v>235</v>
      </c>
      <c r="K50" s="44"/>
      <c r="L50" s="45" t="s">
        <v>235</v>
      </c>
    </row>
    <row r="51" spans="1:12" ht="96" customHeight="1" thickBot="1" x14ac:dyDescent="0.3">
      <c r="A51" s="616" t="str">
        <f>IF(COUNTIF((INDEX(OCTA1S5,1,6)),""),"",IF(COUNTIF((INDEX(OCTA1S5,1,8)),"&gt;&lt;"),(INDEX(OCTA1S5,1,6))&amp;"&amp;"&amp;(INDEX(OCTA1S5,1,8))&amp;CHAR(13)&amp;CHAR(10)&amp;" de "&amp;TEXT((INDEX(OCTA1S5,2,6)),"hh"&amp;":"&amp;"mm")&amp;" à "&amp;TEXT((INDEX(OCTA1S5,2,7)),"hh"&amp;":"&amp;"mm"&amp;" "&amp;CHAR(13)&amp;CHAR(10)&amp;"&amp;")&amp;" de "&amp;TEXT((INDEX(OCTA1S5,2,8)),"hh"&amp;":"&amp;"mm")&amp;" à "&amp;TEXT((INDEX(OCTA1S5,2,9)),"hh"&amp;":"&amp;"mm"&amp;" ")&amp;CHAR(13)&amp;CHAR(10)&amp;(INDEX(OCTA1S5,4,6))&amp;" "&amp;(INDEX(OCTA1S5,4,8))&amp;CHAR(13)&amp;CHAR(10)&amp;" "&amp;(INDEX(OCTA1S5,3,7))&amp;" "&amp;(INDEX(OCTA1S5,3,9))&amp;CHAR(13)&amp;CHAR(10)&amp;" "&amp;(INDEX(OCTA1S5,3,6)),(INDEX(OCTA1S5,1,6))&amp;CHAR(13)&amp;CHAR(10)&amp;" de "&amp;TEXT((INDEX(OCTA1S5,2,6)),"hh"&amp;":"&amp;"mm")&amp;" à "&amp;TEXT((INDEX(OCTA1S5,2,6)),"hh"&amp;":"&amp;"mm"&amp;" ")&amp;CHAR(13)&amp;CHAR(10)&amp;(INDEX(OCTA1S5,4,6))&amp;" "&amp;CHAR(13)&amp;CHAR(10)&amp;(INDEX(OCTA1S5,3,7))&amp;" "&amp;CHAR(13)&amp;CHAR(10)&amp;(INDEX(OCTA1S5,3,6))))</f>
        <v/>
      </c>
      <c r="B51" s="617"/>
      <c r="C51" s="618" t="str">
        <f>IF(COUNTIF((INDEX(OCTA1S5,1,14)),""),"",IF(COUNTIF((INDEX(OCTA1S5,1,16)),"&gt;&lt;"),(INDEX(OCTA1S5,1,14))&amp;"&amp;"&amp;(INDEX(OCTA1S5,1,16))&amp;CHAR(13)&amp;CHAR(10)&amp;" de "&amp;TEXT((INDEX(OCTA1S5,2,14)),"hh"&amp;":"&amp;"mm")&amp;" à "&amp;TEXT((INDEX(OCTA1S5,2,15)),"hh"&amp;":"&amp;"mm"&amp;" "&amp;CHAR(13)&amp;CHAR(10)&amp;"&amp;")&amp;" de "&amp;TEXT((INDEX(OCTA1S5,2,16)),"hh"&amp;":"&amp;"mm")&amp;" à "&amp;TEXT((INDEX(OCTA1S5,2,17)),"hh"&amp;":"&amp;"mm"&amp;" ")&amp;CHAR(13)&amp;CHAR(10)&amp;(INDEX(OCTA1S5,4,14))&amp;" "&amp;(INDEX(OCTA1S5,4,16))&amp;CHAR(13)&amp;CHAR(10)&amp;" "&amp;(INDEX(OCTA1S5,3,15))&amp;" "&amp;(INDEX(OCTA1S5,3,17))&amp;CHAR(13)&amp;CHAR(10)&amp;" "&amp;(INDEX(OCTA1S5,3,14)),(INDEX(OCTA1S5,1,14))&amp;CHAR(13)&amp;CHAR(10)&amp;" de "&amp;TEXT((INDEX(OCTA1S5,2,14)),"hh"&amp;":"&amp;"mm")&amp;" à "&amp;TEXT((INDEX(OCTA1S5,2,14)),"hh"&amp;":"&amp;"mm"&amp;" ")&amp;CHAR(13)&amp;CHAR(10)&amp;(INDEX(OCTA1S5,4,14))&amp;" "&amp;CHAR(13)&amp;CHAR(10)&amp;(INDEX(OCTA1S5,3,15))&amp;" "&amp;CHAR(13)&amp;CHAR(10)&amp;(INDEX(OCTA1S5,3,14))))</f>
        <v/>
      </c>
      <c r="D51" s="617"/>
      <c r="E51" s="618" t="e">
        <f>IF(COUNTIF((INDEX(OCTA1S5,1,22)),""),"",IF(COUNTIF((INDEX(OCTA1S5,1,24)),"&gt;&lt;"),(INDEX(OCTA1S5,1,22))&amp;"&amp;"&amp;(INDEX(OCTA1S5,1,24))&amp;CHAR(13)&amp;CHAR(10)&amp;" de "&amp;TEXT((INDEX(OCTA1S5,2,22)),"hh"&amp;":"&amp;"mm")&amp;" à "&amp;TEXT((INDEX(OCTA1S5,2,23)),"hh"&amp;":"&amp;"mm"&amp;" "&amp;CHAR(13)&amp;CHAR(10)&amp;"&amp;")&amp;" de "&amp;TEXT((INDEX(OCTA1S5,2,24)),"hh"&amp;":"&amp;"mm")&amp;" à "&amp;TEXT((INDEX(OCTA1S5,2,25)),"hh"&amp;":"&amp;"mm"&amp;" ")&amp;CHAR(13)&amp;CHAR(10)&amp;(INDEX(OCTA1S5,4,22))&amp;" "&amp;(INDEX(OCTA1S5,4,24))&amp;CHAR(13)&amp;CHAR(10)&amp;" "&amp;(INDEX(OCTA1S5,3,23))&amp;" "&amp;(INDEX(OCTA1S5,3,25))&amp;CHAR(13)&amp;CHAR(10)&amp;" "&amp;(INDEX(OCTA1S5,3,22)),(INDEX(OCTA1S5,1,22))&amp;CHAR(13)&amp;CHAR(10)&amp;" de "&amp;TEXT((INDEX(OCTA1S5,2,22)),"hh"&amp;":"&amp;"mm")&amp;" à "&amp;TEXT((INDEX(OCTA1S5,2,22)),"hh"&amp;":"&amp;"mm"&amp;" ")&amp;CHAR(13)&amp;CHAR(10)&amp;(INDEX(OCTA1S5,4,22))&amp;" "&amp;CHAR(13)&amp;CHAR(10)&amp;(INDEX(OCTA1S5,3,23))&amp;" "&amp;CHAR(13)&amp;CHAR(10)&amp;(INDEX(OCTA1S5,3,22))))</f>
        <v>#REF!</v>
      </c>
      <c r="F51" s="617"/>
      <c r="G51" s="618" t="e">
        <f>IF(COUNTIF((INDEX(OCTA1S5,1,30)),""),"",IF(COUNTIF((INDEX(OCTA1S5,1,32)),"&gt;&lt;"),(INDEX(OCTA1S5,1,30))&amp;"&amp;"&amp;(INDEX(OCTA1S5,1,32))&amp;CHAR(13)&amp;CHAR(10)&amp;" de "&amp;TEXT((INDEX(OCTA1S5,2,30)),"hh"&amp;":"&amp;"mm")&amp;" à "&amp;TEXT((INDEX(OCTA1S5,2,31)),"hh"&amp;":"&amp;"mm"&amp;" "&amp;CHAR(13)&amp;CHAR(10)&amp;"&amp;")&amp;" de "&amp;TEXT((INDEX(OCTA1S5,2,32)),"hh"&amp;":"&amp;"mm")&amp;" à "&amp;TEXT((INDEX(OCTA1S5,2,33)),"hh"&amp;":"&amp;"mm"&amp;" ")&amp;CHAR(13)&amp;CHAR(10)&amp;(INDEX(OCTA1S5,4,30))&amp;" "&amp;(INDEX(OCTA1S5,4,32))&amp;CHAR(13)&amp;CHAR(10)&amp;" "&amp;(INDEX(OCTA1S5,3,31))&amp;" "&amp;(INDEX(OCTA1S5,3,33))&amp;CHAR(13)&amp;CHAR(10)&amp;" "&amp;(INDEX(OCTA1S5,3,30)),(INDEX(OCTA1S5,1,30))&amp;CHAR(13)&amp;CHAR(10)&amp;" de "&amp;TEXT((INDEX(OCTA1S5,2,30)),"hh"&amp;":"&amp;"mm")&amp;" à "&amp;TEXT((INDEX(OCTA1S5,2,30)),"hh"&amp;":"&amp;"mm"&amp;" ")&amp;CHAR(13)&amp;CHAR(10)&amp;(INDEX(OCTA1S5,4,30))&amp;" "&amp;CHAR(13)&amp;CHAR(10)&amp;(INDEX(OCTA1S5,3,31))&amp;" "&amp;CHAR(13)&amp;CHAR(10)&amp;(INDEX(OCTA1S5,3,30))))</f>
        <v>#REF!</v>
      </c>
      <c r="H51" s="617"/>
      <c r="I51" s="618" t="e">
        <f>IF(COUNTIF((INDEX(OCTA1S5,1,38)),""),"",IF(COUNTIF((INDEX(OCTA1S5,1,40)),"&gt;&lt;"),(INDEX(OCTA1S5,1,38))&amp;"&amp;"&amp;(INDEX(OCTA1S5,1,40))&amp;CHAR(13)&amp;CHAR(10)&amp;" de "&amp;TEXT((INDEX(OCTA1S5,2,38)),"hh"&amp;":"&amp;"mm")&amp;" à "&amp;TEXT((INDEX(OCTA1S5,2,39)),"hh"&amp;":"&amp;"mm"&amp;" "&amp;CHAR(13)&amp;CHAR(10)&amp;"&amp;")&amp;" de "&amp;TEXT((INDEX(OCTA1S5,2,40)),"hh"&amp;":"&amp;"mm")&amp;" à "&amp;TEXT((INDEX(OCTA1S5,2,41)),"hh"&amp;":"&amp;"mm"&amp;" ")&amp;CHAR(13)&amp;CHAR(10)&amp;(INDEX(OCTA1S5,4,38))&amp;" "&amp;(INDEX(OCTA1S5,4,40))&amp;CHAR(13)&amp;CHAR(10)&amp;" "&amp;(INDEX(OCTA1S5,3,39))&amp;" "&amp;(INDEX(OCTA1S5,3,41))&amp;CHAR(13)&amp;CHAR(10)&amp;" "&amp;(INDEX(OCTA1S5,3,38)),(INDEX(OCTA1S5,1,38))&amp;CHAR(13)&amp;CHAR(10)&amp;" de "&amp;TEXT((INDEX(OCTA1S5,2,38)),"hh"&amp;":"&amp;"mm")&amp;" à "&amp;TEXT((INDEX(OCTA1S5,2,38)),"hh"&amp;":"&amp;"mm"&amp;" ")&amp;CHAR(13)&amp;CHAR(10)&amp;(INDEX(OCTA1S5,4,38))&amp;" "&amp;CHAR(13)&amp;CHAR(10)&amp;(INDEX(OCTA1S5,3,39))&amp;" "&amp;CHAR(13)&amp;CHAR(10)&amp;(INDEX(OCTA1S5,3,38))))</f>
        <v>#REF!</v>
      </c>
      <c r="J51" s="617"/>
      <c r="K51" s="618" t="e">
        <f>IF(COUNTIF((INDEX(OCTA1S5,1,44)),""),"",(INDEX(OCTA1S5,1,44))&amp;CHAR(13)&amp;CHAR(10)&amp;" de "&amp;TEXT((INDEX(OCTA1S5,2,44)),"hh"&amp;":"&amp;"mm")&amp;" à "&amp;TEXT((INDEX(OCTA1S5,2,44)),"hh"&amp;":"&amp;"mm"&amp;" ")&amp;CHAR(13)&amp;CHAR(10)&amp;(INDEX(OCTA1S5,4,44))&amp;" "&amp;CHAR(13)&amp;CHAR(10)&amp;(INDEX(OCTA1S5,3,45))&amp;" "&amp;CHAR(13)&amp;CHAR(10)&amp;(INDEX(OCTA1S5,3,44)))</f>
        <v>#REF!</v>
      </c>
      <c r="L51" s="619"/>
    </row>
    <row r="53" spans="1:12" ht="19.5" thickBot="1" x14ac:dyDescent="0.35">
      <c r="A53" s="32">
        <f>EDATE(A27,1)</f>
        <v>43067</v>
      </c>
      <c r="C53" s="32"/>
      <c r="E53" s="32"/>
      <c r="G53" s="32"/>
      <c r="I53" s="32"/>
      <c r="K53" s="32"/>
    </row>
    <row r="54" spans="1:12" x14ac:dyDescent="0.25">
      <c r="A54" s="33">
        <f>+K48+2</f>
        <v>43045</v>
      </c>
      <c r="B54" s="34" t="s">
        <v>234</v>
      </c>
      <c r="C54" s="35">
        <f>A54+1</f>
        <v>43046</v>
      </c>
      <c r="D54" s="34" t="s">
        <v>234</v>
      </c>
      <c r="E54" s="35">
        <f>C54+1</f>
        <v>43047</v>
      </c>
      <c r="F54" s="34" t="s">
        <v>234</v>
      </c>
      <c r="G54" s="35">
        <f>E54+1</f>
        <v>43048</v>
      </c>
      <c r="H54" s="34" t="s">
        <v>234</v>
      </c>
      <c r="I54" s="35">
        <f>G54+1</f>
        <v>43049</v>
      </c>
      <c r="J54" s="34" t="s">
        <v>234</v>
      </c>
      <c r="K54" s="35">
        <f>I54+1</f>
        <v>43050</v>
      </c>
      <c r="L54" s="36" t="s">
        <v>234</v>
      </c>
    </row>
    <row r="55" spans="1:12" ht="96" customHeight="1" thickBot="1" x14ac:dyDescent="0.3">
      <c r="A55" s="620" t="e">
        <f>IF(COUNTIF((INDEX(NOVA1S2,1,2)),""),"",IF(COUNTIF((INDEX(NOVA1S2,1,4)),"&gt;&lt;"),(INDEX(NOVA1S2,1,2))&amp;"&amp;"&amp;(INDEX(NOVA1S2,1,4))&amp;CHAR(13)&amp;CHAR(10)&amp;" de "&amp;TEXT((INDEX(NOVA1S2,2,2)),"hh"&amp;":"&amp;"mm")&amp;" à "&amp;TEXT((INDEX(NOVA1S2,2,3)),"hh"&amp;":"&amp;"mm"&amp;" "&amp;CHAR(13)&amp;CHAR(10)&amp;"&amp;")&amp;" de "&amp;TEXT((INDEX(NOVA1S2,2,4)),"hh"&amp;":"&amp;"mm")&amp;" à "&amp;TEXT((INDEX(NOVA1S2,2,5)),"hh"&amp;":"&amp;"mm"&amp;" ")&amp;CHAR(13)&amp;CHAR(10)&amp;(INDEX(NOVA1S2,4,2))&amp;" "&amp;(INDEX(NOVA1S2,4,4))&amp;CHAR(13)&amp;CHAR(10)&amp;" "&amp;(INDEX(NOVA1S2,3,3))&amp;" "&amp;(INDEX(NOVA1S2,3,5))&amp;CHAR(13)&amp;CHAR(10)&amp;" "&amp;(INDEX(NOVA1S2,3,2)),(INDEX(NOVA1S2,1,2))&amp;CHAR(13)&amp;CHAR(10)&amp;" de "&amp;TEXT((INDEX(NOVA1S2,2,2)),"hh"&amp;":"&amp;"mm")&amp;" à "&amp;TEXT((INDEX(NOVA1S2,2,2)),"hh"&amp;":"&amp;"mm"&amp;" ")&amp;CHAR(13)&amp;CHAR(10)&amp;(INDEX(NOVA1S2,4,2))&amp;" "&amp;CHAR(13)&amp;CHAR(10)&amp;(INDEX(NOVA1S2,3,3))&amp;" "&amp;CHAR(13)&amp;CHAR(10)&amp;(INDEX(NOVA1S2,3,2))))</f>
        <v>#REF!</v>
      </c>
      <c r="B55" s="621"/>
      <c r="C55" s="622" t="e">
        <f>IF(COUNTIF((INDEX(NOVA1S2,1,10)),""),"",IF(COUNTIF((INDEX(NOVA1S2,1,12)),"&gt;&lt;"),(INDEX(NOVA1S2,1,10))&amp;"&amp;"&amp;(INDEX(NOVA1S2,1,12))&amp;CHAR(13)&amp;CHAR(10)&amp;" de "&amp;TEXT((INDEX(NOVA1S2,2,10)),"hh"&amp;":"&amp;"mm")&amp;" à "&amp;TEXT((INDEX(NOVA1S2,2,11)),"hh"&amp;":"&amp;"mm"&amp;" "&amp;CHAR(13)&amp;CHAR(10)&amp;"&amp;")&amp;" de "&amp;TEXT((INDEX(NOVA1S2,2,12)),"hh"&amp;":"&amp;"mm")&amp;" à "&amp;TEXT((INDEX(NOVA1S2,2,13)),"hh"&amp;":"&amp;"mm"&amp;" ")&amp;CHAR(13)&amp;CHAR(10)&amp;(INDEX(NOVA1S2,4,10))&amp;" "&amp;(INDEX(NOVA1S2,4,12))&amp;CHAR(13)&amp;CHAR(10)&amp;" "&amp;(INDEX(NOVA1S2,3,11))&amp;" "&amp;(INDEX(NOVA1S2,3,13))&amp;CHAR(13)&amp;CHAR(10)&amp;" "&amp;(INDEX(NOVA1S2,3,10)),(INDEX(NOVA1S2,1,10))&amp;CHAR(13)&amp;CHAR(10)&amp;" de "&amp;TEXT((INDEX(NOVA1S2,2,10)),"hh"&amp;":"&amp;"mm")&amp;" à "&amp;TEXT((INDEX(NOVA1S2,2,10)),"hh"&amp;":"&amp;"mm"&amp;" ")&amp;CHAR(13)&amp;CHAR(10)&amp;(INDEX(NOVA1S2,4,10))&amp;" "&amp;CHAR(13)&amp;CHAR(10)&amp;(INDEX(NOVA1S2,3,11))&amp;" "&amp;CHAR(13)&amp;CHAR(10)&amp;(INDEX(NOVA1S2,3,10))))</f>
        <v>#REF!</v>
      </c>
      <c r="D55" s="621"/>
      <c r="E55" s="623" t="e">
        <f>IF(COUNTIF((INDEX(NOVA1S2,1,18)),""),"",IF(COUNTIF((INDEX(NOVA1S2,1,20)),"&gt;&lt;"),(INDEX(NOVA1S2,1,18))&amp;"&amp;"&amp;(INDEX(NOVA1S2,1,20))&amp;CHAR(13)&amp;CHAR(10)&amp;" de "&amp;TEXT((INDEX(NOVA1S2,2,18)),"hh"&amp;":"&amp;"mm")&amp;" à "&amp;TEXT((INDEX(NOVA1S2,2,19)),"hh"&amp;":"&amp;"mm"&amp;" "&amp;CHAR(13)&amp;CHAR(10)&amp;"&amp;")&amp;" de "&amp;TEXT((INDEX(NOVA1S2,2,20)),"hh"&amp;":"&amp;"mm")&amp;" à "&amp;TEXT((INDEX(NOVA1S2,2,21)),"hh"&amp;":"&amp;"mm"&amp;" ")&amp;CHAR(13)&amp;CHAR(10)&amp;(INDEX(NOVA1S2,4,18))&amp;" "&amp;(INDEX(NOVA1S2,4,20))&amp;CHAR(13)&amp;CHAR(10)&amp;" "&amp;(INDEX(NOVA1S2,3,19))&amp;" "&amp;(INDEX(NOVA1S2,3,21))&amp;CHAR(13)&amp;CHAR(10)&amp;" "&amp;(INDEX(NOVA1S2,3,18)),(INDEX(NOVA1S2,1,18))&amp;CHAR(13)&amp;CHAR(10)&amp;" de "&amp;TEXT((INDEX(NOVA1S2,2,18)),"hh"&amp;":"&amp;"mm")&amp;" à "&amp;TEXT((INDEX(NOVA1S2,2,18)),"hh"&amp;":"&amp;"mm"&amp;" ")&amp;CHAR(13)&amp;CHAR(10)&amp;(INDEX(NOVA1S2,4,18))&amp;" "&amp;CHAR(13)&amp;CHAR(10)&amp;(INDEX(NOVA1S2,3,19))&amp;" "&amp;CHAR(13)&amp;CHAR(10)&amp;(INDEX(NOVA1S2,3,18))))</f>
        <v>#REF!</v>
      </c>
      <c r="F55" s="624"/>
      <c r="G55" s="623" t="e">
        <f>IF(COUNTIF((INDEX(NOVA1S2,1,26)),""),"",IF(COUNTIF((INDEX(NOVA1S2,1,28)),"&gt;&lt;"),(INDEX(NOVA1S2,1,26))&amp;"&amp;"&amp;(INDEX(NOVA1S2,1,28))&amp;CHAR(13)&amp;CHAR(10)&amp;" de "&amp;TEXT((INDEX(NOVA1S2,2,26)),"hh"&amp;":"&amp;"mm")&amp;" à "&amp;TEXT((INDEX(NOVA1S2,2,27)),"hh"&amp;":"&amp;"mm"&amp;" "&amp;CHAR(13)&amp;CHAR(10)&amp;"&amp;")&amp;" de "&amp;TEXT((INDEX(NOVA1S2,2,28)),"hh"&amp;":"&amp;"mm")&amp;" à "&amp;TEXT((INDEX(NOVA1S2,2,29)),"hh"&amp;":"&amp;"mm"&amp;" ")&amp;CHAR(13)&amp;CHAR(10)&amp;(INDEX(NOVA1S2,4,26))&amp;" "&amp;(INDEX(NOVA1S2,4,28))&amp;CHAR(13)&amp;CHAR(10)&amp;" "&amp;(INDEX(NOVA1S2,3,27))&amp;" "&amp;(INDEX(NOVA1S2,3,29))&amp;CHAR(13)&amp;CHAR(10)&amp;" "&amp;(INDEX(NOVA1S2,3,26)),(INDEX(NOVA1S2,1,26))&amp;CHAR(13)&amp;CHAR(10)&amp;" de "&amp;TEXT((INDEX(NOVA1S2,2,26)),"hh"&amp;":"&amp;"mm")&amp;" à "&amp;TEXT((INDEX(NOVA1S2,2,26)),"hh"&amp;":"&amp;"mm"&amp;" ")&amp;CHAR(13)&amp;CHAR(10)&amp;(INDEX(NOVA1S2,4,26))&amp;" "&amp;CHAR(13)&amp;CHAR(10)&amp;(INDEX(NOVA1S2,3,27))&amp;" "&amp;CHAR(13)&amp;CHAR(10)&amp;(INDEX(NOVA1S2,3,26))))</f>
        <v>#REF!</v>
      </c>
      <c r="H55" s="624"/>
      <c r="I55" s="623" t="e">
        <f>IF(COUNTIF((INDEX(NOVA1S2,1,34)),""),"",IF(COUNTIF((INDEX(NOVA1S2,1,36)),"&gt;&lt;"),(INDEX(NOVA1S2,1,34))&amp;"&amp;"&amp;(INDEX(NOVA1S2,1,36))&amp;CHAR(13)&amp;CHAR(10)&amp;" de "&amp;TEXT((INDEX(NOVA1S2,2,34)),"hh"&amp;":"&amp;"mm")&amp;" à "&amp;TEXT((INDEX(NOVA1S2,2,35)),"hh"&amp;":"&amp;"mm"&amp;" "&amp;CHAR(13)&amp;CHAR(10)&amp;"&amp;")&amp;" de "&amp;TEXT((INDEX(NOVA1S2,2,36)),"hh"&amp;":"&amp;"mm")&amp;" à "&amp;TEXT((INDEX(NOVA1S2,2,37)),"hh"&amp;":"&amp;"mm"&amp;" ")&amp;CHAR(13)&amp;CHAR(10)&amp;(INDEX(NOVA1S2,4,34))&amp;" "&amp;(INDEX(NOVA1S2,4,36))&amp;CHAR(13)&amp;CHAR(10)&amp;" "&amp;(INDEX(NOVA1S2,3,35))&amp;" "&amp;(INDEX(NOVA1S2,3,37))&amp;CHAR(13)&amp;CHAR(10)&amp;" "&amp;(INDEX(NOVA1S2,3,34)),(INDEX(NOVA1S2,1,34))&amp;CHAR(13)&amp;CHAR(10)&amp;" de "&amp;TEXT((INDEX(NOVA1S2,2,34)),"hh"&amp;":"&amp;"mm")&amp;" à "&amp;TEXT((INDEX(NOVA1S2,2,34)),"hh"&amp;":"&amp;"mm"&amp;" ")&amp;CHAR(13)&amp;CHAR(10)&amp;(INDEX(NOVA1S2,4,34))&amp;" "&amp;CHAR(13)&amp;CHAR(10)&amp;(INDEX(NOVA1S2,3,35))&amp;" "&amp;CHAR(13)&amp;CHAR(10)&amp;(INDEX(NOVA1S2,3,34))))</f>
        <v>#REF!</v>
      </c>
      <c r="J55" s="624"/>
      <c r="K55" s="622" t="e">
        <f>IF(COUNTIF((INDEX(NOVA1S2,1,42)),""),"",(INDEX(NOVA1S2,1,42))&amp;CHAR(13)&amp;CHAR(10)&amp;" de "&amp;TEXT((INDEX(NOVA1S2,2,42)),"hh"&amp;":"&amp;"mm")&amp;" à "&amp;TEXT((INDEX(NOVA1S2,2,42)),"hh"&amp;":"&amp;"mm"&amp;" ")&amp;CHAR(13)&amp;CHAR(10)&amp;(INDEX(NOVA1S2,4,42))&amp;" "&amp;CHAR(13)&amp;CHAR(10)&amp;(INDEX(NOVA1S2,3,43))&amp;" "&amp;CHAR(13)&amp;CHAR(10)&amp;(INDEX(NOVA1S2,3,42)))</f>
        <v>#REF!</v>
      </c>
      <c r="L55" s="625"/>
    </row>
    <row r="56" spans="1:12" x14ac:dyDescent="0.25">
      <c r="A56" s="37"/>
      <c r="B56" s="39" t="s">
        <v>235</v>
      </c>
      <c r="C56" s="38"/>
      <c r="D56" s="39" t="s">
        <v>235</v>
      </c>
      <c r="E56" s="42"/>
      <c r="F56" s="43" t="s">
        <v>235</v>
      </c>
      <c r="G56" s="42"/>
      <c r="H56" s="43" t="s">
        <v>235</v>
      </c>
      <c r="I56" s="42"/>
      <c r="J56" s="43" t="s">
        <v>235</v>
      </c>
      <c r="K56" s="44"/>
      <c r="L56" s="45" t="s">
        <v>235</v>
      </c>
    </row>
    <row r="57" spans="1:12" ht="96" customHeight="1" thickBot="1" x14ac:dyDescent="0.3">
      <c r="A57" s="616" t="e">
        <f>IF(COUNTIF((INDEX(NOVA1S2,1,6)),""),"",IF(COUNTIF((INDEX(NOVA1S2,1,8)),"&gt;&lt;"),(INDEX(NOVA1S2,1,6))&amp;"&amp;"&amp;(INDEX(NOVA1S2,1,8))&amp;CHAR(13)&amp;CHAR(10)&amp;" de "&amp;TEXT((INDEX(NOVA1S2,2,6)),"hh"&amp;":"&amp;"mm")&amp;" à "&amp;TEXT((INDEX(NOVA1S2,2,7)),"hh"&amp;":"&amp;"mm"&amp;" "&amp;CHAR(13)&amp;CHAR(10)&amp;"&amp;")&amp;" de "&amp;TEXT((INDEX(NOVA1S2,2,8)),"hh"&amp;":"&amp;"mm")&amp;" à "&amp;TEXT((INDEX(NOVA1S2,2,9)),"hh"&amp;":"&amp;"mm"&amp;" ")&amp;CHAR(13)&amp;CHAR(10)&amp;(INDEX(NOVA1S2,4,6))&amp;" "&amp;(INDEX(NOVA1S2,4,8))&amp;CHAR(13)&amp;CHAR(10)&amp;" "&amp;(INDEX(NOVA1S2,3,7))&amp;" "&amp;(INDEX(NOVA1S2,3,9))&amp;CHAR(13)&amp;CHAR(10)&amp;" "&amp;(INDEX(NOVA1S2,3,6)),(INDEX(NOVA1S2,1,6))&amp;CHAR(13)&amp;CHAR(10)&amp;" de "&amp;TEXT((INDEX(NOVA1S2,2,6)),"hh"&amp;":"&amp;"mm")&amp;" à "&amp;TEXT((INDEX(NOVA1S2,2,6)),"hh"&amp;":"&amp;"mm"&amp;" ")&amp;CHAR(13)&amp;CHAR(10)&amp;(INDEX(NOVA1S2,4,6))&amp;" "&amp;CHAR(13)&amp;CHAR(10)&amp;(INDEX(NOVA1S2,3,7))&amp;" "&amp;CHAR(13)&amp;CHAR(10)&amp;(INDEX(NOVA1S2,3,6))))</f>
        <v>#REF!</v>
      </c>
      <c r="B57" s="617"/>
      <c r="C57" s="618" t="e">
        <f>IF(COUNTIF((INDEX(NOVA1S2,1,14)),""),"",IF(COUNTIF((INDEX(NOVA1S2,1,16)),"&gt;&lt;"),(INDEX(NOVA1S2,1,14))&amp;"&amp;"&amp;(INDEX(NOVA1S2,1,16))&amp;CHAR(13)&amp;CHAR(10)&amp;" de "&amp;TEXT((INDEX(NOVA1S2,2,14)),"hh"&amp;":"&amp;"mm")&amp;" à "&amp;TEXT((INDEX(NOVA1S2,2,15)),"hh"&amp;":"&amp;"mm"&amp;" "&amp;CHAR(13)&amp;CHAR(10)&amp;"&amp;")&amp;" de "&amp;TEXT((INDEX(NOVA1S2,2,16)),"hh"&amp;":"&amp;"mm")&amp;" à "&amp;TEXT((INDEX(NOVA1S2,2,17)),"hh"&amp;":"&amp;"mm"&amp;" ")&amp;CHAR(13)&amp;CHAR(10)&amp;(INDEX(NOVA1S2,4,14))&amp;" "&amp;(INDEX(NOVA1S2,4,16))&amp;CHAR(13)&amp;CHAR(10)&amp;" "&amp;(INDEX(NOVA1S2,3,15))&amp;" "&amp;(INDEX(NOVA1S2,3,17))&amp;CHAR(13)&amp;CHAR(10)&amp;" "&amp;(INDEX(NOVA1S2,3,14)),(INDEX(NOVA1S2,1,14))&amp;CHAR(13)&amp;CHAR(10)&amp;" de "&amp;TEXT((INDEX(NOVA1S2,2,14)),"hh"&amp;":"&amp;"mm")&amp;" à "&amp;TEXT((INDEX(NOVA1S2,2,14)),"hh"&amp;":"&amp;"mm"&amp;" ")&amp;CHAR(13)&amp;CHAR(10)&amp;(INDEX(NOVA1S2,4,14))&amp;" "&amp;CHAR(13)&amp;CHAR(10)&amp;(INDEX(NOVA1S2,3,15))&amp;" "&amp;CHAR(13)&amp;CHAR(10)&amp;(INDEX(NOVA1S2,3,14))))</f>
        <v>#REF!</v>
      </c>
      <c r="D57" s="617"/>
      <c r="E57" s="618" t="e">
        <f>IF(COUNTIF((INDEX(NOVA1S2,1,22)),""),"",IF(COUNTIF((INDEX(NOVA1S2,1,24)),"&gt;&lt;"),(INDEX(NOVA1S2,1,22))&amp;"&amp;"&amp;(INDEX(NOVA1S2,1,24))&amp;CHAR(13)&amp;CHAR(10)&amp;" de "&amp;TEXT((INDEX(NOVA1S2,2,22)),"hh"&amp;":"&amp;"mm")&amp;" à "&amp;TEXT((INDEX(NOVA1S2,2,23)),"hh"&amp;":"&amp;"mm"&amp;" "&amp;CHAR(13)&amp;CHAR(10)&amp;"&amp;")&amp;" de "&amp;TEXT((INDEX(NOVA1S2,2,24)),"hh"&amp;":"&amp;"mm")&amp;" à "&amp;TEXT((INDEX(NOVA1S2,2,25)),"hh"&amp;":"&amp;"mm"&amp;" ")&amp;CHAR(13)&amp;CHAR(10)&amp;(INDEX(NOVA1S2,4,22))&amp;" "&amp;(INDEX(NOVA1S2,4,24))&amp;CHAR(13)&amp;CHAR(10)&amp;" "&amp;(INDEX(NOVA1S2,3,23))&amp;" "&amp;(INDEX(NOVA1S2,3,25))&amp;CHAR(13)&amp;CHAR(10)&amp;" "&amp;(INDEX(NOVA1S2,3,22)),(INDEX(NOVA1S2,1,22))&amp;CHAR(13)&amp;CHAR(10)&amp;" de "&amp;TEXT((INDEX(NOVA1S2,2,22)),"hh"&amp;":"&amp;"mm")&amp;" à "&amp;TEXT((INDEX(NOVA1S2,2,22)),"hh"&amp;":"&amp;"mm"&amp;" ")&amp;CHAR(13)&amp;CHAR(10)&amp;(INDEX(NOVA1S2,4,22))&amp;" "&amp;CHAR(13)&amp;CHAR(10)&amp;(INDEX(NOVA1S2,3,23))&amp;" "&amp;CHAR(13)&amp;CHAR(10)&amp;(INDEX(NOVA1S2,3,22))))</f>
        <v>#REF!</v>
      </c>
      <c r="F57" s="617"/>
      <c r="G57" s="618" t="e">
        <f>IF(COUNTIF((INDEX(NOVA1S2,1,30)),""),"",IF(COUNTIF((INDEX(NOVA1S2,1,32)),"&gt;&lt;"),(INDEX(NOVA1S2,1,30))&amp;"&amp;"&amp;(INDEX(NOVA1S2,1,32))&amp;CHAR(13)&amp;CHAR(10)&amp;" de "&amp;TEXT((INDEX(NOVA1S2,2,30)),"hh"&amp;":"&amp;"mm")&amp;" à "&amp;TEXT((INDEX(NOVA1S2,2,31)),"hh"&amp;":"&amp;"mm"&amp;" "&amp;CHAR(13)&amp;CHAR(10)&amp;"&amp;")&amp;" de "&amp;TEXT((INDEX(NOVA1S2,2,32)),"hh"&amp;":"&amp;"mm")&amp;" à "&amp;TEXT((INDEX(NOVA1S2,2,33)),"hh"&amp;":"&amp;"mm"&amp;" ")&amp;CHAR(13)&amp;CHAR(10)&amp;(INDEX(NOVA1S2,4,30))&amp;" "&amp;(INDEX(NOVA1S2,4,32))&amp;CHAR(13)&amp;CHAR(10)&amp;" "&amp;(INDEX(NOVA1S2,3,31))&amp;" "&amp;(INDEX(NOVA1S2,3,33))&amp;CHAR(13)&amp;CHAR(10)&amp;" "&amp;(INDEX(NOVA1S2,3,30)),(INDEX(NOVA1S2,1,30))&amp;CHAR(13)&amp;CHAR(10)&amp;" de "&amp;TEXT((INDEX(NOVA1S2,2,30)),"hh"&amp;":"&amp;"mm")&amp;" à "&amp;TEXT((INDEX(NOVA1S2,2,30)),"hh"&amp;":"&amp;"mm"&amp;" ")&amp;CHAR(13)&amp;CHAR(10)&amp;(INDEX(NOVA1S2,4,30))&amp;" "&amp;CHAR(13)&amp;CHAR(10)&amp;(INDEX(NOVA1S2,3,31))&amp;" "&amp;CHAR(13)&amp;CHAR(10)&amp;(INDEX(NOVA1S2,3,30))))</f>
        <v>#REF!</v>
      </c>
      <c r="H57" s="617"/>
      <c r="I57" s="618" t="e">
        <f>IF(COUNTIF((INDEX(NOVA1S2,1,38)),""),"",IF(COUNTIF((INDEX(NOVA1S2,1,40)),"&gt;&lt;"),(INDEX(NOVA1S2,1,38))&amp;"&amp;"&amp;(INDEX(NOVA1S2,1,40))&amp;CHAR(13)&amp;CHAR(10)&amp;" de "&amp;TEXT((INDEX(NOVA1S2,2,38)),"hh"&amp;":"&amp;"mm")&amp;" à "&amp;TEXT((INDEX(NOVA1S2,2,39)),"hh"&amp;":"&amp;"mm"&amp;" "&amp;CHAR(13)&amp;CHAR(10)&amp;"&amp;")&amp;" de "&amp;TEXT((INDEX(NOVA1S2,2,40)),"hh"&amp;":"&amp;"mm")&amp;" à "&amp;TEXT((INDEX(NOVA1S2,2,41)),"hh"&amp;":"&amp;"mm"&amp;" ")&amp;CHAR(13)&amp;CHAR(10)&amp;(INDEX(NOVA1S2,4,38))&amp;" "&amp;(INDEX(NOVA1S2,4,40))&amp;CHAR(13)&amp;CHAR(10)&amp;" "&amp;(INDEX(NOVA1S2,3,39))&amp;" "&amp;(INDEX(NOVA1S2,3,41))&amp;CHAR(13)&amp;CHAR(10)&amp;" "&amp;(INDEX(NOVA1S2,3,38)),(INDEX(NOVA1S2,1,38))&amp;CHAR(13)&amp;CHAR(10)&amp;" de "&amp;TEXT((INDEX(NOVA1S2,2,38)),"hh"&amp;":"&amp;"mm")&amp;" à "&amp;TEXT((INDEX(NOVA1S2,2,38)),"hh"&amp;":"&amp;"mm"&amp;" ")&amp;CHAR(13)&amp;CHAR(10)&amp;(INDEX(NOVA1S2,4,38))&amp;" "&amp;CHAR(13)&amp;CHAR(10)&amp;(INDEX(NOVA1S2,3,39))&amp;" "&amp;CHAR(13)&amp;CHAR(10)&amp;(INDEX(NOVA1S2,3,38))))</f>
        <v>#REF!</v>
      </c>
      <c r="J57" s="617"/>
      <c r="K57" s="618" t="e">
        <f>IF(COUNTIF((INDEX(NOVA1S2,1,44)),""),"",(INDEX(NOVA1S2,1,44))&amp;CHAR(13)&amp;CHAR(10)&amp;" de "&amp;TEXT((INDEX(NOVA1S2,2,44)),"hh"&amp;":"&amp;"mm")&amp;" à "&amp;TEXT((INDEX(NOVA1S2,2,44)),"hh"&amp;":"&amp;"mm"&amp;" ")&amp;CHAR(13)&amp;CHAR(10)&amp;(INDEX(NOVA1S2,4,44))&amp;" "&amp;CHAR(13)&amp;CHAR(10)&amp;(INDEX(NOVA1S2,3,45))&amp;" "&amp;CHAR(13)&amp;CHAR(10)&amp;(INDEX(NOVA1S2,3,44)))</f>
        <v>#REF!</v>
      </c>
      <c r="L57" s="619"/>
    </row>
    <row r="58" spans="1:12" ht="16.5" thickBot="1" x14ac:dyDescent="0.3"/>
    <row r="59" spans="1:12" x14ac:dyDescent="0.25">
      <c r="A59" s="33">
        <f>K54+2</f>
        <v>43052</v>
      </c>
      <c r="B59" s="34" t="s">
        <v>234</v>
      </c>
      <c r="C59" s="35">
        <f>A59+1</f>
        <v>43053</v>
      </c>
      <c r="D59" s="34" t="s">
        <v>234</v>
      </c>
      <c r="E59" s="35">
        <f>C59+1</f>
        <v>43054</v>
      </c>
      <c r="F59" s="34" t="s">
        <v>234</v>
      </c>
      <c r="G59" s="35">
        <f>E59+1</f>
        <v>43055</v>
      </c>
      <c r="H59" s="34" t="s">
        <v>234</v>
      </c>
      <c r="I59" s="35">
        <f>G59+1</f>
        <v>43056</v>
      </c>
      <c r="J59" s="34" t="s">
        <v>234</v>
      </c>
      <c r="K59" s="35">
        <f>I59+1</f>
        <v>43057</v>
      </c>
      <c r="L59" s="36" t="s">
        <v>234</v>
      </c>
    </row>
    <row r="60" spans="1:12" ht="96" customHeight="1" thickBot="1" x14ac:dyDescent="0.3">
      <c r="A60" s="620" t="e">
        <f>IF(COUNTIF((INDEX(NOVA1S2,1,2)),""),"",IF(COUNTIF((INDEX(NOVA1S2,1,4)),"&gt;&lt;"),(INDEX(NOVA1S2,1,2))&amp;"&amp;"&amp;(INDEX(NOVA1S2,1,4))&amp;CHAR(13)&amp;CHAR(10)&amp;" de "&amp;TEXT((INDEX(NOVA1S2,2,2)),"hh"&amp;":"&amp;"mm")&amp;" à "&amp;TEXT((INDEX(NOVA1S2,2,3)),"hh"&amp;":"&amp;"mm"&amp;" "&amp;CHAR(13)&amp;CHAR(10)&amp;"&amp;")&amp;" de "&amp;TEXT((INDEX(NOVA1S2,2,4)),"hh"&amp;":"&amp;"mm")&amp;" à "&amp;TEXT((INDEX(NOVA1S2,2,5)),"hh"&amp;":"&amp;"mm"&amp;" ")&amp;CHAR(13)&amp;CHAR(10)&amp;(INDEX(NOVA1S2,4,2))&amp;" "&amp;(INDEX(NOVA1S2,4,4))&amp;CHAR(13)&amp;CHAR(10)&amp;" "&amp;(INDEX(NOVA1S2,3,3))&amp;" "&amp;(INDEX(NOVA1S2,3,5))&amp;CHAR(13)&amp;CHAR(10)&amp;" "&amp;(INDEX(NOVA1S2,3,2)),(INDEX(NOVA1S2,1,2))&amp;CHAR(13)&amp;CHAR(10)&amp;" de "&amp;TEXT((INDEX(NOVA1S2,2,2)),"hh"&amp;":"&amp;"mm")&amp;" à "&amp;TEXT((INDEX(NOVA1S2,2,2)),"hh"&amp;":"&amp;"mm"&amp;" ")&amp;CHAR(13)&amp;CHAR(10)&amp;(INDEX(NOVA1S2,4,2))&amp;" "&amp;CHAR(13)&amp;CHAR(10)&amp;(INDEX(NOVA1S2,3,3))&amp;" "&amp;CHAR(13)&amp;CHAR(10)&amp;(INDEX(NOVA1S2,3,2))))</f>
        <v>#REF!</v>
      </c>
      <c r="B60" s="621"/>
      <c r="C60" s="622" t="e">
        <f>IF(COUNTIF((INDEX(NOVA1S2,1,10)),""),"",IF(COUNTIF((INDEX(NOVA1S2,1,12)),"&gt;&lt;"),(INDEX(NOVA1S2,1,10))&amp;"&amp;"&amp;(INDEX(NOVA1S2,1,12))&amp;CHAR(13)&amp;CHAR(10)&amp;" de "&amp;TEXT((INDEX(NOVA1S2,2,10)),"hh"&amp;":"&amp;"mm")&amp;" à "&amp;TEXT((INDEX(NOVA1S2,2,11)),"hh"&amp;":"&amp;"mm"&amp;" "&amp;CHAR(13)&amp;CHAR(10)&amp;"&amp;")&amp;" de "&amp;TEXT((INDEX(NOVA1S2,2,12)),"hh"&amp;":"&amp;"mm")&amp;" à "&amp;TEXT((INDEX(NOVA1S2,2,13)),"hh"&amp;":"&amp;"mm"&amp;" ")&amp;CHAR(13)&amp;CHAR(10)&amp;(INDEX(NOVA1S2,4,10))&amp;" "&amp;(INDEX(NOVA1S2,4,12))&amp;CHAR(13)&amp;CHAR(10)&amp;" "&amp;(INDEX(NOVA1S2,3,11))&amp;" "&amp;(INDEX(NOVA1S2,3,13))&amp;CHAR(13)&amp;CHAR(10)&amp;" "&amp;(INDEX(NOVA1S2,3,10)),(INDEX(NOVA1S2,1,10))&amp;CHAR(13)&amp;CHAR(10)&amp;" de "&amp;TEXT((INDEX(NOVA1S2,2,10)),"hh"&amp;":"&amp;"mm")&amp;" à "&amp;TEXT((INDEX(NOVA1S2,2,10)),"hh"&amp;":"&amp;"mm"&amp;" ")&amp;CHAR(13)&amp;CHAR(10)&amp;(INDEX(NOVA1S2,4,10))&amp;" "&amp;CHAR(13)&amp;CHAR(10)&amp;(INDEX(NOVA1S2,3,11))&amp;" "&amp;CHAR(13)&amp;CHAR(10)&amp;(INDEX(NOVA1S2,3,10))))</f>
        <v>#REF!</v>
      </c>
      <c r="D60" s="621"/>
      <c r="E60" s="623" t="e">
        <f>IF(COUNTIF((INDEX(NOVA1S2,1,18)),""),"",IF(COUNTIF((INDEX(NOVA1S2,1,20)),"&gt;&lt;"),(INDEX(NOVA1S2,1,18))&amp;"&amp;"&amp;(INDEX(NOVA1S2,1,20))&amp;CHAR(13)&amp;CHAR(10)&amp;" de "&amp;TEXT((INDEX(NOVA1S2,2,18)),"hh"&amp;":"&amp;"mm")&amp;" à "&amp;TEXT((INDEX(NOVA1S2,2,19)),"hh"&amp;":"&amp;"mm"&amp;" "&amp;CHAR(13)&amp;CHAR(10)&amp;"&amp;")&amp;" de "&amp;TEXT((INDEX(NOVA1S2,2,20)),"hh"&amp;":"&amp;"mm")&amp;" à "&amp;TEXT((INDEX(NOVA1S2,2,21)),"hh"&amp;":"&amp;"mm"&amp;" ")&amp;CHAR(13)&amp;CHAR(10)&amp;(INDEX(NOVA1S2,4,18))&amp;" "&amp;(INDEX(NOVA1S2,4,20))&amp;CHAR(13)&amp;CHAR(10)&amp;" "&amp;(INDEX(NOVA1S2,3,19))&amp;" "&amp;(INDEX(NOVA1S2,3,21))&amp;CHAR(13)&amp;CHAR(10)&amp;" "&amp;(INDEX(NOVA1S2,3,18)),(INDEX(NOVA1S2,1,18))&amp;CHAR(13)&amp;CHAR(10)&amp;" de "&amp;TEXT((INDEX(NOVA1S2,2,18)),"hh"&amp;":"&amp;"mm")&amp;" à "&amp;TEXT((INDEX(NOVA1S2,2,18)),"hh"&amp;":"&amp;"mm"&amp;" ")&amp;CHAR(13)&amp;CHAR(10)&amp;(INDEX(NOVA1S2,4,18))&amp;" "&amp;CHAR(13)&amp;CHAR(10)&amp;(INDEX(NOVA1S2,3,19))&amp;" "&amp;CHAR(13)&amp;CHAR(10)&amp;(INDEX(NOVA1S2,3,18))))</f>
        <v>#REF!</v>
      </c>
      <c r="F60" s="624"/>
      <c r="G60" s="623" t="e">
        <f>IF(COUNTIF((INDEX(NOVA1S2,1,26)),""),"",IF(COUNTIF((INDEX(NOVA1S2,1,28)),"&gt;&lt;"),(INDEX(NOVA1S2,1,26))&amp;"&amp;"&amp;(INDEX(NOVA1S2,1,28))&amp;CHAR(13)&amp;CHAR(10)&amp;" de "&amp;TEXT((INDEX(NOVA1S2,2,26)),"hh"&amp;":"&amp;"mm")&amp;" à "&amp;TEXT((INDEX(NOVA1S2,2,27)),"hh"&amp;":"&amp;"mm"&amp;" "&amp;CHAR(13)&amp;CHAR(10)&amp;"&amp;")&amp;" de "&amp;TEXT((INDEX(NOVA1S2,2,28)),"hh"&amp;":"&amp;"mm")&amp;" à "&amp;TEXT((INDEX(NOVA1S2,2,29)),"hh"&amp;":"&amp;"mm"&amp;" ")&amp;CHAR(13)&amp;CHAR(10)&amp;(INDEX(NOVA1S2,4,26))&amp;" "&amp;(INDEX(NOVA1S2,4,28))&amp;CHAR(13)&amp;CHAR(10)&amp;" "&amp;(INDEX(NOVA1S2,3,27))&amp;" "&amp;(INDEX(NOVA1S2,3,29))&amp;CHAR(13)&amp;CHAR(10)&amp;" "&amp;(INDEX(NOVA1S2,3,26)),(INDEX(NOVA1S2,1,26))&amp;CHAR(13)&amp;CHAR(10)&amp;" de "&amp;TEXT((INDEX(NOVA1S2,2,26)),"hh"&amp;":"&amp;"mm")&amp;" à "&amp;TEXT((INDEX(NOVA1S2,2,26)),"hh"&amp;":"&amp;"mm"&amp;" ")&amp;CHAR(13)&amp;CHAR(10)&amp;(INDEX(NOVA1S2,4,26))&amp;" "&amp;CHAR(13)&amp;CHAR(10)&amp;(INDEX(NOVA1S2,3,27))&amp;" "&amp;CHAR(13)&amp;CHAR(10)&amp;(INDEX(NOVA1S2,3,26))))</f>
        <v>#REF!</v>
      </c>
      <c r="H60" s="624"/>
      <c r="I60" s="623" t="e">
        <f>IF(COUNTIF((INDEX(NOVA1S2,1,34)),""),"",IF(COUNTIF((INDEX(NOVA1S2,1,36)),"&gt;&lt;"),(INDEX(NOVA1S2,1,34))&amp;"&amp;"&amp;(INDEX(NOVA1S2,1,36))&amp;CHAR(13)&amp;CHAR(10)&amp;" de "&amp;TEXT((INDEX(NOVA1S2,2,34)),"hh"&amp;":"&amp;"mm")&amp;" à "&amp;TEXT((INDEX(NOVA1S2,2,35)),"hh"&amp;":"&amp;"mm"&amp;" "&amp;CHAR(13)&amp;CHAR(10)&amp;"&amp;")&amp;" de "&amp;TEXT((INDEX(NOVA1S2,2,36)),"hh"&amp;":"&amp;"mm")&amp;" à "&amp;TEXT((INDEX(NOVA1S2,2,37)),"hh"&amp;":"&amp;"mm"&amp;" ")&amp;CHAR(13)&amp;CHAR(10)&amp;(INDEX(NOVA1S2,4,34))&amp;" "&amp;(INDEX(NOVA1S2,4,36))&amp;CHAR(13)&amp;CHAR(10)&amp;" "&amp;(INDEX(NOVA1S2,3,35))&amp;" "&amp;(INDEX(NOVA1S2,3,37))&amp;CHAR(13)&amp;CHAR(10)&amp;" "&amp;(INDEX(NOVA1S2,3,34)),(INDEX(NOVA1S2,1,34))&amp;CHAR(13)&amp;CHAR(10)&amp;" de "&amp;TEXT((INDEX(NOVA1S2,2,34)),"hh"&amp;":"&amp;"mm")&amp;" à "&amp;TEXT((INDEX(NOVA1S2,2,34)),"hh"&amp;":"&amp;"mm"&amp;" ")&amp;CHAR(13)&amp;CHAR(10)&amp;(INDEX(NOVA1S2,4,34))&amp;" "&amp;CHAR(13)&amp;CHAR(10)&amp;(INDEX(NOVA1S2,3,35))&amp;" "&amp;CHAR(13)&amp;CHAR(10)&amp;(INDEX(NOVA1S2,3,34))))</f>
        <v>#REF!</v>
      </c>
      <c r="J60" s="624"/>
      <c r="K60" s="622" t="e">
        <f>IF(COUNTIF((INDEX(NOVA1S2,1,42)),""),"",(INDEX(NOVA1S2,1,42))&amp;CHAR(13)&amp;CHAR(10)&amp;" de "&amp;TEXT((INDEX(NOVA1S2,2,42)),"hh"&amp;":"&amp;"mm")&amp;" à "&amp;TEXT((INDEX(NOVA1S2,2,42)),"hh"&amp;":"&amp;"mm"&amp;" ")&amp;CHAR(13)&amp;CHAR(10)&amp;(INDEX(NOVA1S2,4,42))&amp;" "&amp;CHAR(13)&amp;CHAR(10)&amp;(INDEX(NOVA1S2,3,43))&amp;" "&amp;CHAR(13)&amp;CHAR(10)&amp;(INDEX(NOVA1S2,3,42)))</f>
        <v>#REF!</v>
      </c>
      <c r="L60" s="625"/>
    </row>
    <row r="61" spans="1:12" x14ac:dyDescent="0.25">
      <c r="A61" s="37"/>
      <c r="B61" s="39" t="s">
        <v>235</v>
      </c>
      <c r="C61" s="38"/>
      <c r="D61" s="39" t="s">
        <v>235</v>
      </c>
      <c r="E61" s="42"/>
      <c r="F61" s="43" t="s">
        <v>235</v>
      </c>
      <c r="G61" s="42"/>
      <c r="H61" s="43" t="s">
        <v>235</v>
      </c>
      <c r="I61" s="42"/>
      <c r="J61" s="43" t="s">
        <v>235</v>
      </c>
      <c r="K61" s="44"/>
      <c r="L61" s="45" t="s">
        <v>235</v>
      </c>
    </row>
    <row r="62" spans="1:12" ht="96" customHeight="1" thickBot="1" x14ac:dyDescent="0.3">
      <c r="A62" s="616" t="e">
        <f>IF(COUNTIF((INDEX(NOVA1S2,1,6)),""),"",IF(COUNTIF((INDEX(NOVA1S2,1,8)),"&gt;&lt;"),(INDEX(NOVA1S2,1,6))&amp;"&amp;"&amp;(INDEX(NOVA1S2,1,8))&amp;CHAR(13)&amp;CHAR(10)&amp;" de "&amp;TEXT((INDEX(NOVA1S2,2,6)),"hh"&amp;":"&amp;"mm")&amp;" à "&amp;TEXT((INDEX(NOVA1S2,2,7)),"hh"&amp;":"&amp;"mm"&amp;" "&amp;CHAR(13)&amp;CHAR(10)&amp;"&amp;")&amp;" de "&amp;TEXT((INDEX(NOVA1S2,2,8)),"hh"&amp;":"&amp;"mm")&amp;" à "&amp;TEXT((INDEX(NOVA1S2,2,9)),"hh"&amp;":"&amp;"mm"&amp;" ")&amp;CHAR(13)&amp;CHAR(10)&amp;(INDEX(NOVA1S2,4,6))&amp;" "&amp;(INDEX(NOVA1S2,4,8))&amp;CHAR(13)&amp;CHAR(10)&amp;" "&amp;(INDEX(NOVA1S2,3,7))&amp;" "&amp;(INDEX(NOVA1S2,3,9))&amp;CHAR(13)&amp;CHAR(10)&amp;" "&amp;(INDEX(NOVA1S2,3,6)),(INDEX(NOVA1S2,1,6))&amp;CHAR(13)&amp;CHAR(10)&amp;" de "&amp;TEXT((INDEX(NOVA1S2,2,6)),"hh"&amp;":"&amp;"mm")&amp;" à "&amp;TEXT((INDEX(NOVA1S2,2,6)),"hh"&amp;":"&amp;"mm"&amp;" ")&amp;CHAR(13)&amp;CHAR(10)&amp;(INDEX(NOVA1S2,4,6))&amp;" "&amp;CHAR(13)&amp;CHAR(10)&amp;(INDEX(NOVA1S2,3,7))&amp;" "&amp;CHAR(13)&amp;CHAR(10)&amp;(INDEX(NOVA1S2,3,6))))</f>
        <v>#REF!</v>
      </c>
      <c r="B62" s="617"/>
      <c r="C62" s="618" t="e">
        <f>IF(COUNTIF((INDEX(NOVA1S2,1,14)),""),"",IF(COUNTIF((INDEX(NOVA1S2,1,16)),"&gt;&lt;"),(INDEX(NOVA1S2,1,14))&amp;"&amp;"&amp;(INDEX(NOVA1S2,1,16))&amp;CHAR(13)&amp;CHAR(10)&amp;" de "&amp;TEXT((INDEX(NOVA1S2,2,14)),"hh"&amp;":"&amp;"mm")&amp;" à "&amp;TEXT((INDEX(NOVA1S2,2,15)),"hh"&amp;":"&amp;"mm"&amp;" "&amp;CHAR(13)&amp;CHAR(10)&amp;"&amp;")&amp;" de "&amp;TEXT((INDEX(NOVA1S2,2,16)),"hh"&amp;":"&amp;"mm")&amp;" à "&amp;TEXT((INDEX(NOVA1S2,2,17)),"hh"&amp;":"&amp;"mm"&amp;" ")&amp;CHAR(13)&amp;CHAR(10)&amp;(INDEX(NOVA1S2,4,14))&amp;" "&amp;(INDEX(NOVA1S2,4,16))&amp;CHAR(13)&amp;CHAR(10)&amp;" "&amp;(INDEX(NOVA1S2,3,15))&amp;" "&amp;(INDEX(NOVA1S2,3,17))&amp;CHAR(13)&amp;CHAR(10)&amp;" "&amp;(INDEX(NOVA1S2,3,14)),(INDEX(NOVA1S2,1,14))&amp;CHAR(13)&amp;CHAR(10)&amp;" de "&amp;TEXT((INDEX(NOVA1S2,2,14)),"hh"&amp;":"&amp;"mm")&amp;" à "&amp;TEXT((INDEX(NOVA1S2,2,14)),"hh"&amp;":"&amp;"mm"&amp;" ")&amp;CHAR(13)&amp;CHAR(10)&amp;(INDEX(NOVA1S2,4,14))&amp;" "&amp;CHAR(13)&amp;CHAR(10)&amp;(INDEX(NOVA1S2,3,15))&amp;" "&amp;CHAR(13)&amp;CHAR(10)&amp;(INDEX(NOVA1S2,3,14))))</f>
        <v>#REF!</v>
      </c>
      <c r="D62" s="617"/>
      <c r="E62" s="618" t="e">
        <f>IF(COUNTIF((INDEX(NOVA1S2,1,22)),""),"",IF(COUNTIF((INDEX(NOVA1S2,1,24)),"&gt;&lt;"),(INDEX(NOVA1S2,1,22))&amp;"&amp;"&amp;(INDEX(NOVA1S2,1,24))&amp;CHAR(13)&amp;CHAR(10)&amp;" de "&amp;TEXT((INDEX(NOVA1S2,2,22)),"hh"&amp;":"&amp;"mm")&amp;" à "&amp;TEXT((INDEX(NOVA1S2,2,23)),"hh"&amp;":"&amp;"mm"&amp;" "&amp;CHAR(13)&amp;CHAR(10)&amp;"&amp;")&amp;" de "&amp;TEXT((INDEX(NOVA1S2,2,24)),"hh"&amp;":"&amp;"mm")&amp;" à "&amp;TEXT((INDEX(NOVA1S2,2,25)),"hh"&amp;":"&amp;"mm"&amp;" ")&amp;CHAR(13)&amp;CHAR(10)&amp;(INDEX(NOVA1S2,4,22))&amp;" "&amp;(INDEX(NOVA1S2,4,24))&amp;CHAR(13)&amp;CHAR(10)&amp;" "&amp;(INDEX(NOVA1S2,3,23))&amp;" "&amp;(INDEX(NOVA1S2,3,25))&amp;CHAR(13)&amp;CHAR(10)&amp;" "&amp;(INDEX(NOVA1S2,3,22)),(INDEX(NOVA1S2,1,22))&amp;CHAR(13)&amp;CHAR(10)&amp;" de "&amp;TEXT((INDEX(NOVA1S2,2,22)),"hh"&amp;":"&amp;"mm")&amp;" à "&amp;TEXT((INDEX(NOVA1S2,2,22)),"hh"&amp;":"&amp;"mm"&amp;" ")&amp;CHAR(13)&amp;CHAR(10)&amp;(INDEX(NOVA1S2,4,22))&amp;" "&amp;CHAR(13)&amp;CHAR(10)&amp;(INDEX(NOVA1S2,3,23))&amp;" "&amp;CHAR(13)&amp;CHAR(10)&amp;(INDEX(NOVA1S2,3,22))))</f>
        <v>#REF!</v>
      </c>
      <c r="F62" s="617"/>
      <c r="G62" s="618" t="e">
        <f>IF(COUNTIF((INDEX(NOVA1S2,1,30)),""),"",IF(COUNTIF((INDEX(NOVA1S2,1,32)),"&gt;&lt;"),(INDEX(NOVA1S2,1,30))&amp;"&amp;"&amp;(INDEX(NOVA1S2,1,32))&amp;CHAR(13)&amp;CHAR(10)&amp;" de "&amp;TEXT((INDEX(NOVA1S2,2,30)),"hh"&amp;":"&amp;"mm")&amp;" à "&amp;TEXT((INDEX(NOVA1S2,2,31)),"hh"&amp;":"&amp;"mm"&amp;" "&amp;CHAR(13)&amp;CHAR(10)&amp;"&amp;")&amp;" de "&amp;TEXT((INDEX(NOVA1S2,2,32)),"hh"&amp;":"&amp;"mm")&amp;" à "&amp;TEXT((INDEX(NOVA1S2,2,33)),"hh"&amp;":"&amp;"mm"&amp;" ")&amp;CHAR(13)&amp;CHAR(10)&amp;(INDEX(NOVA1S2,4,30))&amp;" "&amp;(INDEX(NOVA1S2,4,32))&amp;CHAR(13)&amp;CHAR(10)&amp;" "&amp;(INDEX(NOVA1S2,3,31))&amp;" "&amp;(INDEX(NOVA1S2,3,33))&amp;CHAR(13)&amp;CHAR(10)&amp;" "&amp;(INDEX(NOVA1S2,3,30)),(INDEX(NOVA1S2,1,30))&amp;CHAR(13)&amp;CHAR(10)&amp;" de "&amp;TEXT((INDEX(NOVA1S2,2,30)),"hh"&amp;":"&amp;"mm")&amp;" à "&amp;TEXT((INDEX(NOVA1S2,2,30)),"hh"&amp;":"&amp;"mm"&amp;" ")&amp;CHAR(13)&amp;CHAR(10)&amp;(INDEX(NOVA1S2,4,30))&amp;" "&amp;CHAR(13)&amp;CHAR(10)&amp;(INDEX(NOVA1S2,3,31))&amp;" "&amp;CHAR(13)&amp;CHAR(10)&amp;(INDEX(NOVA1S2,3,30))))</f>
        <v>#REF!</v>
      </c>
      <c r="H62" s="617"/>
      <c r="I62" s="618" t="e">
        <f>IF(COUNTIF((INDEX(NOVA1S2,1,38)),""),"",IF(COUNTIF((INDEX(NOVA1S2,1,40)),"&gt;&lt;"),(INDEX(NOVA1S2,1,38))&amp;"&amp;"&amp;(INDEX(NOVA1S2,1,40))&amp;CHAR(13)&amp;CHAR(10)&amp;" de "&amp;TEXT((INDEX(NOVA1S2,2,38)),"hh"&amp;":"&amp;"mm")&amp;" à "&amp;TEXT((INDEX(NOVA1S2,2,39)),"hh"&amp;":"&amp;"mm"&amp;" "&amp;CHAR(13)&amp;CHAR(10)&amp;"&amp;")&amp;" de "&amp;TEXT((INDEX(NOVA1S2,2,40)),"hh"&amp;":"&amp;"mm")&amp;" à "&amp;TEXT((INDEX(NOVA1S2,2,41)),"hh"&amp;":"&amp;"mm"&amp;" ")&amp;CHAR(13)&amp;CHAR(10)&amp;(INDEX(NOVA1S2,4,38))&amp;" "&amp;(INDEX(NOVA1S2,4,40))&amp;CHAR(13)&amp;CHAR(10)&amp;" "&amp;(INDEX(NOVA1S2,3,39))&amp;" "&amp;(INDEX(NOVA1S2,3,41))&amp;CHAR(13)&amp;CHAR(10)&amp;" "&amp;(INDEX(NOVA1S2,3,38)),(INDEX(NOVA1S2,1,38))&amp;CHAR(13)&amp;CHAR(10)&amp;" de "&amp;TEXT((INDEX(NOVA1S2,2,38)),"hh"&amp;":"&amp;"mm")&amp;" à "&amp;TEXT((INDEX(NOVA1S2,2,38)),"hh"&amp;":"&amp;"mm"&amp;" ")&amp;CHAR(13)&amp;CHAR(10)&amp;(INDEX(NOVA1S2,4,38))&amp;" "&amp;CHAR(13)&amp;CHAR(10)&amp;(INDEX(NOVA1S2,3,39))&amp;" "&amp;CHAR(13)&amp;CHAR(10)&amp;(INDEX(NOVA1S2,3,38))))</f>
        <v>#REF!</v>
      </c>
      <c r="J62" s="617"/>
      <c r="K62" s="618" t="e">
        <f>IF(COUNTIF((INDEX(NOVA1S2,1,44)),""),"",(INDEX(NOVA1S2,1,44))&amp;CHAR(13)&amp;CHAR(10)&amp;" de "&amp;TEXT((INDEX(NOVA1S2,2,44)),"hh"&amp;":"&amp;"mm")&amp;" à "&amp;TEXT((INDEX(NOVA1S2,2,44)),"hh"&amp;":"&amp;"mm"&amp;" ")&amp;CHAR(13)&amp;CHAR(10)&amp;(INDEX(NOVA1S2,4,44))&amp;" "&amp;CHAR(13)&amp;CHAR(10)&amp;(INDEX(NOVA1S2,3,45))&amp;" "&amp;CHAR(13)&amp;CHAR(10)&amp;(INDEX(NOVA1S2,3,44)))</f>
        <v>#REF!</v>
      </c>
      <c r="L62" s="619"/>
    </row>
    <row r="63" spans="1:12" ht="16.5" thickBot="1" x14ac:dyDescent="0.3"/>
    <row r="64" spans="1:12" x14ac:dyDescent="0.25">
      <c r="A64" s="33">
        <f>K59+2</f>
        <v>43059</v>
      </c>
      <c r="B64" s="34" t="s">
        <v>234</v>
      </c>
      <c r="C64" s="35">
        <f>A64+1</f>
        <v>43060</v>
      </c>
      <c r="D64" s="34" t="s">
        <v>234</v>
      </c>
      <c r="E64" s="35">
        <f>C64+1</f>
        <v>43061</v>
      </c>
      <c r="F64" s="34" t="s">
        <v>234</v>
      </c>
      <c r="G64" s="35">
        <f>E64+1</f>
        <v>43062</v>
      </c>
      <c r="H64" s="34" t="s">
        <v>234</v>
      </c>
      <c r="I64" s="35">
        <f>G64+1</f>
        <v>43063</v>
      </c>
      <c r="J64" s="34" t="s">
        <v>234</v>
      </c>
      <c r="K64" s="35">
        <f>I64+1</f>
        <v>43064</v>
      </c>
      <c r="L64" s="36" t="s">
        <v>234</v>
      </c>
    </row>
    <row r="65" spans="1:12" ht="96" customHeight="1" thickBot="1" x14ac:dyDescent="0.3">
      <c r="A65" s="620" t="e">
        <f>IF(COUNTIF((INDEX(NOVA1S3,1,2)),""),"",IF(COUNTIF((INDEX(NOVA1S3,1,4)),"&gt;&lt;"),(INDEX(NOVA1S3,1,2))&amp;"&amp;"&amp;(INDEX(NOVA1S3,1,4))&amp;CHAR(13)&amp;CHAR(10)&amp;" de "&amp;TEXT((INDEX(NOVA1S3,2,2)),"hh"&amp;":"&amp;"mm")&amp;" à "&amp;TEXT((INDEX(NOVA1S3,2,3)),"hh"&amp;":"&amp;"mm"&amp;" "&amp;CHAR(13)&amp;CHAR(10)&amp;"&amp;")&amp;" de "&amp;TEXT((INDEX(NOVA1S3,2,4)),"hh"&amp;":"&amp;"mm")&amp;" à "&amp;TEXT((INDEX(NOVA1S3,2,5)),"hh"&amp;":"&amp;"mm"&amp;" ")&amp;CHAR(13)&amp;CHAR(10)&amp;(INDEX(NOVA1S3,4,2))&amp;" "&amp;(INDEX(NOVA1S3,4,4))&amp;CHAR(13)&amp;CHAR(10)&amp;" "&amp;(INDEX(NOVA1S3,3,3))&amp;" "&amp;(INDEX(NOVA1S3,3,5))&amp;CHAR(13)&amp;CHAR(10)&amp;" "&amp;(INDEX(NOVA1S3,3,2)),(INDEX(NOVA1S3,1,2))&amp;CHAR(13)&amp;CHAR(10)&amp;" de "&amp;TEXT((INDEX(NOVA1S3,2,2)),"hh"&amp;":"&amp;"mm")&amp;" à "&amp;TEXT((INDEX(NOVA1S3,2,2)),"hh"&amp;":"&amp;"mm"&amp;" ")&amp;CHAR(13)&amp;CHAR(10)&amp;(INDEX(NOVA1S3,4,2))&amp;" "&amp;CHAR(13)&amp;CHAR(10)&amp;(INDEX(NOVA1S3,3,3))&amp;" "&amp;CHAR(13)&amp;CHAR(10)&amp;(INDEX(NOVA1S3,3,2))))</f>
        <v>#REF!</v>
      </c>
      <c r="B65" s="621"/>
      <c r="C65" s="622" t="e">
        <f>IF(COUNTIF((INDEX(NOVA1S3,1,10)),""),"",IF(COUNTIF((INDEX(NOVA1S3,1,12)),"&gt;&lt;"),(INDEX(NOVA1S3,1,10))&amp;"&amp;"&amp;(INDEX(NOVA1S3,1,12))&amp;CHAR(13)&amp;CHAR(10)&amp;" de "&amp;TEXT((INDEX(NOVA1S3,2,10)),"hh"&amp;":"&amp;"mm")&amp;" à "&amp;TEXT((INDEX(NOVA1S3,2,11)),"hh"&amp;":"&amp;"mm"&amp;" "&amp;CHAR(13)&amp;CHAR(10)&amp;"&amp;")&amp;" de "&amp;TEXT((INDEX(NOVA1S3,2,12)),"hh"&amp;":"&amp;"mm")&amp;" à "&amp;TEXT((INDEX(NOVA1S3,2,13)),"hh"&amp;":"&amp;"mm"&amp;" ")&amp;CHAR(13)&amp;CHAR(10)&amp;(INDEX(NOVA1S3,4,10))&amp;" "&amp;(INDEX(NOVA1S3,4,12))&amp;CHAR(13)&amp;CHAR(10)&amp;" "&amp;(INDEX(NOVA1S3,3,11))&amp;" "&amp;(INDEX(NOVA1S3,3,13))&amp;CHAR(13)&amp;CHAR(10)&amp;" "&amp;(INDEX(NOVA1S3,3,10)),(INDEX(NOVA1S3,1,10))&amp;CHAR(13)&amp;CHAR(10)&amp;" de "&amp;TEXT((INDEX(NOVA1S3,2,10)),"hh"&amp;":"&amp;"mm")&amp;" à "&amp;TEXT((INDEX(NOVA1S3,2,10)),"hh"&amp;":"&amp;"mm"&amp;" ")&amp;CHAR(13)&amp;CHAR(10)&amp;(INDEX(NOVA1S3,4,10))&amp;" "&amp;CHAR(13)&amp;CHAR(10)&amp;(INDEX(NOVA1S3,3,11))&amp;" "&amp;CHAR(13)&amp;CHAR(10)&amp;(INDEX(NOVA1S3,3,10))))</f>
        <v>#REF!</v>
      </c>
      <c r="D65" s="621"/>
      <c r="E65" s="623" t="e">
        <f>IF(COUNTIF((INDEX(NOVA1S3,1,18)),""),"",IF(COUNTIF((INDEX(NOVA1S3,1,20)),"&gt;&lt;"),(INDEX(NOVA1S3,1,18))&amp;"&amp;"&amp;(INDEX(NOVA1S3,1,20))&amp;CHAR(13)&amp;CHAR(10)&amp;" de "&amp;TEXT((INDEX(NOVA1S3,2,18)),"hh"&amp;":"&amp;"mm")&amp;" à "&amp;TEXT((INDEX(NOVA1S3,2,19)),"hh"&amp;":"&amp;"mm"&amp;" "&amp;CHAR(13)&amp;CHAR(10)&amp;"&amp;")&amp;" de "&amp;TEXT((INDEX(NOVA1S3,2,20)),"hh"&amp;":"&amp;"mm")&amp;" à "&amp;TEXT((INDEX(NOVA1S3,2,21)),"hh"&amp;":"&amp;"mm"&amp;" ")&amp;CHAR(13)&amp;CHAR(10)&amp;(INDEX(NOVA1S3,4,18))&amp;" "&amp;(INDEX(NOVA1S3,4,20))&amp;CHAR(13)&amp;CHAR(10)&amp;" "&amp;(INDEX(NOVA1S3,3,19))&amp;" "&amp;(INDEX(NOVA1S3,3,21))&amp;CHAR(13)&amp;CHAR(10)&amp;" "&amp;(INDEX(NOVA1S3,3,18)),(INDEX(NOVA1S3,1,18))&amp;CHAR(13)&amp;CHAR(10)&amp;" de "&amp;TEXT((INDEX(NOVA1S3,2,18)),"hh"&amp;":"&amp;"mm")&amp;" à "&amp;TEXT((INDEX(NOVA1S3,2,18)),"hh"&amp;":"&amp;"mm"&amp;" ")&amp;CHAR(13)&amp;CHAR(10)&amp;(INDEX(NOVA1S3,4,18))&amp;" "&amp;CHAR(13)&amp;CHAR(10)&amp;(INDEX(NOVA1S3,3,19))&amp;" "&amp;CHAR(13)&amp;CHAR(10)&amp;(INDEX(NOVA1S3,3,18))))</f>
        <v>#REF!</v>
      </c>
      <c r="F65" s="624"/>
      <c r="G65" s="623" t="e">
        <f>IF(COUNTIF((INDEX(NOVA1S3,1,26)),""),"",IF(COUNTIF((INDEX(NOVA1S3,1,28)),"&gt;&lt;"),(INDEX(NOVA1S3,1,26))&amp;"&amp;"&amp;(INDEX(NOVA1S3,1,28))&amp;CHAR(13)&amp;CHAR(10)&amp;" de "&amp;TEXT((INDEX(NOVA1S3,2,26)),"hh"&amp;":"&amp;"mm")&amp;" à "&amp;TEXT((INDEX(NOVA1S3,2,27)),"hh"&amp;":"&amp;"mm"&amp;" "&amp;CHAR(13)&amp;CHAR(10)&amp;"&amp;")&amp;" de "&amp;TEXT((INDEX(NOVA1S3,2,28)),"hh"&amp;":"&amp;"mm")&amp;" à "&amp;TEXT((INDEX(NOVA1S3,2,29)),"hh"&amp;":"&amp;"mm"&amp;" ")&amp;CHAR(13)&amp;CHAR(10)&amp;(INDEX(NOVA1S3,4,26))&amp;" "&amp;(INDEX(NOVA1S3,4,28))&amp;CHAR(13)&amp;CHAR(10)&amp;" "&amp;(INDEX(NOVA1S3,3,27))&amp;" "&amp;(INDEX(NOVA1S3,3,29))&amp;CHAR(13)&amp;CHAR(10)&amp;" "&amp;(INDEX(NOVA1S3,3,26)),(INDEX(NOVA1S3,1,26))&amp;CHAR(13)&amp;CHAR(10)&amp;" de "&amp;TEXT((INDEX(NOVA1S3,2,26)),"hh"&amp;":"&amp;"mm")&amp;" à "&amp;TEXT((INDEX(NOVA1S3,2,26)),"hh"&amp;":"&amp;"mm"&amp;" ")&amp;CHAR(13)&amp;CHAR(10)&amp;(INDEX(NOVA1S3,4,26))&amp;" "&amp;CHAR(13)&amp;CHAR(10)&amp;(INDEX(NOVA1S3,3,27))&amp;" "&amp;CHAR(13)&amp;CHAR(10)&amp;(INDEX(NOVA1S3,3,26))))</f>
        <v>#REF!</v>
      </c>
      <c r="H65" s="624"/>
      <c r="I65" s="623" t="e">
        <f>IF(COUNTIF((INDEX(NOVA1S3,1,34)),""),"",IF(COUNTIF((INDEX(NOVA1S3,1,36)),"&gt;&lt;"),(INDEX(NOVA1S3,1,34))&amp;"&amp;"&amp;(INDEX(NOVA1S3,1,36))&amp;CHAR(13)&amp;CHAR(10)&amp;" de "&amp;TEXT((INDEX(NOVA1S3,2,34)),"hh"&amp;":"&amp;"mm")&amp;" à "&amp;TEXT((INDEX(NOVA1S3,2,35)),"hh"&amp;":"&amp;"mm"&amp;" "&amp;CHAR(13)&amp;CHAR(10)&amp;"&amp;")&amp;" de "&amp;TEXT((INDEX(NOVA1S3,2,36)),"hh"&amp;":"&amp;"mm")&amp;" à "&amp;TEXT((INDEX(NOVA1S3,2,37)),"hh"&amp;":"&amp;"mm"&amp;" ")&amp;CHAR(13)&amp;CHAR(10)&amp;(INDEX(NOVA1S3,4,34))&amp;" "&amp;(INDEX(NOVA1S3,4,36))&amp;CHAR(13)&amp;CHAR(10)&amp;" "&amp;(INDEX(NOVA1S3,3,35))&amp;" "&amp;(INDEX(NOVA1S3,3,37))&amp;CHAR(13)&amp;CHAR(10)&amp;" "&amp;(INDEX(NOVA1S3,3,34)),(INDEX(NOVA1S3,1,34))&amp;CHAR(13)&amp;CHAR(10)&amp;" de "&amp;TEXT((INDEX(NOVA1S3,2,34)),"hh"&amp;":"&amp;"mm")&amp;" à "&amp;TEXT((INDEX(NOVA1S3,2,34)),"hh"&amp;":"&amp;"mm"&amp;" ")&amp;CHAR(13)&amp;CHAR(10)&amp;(INDEX(NOVA1S3,4,34))&amp;" "&amp;CHAR(13)&amp;CHAR(10)&amp;(INDEX(NOVA1S3,3,35))&amp;" "&amp;CHAR(13)&amp;CHAR(10)&amp;(INDEX(NOVA1S3,3,34))))</f>
        <v>#REF!</v>
      </c>
      <c r="J65" s="624"/>
      <c r="K65" s="622" t="e">
        <f>IF(COUNTIF((INDEX(NOVA1S3,1,42)),""),"",(INDEX(NOVA1S3,1,42))&amp;CHAR(13)&amp;CHAR(10)&amp;" de "&amp;TEXT((INDEX(NOVA1S3,2,42)),"hh"&amp;":"&amp;"mm")&amp;" à "&amp;TEXT((INDEX(NOVA1S3,2,42)),"hh"&amp;":"&amp;"mm"&amp;" ")&amp;CHAR(13)&amp;CHAR(10)&amp;(INDEX(NOVA1S3,4,42))&amp;" "&amp;CHAR(13)&amp;CHAR(10)&amp;(INDEX(NOVA1S3,3,43))&amp;" "&amp;CHAR(13)&amp;CHAR(10)&amp;(INDEX(NOVA1S3,3,42)))</f>
        <v>#REF!</v>
      </c>
      <c r="L65" s="625"/>
    </row>
    <row r="66" spans="1:12" x14ac:dyDescent="0.25">
      <c r="A66" s="37"/>
      <c r="B66" s="39" t="s">
        <v>235</v>
      </c>
      <c r="C66" s="38"/>
      <c r="D66" s="39" t="s">
        <v>235</v>
      </c>
      <c r="E66" s="42"/>
      <c r="F66" s="43" t="s">
        <v>235</v>
      </c>
      <c r="G66" s="42"/>
      <c r="H66" s="43" t="s">
        <v>235</v>
      </c>
      <c r="I66" s="42"/>
      <c r="J66" s="43" t="s">
        <v>235</v>
      </c>
      <c r="K66" s="44"/>
      <c r="L66" s="45" t="s">
        <v>235</v>
      </c>
    </row>
    <row r="67" spans="1:12" ht="96" customHeight="1" thickBot="1" x14ac:dyDescent="0.3">
      <c r="A67" s="616" t="e">
        <f>IF(COUNTIF((INDEX(NOVA1S3,1,6)),""),"",IF(COUNTIF((INDEX(NOVA1S3,1,8)),"&gt;&lt;"),(INDEX(NOVA1S3,1,6))&amp;"&amp;"&amp;(INDEX(NOVA1S3,1,8))&amp;CHAR(13)&amp;CHAR(10)&amp;" de "&amp;TEXT((INDEX(NOVA1S3,2,6)),"hh"&amp;":"&amp;"mm")&amp;" à "&amp;TEXT((INDEX(NOVA1S3,2,7)),"hh"&amp;":"&amp;"mm"&amp;" "&amp;CHAR(13)&amp;CHAR(10)&amp;"&amp;")&amp;" de "&amp;TEXT((INDEX(NOVA1S3,2,8)),"hh"&amp;":"&amp;"mm")&amp;" à "&amp;TEXT((INDEX(NOVA1S3,2,9)),"hh"&amp;":"&amp;"mm"&amp;" ")&amp;CHAR(13)&amp;CHAR(10)&amp;(INDEX(NOVA1S3,4,6))&amp;" "&amp;(INDEX(NOVA1S3,4,8))&amp;CHAR(13)&amp;CHAR(10)&amp;" "&amp;(INDEX(NOVA1S3,3,7))&amp;" "&amp;(INDEX(NOVA1S3,3,9))&amp;CHAR(13)&amp;CHAR(10)&amp;" "&amp;(INDEX(NOVA1S3,3,6)),(INDEX(NOVA1S3,1,6))&amp;CHAR(13)&amp;CHAR(10)&amp;" de "&amp;TEXT((INDEX(NOVA1S3,2,6)),"hh"&amp;":"&amp;"mm")&amp;" à "&amp;TEXT((INDEX(NOVA1S3,2,6)),"hh"&amp;":"&amp;"mm"&amp;" ")&amp;CHAR(13)&amp;CHAR(10)&amp;(INDEX(NOVA1S3,4,6))&amp;" "&amp;CHAR(13)&amp;CHAR(10)&amp;(INDEX(NOVA1S3,3,7))&amp;" "&amp;CHAR(13)&amp;CHAR(10)&amp;(INDEX(NOVA1S3,3,6))))</f>
        <v>#REF!</v>
      </c>
      <c r="B67" s="617"/>
      <c r="C67" s="618" t="e">
        <f>IF(COUNTIF((INDEX(NOVA1S3,1,14)),""),"",IF(COUNTIF((INDEX(NOVA1S3,1,16)),"&gt;&lt;"),(INDEX(NOVA1S3,1,14))&amp;"&amp;"&amp;(INDEX(NOVA1S3,1,16))&amp;CHAR(13)&amp;CHAR(10)&amp;" de "&amp;TEXT((INDEX(NOVA1S3,2,14)),"hh"&amp;":"&amp;"mm")&amp;" à "&amp;TEXT((INDEX(NOVA1S3,2,15)),"hh"&amp;":"&amp;"mm"&amp;" "&amp;CHAR(13)&amp;CHAR(10)&amp;"&amp;")&amp;" de "&amp;TEXT((INDEX(NOVA1S3,2,16)),"hh"&amp;":"&amp;"mm")&amp;" à "&amp;TEXT((INDEX(NOVA1S3,2,17)),"hh"&amp;":"&amp;"mm"&amp;" ")&amp;CHAR(13)&amp;CHAR(10)&amp;(INDEX(NOVA1S3,4,14))&amp;" "&amp;(INDEX(NOVA1S3,4,16))&amp;CHAR(13)&amp;CHAR(10)&amp;" "&amp;(INDEX(NOVA1S3,3,15))&amp;" "&amp;(INDEX(NOVA1S3,3,17))&amp;CHAR(13)&amp;CHAR(10)&amp;" "&amp;(INDEX(NOVA1S3,3,14)),(INDEX(NOVA1S3,1,14))&amp;CHAR(13)&amp;CHAR(10)&amp;" de "&amp;TEXT((INDEX(NOVA1S3,2,14)),"hh"&amp;":"&amp;"mm")&amp;" à "&amp;TEXT((INDEX(NOVA1S3,2,14)),"hh"&amp;":"&amp;"mm"&amp;" ")&amp;CHAR(13)&amp;CHAR(10)&amp;(INDEX(NOVA1S3,4,14))&amp;" "&amp;CHAR(13)&amp;CHAR(10)&amp;(INDEX(NOVA1S3,3,15))&amp;" "&amp;CHAR(13)&amp;CHAR(10)&amp;(INDEX(NOVA1S3,3,14))))</f>
        <v>#REF!</v>
      </c>
      <c r="D67" s="617"/>
      <c r="E67" s="618" t="e">
        <f>IF(COUNTIF((INDEX(NOVA1S3,1,22)),""),"",IF(COUNTIF((INDEX(NOVA1S3,1,24)),"&gt;&lt;"),(INDEX(NOVA1S3,1,22))&amp;"&amp;"&amp;(INDEX(NOVA1S3,1,24))&amp;CHAR(13)&amp;CHAR(10)&amp;" de "&amp;TEXT((INDEX(NOVA1S3,2,22)),"hh"&amp;":"&amp;"mm")&amp;" à "&amp;TEXT((INDEX(NOVA1S3,2,23)),"hh"&amp;":"&amp;"mm"&amp;" "&amp;CHAR(13)&amp;CHAR(10)&amp;"&amp;")&amp;" de "&amp;TEXT((INDEX(NOVA1S3,2,24)),"hh"&amp;":"&amp;"mm")&amp;" à "&amp;TEXT((INDEX(NOVA1S3,2,25)),"hh"&amp;":"&amp;"mm"&amp;" ")&amp;CHAR(13)&amp;CHAR(10)&amp;(INDEX(NOVA1S3,4,22))&amp;" "&amp;(INDEX(NOVA1S3,4,24))&amp;CHAR(13)&amp;CHAR(10)&amp;" "&amp;(INDEX(NOVA1S3,3,23))&amp;" "&amp;(INDEX(NOVA1S3,3,25))&amp;CHAR(13)&amp;CHAR(10)&amp;" "&amp;(INDEX(NOVA1S3,3,22)),(INDEX(NOVA1S3,1,22))&amp;CHAR(13)&amp;CHAR(10)&amp;" de "&amp;TEXT((INDEX(NOVA1S3,2,22)),"hh"&amp;":"&amp;"mm")&amp;" à "&amp;TEXT((INDEX(NOVA1S3,2,22)),"hh"&amp;":"&amp;"mm"&amp;" ")&amp;CHAR(13)&amp;CHAR(10)&amp;(INDEX(NOVA1S3,4,22))&amp;" "&amp;CHAR(13)&amp;CHAR(10)&amp;(INDEX(NOVA1S3,3,23))&amp;" "&amp;CHAR(13)&amp;CHAR(10)&amp;(INDEX(NOVA1S3,3,22))))</f>
        <v>#REF!</v>
      </c>
      <c r="F67" s="617"/>
      <c r="G67" s="618" t="e">
        <f>IF(COUNTIF((INDEX(NOVA1S3,1,30)),""),"",IF(COUNTIF((INDEX(NOVA1S3,1,32)),"&gt;&lt;"),(INDEX(NOVA1S3,1,30))&amp;"&amp;"&amp;(INDEX(NOVA1S3,1,32))&amp;CHAR(13)&amp;CHAR(10)&amp;" de "&amp;TEXT((INDEX(NOVA1S3,2,30)),"hh"&amp;":"&amp;"mm")&amp;" à "&amp;TEXT((INDEX(NOVA1S3,2,31)),"hh"&amp;":"&amp;"mm"&amp;" "&amp;CHAR(13)&amp;CHAR(10)&amp;"&amp;")&amp;" de "&amp;TEXT((INDEX(NOVA1S3,2,32)),"hh"&amp;":"&amp;"mm")&amp;" à "&amp;TEXT((INDEX(NOVA1S3,2,33)),"hh"&amp;":"&amp;"mm"&amp;" ")&amp;CHAR(13)&amp;CHAR(10)&amp;(INDEX(NOVA1S3,4,30))&amp;" "&amp;(INDEX(NOVA1S3,4,32))&amp;CHAR(13)&amp;CHAR(10)&amp;" "&amp;(INDEX(NOVA1S3,3,31))&amp;" "&amp;(INDEX(NOVA1S3,3,33))&amp;CHAR(13)&amp;CHAR(10)&amp;" "&amp;(INDEX(NOVA1S3,3,30)),(INDEX(NOVA1S3,1,30))&amp;CHAR(13)&amp;CHAR(10)&amp;" de "&amp;TEXT((INDEX(NOVA1S3,2,30)),"hh"&amp;":"&amp;"mm")&amp;" à "&amp;TEXT((INDEX(NOVA1S3,2,30)),"hh"&amp;":"&amp;"mm"&amp;" ")&amp;CHAR(13)&amp;CHAR(10)&amp;(INDEX(NOVA1S3,4,30))&amp;" "&amp;CHAR(13)&amp;CHAR(10)&amp;(INDEX(NOVA1S3,3,31))&amp;" "&amp;CHAR(13)&amp;CHAR(10)&amp;(INDEX(NOVA1S3,3,30))))</f>
        <v>#REF!</v>
      </c>
      <c r="H67" s="617"/>
      <c r="I67" s="618" t="e">
        <f>IF(COUNTIF((INDEX(NOVA1S3,1,38)),""),"",IF(COUNTIF((INDEX(NOVA1S3,1,40)),"&gt;&lt;"),(INDEX(NOVA1S3,1,38))&amp;"&amp;"&amp;(INDEX(NOVA1S3,1,40))&amp;CHAR(13)&amp;CHAR(10)&amp;" de "&amp;TEXT((INDEX(NOVA1S3,2,38)),"hh"&amp;":"&amp;"mm")&amp;" à "&amp;TEXT((INDEX(NOVA1S3,2,39)),"hh"&amp;":"&amp;"mm"&amp;" "&amp;CHAR(13)&amp;CHAR(10)&amp;"&amp;")&amp;" de "&amp;TEXT((INDEX(NOVA1S3,2,40)),"hh"&amp;":"&amp;"mm")&amp;" à "&amp;TEXT((INDEX(NOVA1S3,2,41)),"hh"&amp;":"&amp;"mm"&amp;" ")&amp;CHAR(13)&amp;CHAR(10)&amp;(INDEX(NOVA1S3,4,38))&amp;" "&amp;(INDEX(NOVA1S3,4,40))&amp;CHAR(13)&amp;CHAR(10)&amp;" "&amp;(INDEX(NOVA1S3,3,39))&amp;" "&amp;(INDEX(NOVA1S3,3,41))&amp;CHAR(13)&amp;CHAR(10)&amp;" "&amp;(INDEX(NOVA1S3,3,38)),(INDEX(NOVA1S3,1,38))&amp;CHAR(13)&amp;CHAR(10)&amp;" de "&amp;TEXT((INDEX(NOVA1S3,2,38)),"hh"&amp;":"&amp;"mm")&amp;" à "&amp;TEXT((INDEX(NOVA1S3,2,38)),"hh"&amp;":"&amp;"mm"&amp;" ")&amp;CHAR(13)&amp;CHAR(10)&amp;(INDEX(NOVA1S3,4,38))&amp;" "&amp;CHAR(13)&amp;CHAR(10)&amp;(INDEX(NOVA1S3,3,39))&amp;" "&amp;CHAR(13)&amp;CHAR(10)&amp;(INDEX(NOVA1S3,3,38))))</f>
        <v>#REF!</v>
      </c>
      <c r="J67" s="617"/>
      <c r="K67" s="618" t="e">
        <f>IF(COUNTIF((INDEX(NOVA1S3,1,44)),""),"",(INDEX(NOVA1S3,1,44))&amp;CHAR(13)&amp;CHAR(10)&amp;" de "&amp;TEXT((INDEX(NOVA1S3,2,44)),"hh"&amp;":"&amp;"mm")&amp;" à "&amp;TEXT((INDEX(NOVA1S3,2,44)),"hh"&amp;":"&amp;"mm"&amp;" ")&amp;CHAR(13)&amp;CHAR(10)&amp;(INDEX(NOVA1S3,4,44))&amp;" "&amp;CHAR(13)&amp;CHAR(10)&amp;(INDEX(NOVA1S3,3,45))&amp;" "&amp;CHAR(13)&amp;CHAR(10)&amp;(INDEX(NOVA1S3,3,44)))</f>
        <v>#REF!</v>
      </c>
      <c r="L67" s="619"/>
    </row>
    <row r="68" spans="1:12" ht="16.5" thickBot="1" x14ac:dyDescent="0.3"/>
    <row r="69" spans="1:12" x14ac:dyDescent="0.25">
      <c r="A69" s="33">
        <f>K64+2</f>
        <v>43066</v>
      </c>
      <c r="B69" s="34" t="s">
        <v>234</v>
      </c>
      <c r="C69" s="35">
        <f>A69+1</f>
        <v>43067</v>
      </c>
      <c r="D69" s="34" t="s">
        <v>234</v>
      </c>
      <c r="E69" s="35">
        <f>C69+1</f>
        <v>43068</v>
      </c>
      <c r="F69" s="34" t="s">
        <v>234</v>
      </c>
      <c r="G69" s="35">
        <f>E69+1</f>
        <v>43069</v>
      </c>
      <c r="H69" s="34" t="s">
        <v>234</v>
      </c>
      <c r="I69" s="35">
        <f>G69+1</f>
        <v>43070</v>
      </c>
      <c r="J69" s="34" t="s">
        <v>234</v>
      </c>
      <c r="K69" s="35">
        <f>I69+1</f>
        <v>43071</v>
      </c>
      <c r="L69" s="36" t="s">
        <v>234</v>
      </c>
    </row>
    <row r="70" spans="1:12" ht="96" customHeight="1" thickBot="1" x14ac:dyDescent="0.3">
      <c r="A70" s="620" t="e">
        <f>IF(COUNTIF((INDEX(NOVA1S4,1,2)),""),"",IF(COUNTIF((INDEX(NOVA1S4,1,4)),"&gt;&lt;"),(INDEX(NOVA1S4,1,2))&amp;"&amp;"&amp;(INDEX(NOVA1S4,1,4))&amp;CHAR(13)&amp;CHAR(10)&amp;" de "&amp;TEXT((INDEX(NOVA1S4,2,2)),"hh"&amp;":"&amp;"mm")&amp;" à "&amp;TEXT((INDEX(NOVA1S4,2,3)),"hh"&amp;":"&amp;"mm"&amp;" "&amp;CHAR(13)&amp;CHAR(10)&amp;"&amp;")&amp;" de "&amp;TEXT((INDEX(NOVA1S4,2,4)),"hh"&amp;":"&amp;"mm")&amp;" à "&amp;TEXT((INDEX(NOVA1S4,2,5)),"hh"&amp;":"&amp;"mm"&amp;" ")&amp;CHAR(13)&amp;CHAR(10)&amp;(INDEX(NOVA1S4,4,2))&amp;" "&amp;(INDEX(NOVA1S4,4,4))&amp;CHAR(13)&amp;CHAR(10)&amp;" "&amp;(INDEX(NOVA1S4,3,3))&amp;" "&amp;(INDEX(NOVA1S4,3,5))&amp;CHAR(13)&amp;CHAR(10)&amp;" "&amp;(INDEX(NOVA1S4,3,2)),(INDEX(NOVA1S4,1,2))&amp;CHAR(13)&amp;CHAR(10)&amp;" de "&amp;TEXT((INDEX(NOVA1S4,2,2)),"hh"&amp;":"&amp;"mm")&amp;" à "&amp;TEXT((INDEX(NOVA1S4,2,2)),"hh"&amp;":"&amp;"mm"&amp;" ")&amp;CHAR(13)&amp;CHAR(10)&amp;(INDEX(NOVA1S4,4,2))&amp;" "&amp;CHAR(13)&amp;CHAR(10)&amp;(INDEX(NOVA1S4,3,3))&amp;" "&amp;CHAR(13)&amp;CHAR(10)&amp;(INDEX(NOVA1S4,3,2))))</f>
        <v>#REF!</v>
      </c>
      <c r="B70" s="621"/>
      <c r="C70" s="622" t="e">
        <f>IF(COUNTIF((INDEX(NOVA1S4,1,10)),""),"",IF(COUNTIF((INDEX(NOVA1S4,1,12)),"&gt;&lt;"),(INDEX(NOVA1S4,1,10))&amp;"&amp;"&amp;(INDEX(NOVA1S4,1,12))&amp;CHAR(13)&amp;CHAR(10)&amp;" de "&amp;TEXT((INDEX(NOVA1S4,2,10)),"hh"&amp;":"&amp;"mm")&amp;" à "&amp;TEXT((INDEX(NOVA1S4,2,11)),"hh"&amp;":"&amp;"mm"&amp;" "&amp;CHAR(13)&amp;CHAR(10)&amp;"&amp;")&amp;" de "&amp;TEXT((INDEX(NOVA1S4,2,12)),"hh"&amp;":"&amp;"mm")&amp;" à "&amp;TEXT((INDEX(NOVA1S4,2,13)),"hh"&amp;":"&amp;"mm"&amp;" ")&amp;CHAR(13)&amp;CHAR(10)&amp;(INDEX(NOVA1S4,4,10))&amp;" "&amp;(INDEX(NOVA1S4,4,12))&amp;CHAR(13)&amp;CHAR(10)&amp;" "&amp;(INDEX(NOVA1S4,3,11))&amp;" "&amp;(INDEX(NOVA1S4,3,13))&amp;CHAR(13)&amp;CHAR(10)&amp;" "&amp;(INDEX(NOVA1S4,3,10)),(INDEX(NOVA1S4,1,10))&amp;CHAR(13)&amp;CHAR(10)&amp;" de "&amp;TEXT((INDEX(NOVA1S4,2,10)),"hh"&amp;":"&amp;"mm")&amp;" à "&amp;TEXT((INDEX(NOVA1S4,2,10)),"hh"&amp;":"&amp;"mm"&amp;" ")&amp;CHAR(13)&amp;CHAR(10)&amp;(INDEX(NOVA1S4,4,10))&amp;" "&amp;CHAR(13)&amp;CHAR(10)&amp;(INDEX(NOVA1S4,3,11))&amp;" "&amp;CHAR(13)&amp;CHAR(10)&amp;(INDEX(NOVA1S4,3,10))))</f>
        <v>#REF!</v>
      </c>
      <c r="D70" s="621"/>
      <c r="E70" s="623" t="e">
        <f>IF(COUNTIF((INDEX(NOVA1S4,1,18)),""),"",IF(COUNTIF((INDEX(NOVA1S4,1,20)),"&gt;&lt;"),(INDEX(NOVA1S4,1,18))&amp;"&amp;"&amp;(INDEX(NOVA1S4,1,20))&amp;CHAR(13)&amp;CHAR(10)&amp;" de "&amp;TEXT((INDEX(NOVA1S4,2,18)),"hh"&amp;":"&amp;"mm")&amp;" à "&amp;TEXT((INDEX(NOVA1S4,2,19)),"hh"&amp;":"&amp;"mm"&amp;" "&amp;CHAR(13)&amp;CHAR(10)&amp;"&amp;")&amp;" de "&amp;TEXT((INDEX(NOVA1S4,2,20)),"hh"&amp;":"&amp;"mm")&amp;" à "&amp;TEXT((INDEX(NOVA1S4,2,21)),"hh"&amp;":"&amp;"mm"&amp;" ")&amp;CHAR(13)&amp;CHAR(10)&amp;(INDEX(NOVA1S4,4,18))&amp;" "&amp;(INDEX(NOVA1S4,4,20))&amp;CHAR(13)&amp;CHAR(10)&amp;" "&amp;(INDEX(NOVA1S4,3,19))&amp;" "&amp;(INDEX(NOVA1S4,3,21))&amp;CHAR(13)&amp;CHAR(10)&amp;" "&amp;(INDEX(NOVA1S4,3,18)),(INDEX(NOVA1S4,1,18))&amp;CHAR(13)&amp;CHAR(10)&amp;" de "&amp;TEXT((INDEX(NOVA1S4,2,18)),"hh"&amp;":"&amp;"mm")&amp;" à "&amp;TEXT((INDEX(NOVA1S4,2,18)),"hh"&amp;":"&amp;"mm"&amp;" ")&amp;CHAR(13)&amp;CHAR(10)&amp;(INDEX(NOVA1S4,4,18))&amp;" "&amp;CHAR(13)&amp;CHAR(10)&amp;(INDEX(NOVA1S4,3,19))&amp;" "&amp;CHAR(13)&amp;CHAR(10)&amp;(INDEX(NOVA1S4,3,18))))</f>
        <v>#REF!</v>
      </c>
      <c r="F70" s="624"/>
      <c r="G70" s="623" t="e">
        <f>IF(COUNTIF((INDEX(NOVA1S4,1,26)),""),"",IF(COUNTIF((INDEX(NOVA1S4,1,28)),"&gt;&lt;"),(INDEX(NOVA1S4,1,26))&amp;"&amp;"&amp;(INDEX(NOVA1S4,1,28))&amp;CHAR(13)&amp;CHAR(10)&amp;" de "&amp;TEXT((INDEX(NOVA1S4,2,26)),"hh"&amp;":"&amp;"mm")&amp;" à "&amp;TEXT((INDEX(NOVA1S4,2,27)),"hh"&amp;":"&amp;"mm"&amp;" "&amp;CHAR(13)&amp;CHAR(10)&amp;"&amp;")&amp;" de "&amp;TEXT((INDEX(NOVA1S4,2,28)),"hh"&amp;":"&amp;"mm")&amp;" à "&amp;TEXT((INDEX(NOVA1S4,2,29)),"hh"&amp;":"&amp;"mm"&amp;" ")&amp;CHAR(13)&amp;CHAR(10)&amp;(INDEX(NOVA1S4,4,26))&amp;" "&amp;(INDEX(NOVA1S4,4,28))&amp;CHAR(13)&amp;CHAR(10)&amp;" "&amp;(INDEX(NOVA1S4,3,27))&amp;" "&amp;(INDEX(NOVA1S4,3,29))&amp;CHAR(13)&amp;CHAR(10)&amp;" "&amp;(INDEX(NOVA1S4,3,26)),(INDEX(NOVA1S4,1,26))&amp;CHAR(13)&amp;CHAR(10)&amp;" de "&amp;TEXT((INDEX(NOVA1S4,2,26)),"hh"&amp;":"&amp;"mm")&amp;" à "&amp;TEXT((INDEX(NOVA1S4,2,26)),"hh"&amp;":"&amp;"mm"&amp;" ")&amp;CHAR(13)&amp;CHAR(10)&amp;(INDEX(NOVA1S4,4,26))&amp;" "&amp;CHAR(13)&amp;CHAR(10)&amp;(INDEX(NOVA1S4,3,27))&amp;" "&amp;CHAR(13)&amp;CHAR(10)&amp;(INDEX(NOVA1S4,3,26))))</f>
        <v>#REF!</v>
      </c>
      <c r="H70" s="624"/>
      <c r="I70" s="623" t="e">
        <f>IF(COUNTIF((INDEX(DECA1S1,1,34)),""),"",IF(COUNTIF((INDEX(DECA1S1,1,36)),"&gt;&lt;"),(INDEX(DECA1S1,1,34))&amp;"&amp;"&amp;(INDEX(DECA1S1,1,36))&amp;CHAR(13)&amp;CHAR(10)&amp;" de "&amp;TEXT((INDEX(DECA1S1,2,34)),"hh"&amp;":"&amp;"mm")&amp;" à "&amp;TEXT((INDEX(DECA1S1,2,35)),"hh"&amp;":"&amp;"mm"&amp;" "&amp;CHAR(13)&amp;CHAR(10)&amp;"&amp;")&amp;" de "&amp;TEXT((INDEX(DECA1S1,2,36)),"hh"&amp;":"&amp;"mm")&amp;" à "&amp;TEXT((INDEX(DECA1S1,2,37)),"hh"&amp;":"&amp;"mm"&amp;" ")&amp;CHAR(13)&amp;CHAR(10)&amp;(INDEX(DECA1S1,4,34))&amp;" "&amp;(INDEX(DECA1S1,4,36))&amp;CHAR(13)&amp;CHAR(10)&amp;" "&amp;(INDEX(DECA1S1,3,35))&amp;" "&amp;(INDEX(DECA1S1,3,37))&amp;CHAR(13)&amp;CHAR(10)&amp;" "&amp;(INDEX(DECA1S1,3,34)),(INDEX(DECA1S1,1,34))&amp;CHAR(13)&amp;CHAR(10)&amp;" de "&amp;TEXT((INDEX(DECA1S1,2,34)),"hh"&amp;":"&amp;"mm")&amp;" à "&amp;TEXT((INDEX(DECA1S1,2,34)),"hh"&amp;":"&amp;"mm"&amp;" ")&amp;CHAR(13)&amp;CHAR(10)&amp;(INDEX(DECA1S1,4,34))&amp;" "&amp;CHAR(13)&amp;CHAR(10)&amp;(INDEX(DECA1S1,3,35))&amp;" "&amp;CHAR(13)&amp;CHAR(10)&amp;(INDEX(DECA1S1,3,34))))</f>
        <v>#REF!</v>
      </c>
      <c r="J70" s="624"/>
      <c r="K70" s="622" t="e">
        <f>IF(COUNTIF((INDEX(DECA1S1,1,42)),""),"",(INDEX(DECA1S1,1,42))&amp;CHAR(13)&amp;CHAR(10)&amp;" de "&amp;TEXT((INDEX(DECA1S1,2,42)),"hh"&amp;":"&amp;"mm")&amp;" à "&amp;TEXT((INDEX(DECA1S1,2,42)),"hh"&amp;":"&amp;"mm"&amp;" ")&amp;CHAR(13)&amp;CHAR(10)&amp;(INDEX(DECA1S1,4,42))&amp;" "&amp;CHAR(13)&amp;CHAR(10)&amp;(INDEX(DECA1S1,3,43))&amp;" "&amp;CHAR(13)&amp;CHAR(10)&amp;(INDEX(DECA1S1,3,42)))</f>
        <v>#REF!</v>
      </c>
      <c r="L70" s="625"/>
    </row>
    <row r="71" spans="1:12" x14ac:dyDescent="0.25">
      <c r="A71" s="37"/>
      <c r="B71" s="39" t="s">
        <v>235</v>
      </c>
      <c r="C71" s="38"/>
      <c r="D71" s="39" t="s">
        <v>235</v>
      </c>
      <c r="E71" s="42"/>
      <c r="F71" s="43" t="s">
        <v>235</v>
      </c>
      <c r="G71" s="42"/>
      <c r="H71" s="43" t="s">
        <v>235</v>
      </c>
      <c r="I71" s="42"/>
      <c r="J71" s="43" t="s">
        <v>235</v>
      </c>
      <c r="K71" s="44"/>
      <c r="L71" s="45" t="s">
        <v>235</v>
      </c>
    </row>
    <row r="72" spans="1:12" ht="96" customHeight="1" thickBot="1" x14ac:dyDescent="0.3">
      <c r="A72" s="616" t="e">
        <f>IF(COUNTIF((INDEX(NOVA1S4,1,6)),""),"",IF(COUNTIF((INDEX(NOVA1S4,1,8)),"&gt;&lt;"),(INDEX(NOVA1S4,1,6))&amp;"&amp;"&amp;(INDEX(NOVA1S4,1,8))&amp;CHAR(13)&amp;CHAR(10)&amp;" de "&amp;TEXT((INDEX(NOVA1S4,2,6)),"hh"&amp;":"&amp;"mm")&amp;" à "&amp;TEXT((INDEX(NOVA1S4,2,7)),"hh"&amp;":"&amp;"mm"&amp;" "&amp;CHAR(13)&amp;CHAR(10)&amp;"&amp;")&amp;" de "&amp;TEXT((INDEX(NOVA1S4,2,8)),"hh"&amp;":"&amp;"mm")&amp;" à "&amp;TEXT((INDEX(NOVA1S4,2,9)),"hh"&amp;":"&amp;"mm"&amp;" ")&amp;CHAR(13)&amp;CHAR(10)&amp;(INDEX(NOVA1S4,4,6))&amp;" "&amp;(INDEX(NOVA1S4,4,8))&amp;CHAR(13)&amp;CHAR(10)&amp;" "&amp;(INDEX(NOVA1S4,3,7))&amp;" "&amp;(INDEX(NOVA1S4,3,9))&amp;CHAR(13)&amp;CHAR(10)&amp;" "&amp;(INDEX(NOVA1S4,3,6)),(INDEX(NOVA1S4,1,6))&amp;CHAR(13)&amp;CHAR(10)&amp;" de "&amp;TEXT((INDEX(NOVA1S4,2,6)),"hh"&amp;":"&amp;"mm")&amp;" à "&amp;TEXT((INDEX(NOVA1S4,2,6)),"hh"&amp;":"&amp;"mm"&amp;" ")&amp;CHAR(13)&amp;CHAR(10)&amp;(INDEX(NOVA1S4,4,6))&amp;" "&amp;CHAR(13)&amp;CHAR(10)&amp;(INDEX(NOVA1S4,3,7))&amp;" "&amp;CHAR(13)&amp;CHAR(10)&amp;(INDEX(NOVA1S4,3,6))))</f>
        <v>#REF!</v>
      </c>
      <c r="B72" s="617"/>
      <c r="C72" s="618" t="e">
        <f>IF(COUNTIF((INDEX(NOVA1S4,1,14)),""),"",IF(COUNTIF((INDEX(NOVA1S4,1,16)),"&gt;&lt;"),(INDEX(NOVA1S4,1,14))&amp;"&amp;"&amp;(INDEX(NOVA1S4,1,16))&amp;CHAR(13)&amp;CHAR(10)&amp;" de "&amp;TEXT((INDEX(NOVA1S4,2,14)),"hh"&amp;":"&amp;"mm")&amp;" à "&amp;TEXT((INDEX(NOVA1S4,2,15)),"hh"&amp;":"&amp;"mm"&amp;" "&amp;CHAR(13)&amp;CHAR(10)&amp;"&amp;")&amp;" de "&amp;TEXT((INDEX(NOVA1S4,2,16)),"hh"&amp;":"&amp;"mm")&amp;" à "&amp;TEXT((INDEX(NOVA1S4,2,17)),"hh"&amp;":"&amp;"mm"&amp;" ")&amp;CHAR(13)&amp;CHAR(10)&amp;(INDEX(NOVA1S4,4,14))&amp;" "&amp;(INDEX(NOVA1S4,4,16))&amp;CHAR(13)&amp;CHAR(10)&amp;" "&amp;(INDEX(NOVA1S4,3,15))&amp;" "&amp;(INDEX(NOVA1S4,3,17))&amp;CHAR(13)&amp;CHAR(10)&amp;" "&amp;(INDEX(NOVA1S4,3,14)),(INDEX(NOVA1S4,1,14))&amp;CHAR(13)&amp;CHAR(10)&amp;" de "&amp;TEXT((INDEX(NOVA1S4,2,14)),"hh"&amp;":"&amp;"mm")&amp;" à "&amp;TEXT((INDEX(NOVA1S4,2,14)),"hh"&amp;":"&amp;"mm"&amp;" ")&amp;CHAR(13)&amp;CHAR(10)&amp;(INDEX(NOVA1S4,4,14))&amp;" "&amp;CHAR(13)&amp;CHAR(10)&amp;(INDEX(NOVA1S4,3,15))&amp;" "&amp;CHAR(13)&amp;CHAR(10)&amp;(INDEX(NOVA1S4,3,14))))</f>
        <v>#REF!</v>
      </c>
      <c r="D72" s="617"/>
      <c r="E72" s="618" t="e">
        <f>IF(COUNTIF((INDEX(NOVA1S4,1,22)),""),"",IF(COUNTIF((INDEX(NOVA1S4,1,24)),"&gt;&lt;"),(INDEX(NOVA1S4,1,22))&amp;"&amp;"&amp;(INDEX(NOVA1S4,1,24))&amp;CHAR(13)&amp;CHAR(10)&amp;" de "&amp;TEXT((INDEX(NOVA1S4,2,22)),"hh"&amp;":"&amp;"mm")&amp;" à "&amp;TEXT((INDEX(NOVA1S4,2,23)),"hh"&amp;":"&amp;"mm"&amp;" "&amp;CHAR(13)&amp;CHAR(10)&amp;"&amp;")&amp;" de "&amp;TEXT((INDEX(NOVA1S4,2,24)),"hh"&amp;":"&amp;"mm")&amp;" à "&amp;TEXT((INDEX(NOVA1S4,2,25)),"hh"&amp;":"&amp;"mm"&amp;" ")&amp;CHAR(13)&amp;CHAR(10)&amp;(INDEX(NOVA1S4,4,22))&amp;" "&amp;(INDEX(NOVA1S4,4,24))&amp;CHAR(13)&amp;CHAR(10)&amp;" "&amp;(INDEX(NOVA1S4,3,23))&amp;" "&amp;(INDEX(NOVA1S4,3,25))&amp;CHAR(13)&amp;CHAR(10)&amp;" "&amp;(INDEX(NOVA1S4,3,22)),(INDEX(NOVA1S4,1,22))&amp;CHAR(13)&amp;CHAR(10)&amp;" de "&amp;TEXT((INDEX(NOVA1S4,2,22)),"hh"&amp;":"&amp;"mm")&amp;" à "&amp;TEXT((INDEX(NOVA1S4,2,22)),"hh"&amp;":"&amp;"mm"&amp;" ")&amp;CHAR(13)&amp;CHAR(10)&amp;(INDEX(NOVA1S4,4,22))&amp;" "&amp;CHAR(13)&amp;CHAR(10)&amp;(INDEX(NOVA1S4,3,23))&amp;" "&amp;CHAR(13)&amp;CHAR(10)&amp;(INDEX(NOVA1S4,3,22))))</f>
        <v>#REF!</v>
      </c>
      <c r="F72" s="617"/>
      <c r="G72" s="618" t="e">
        <f>IF(COUNTIF((INDEX(NOVA1S4,1,30)),""),"",IF(COUNTIF((INDEX(NOVA1S4,1,32)),"&gt;&lt;"),(INDEX(NOVA1S4,1,30))&amp;"&amp;"&amp;(INDEX(NOVA1S4,1,32))&amp;CHAR(13)&amp;CHAR(10)&amp;" de "&amp;TEXT((INDEX(NOVA1S4,2,30)),"hh"&amp;":"&amp;"mm")&amp;" à "&amp;TEXT((INDEX(NOVA1S4,2,31)),"hh"&amp;":"&amp;"mm"&amp;" "&amp;CHAR(13)&amp;CHAR(10)&amp;"&amp;")&amp;" de "&amp;TEXT((INDEX(NOVA1S4,2,32)),"hh"&amp;":"&amp;"mm")&amp;" à "&amp;TEXT((INDEX(NOVA1S4,2,33)),"hh"&amp;":"&amp;"mm"&amp;" ")&amp;CHAR(13)&amp;CHAR(10)&amp;(INDEX(NOVA1S4,4,30))&amp;" "&amp;(INDEX(NOVA1S4,4,32))&amp;CHAR(13)&amp;CHAR(10)&amp;" "&amp;(INDEX(NOVA1S4,3,31))&amp;" "&amp;(INDEX(NOVA1S4,3,33))&amp;CHAR(13)&amp;CHAR(10)&amp;" "&amp;(INDEX(NOVA1S4,3,30)),(INDEX(NOVA1S4,1,30))&amp;CHAR(13)&amp;CHAR(10)&amp;" de "&amp;TEXT((INDEX(NOVA1S4,2,30)),"hh"&amp;":"&amp;"mm")&amp;" à "&amp;TEXT((INDEX(NOVA1S4,2,30)),"hh"&amp;":"&amp;"mm"&amp;" ")&amp;CHAR(13)&amp;CHAR(10)&amp;(INDEX(NOVA1S4,4,30))&amp;" "&amp;CHAR(13)&amp;CHAR(10)&amp;(INDEX(NOVA1S4,3,31))&amp;" "&amp;CHAR(13)&amp;CHAR(10)&amp;(INDEX(NOVA1S4,3,30))))</f>
        <v>#REF!</v>
      </c>
      <c r="H72" s="617"/>
      <c r="I72" s="618" t="e">
        <f>IF(COUNTIF((INDEX(DECA1S1,1,38)),""),"",IF(COUNTIF((INDEX(DECA1S1,1,40)),"&gt;&lt;"),(INDEX(DECA1S1,1,38))&amp;"&amp;"&amp;(INDEX(DECA1S1,1,40))&amp;CHAR(13)&amp;CHAR(10)&amp;" de "&amp;TEXT((INDEX(DECA1S1,2,38)),"hh"&amp;":"&amp;"mm")&amp;" à "&amp;TEXT((INDEX(DECA1S1,2,39)),"hh"&amp;":"&amp;"mm"&amp;" "&amp;CHAR(13)&amp;CHAR(10)&amp;"&amp;")&amp;" de "&amp;TEXT((INDEX(DECA1S1,2,40)),"hh"&amp;":"&amp;"mm")&amp;" à "&amp;TEXT((INDEX(DECA1S1,2,41)),"hh"&amp;":"&amp;"mm"&amp;" ")&amp;CHAR(13)&amp;CHAR(10)&amp;(INDEX(DECA1S1,4,38))&amp;" "&amp;(INDEX(DECA1S1,4,40))&amp;CHAR(13)&amp;CHAR(10)&amp;" "&amp;(INDEX(DECA1S1,3,39))&amp;" "&amp;(INDEX(DECA1S1,3,41))&amp;CHAR(13)&amp;CHAR(10)&amp;" "&amp;(INDEX(DECA1S1,3,38)),(INDEX(DECA1S1,1,38))&amp;CHAR(13)&amp;CHAR(10)&amp;" de "&amp;TEXT((INDEX(DECA1S1,2,38)),"hh"&amp;":"&amp;"mm")&amp;" à "&amp;TEXT((INDEX(DECA1S1,2,38)),"hh"&amp;":"&amp;"mm"&amp;" ")&amp;CHAR(13)&amp;CHAR(10)&amp;(INDEX(DECA1S1,4,38))&amp;" "&amp;CHAR(13)&amp;CHAR(10)&amp;(INDEX(DECA1S1,3,39))&amp;" "&amp;CHAR(13)&amp;CHAR(10)&amp;(INDEX(DECA1S1,3,38))))</f>
        <v>#REF!</v>
      </c>
      <c r="J72" s="617"/>
      <c r="K72" s="618" t="e">
        <f>IF(COUNTIF((INDEX(DECA1S1,1,44)),""),"",(INDEX(DECA1S1,1,44))&amp;CHAR(13)&amp;CHAR(10)&amp;" de "&amp;TEXT((INDEX(DECA1S1,2,44)),"hh"&amp;":"&amp;"mm")&amp;" à "&amp;TEXT((INDEX(DECA1S1,2,44)),"hh"&amp;":"&amp;"mm"&amp;" ")&amp;CHAR(13)&amp;CHAR(10)&amp;(INDEX(DECA1S1,4,44))&amp;" "&amp;CHAR(13)&amp;CHAR(10)&amp;(INDEX(DECA1S1,3,45))&amp;" "&amp;CHAR(13)&amp;CHAR(10)&amp;(INDEX(DECA1S1,3,44)))</f>
        <v>#REF!</v>
      </c>
      <c r="L72" s="619"/>
    </row>
    <row r="74" spans="1:12" ht="19.5" thickBot="1" x14ac:dyDescent="0.35">
      <c r="A74" s="32">
        <f>EDATE(A53,1)</f>
        <v>43097</v>
      </c>
      <c r="C74" s="32"/>
      <c r="E74" s="32"/>
      <c r="G74" s="32"/>
      <c r="I74" s="32"/>
      <c r="K74" s="32"/>
    </row>
    <row r="75" spans="1:12" x14ac:dyDescent="0.25">
      <c r="A75" s="33">
        <f>+K69+2</f>
        <v>43073</v>
      </c>
      <c r="B75" s="34" t="s">
        <v>234</v>
      </c>
      <c r="C75" s="35">
        <f>A75+1</f>
        <v>43074</v>
      </c>
      <c r="D75" s="34" t="s">
        <v>234</v>
      </c>
      <c r="E75" s="35">
        <f>C75+1</f>
        <v>43075</v>
      </c>
      <c r="F75" s="34" t="s">
        <v>234</v>
      </c>
      <c r="G75" s="35">
        <f>E75+1</f>
        <v>43076</v>
      </c>
      <c r="H75" s="34" t="s">
        <v>234</v>
      </c>
      <c r="I75" s="35">
        <f>G75+1</f>
        <v>43077</v>
      </c>
      <c r="J75" s="34" t="s">
        <v>234</v>
      </c>
      <c r="K75" s="35">
        <f>I75+1</f>
        <v>43078</v>
      </c>
      <c r="L75" s="36" t="s">
        <v>234</v>
      </c>
    </row>
    <row r="76" spans="1:12" ht="96" customHeight="1" thickBot="1" x14ac:dyDescent="0.3">
      <c r="A76" s="620" t="e">
        <f>IF(COUNTIF((INDEX(DECA1S2,1,2)),""),"",IF(COUNTIF((INDEX(DECA1S2,1,4)),"&gt;&lt;"),(INDEX(DECA1S2,1,2))&amp;"&amp;"&amp;(INDEX(DECA1S2,1,4))&amp;CHAR(13)&amp;CHAR(10)&amp;" de "&amp;TEXT((INDEX(DECA1S2,2,2)),"hh"&amp;":"&amp;"mm")&amp;" à "&amp;TEXT((INDEX(DECA1S2,2,3)),"hh"&amp;":"&amp;"mm"&amp;" "&amp;CHAR(13)&amp;CHAR(10)&amp;"&amp;")&amp;" de "&amp;TEXT((INDEX(DECA1S2,2,4)),"hh"&amp;":"&amp;"mm")&amp;" à "&amp;TEXT((INDEX(DECA1S2,2,5)),"hh"&amp;":"&amp;"mm"&amp;" ")&amp;CHAR(13)&amp;CHAR(10)&amp;(INDEX(DECA1S2,4,2))&amp;" "&amp;(INDEX(DECA1S2,4,4))&amp;CHAR(13)&amp;CHAR(10)&amp;" "&amp;(INDEX(DECA1S2,3,3))&amp;" "&amp;(INDEX(DECA1S2,3,5))&amp;CHAR(13)&amp;CHAR(10)&amp;" "&amp;(INDEX(DECA1S2,3,2)),(INDEX(DECA1S2,1,2))&amp;CHAR(13)&amp;CHAR(10)&amp;" de "&amp;TEXT((INDEX(DECA1S2,2,2)),"hh"&amp;":"&amp;"mm")&amp;" à "&amp;TEXT((INDEX(DECA1S2,2,2)),"hh"&amp;":"&amp;"mm"&amp;" ")&amp;CHAR(13)&amp;CHAR(10)&amp;(INDEX(DECA1S2,4,2))&amp;" "&amp;CHAR(13)&amp;CHAR(10)&amp;(INDEX(DECA1S2,3,3))&amp;" "&amp;CHAR(13)&amp;CHAR(10)&amp;(INDEX(DECA1S2,3,2))))</f>
        <v>#REF!</v>
      </c>
      <c r="B76" s="621"/>
      <c r="C76" s="622" t="e">
        <f>IF(COUNTIF((INDEX(DECA1S2,1,10)),""),"",IF(COUNTIF((INDEX(DECA1S2,1,12)),"&gt;&lt;"),(INDEX(DECA1S2,1,10))&amp;"&amp;"&amp;(INDEX(DECA1S2,1,12))&amp;CHAR(13)&amp;CHAR(10)&amp;" de "&amp;TEXT((INDEX(DECA1S2,2,10)),"hh"&amp;":"&amp;"mm")&amp;" à "&amp;TEXT((INDEX(DECA1S2,2,11)),"hh"&amp;":"&amp;"mm"&amp;" "&amp;CHAR(13)&amp;CHAR(10)&amp;"&amp;")&amp;" de "&amp;TEXT((INDEX(DECA1S2,2,12)),"hh"&amp;":"&amp;"mm")&amp;" à "&amp;TEXT((INDEX(DECA1S2,2,13)),"hh"&amp;":"&amp;"mm"&amp;" ")&amp;CHAR(13)&amp;CHAR(10)&amp;(INDEX(DECA1S2,4,10))&amp;" "&amp;(INDEX(DECA1S2,4,12))&amp;CHAR(13)&amp;CHAR(10)&amp;" "&amp;(INDEX(DECA1S2,3,11))&amp;" "&amp;(INDEX(DECA1S2,3,13))&amp;CHAR(13)&amp;CHAR(10)&amp;" "&amp;(INDEX(DECA1S2,3,10)),(INDEX(DECA1S2,1,10))&amp;CHAR(13)&amp;CHAR(10)&amp;" de "&amp;TEXT((INDEX(DECA1S2,2,10)),"hh"&amp;":"&amp;"mm")&amp;" à "&amp;TEXT((INDEX(DECA1S2,2,10)),"hh"&amp;":"&amp;"mm"&amp;" ")&amp;CHAR(13)&amp;CHAR(10)&amp;(INDEX(DECA1S2,4,10))&amp;" "&amp;CHAR(13)&amp;CHAR(10)&amp;(INDEX(DECA1S2,3,11))&amp;" "&amp;CHAR(13)&amp;CHAR(10)&amp;(INDEX(DECA1S2,3,10))))</f>
        <v>#REF!</v>
      </c>
      <c r="D76" s="621"/>
      <c r="E76" s="623" t="e">
        <f>IF(COUNTIF((INDEX(DECA1S2,1,18)),""),"",IF(COUNTIF((INDEX(DECA1S2,1,20)),"&gt;&lt;"),(INDEX(DECA1S2,1,18))&amp;"&amp;"&amp;(INDEX(DECA1S2,1,20))&amp;CHAR(13)&amp;CHAR(10)&amp;" de "&amp;TEXT((INDEX(DECA1S2,2,18)),"hh"&amp;":"&amp;"mm")&amp;" à "&amp;TEXT((INDEX(DECA1S2,2,19)),"hh"&amp;":"&amp;"mm"&amp;" "&amp;CHAR(13)&amp;CHAR(10)&amp;"&amp;")&amp;" de "&amp;TEXT((INDEX(DECA1S2,2,20)),"hh"&amp;":"&amp;"mm")&amp;" à "&amp;TEXT((INDEX(DECA1S2,2,21)),"hh"&amp;":"&amp;"mm"&amp;" ")&amp;CHAR(13)&amp;CHAR(10)&amp;(INDEX(DECA1S2,4,18))&amp;" "&amp;(INDEX(DECA1S2,4,20))&amp;CHAR(13)&amp;CHAR(10)&amp;" "&amp;(INDEX(DECA1S2,3,19))&amp;" "&amp;(INDEX(DECA1S2,3,21))&amp;CHAR(13)&amp;CHAR(10)&amp;" "&amp;(INDEX(DECA1S2,3,18)),(INDEX(DECA1S2,1,18))&amp;CHAR(13)&amp;CHAR(10)&amp;" de "&amp;TEXT((INDEX(DECA1S2,2,18)),"hh"&amp;":"&amp;"mm")&amp;" à "&amp;TEXT((INDEX(DECA1S2,2,18)),"hh"&amp;":"&amp;"mm"&amp;" ")&amp;CHAR(13)&amp;CHAR(10)&amp;(INDEX(DECA1S2,4,18))&amp;" "&amp;CHAR(13)&amp;CHAR(10)&amp;(INDEX(DECA1S2,3,19))&amp;" "&amp;CHAR(13)&amp;CHAR(10)&amp;(INDEX(DECA1S2,3,18))))</f>
        <v>#REF!</v>
      </c>
      <c r="F76" s="624"/>
      <c r="G76" s="623" t="e">
        <f>IF(COUNTIF((INDEX(DECA1S2,1,26)),""),"",IF(COUNTIF((INDEX(DECA1S2,1,28)),"&gt;&lt;"),(INDEX(DECA1S2,1,26))&amp;"&amp;"&amp;(INDEX(DECA1S2,1,28))&amp;CHAR(13)&amp;CHAR(10)&amp;" de "&amp;TEXT((INDEX(DECA1S2,2,26)),"hh"&amp;":"&amp;"mm")&amp;" à "&amp;TEXT((INDEX(DECA1S2,2,27)),"hh"&amp;":"&amp;"mm"&amp;" "&amp;CHAR(13)&amp;CHAR(10)&amp;"&amp;")&amp;" de "&amp;TEXT((INDEX(DECA1S2,2,28)),"hh"&amp;":"&amp;"mm")&amp;" à "&amp;TEXT((INDEX(DECA1S2,2,29)),"hh"&amp;":"&amp;"mm"&amp;" ")&amp;CHAR(13)&amp;CHAR(10)&amp;(INDEX(DECA1S2,4,26))&amp;" "&amp;(INDEX(DECA1S2,4,28))&amp;CHAR(13)&amp;CHAR(10)&amp;" "&amp;(INDEX(DECA1S2,3,27))&amp;" "&amp;(INDEX(DECA1S2,3,29))&amp;CHAR(13)&amp;CHAR(10)&amp;" "&amp;(INDEX(DECA1S2,3,26)),(INDEX(DECA1S2,1,26))&amp;CHAR(13)&amp;CHAR(10)&amp;" de "&amp;TEXT((INDEX(DECA1S2,2,26)),"hh"&amp;":"&amp;"mm")&amp;" à "&amp;TEXT((INDEX(DECA1S2,2,26)),"hh"&amp;":"&amp;"mm"&amp;" ")&amp;CHAR(13)&amp;CHAR(10)&amp;(INDEX(DECA1S2,4,26))&amp;" "&amp;CHAR(13)&amp;CHAR(10)&amp;(INDEX(DECA1S2,3,27))&amp;" "&amp;CHAR(13)&amp;CHAR(10)&amp;(INDEX(DECA1S2,3,26))))</f>
        <v>#REF!</v>
      </c>
      <c r="H76" s="624"/>
      <c r="I76" s="623" t="e">
        <f>IF(COUNTIF((INDEX(DECA1S2,1,34)),""),"",IF(COUNTIF((INDEX(DECA1S2,1,36)),"&gt;&lt;"),(INDEX(DECA1S2,1,34))&amp;"&amp;"&amp;(INDEX(DECA1S2,1,36))&amp;CHAR(13)&amp;CHAR(10)&amp;" de "&amp;TEXT((INDEX(DECA1S2,2,34)),"hh"&amp;":"&amp;"mm")&amp;" à "&amp;TEXT((INDEX(DECA1S2,2,35)),"hh"&amp;":"&amp;"mm"&amp;" "&amp;CHAR(13)&amp;CHAR(10)&amp;"&amp;")&amp;" de "&amp;TEXT((INDEX(DECA1S2,2,36)),"hh"&amp;":"&amp;"mm")&amp;" à "&amp;TEXT((INDEX(DECA1S2,2,37)),"hh"&amp;":"&amp;"mm"&amp;" ")&amp;CHAR(13)&amp;CHAR(10)&amp;(INDEX(DECA1S2,4,34))&amp;" "&amp;(INDEX(DECA1S2,4,36))&amp;CHAR(13)&amp;CHAR(10)&amp;" "&amp;(INDEX(DECA1S2,3,35))&amp;" "&amp;(INDEX(DECA1S2,3,37))&amp;CHAR(13)&amp;CHAR(10)&amp;" "&amp;(INDEX(DECA1S2,3,34)),(INDEX(DECA1S2,1,34))&amp;CHAR(13)&amp;CHAR(10)&amp;" de "&amp;TEXT((INDEX(DECA1S2,2,34)),"hh"&amp;":"&amp;"mm")&amp;" à "&amp;TEXT((INDEX(DECA1S2,2,34)),"hh"&amp;":"&amp;"mm"&amp;" ")&amp;CHAR(13)&amp;CHAR(10)&amp;(INDEX(DECA1S2,4,34))&amp;" "&amp;CHAR(13)&amp;CHAR(10)&amp;(INDEX(DECA1S2,3,35))&amp;" "&amp;CHAR(13)&amp;CHAR(10)&amp;(INDEX(DECA1S2,3,34))))</f>
        <v>#REF!</v>
      </c>
      <c r="J76" s="624"/>
      <c r="K76" s="622" t="e">
        <f>IF(COUNTIF((INDEX(DECA1S2,1,42)),""),"",(INDEX(DECA1S2,1,42))&amp;CHAR(13)&amp;CHAR(10)&amp;" de "&amp;TEXT((INDEX(DECA1S2,2,42)),"hh"&amp;":"&amp;"mm")&amp;" à "&amp;TEXT((INDEX(DECA1S2,2,42)),"hh"&amp;":"&amp;"mm"&amp;" ")&amp;CHAR(13)&amp;CHAR(10)&amp;(INDEX(DECA1S2,4,42))&amp;" "&amp;CHAR(13)&amp;CHAR(10)&amp;(INDEX(DECA1S2,3,43))&amp;" "&amp;CHAR(13)&amp;CHAR(10)&amp;(INDEX(DECA1S2,3,42)))</f>
        <v>#REF!</v>
      </c>
      <c r="L76" s="625"/>
    </row>
    <row r="77" spans="1:12" x14ac:dyDescent="0.25">
      <c r="A77" s="37"/>
      <c r="B77" s="39" t="s">
        <v>235</v>
      </c>
      <c r="C77" s="38"/>
      <c r="D77" s="39" t="s">
        <v>235</v>
      </c>
      <c r="E77" s="42"/>
      <c r="F77" s="43" t="s">
        <v>235</v>
      </c>
      <c r="G77" s="42"/>
      <c r="H77" s="43" t="s">
        <v>235</v>
      </c>
      <c r="I77" s="42"/>
      <c r="J77" s="43" t="s">
        <v>235</v>
      </c>
      <c r="K77" s="44"/>
      <c r="L77" s="45" t="s">
        <v>235</v>
      </c>
    </row>
    <row r="78" spans="1:12" ht="96" customHeight="1" thickBot="1" x14ac:dyDescent="0.3">
      <c r="A78" s="616" t="e">
        <f>IF(COUNTIF((INDEX(DECA1S2,1,6)),""),"",IF(COUNTIF((INDEX(DECA1S2,1,8)),"&gt;&lt;"),(INDEX(DECA1S2,1,6))&amp;"&amp;"&amp;(INDEX(DECA1S2,1,8))&amp;CHAR(13)&amp;CHAR(10)&amp;" de "&amp;TEXT((INDEX(DECA1S2,2,6)),"hh"&amp;":"&amp;"mm")&amp;" à "&amp;TEXT((INDEX(DECA1S2,2,7)),"hh"&amp;":"&amp;"mm"&amp;" "&amp;CHAR(13)&amp;CHAR(10)&amp;"&amp;")&amp;" de "&amp;TEXT((INDEX(DECA1S2,2,8)),"hh"&amp;":"&amp;"mm")&amp;" à "&amp;TEXT((INDEX(DECA1S2,2,9)),"hh"&amp;":"&amp;"mm"&amp;" ")&amp;CHAR(13)&amp;CHAR(10)&amp;(INDEX(DECA1S2,4,6))&amp;" "&amp;(INDEX(DECA1S2,4,8))&amp;CHAR(13)&amp;CHAR(10)&amp;" "&amp;(INDEX(DECA1S2,3,7))&amp;" "&amp;(INDEX(DECA1S2,3,9))&amp;CHAR(13)&amp;CHAR(10)&amp;" "&amp;(INDEX(DECA1S2,3,6)),(INDEX(DECA1S2,1,6))&amp;CHAR(13)&amp;CHAR(10)&amp;" de "&amp;TEXT((INDEX(DECA1S2,2,6)),"hh"&amp;":"&amp;"mm")&amp;" à "&amp;TEXT((INDEX(DECA1S2,2,6)),"hh"&amp;":"&amp;"mm"&amp;" ")&amp;CHAR(13)&amp;CHAR(10)&amp;(INDEX(DECA1S2,4,6))&amp;" "&amp;CHAR(13)&amp;CHAR(10)&amp;(INDEX(DECA1S2,3,7))&amp;" "&amp;CHAR(13)&amp;CHAR(10)&amp;(INDEX(DECA1S2,3,6))))</f>
        <v>#REF!</v>
      </c>
      <c r="B78" s="617"/>
      <c r="C78" s="618" t="e">
        <f>IF(COUNTIF((INDEX(DECA1S2,1,14)),""),"",IF(COUNTIF((INDEX(DECA1S2,1,16)),"&gt;&lt;"),(INDEX(DECA1S2,1,14))&amp;"&amp;"&amp;(INDEX(DECA1S2,1,16))&amp;CHAR(13)&amp;CHAR(10)&amp;" de "&amp;TEXT((INDEX(DECA1S2,2,14)),"hh"&amp;":"&amp;"mm")&amp;" à "&amp;TEXT((INDEX(DECA1S2,2,15)),"hh"&amp;":"&amp;"mm"&amp;" "&amp;CHAR(13)&amp;CHAR(10)&amp;"&amp;")&amp;" de "&amp;TEXT((INDEX(DECA1S2,2,16)),"hh"&amp;":"&amp;"mm")&amp;" à "&amp;TEXT((INDEX(DECA1S2,2,17)),"hh"&amp;":"&amp;"mm"&amp;" ")&amp;CHAR(13)&amp;CHAR(10)&amp;(INDEX(DECA1S2,4,14))&amp;" "&amp;(INDEX(DECA1S2,4,16))&amp;CHAR(13)&amp;CHAR(10)&amp;" "&amp;(INDEX(DECA1S2,3,15))&amp;" "&amp;(INDEX(DECA1S2,3,17))&amp;CHAR(13)&amp;CHAR(10)&amp;" "&amp;(INDEX(DECA1S2,3,14)),(INDEX(DECA1S2,1,14))&amp;CHAR(13)&amp;CHAR(10)&amp;" de "&amp;TEXT((INDEX(DECA1S2,2,14)),"hh"&amp;":"&amp;"mm")&amp;" à "&amp;TEXT((INDEX(DECA1S2,2,14)),"hh"&amp;":"&amp;"mm"&amp;" ")&amp;CHAR(13)&amp;CHAR(10)&amp;(INDEX(DECA1S2,4,14))&amp;" "&amp;CHAR(13)&amp;CHAR(10)&amp;(INDEX(DECA1S2,3,15))&amp;" "&amp;CHAR(13)&amp;CHAR(10)&amp;(INDEX(DECA1S2,3,14))))</f>
        <v>#REF!</v>
      </c>
      <c r="D78" s="617"/>
      <c r="E78" s="618" t="e">
        <f>IF(COUNTIF((INDEX(DECA1S2,1,22)),""),"",IF(COUNTIF((INDEX(DECA1S2,1,24)),"&gt;&lt;"),(INDEX(DECA1S2,1,22))&amp;"&amp;"&amp;(INDEX(DECA1S2,1,24))&amp;CHAR(13)&amp;CHAR(10)&amp;" de "&amp;TEXT((INDEX(DECA1S2,2,22)),"hh"&amp;":"&amp;"mm")&amp;" à "&amp;TEXT((INDEX(DECA1S2,2,23)),"hh"&amp;":"&amp;"mm"&amp;" "&amp;CHAR(13)&amp;CHAR(10)&amp;"&amp;")&amp;" de "&amp;TEXT((INDEX(DECA1S2,2,24)),"hh"&amp;":"&amp;"mm")&amp;" à "&amp;TEXT((INDEX(DECA1S2,2,25)),"hh"&amp;":"&amp;"mm"&amp;" ")&amp;CHAR(13)&amp;CHAR(10)&amp;(INDEX(DECA1S2,4,22))&amp;" "&amp;(INDEX(DECA1S2,4,24))&amp;CHAR(13)&amp;CHAR(10)&amp;" "&amp;(INDEX(DECA1S2,3,23))&amp;" "&amp;(INDEX(DECA1S2,3,25))&amp;CHAR(13)&amp;CHAR(10)&amp;" "&amp;(INDEX(DECA1S2,3,22)),(INDEX(DECA1S2,1,22))&amp;CHAR(13)&amp;CHAR(10)&amp;" de "&amp;TEXT((INDEX(DECA1S2,2,22)),"hh"&amp;":"&amp;"mm")&amp;" à "&amp;TEXT((INDEX(DECA1S2,2,22)),"hh"&amp;":"&amp;"mm"&amp;" ")&amp;CHAR(13)&amp;CHAR(10)&amp;(INDEX(DECA1S2,4,22))&amp;" "&amp;CHAR(13)&amp;CHAR(10)&amp;(INDEX(DECA1S2,3,23))&amp;" "&amp;CHAR(13)&amp;CHAR(10)&amp;(INDEX(DECA1S2,3,22))))</f>
        <v>#REF!</v>
      </c>
      <c r="F78" s="617"/>
      <c r="G78" s="618" t="e">
        <f>IF(COUNTIF((INDEX(DECA1S2,1,30)),""),"",IF(COUNTIF((INDEX(DECA1S2,1,32)),"&gt;&lt;"),(INDEX(DECA1S2,1,30))&amp;"&amp;"&amp;(INDEX(DECA1S2,1,32))&amp;CHAR(13)&amp;CHAR(10)&amp;" de "&amp;TEXT((INDEX(DECA1S2,2,30)),"hh"&amp;":"&amp;"mm")&amp;" à "&amp;TEXT((INDEX(DECA1S2,2,31)),"hh"&amp;":"&amp;"mm"&amp;" "&amp;CHAR(13)&amp;CHAR(10)&amp;"&amp;")&amp;" de "&amp;TEXT((INDEX(DECA1S2,2,32)),"hh"&amp;":"&amp;"mm")&amp;" à "&amp;TEXT((INDEX(DECA1S2,2,33)),"hh"&amp;":"&amp;"mm"&amp;" ")&amp;CHAR(13)&amp;CHAR(10)&amp;(INDEX(DECA1S2,4,30))&amp;" "&amp;(INDEX(DECA1S2,4,32))&amp;CHAR(13)&amp;CHAR(10)&amp;" "&amp;(INDEX(DECA1S2,3,31))&amp;" "&amp;(INDEX(DECA1S2,3,33))&amp;CHAR(13)&amp;CHAR(10)&amp;" "&amp;(INDEX(DECA1S2,3,30)),(INDEX(DECA1S2,1,30))&amp;CHAR(13)&amp;CHAR(10)&amp;" de "&amp;TEXT((INDEX(DECA1S2,2,30)),"hh"&amp;":"&amp;"mm")&amp;" à "&amp;TEXT((INDEX(DECA1S2,2,30)),"hh"&amp;":"&amp;"mm"&amp;" ")&amp;CHAR(13)&amp;CHAR(10)&amp;(INDEX(DECA1S2,4,30))&amp;" "&amp;CHAR(13)&amp;CHAR(10)&amp;(INDEX(DECA1S2,3,31))&amp;" "&amp;CHAR(13)&amp;CHAR(10)&amp;(INDEX(DECA1S2,3,30))))</f>
        <v>#REF!</v>
      </c>
      <c r="H78" s="617"/>
      <c r="I78" s="618" t="e">
        <f>IF(COUNTIF((INDEX(DECA1S2,1,38)),""),"",IF(COUNTIF((INDEX(DECA1S2,1,40)),"&gt;&lt;"),(INDEX(DECA1S2,1,38))&amp;"&amp;"&amp;(INDEX(DECA1S2,1,40))&amp;CHAR(13)&amp;CHAR(10)&amp;" de "&amp;TEXT((INDEX(DECA1S2,2,38)),"hh"&amp;":"&amp;"mm")&amp;" à "&amp;TEXT((INDEX(DECA1S2,2,39)),"hh"&amp;":"&amp;"mm"&amp;" "&amp;CHAR(13)&amp;CHAR(10)&amp;"&amp;")&amp;" de "&amp;TEXT((INDEX(DECA1S2,2,40)),"hh"&amp;":"&amp;"mm")&amp;" à "&amp;TEXT((INDEX(DECA1S2,2,41)),"hh"&amp;":"&amp;"mm"&amp;" ")&amp;CHAR(13)&amp;CHAR(10)&amp;(INDEX(DECA1S2,4,38))&amp;" "&amp;(INDEX(DECA1S2,4,40))&amp;CHAR(13)&amp;CHAR(10)&amp;" "&amp;(INDEX(DECA1S2,3,39))&amp;" "&amp;(INDEX(DECA1S2,3,41))&amp;CHAR(13)&amp;CHAR(10)&amp;" "&amp;(INDEX(DECA1S2,3,38)),(INDEX(DECA1S2,1,38))&amp;CHAR(13)&amp;CHAR(10)&amp;" de "&amp;TEXT((INDEX(DECA1S2,2,38)),"hh"&amp;":"&amp;"mm")&amp;" à "&amp;TEXT((INDEX(DECA1S2,2,38)),"hh"&amp;":"&amp;"mm"&amp;" ")&amp;CHAR(13)&amp;CHAR(10)&amp;(INDEX(DECA1S2,4,38))&amp;" "&amp;CHAR(13)&amp;CHAR(10)&amp;(INDEX(DECA1S2,3,39))&amp;" "&amp;CHAR(13)&amp;CHAR(10)&amp;(INDEX(DECA1S2,3,38))))</f>
        <v>#REF!</v>
      </c>
      <c r="J78" s="617"/>
      <c r="K78" s="618" t="e">
        <f>IF(COUNTIF((INDEX(DECA1S2,1,44)),""),"",(INDEX(DECA1S2,1,44))&amp;CHAR(13)&amp;CHAR(10)&amp;" de "&amp;TEXT((INDEX(DECA1S2,2,44)),"hh"&amp;":"&amp;"mm")&amp;" à "&amp;TEXT((INDEX(DECA1S2,2,44)),"hh"&amp;":"&amp;"mm"&amp;" ")&amp;CHAR(13)&amp;CHAR(10)&amp;(INDEX(DECA1S2,4,44))&amp;" "&amp;CHAR(13)&amp;CHAR(10)&amp;(INDEX(DECA1S2,3,45))&amp;" "&amp;CHAR(13)&amp;CHAR(10)&amp;(INDEX(DECA1S2,3,44)))</f>
        <v>#REF!</v>
      </c>
      <c r="L78" s="619"/>
    </row>
    <row r="79" spans="1:12" ht="16.5" thickBot="1" x14ac:dyDescent="0.3"/>
    <row r="80" spans="1:12" x14ac:dyDescent="0.25">
      <c r="A80" s="33">
        <f>K75+2</f>
        <v>43080</v>
      </c>
      <c r="B80" s="34" t="s">
        <v>234</v>
      </c>
      <c r="C80" s="35">
        <f>A80+1</f>
        <v>43081</v>
      </c>
      <c r="D80" s="34" t="s">
        <v>234</v>
      </c>
      <c r="E80" s="35">
        <f>C80+1</f>
        <v>43082</v>
      </c>
      <c r="F80" s="34" t="s">
        <v>234</v>
      </c>
      <c r="G80" s="35">
        <f>E80+1</f>
        <v>43083</v>
      </c>
      <c r="H80" s="34" t="s">
        <v>234</v>
      </c>
      <c r="I80" s="35">
        <f>G80+1</f>
        <v>43084</v>
      </c>
      <c r="J80" s="34" t="s">
        <v>234</v>
      </c>
      <c r="K80" s="35">
        <f>I80+1</f>
        <v>43085</v>
      </c>
      <c r="L80" s="36" t="s">
        <v>234</v>
      </c>
    </row>
    <row r="81" spans="1:12" ht="96" customHeight="1" thickBot="1" x14ac:dyDescent="0.3">
      <c r="A81" s="620" t="e">
        <f>IF(COUNTIF((INDEX(DECA1S3,1,2)),""),"",IF(COUNTIF((INDEX(DECA1S3,1,4)),"&gt;&lt;"),(INDEX(DECA1S3,1,2))&amp;"&amp;"&amp;(INDEX(DECA1S3,1,4))&amp;CHAR(13)&amp;CHAR(10)&amp;" de "&amp;TEXT((INDEX(DECA1S3,2,2)),"hh"&amp;":"&amp;"mm")&amp;" à "&amp;TEXT((INDEX(DECA1S3,2,3)),"hh"&amp;":"&amp;"mm"&amp;" "&amp;CHAR(13)&amp;CHAR(10)&amp;"&amp;")&amp;" de "&amp;TEXT((INDEX(DECA1S3,2,4)),"hh"&amp;":"&amp;"mm")&amp;" à "&amp;TEXT((INDEX(DECA1S3,2,5)),"hh"&amp;":"&amp;"mm"&amp;" ")&amp;CHAR(13)&amp;CHAR(10)&amp;(INDEX(DECA1S3,4,2))&amp;" "&amp;(INDEX(DECA1S3,4,4))&amp;CHAR(13)&amp;CHAR(10)&amp;" "&amp;(INDEX(DECA1S3,3,3))&amp;" "&amp;(INDEX(DECA1S3,3,5))&amp;CHAR(13)&amp;CHAR(10)&amp;" "&amp;(INDEX(DECA1S3,3,2)),(INDEX(DECA1S3,1,2))&amp;CHAR(13)&amp;CHAR(10)&amp;" de "&amp;TEXT((INDEX(DECA1S3,2,2)),"hh"&amp;":"&amp;"mm")&amp;" à "&amp;TEXT((INDEX(DECA1S3,2,2)),"hh"&amp;":"&amp;"mm"&amp;" ")&amp;CHAR(13)&amp;CHAR(10)&amp;(INDEX(DECA1S3,4,2))&amp;" "&amp;CHAR(13)&amp;CHAR(10)&amp;(INDEX(DECA1S3,3,3))&amp;" "&amp;CHAR(13)&amp;CHAR(10)&amp;(INDEX(DECA1S3,3,2))))</f>
        <v>#REF!</v>
      </c>
      <c r="B81" s="621"/>
      <c r="C81" s="622" t="e">
        <f>IF(COUNTIF((INDEX(DECA1S3,1,10)),""),"",IF(COUNTIF((INDEX(DECA1S3,1,12)),"&gt;&lt;"),(INDEX(DECA1S3,1,10))&amp;"&amp;"&amp;(INDEX(DECA1S3,1,12))&amp;CHAR(13)&amp;CHAR(10)&amp;" de "&amp;TEXT((INDEX(DECA1S3,2,10)),"hh"&amp;":"&amp;"mm")&amp;" à "&amp;TEXT((INDEX(DECA1S3,2,11)),"hh"&amp;":"&amp;"mm"&amp;" "&amp;CHAR(13)&amp;CHAR(10)&amp;"&amp;")&amp;" de "&amp;TEXT((INDEX(DECA1S3,2,12)),"hh"&amp;":"&amp;"mm")&amp;" à "&amp;TEXT((INDEX(DECA1S3,2,13)),"hh"&amp;":"&amp;"mm"&amp;" ")&amp;CHAR(13)&amp;CHAR(10)&amp;(INDEX(DECA1S3,4,10))&amp;" "&amp;(INDEX(DECA1S3,4,12))&amp;CHAR(13)&amp;CHAR(10)&amp;" "&amp;(INDEX(DECA1S3,3,11))&amp;" "&amp;(INDEX(DECA1S3,3,13))&amp;CHAR(13)&amp;CHAR(10)&amp;" "&amp;(INDEX(DECA1S3,3,10)),(INDEX(DECA1S3,1,10))&amp;CHAR(13)&amp;CHAR(10)&amp;" de "&amp;TEXT((INDEX(DECA1S3,2,10)),"hh"&amp;":"&amp;"mm")&amp;" à "&amp;TEXT((INDEX(DECA1S3,2,10)),"hh"&amp;":"&amp;"mm"&amp;" ")&amp;CHAR(13)&amp;CHAR(10)&amp;(INDEX(DECA1S3,4,10))&amp;" "&amp;CHAR(13)&amp;CHAR(10)&amp;(INDEX(DECA1S3,3,11))&amp;" "&amp;CHAR(13)&amp;CHAR(10)&amp;(INDEX(DECA1S3,3,10))))</f>
        <v>#REF!</v>
      </c>
      <c r="D81" s="621"/>
      <c r="E81" s="623" t="e">
        <f>IF(COUNTIF((INDEX(DECA1S3,1,18)),""),"",IF(COUNTIF((INDEX(DECA1S3,1,20)),"&gt;&lt;"),(INDEX(DECA1S3,1,18))&amp;"&amp;"&amp;(INDEX(DECA1S3,1,20))&amp;CHAR(13)&amp;CHAR(10)&amp;" de "&amp;TEXT((INDEX(DECA1S3,2,18)),"hh"&amp;":"&amp;"mm")&amp;" à "&amp;TEXT((INDEX(DECA1S3,2,19)),"hh"&amp;":"&amp;"mm"&amp;" "&amp;CHAR(13)&amp;CHAR(10)&amp;"&amp;")&amp;" de "&amp;TEXT((INDEX(DECA1S3,2,20)),"hh"&amp;":"&amp;"mm")&amp;" à "&amp;TEXT((INDEX(DECA1S3,2,21)),"hh"&amp;":"&amp;"mm"&amp;" ")&amp;CHAR(13)&amp;CHAR(10)&amp;(INDEX(DECA1S3,4,18))&amp;" "&amp;(INDEX(DECA1S3,4,20))&amp;CHAR(13)&amp;CHAR(10)&amp;" "&amp;(INDEX(DECA1S3,3,19))&amp;" "&amp;(INDEX(DECA1S3,3,21))&amp;CHAR(13)&amp;CHAR(10)&amp;" "&amp;(INDEX(DECA1S3,3,18)),(INDEX(DECA1S3,1,18))&amp;CHAR(13)&amp;CHAR(10)&amp;" de "&amp;TEXT((INDEX(DECA1S3,2,18)),"hh"&amp;":"&amp;"mm")&amp;" à "&amp;TEXT((INDEX(DECA1S3,2,18)),"hh"&amp;":"&amp;"mm"&amp;" ")&amp;CHAR(13)&amp;CHAR(10)&amp;(INDEX(DECA1S3,4,18))&amp;" "&amp;CHAR(13)&amp;CHAR(10)&amp;(INDEX(DECA1S3,3,19))&amp;" "&amp;CHAR(13)&amp;CHAR(10)&amp;(INDEX(DECA1S3,3,18))))</f>
        <v>#REF!</v>
      </c>
      <c r="F81" s="624"/>
      <c r="G81" s="623" t="e">
        <f>IF(COUNTIF((INDEX(DECA1S3,1,26)),""),"",IF(COUNTIF((INDEX(DECA1S3,1,28)),"&gt;&lt;"),(INDEX(DECA1S3,1,26))&amp;"&amp;"&amp;(INDEX(DECA1S3,1,28))&amp;CHAR(13)&amp;CHAR(10)&amp;" de "&amp;TEXT((INDEX(DECA1S3,2,26)),"hh"&amp;":"&amp;"mm")&amp;" à "&amp;TEXT((INDEX(DECA1S3,2,27)),"hh"&amp;":"&amp;"mm"&amp;" "&amp;CHAR(13)&amp;CHAR(10)&amp;"&amp;")&amp;" de "&amp;TEXT((INDEX(DECA1S3,2,28)),"hh"&amp;":"&amp;"mm")&amp;" à "&amp;TEXT((INDEX(DECA1S3,2,29)),"hh"&amp;":"&amp;"mm"&amp;" ")&amp;CHAR(13)&amp;CHAR(10)&amp;(INDEX(DECA1S3,4,26))&amp;" "&amp;(INDEX(DECA1S3,4,28))&amp;CHAR(13)&amp;CHAR(10)&amp;" "&amp;(INDEX(DECA1S3,3,27))&amp;" "&amp;(INDEX(DECA1S3,3,29))&amp;CHAR(13)&amp;CHAR(10)&amp;" "&amp;(INDEX(DECA1S3,3,26)),(INDEX(DECA1S3,1,26))&amp;CHAR(13)&amp;CHAR(10)&amp;" de "&amp;TEXT((INDEX(DECA1S3,2,26)),"hh"&amp;":"&amp;"mm")&amp;" à "&amp;TEXT((INDEX(DECA1S3,2,26)),"hh"&amp;":"&amp;"mm"&amp;" ")&amp;CHAR(13)&amp;CHAR(10)&amp;(INDEX(DECA1S3,4,26))&amp;" "&amp;CHAR(13)&amp;CHAR(10)&amp;(INDEX(DECA1S3,3,27))&amp;" "&amp;CHAR(13)&amp;CHAR(10)&amp;(INDEX(DECA1S3,3,26))))</f>
        <v>#REF!</v>
      </c>
      <c r="H81" s="624"/>
      <c r="I81" s="623" t="e">
        <f>IF(COUNTIF((INDEX(DECA1S3,1,34)),""),"",IF(COUNTIF((INDEX(DECA1S3,1,36)),"&gt;&lt;"),(INDEX(DECA1S3,1,34))&amp;"&amp;"&amp;(INDEX(DECA1S3,1,36))&amp;CHAR(13)&amp;CHAR(10)&amp;" de "&amp;TEXT((INDEX(DECA1S3,2,34)),"hh"&amp;":"&amp;"mm")&amp;" à "&amp;TEXT((INDEX(DECA1S3,2,35)),"hh"&amp;":"&amp;"mm"&amp;" "&amp;CHAR(13)&amp;CHAR(10)&amp;"&amp;")&amp;" de "&amp;TEXT((INDEX(DECA1S3,2,36)),"hh"&amp;":"&amp;"mm")&amp;" à "&amp;TEXT((INDEX(DECA1S3,2,37)),"hh"&amp;":"&amp;"mm"&amp;" ")&amp;CHAR(13)&amp;CHAR(10)&amp;(INDEX(DECA1S3,4,34))&amp;" "&amp;(INDEX(DECA1S3,4,36))&amp;CHAR(13)&amp;CHAR(10)&amp;" "&amp;(INDEX(DECA1S3,3,35))&amp;" "&amp;(INDEX(DECA1S3,3,37))&amp;CHAR(13)&amp;CHAR(10)&amp;" "&amp;(INDEX(DECA1S3,3,34)),(INDEX(DECA1S3,1,34))&amp;CHAR(13)&amp;CHAR(10)&amp;" de "&amp;TEXT((INDEX(DECA1S3,2,34)),"hh"&amp;":"&amp;"mm")&amp;" à "&amp;TEXT((INDEX(DECA1S3,2,34)),"hh"&amp;":"&amp;"mm"&amp;" ")&amp;CHAR(13)&amp;CHAR(10)&amp;(INDEX(DECA1S3,4,34))&amp;" "&amp;CHAR(13)&amp;CHAR(10)&amp;(INDEX(DECA1S3,3,35))&amp;" "&amp;CHAR(13)&amp;CHAR(10)&amp;(INDEX(DECA1S3,3,34))))</f>
        <v>#REF!</v>
      </c>
      <c r="J81" s="624"/>
      <c r="K81" s="622" t="e">
        <f>IF(COUNTIF((INDEX(DECA1S3,1,42)),""),"",(INDEX(DECA1S3,1,42))&amp;CHAR(13)&amp;CHAR(10)&amp;" de "&amp;TEXT((INDEX(DECA1S3,2,42)),"hh"&amp;":"&amp;"mm")&amp;" à "&amp;TEXT((INDEX(DECA1S3,2,42)),"hh"&amp;":"&amp;"mm"&amp;" ")&amp;CHAR(13)&amp;CHAR(10)&amp;(INDEX(DECA1S3,4,42))&amp;" "&amp;CHAR(13)&amp;CHAR(10)&amp;(INDEX(DECA1S3,3,43))&amp;" "&amp;CHAR(13)&amp;CHAR(10)&amp;(INDEX(DECA1S3,3,42)))</f>
        <v>#REF!</v>
      </c>
      <c r="L81" s="625"/>
    </row>
    <row r="82" spans="1:12" x14ac:dyDescent="0.25">
      <c r="A82" s="37"/>
      <c r="B82" s="39" t="s">
        <v>235</v>
      </c>
      <c r="C82" s="38"/>
      <c r="D82" s="39" t="s">
        <v>235</v>
      </c>
      <c r="E82" s="42"/>
      <c r="F82" s="43" t="s">
        <v>235</v>
      </c>
      <c r="G82" s="42"/>
      <c r="H82" s="43" t="s">
        <v>235</v>
      </c>
      <c r="I82" s="42"/>
      <c r="J82" s="43" t="s">
        <v>235</v>
      </c>
      <c r="K82" s="44"/>
      <c r="L82" s="45" t="s">
        <v>235</v>
      </c>
    </row>
    <row r="83" spans="1:12" ht="96" customHeight="1" thickBot="1" x14ac:dyDescent="0.3">
      <c r="A83" s="616" t="e">
        <f>IF(COUNTIF((INDEX(DECA1S3,1,6)),""),"",IF(COUNTIF((INDEX(DECA1S3,1,8)),"&gt;&lt;"),(INDEX(DECA1S3,1,6))&amp;"&amp;"&amp;(INDEX(DECA1S3,1,8))&amp;CHAR(13)&amp;CHAR(10)&amp;" de "&amp;TEXT((INDEX(DECA1S3,2,6)),"hh"&amp;":"&amp;"mm")&amp;" à "&amp;TEXT((INDEX(DECA1S3,2,7)),"hh"&amp;":"&amp;"mm"&amp;" "&amp;CHAR(13)&amp;CHAR(10)&amp;"&amp;")&amp;" de "&amp;TEXT((INDEX(DECA1S3,2,8)),"hh"&amp;":"&amp;"mm")&amp;" à "&amp;TEXT((INDEX(DECA1S3,2,9)),"hh"&amp;":"&amp;"mm"&amp;" ")&amp;CHAR(13)&amp;CHAR(10)&amp;(INDEX(DECA1S3,4,6))&amp;" "&amp;(INDEX(DECA1S3,4,8))&amp;CHAR(13)&amp;CHAR(10)&amp;" "&amp;(INDEX(DECA1S3,3,7))&amp;" "&amp;(INDEX(DECA1S3,3,9))&amp;CHAR(13)&amp;CHAR(10)&amp;" "&amp;(INDEX(DECA1S3,3,6)),(INDEX(DECA1S3,1,6))&amp;CHAR(13)&amp;CHAR(10)&amp;" de "&amp;TEXT((INDEX(DECA1S3,2,6)),"hh"&amp;":"&amp;"mm")&amp;" à "&amp;TEXT((INDEX(DECA1S3,2,6)),"hh"&amp;":"&amp;"mm"&amp;" ")&amp;CHAR(13)&amp;CHAR(10)&amp;(INDEX(DECA1S3,4,6))&amp;" "&amp;CHAR(13)&amp;CHAR(10)&amp;(INDEX(DECA1S3,3,7))&amp;" "&amp;CHAR(13)&amp;CHAR(10)&amp;(INDEX(DECA1S3,3,6))))</f>
        <v>#REF!</v>
      </c>
      <c r="B83" s="617"/>
      <c r="C83" s="618" t="e">
        <f>IF(COUNTIF((INDEX(DECA1S3,1,14)),""),"",IF(COUNTIF((INDEX(DECA1S3,1,16)),"&gt;&lt;"),(INDEX(DECA1S3,1,14))&amp;"&amp;"&amp;(INDEX(DECA1S3,1,16))&amp;CHAR(13)&amp;CHAR(10)&amp;" de "&amp;TEXT((INDEX(DECA1S3,2,14)),"hh"&amp;":"&amp;"mm")&amp;" à "&amp;TEXT((INDEX(DECA1S3,2,15)),"hh"&amp;":"&amp;"mm"&amp;" "&amp;CHAR(13)&amp;CHAR(10)&amp;"&amp;")&amp;" de "&amp;TEXT((INDEX(DECA1S3,2,16)),"hh"&amp;":"&amp;"mm")&amp;" à "&amp;TEXT((INDEX(DECA1S3,2,17)),"hh"&amp;":"&amp;"mm"&amp;" ")&amp;CHAR(13)&amp;CHAR(10)&amp;(INDEX(DECA1S3,4,14))&amp;" "&amp;(INDEX(DECA1S3,4,16))&amp;CHAR(13)&amp;CHAR(10)&amp;" "&amp;(INDEX(DECA1S3,3,15))&amp;" "&amp;(INDEX(DECA1S3,3,17))&amp;CHAR(13)&amp;CHAR(10)&amp;" "&amp;(INDEX(DECA1S3,3,14)),(INDEX(DECA1S3,1,14))&amp;CHAR(13)&amp;CHAR(10)&amp;" de "&amp;TEXT((INDEX(DECA1S3,2,14)),"hh"&amp;":"&amp;"mm")&amp;" à "&amp;TEXT((INDEX(DECA1S3,2,14)),"hh"&amp;":"&amp;"mm"&amp;" ")&amp;CHAR(13)&amp;CHAR(10)&amp;(INDEX(DECA1S3,4,14))&amp;" "&amp;CHAR(13)&amp;CHAR(10)&amp;(INDEX(DECA1S3,3,15))&amp;" "&amp;CHAR(13)&amp;CHAR(10)&amp;(INDEX(DECA1S3,3,14))))</f>
        <v>#REF!</v>
      </c>
      <c r="D83" s="617"/>
      <c r="E83" s="618" t="e">
        <f>IF(COUNTIF((INDEX(DECA1S3,1,22)),""),"",IF(COUNTIF((INDEX(DECA1S3,1,24)),"&gt;&lt;"),(INDEX(DECA1S3,1,22))&amp;"&amp;"&amp;(INDEX(DECA1S3,1,24))&amp;CHAR(13)&amp;CHAR(10)&amp;" de "&amp;TEXT((INDEX(DECA1S3,2,22)),"hh"&amp;":"&amp;"mm")&amp;" à "&amp;TEXT((INDEX(DECA1S3,2,23)),"hh"&amp;":"&amp;"mm"&amp;" "&amp;CHAR(13)&amp;CHAR(10)&amp;"&amp;")&amp;" de "&amp;TEXT((INDEX(DECA1S3,2,24)),"hh"&amp;":"&amp;"mm")&amp;" à "&amp;TEXT((INDEX(DECA1S3,2,25)),"hh"&amp;":"&amp;"mm"&amp;" ")&amp;CHAR(13)&amp;CHAR(10)&amp;(INDEX(DECA1S3,4,22))&amp;" "&amp;(INDEX(DECA1S3,4,24))&amp;CHAR(13)&amp;CHAR(10)&amp;" "&amp;(INDEX(DECA1S3,3,23))&amp;" "&amp;(INDEX(DECA1S3,3,25))&amp;CHAR(13)&amp;CHAR(10)&amp;" "&amp;(INDEX(DECA1S3,3,22)),(INDEX(DECA1S3,1,22))&amp;CHAR(13)&amp;CHAR(10)&amp;" de "&amp;TEXT((INDEX(DECA1S3,2,22)),"hh"&amp;":"&amp;"mm")&amp;" à "&amp;TEXT((INDEX(DECA1S3,2,22)),"hh"&amp;":"&amp;"mm"&amp;" ")&amp;CHAR(13)&amp;CHAR(10)&amp;(INDEX(DECA1S3,4,22))&amp;" "&amp;CHAR(13)&amp;CHAR(10)&amp;(INDEX(DECA1S3,3,23))&amp;" "&amp;CHAR(13)&amp;CHAR(10)&amp;(INDEX(DECA1S3,3,22))))</f>
        <v>#REF!</v>
      </c>
      <c r="F83" s="617"/>
      <c r="G83" s="618" t="e">
        <f>IF(COUNTIF((INDEX(DECA1S3,1,30)),""),"",IF(COUNTIF((INDEX(DECA1S3,1,32)),"&gt;&lt;"),(INDEX(DECA1S3,1,30))&amp;"&amp;"&amp;(INDEX(DECA1S3,1,32))&amp;CHAR(13)&amp;CHAR(10)&amp;" de "&amp;TEXT((INDEX(DECA1S3,2,30)),"hh"&amp;":"&amp;"mm")&amp;" à "&amp;TEXT((INDEX(DECA1S3,2,31)),"hh"&amp;":"&amp;"mm"&amp;" "&amp;CHAR(13)&amp;CHAR(10)&amp;"&amp;")&amp;" de "&amp;TEXT((INDEX(DECA1S3,2,32)),"hh"&amp;":"&amp;"mm")&amp;" à "&amp;TEXT((INDEX(DECA1S3,2,33)),"hh"&amp;":"&amp;"mm"&amp;" ")&amp;CHAR(13)&amp;CHAR(10)&amp;(INDEX(DECA1S3,4,30))&amp;" "&amp;(INDEX(DECA1S3,4,32))&amp;CHAR(13)&amp;CHAR(10)&amp;" "&amp;(INDEX(DECA1S3,3,31))&amp;" "&amp;(INDEX(DECA1S3,3,33))&amp;CHAR(13)&amp;CHAR(10)&amp;" "&amp;(INDEX(DECA1S3,3,30)),(INDEX(DECA1S3,1,30))&amp;CHAR(13)&amp;CHAR(10)&amp;" de "&amp;TEXT((INDEX(DECA1S3,2,30)),"hh"&amp;":"&amp;"mm")&amp;" à "&amp;TEXT((INDEX(DECA1S3,2,30)),"hh"&amp;":"&amp;"mm"&amp;" ")&amp;CHAR(13)&amp;CHAR(10)&amp;(INDEX(DECA1S3,4,30))&amp;" "&amp;CHAR(13)&amp;CHAR(10)&amp;(INDEX(DECA1S3,3,31))&amp;" "&amp;CHAR(13)&amp;CHAR(10)&amp;(INDEX(DECA1S3,3,30))))</f>
        <v>#REF!</v>
      </c>
      <c r="H83" s="617"/>
      <c r="I83" s="618" t="e">
        <f>IF(COUNTIF((INDEX(DECA1S3,1,38)),""),"",IF(COUNTIF((INDEX(DECA1S3,1,40)),"&gt;&lt;"),(INDEX(DECA1S3,1,38))&amp;"&amp;"&amp;(INDEX(DECA1S3,1,40))&amp;CHAR(13)&amp;CHAR(10)&amp;" de "&amp;TEXT((INDEX(DECA1S3,2,38)),"hh"&amp;":"&amp;"mm")&amp;" à "&amp;TEXT((INDEX(DECA1S3,2,39)),"hh"&amp;":"&amp;"mm"&amp;" "&amp;CHAR(13)&amp;CHAR(10)&amp;"&amp;")&amp;" de "&amp;TEXT((INDEX(DECA1S3,2,40)),"hh"&amp;":"&amp;"mm")&amp;" à "&amp;TEXT((INDEX(DECA1S3,2,41)),"hh"&amp;":"&amp;"mm"&amp;" ")&amp;CHAR(13)&amp;CHAR(10)&amp;(INDEX(DECA1S3,4,38))&amp;" "&amp;(INDEX(DECA1S3,4,40))&amp;CHAR(13)&amp;CHAR(10)&amp;" "&amp;(INDEX(DECA1S3,3,39))&amp;" "&amp;(INDEX(DECA1S3,3,41))&amp;CHAR(13)&amp;CHAR(10)&amp;" "&amp;(INDEX(DECA1S3,3,38)),(INDEX(DECA1S3,1,38))&amp;CHAR(13)&amp;CHAR(10)&amp;" de "&amp;TEXT((INDEX(DECA1S3,2,38)),"hh"&amp;":"&amp;"mm")&amp;" à "&amp;TEXT((INDEX(DECA1S3,2,38)),"hh"&amp;":"&amp;"mm"&amp;" ")&amp;CHAR(13)&amp;CHAR(10)&amp;(INDEX(DECA1S3,4,38))&amp;" "&amp;CHAR(13)&amp;CHAR(10)&amp;(INDEX(DECA1S3,3,39))&amp;" "&amp;CHAR(13)&amp;CHAR(10)&amp;(INDEX(DECA1S3,3,38))))</f>
        <v>#REF!</v>
      </c>
      <c r="J83" s="617"/>
      <c r="K83" s="618" t="e">
        <f>IF(COUNTIF((INDEX(DECA1S3,1,44)),""),"",(INDEX(DECA1S3,1,44))&amp;CHAR(13)&amp;CHAR(10)&amp;" de "&amp;TEXT((INDEX(DECA1S3,2,44)),"hh"&amp;":"&amp;"mm")&amp;" à "&amp;TEXT((INDEX(DECA1S3,2,44)),"hh"&amp;":"&amp;"mm"&amp;" ")&amp;CHAR(13)&amp;CHAR(10)&amp;(INDEX(DECA1S3,4,44))&amp;" "&amp;CHAR(13)&amp;CHAR(10)&amp;(INDEX(DECA1S3,3,45))&amp;" "&amp;CHAR(13)&amp;CHAR(10)&amp;(INDEX(DECA1S3,3,44)))</f>
        <v>#REF!</v>
      </c>
      <c r="L83" s="619"/>
    </row>
    <row r="84" spans="1:12" ht="16.5" thickBot="1" x14ac:dyDescent="0.3"/>
    <row r="85" spans="1:12" x14ac:dyDescent="0.25">
      <c r="A85" s="33">
        <f>K80+2</f>
        <v>43087</v>
      </c>
      <c r="B85" s="34" t="s">
        <v>234</v>
      </c>
      <c r="C85" s="35">
        <f>A85+1</f>
        <v>43088</v>
      </c>
      <c r="D85" s="34" t="s">
        <v>234</v>
      </c>
      <c r="E85" s="35">
        <f>C85+1</f>
        <v>43089</v>
      </c>
      <c r="F85" s="34" t="s">
        <v>234</v>
      </c>
      <c r="G85" s="35">
        <f>E85+1</f>
        <v>43090</v>
      </c>
      <c r="H85" s="34" t="s">
        <v>234</v>
      </c>
      <c r="I85" s="35">
        <f>G85+1</f>
        <v>43091</v>
      </c>
      <c r="J85" s="34" t="s">
        <v>234</v>
      </c>
      <c r="K85" s="35">
        <f>I85+1</f>
        <v>43092</v>
      </c>
      <c r="L85" s="36" t="s">
        <v>234</v>
      </c>
    </row>
    <row r="86" spans="1:12" ht="96" customHeight="1" thickBot="1" x14ac:dyDescent="0.3">
      <c r="A86" s="620" t="e">
        <f>IF(COUNTIF((INDEX(DECA1S4,1,2)),""),"",IF(COUNTIF((INDEX(DECA1S4,1,4)),"&gt;&lt;"),(INDEX(DECA1S4,1,2))&amp;"&amp;"&amp;(INDEX(DECA1S4,1,4))&amp;CHAR(13)&amp;CHAR(10)&amp;" de "&amp;TEXT((INDEX(DECA1S4,2,2)),"hh"&amp;":"&amp;"mm")&amp;" à "&amp;TEXT((INDEX(DECA1S4,2,3)),"hh"&amp;":"&amp;"mm"&amp;" "&amp;CHAR(13)&amp;CHAR(10)&amp;"&amp;")&amp;" de "&amp;TEXT((INDEX(DECA1S4,2,4)),"hh"&amp;":"&amp;"mm")&amp;" à "&amp;TEXT((INDEX(DECA1S4,2,5)),"hh"&amp;":"&amp;"mm"&amp;" ")&amp;CHAR(13)&amp;CHAR(10)&amp;(INDEX(DECA1S4,4,2))&amp;" "&amp;(INDEX(DECA1S4,4,4))&amp;CHAR(13)&amp;CHAR(10)&amp;" "&amp;(INDEX(DECA1S4,3,3))&amp;" "&amp;(INDEX(DECA1S4,3,5))&amp;CHAR(13)&amp;CHAR(10)&amp;" "&amp;(INDEX(DECA1S4,3,2)),(INDEX(DECA1S4,1,2))&amp;CHAR(13)&amp;CHAR(10)&amp;" de "&amp;TEXT((INDEX(DECA1S4,2,2)),"hh"&amp;":"&amp;"mm")&amp;" à "&amp;TEXT((INDEX(DECA1S4,2,2)),"hh"&amp;":"&amp;"mm"&amp;" ")&amp;CHAR(13)&amp;CHAR(10)&amp;(INDEX(DECA1S4,4,2))&amp;" "&amp;CHAR(13)&amp;CHAR(10)&amp;(INDEX(DECA1S4,3,3))&amp;" "&amp;CHAR(13)&amp;CHAR(10)&amp;(INDEX(DECA1S4,3,2))))</f>
        <v>#REF!</v>
      </c>
      <c r="B86" s="621"/>
      <c r="C86" s="622" t="e">
        <f>IF(COUNTIF((INDEX(DECA1S4,1,10)),""),"",IF(COUNTIF((INDEX(DECA1S4,1,12)),"&gt;&lt;"),(INDEX(DECA1S4,1,10))&amp;"&amp;"&amp;(INDEX(DECA1S4,1,12))&amp;CHAR(13)&amp;CHAR(10)&amp;" de "&amp;TEXT((INDEX(DECA1S4,2,10)),"hh"&amp;":"&amp;"mm")&amp;" à "&amp;TEXT((INDEX(DECA1S4,2,11)),"hh"&amp;":"&amp;"mm"&amp;" "&amp;CHAR(13)&amp;CHAR(10)&amp;"&amp;")&amp;" de "&amp;TEXT((INDEX(DECA1S4,2,12)),"hh"&amp;":"&amp;"mm")&amp;" à "&amp;TEXT((INDEX(DECA1S4,2,13)),"hh"&amp;":"&amp;"mm"&amp;" ")&amp;CHAR(13)&amp;CHAR(10)&amp;(INDEX(DECA1S4,4,10))&amp;" "&amp;(INDEX(DECA1S4,4,12))&amp;CHAR(13)&amp;CHAR(10)&amp;" "&amp;(INDEX(DECA1S4,3,11))&amp;" "&amp;(INDEX(DECA1S4,3,13))&amp;CHAR(13)&amp;CHAR(10)&amp;" "&amp;(INDEX(DECA1S4,3,10)),(INDEX(DECA1S4,1,10))&amp;CHAR(13)&amp;CHAR(10)&amp;" de "&amp;TEXT((INDEX(DECA1S4,2,10)),"hh"&amp;":"&amp;"mm")&amp;" à "&amp;TEXT((INDEX(DECA1S4,2,10)),"hh"&amp;":"&amp;"mm"&amp;" ")&amp;CHAR(13)&amp;CHAR(10)&amp;(INDEX(DECA1S4,4,10))&amp;" "&amp;CHAR(13)&amp;CHAR(10)&amp;(INDEX(DECA1S4,3,11))&amp;" "&amp;CHAR(13)&amp;CHAR(10)&amp;(INDEX(DECA1S4,3,10))))</f>
        <v>#REF!</v>
      </c>
      <c r="D86" s="621"/>
      <c r="E86" s="623" t="e">
        <f>IF(COUNTIF((INDEX(DECA1S4,1,18)),""),"",IF(COUNTIF((INDEX(DECA1S4,1,20)),"&gt;&lt;"),(INDEX(DECA1S4,1,18))&amp;"&amp;"&amp;(INDEX(DECA1S4,1,20))&amp;CHAR(13)&amp;CHAR(10)&amp;" de "&amp;TEXT((INDEX(DECA1S4,2,18)),"hh"&amp;":"&amp;"mm")&amp;" à "&amp;TEXT((INDEX(DECA1S4,2,19)),"hh"&amp;":"&amp;"mm"&amp;" "&amp;CHAR(13)&amp;CHAR(10)&amp;"&amp;")&amp;" de "&amp;TEXT((INDEX(DECA1S4,2,20)),"hh"&amp;":"&amp;"mm")&amp;" à "&amp;TEXT((INDEX(DECA1S4,2,21)),"hh"&amp;":"&amp;"mm"&amp;" ")&amp;CHAR(13)&amp;CHAR(10)&amp;(INDEX(DECA1S4,4,18))&amp;" "&amp;(INDEX(DECA1S4,4,20))&amp;CHAR(13)&amp;CHAR(10)&amp;" "&amp;(INDEX(DECA1S4,3,19))&amp;" "&amp;(INDEX(DECA1S4,3,21))&amp;CHAR(13)&amp;CHAR(10)&amp;" "&amp;(INDEX(DECA1S4,3,18)),(INDEX(DECA1S4,1,18))&amp;CHAR(13)&amp;CHAR(10)&amp;" de "&amp;TEXT((INDEX(DECA1S4,2,18)),"hh"&amp;":"&amp;"mm")&amp;" à "&amp;TEXT((INDEX(DECA1S4,2,18)),"hh"&amp;":"&amp;"mm"&amp;" ")&amp;CHAR(13)&amp;CHAR(10)&amp;(INDEX(DECA1S4,4,18))&amp;" "&amp;CHAR(13)&amp;CHAR(10)&amp;(INDEX(DECA1S4,3,19))&amp;" "&amp;CHAR(13)&amp;CHAR(10)&amp;(INDEX(DECA1S4,3,18))))</f>
        <v>#REF!</v>
      </c>
      <c r="F86" s="624"/>
      <c r="G86" s="623" t="e">
        <f>IF(COUNTIF((INDEX(DECA1S4,1,26)),""),"",IF(COUNTIF((INDEX(DECA1S4,1,28)),"&gt;&lt;"),(INDEX(DECA1S4,1,26))&amp;"&amp;"&amp;(INDEX(DECA1S4,1,28))&amp;CHAR(13)&amp;CHAR(10)&amp;" de "&amp;TEXT((INDEX(DECA1S4,2,26)),"hh"&amp;":"&amp;"mm")&amp;" à "&amp;TEXT((INDEX(DECA1S4,2,27)),"hh"&amp;":"&amp;"mm"&amp;" "&amp;CHAR(13)&amp;CHAR(10)&amp;"&amp;")&amp;" de "&amp;TEXT((INDEX(DECA1S4,2,28)),"hh"&amp;":"&amp;"mm")&amp;" à "&amp;TEXT((INDEX(DECA1S4,2,29)),"hh"&amp;":"&amp;"mm"&amp;" ")&amp;CHAR(13)&amp;CHAR(10)&amp;(INDEX(DECA1S4,4,26))&amp;" "&amp;(INDEX(DECA1S4,4,28))&amp;CHAR(13)&amp;CHAR(10)&amp;" "&amp;(INDEX(DECA1S4,3,27))&amp;" "&amp;(INDEX(DECA1S4,3,29))&amp;CHAR(13)&amp;CHAR(10)&amp;" "&amp;(INDEX(DECA1S4,3,26)),(INDEX(DECA1S4,1,26))&amp;CHAR(13)&amp;CHAR(10)&amp;" de "&amp;TEXT((INDEX(DECA1S4,2,26)),"hh"&amp;":"&amp;"mm")&amp;" à "&amp;TEXT((INDEX(DECA1S4,2,26)),"hh"&amp;":"&amp;"mm"&amp;" ")&amp;CHAR(13)&amp;CHAR(10)&amp;(INDEX(DECA1S4,4,26))&amp;" "&amp;CHAR(13)&amp;CHAR(10)&amp;(INDEX(DECA1S4,3,27))&amp;" "&amp;CHAR(13)&amp;CHAR(10)&amp;(INDEX(DECA1S4,3,26))))</f>
        <v>#REF!</v>
      </c>
      <c r="H86" s="624"/>
      <c r="I86" s="623" t="e">
        <f>IF(COUNTIF((INDEX(DECA1S4,1,34)),""),"",IF(COUNTIF((INDEX(DECA1S4,1,36)),"&gt;&lt;"),(INDEX(DECA1S4,1,34))&amp;"&amp;"&amp;(INDEX(DECA1S4,1,36))&amp;CHAR(13)&amp;CHAR(10)&amp;" de "&amp;TEXT((INDEX(DECA1S4,2,34)),"hh"&amp;":"&amp;"mm")&amp;" à "&amp;TEXT((INDEX(DECA1S4,2,35)),"hh"&amp;":"&amp;"mm"&amp;" "&amp;CHAR(13)&amp;CHAR(10)&amp;"&amp;")&amp;" de "&amp;TEXT((INDEX(DECA1S4,2,36)),"hh"&amp;":"&amp;"mm")&amp;" à "&amp;TEXT((INDEX(DECA1S4,2,37)),"hh"&amp;":"&amp;"mm"&amp;" ")&amp;CHAR(13)&amp;CHAR(10)&amp;(INDEX(DECA1S4,4,34))&amp;" "&amp;(INDEX(DECA1S4,4,36))&amp;CHAR(13)&amp;CHAR(10)&amp;" "&amp;(INDEX(DECA1S4,3,35))&amp;" "&amp;(INDEX(DECA1S4,3,37))&amp;CHAR(13)&amp;CHAR(10)&amp;" "&amp;(INDEX(DECA1S4,3,34)),(INDEX(DECA1S4,1,34))&amp;CHAR(13)&amp;CHAR(10)&amp;" de "&amp;TEXT((INDEX(DECA1S4,2,34)),"hh"&amp;":"&amp;"mm")&amp;" à "&amp;TEXT((INDEX(DECA1S4,2,34)),"hh"&amp;":"&amp;"mm"&amp;" ")&amp;CHAR(13)&amp;CHAR(10)&amp;(INDEX(DECA1S4,4,34))&amp;" "&amp;CHAR(13)&amp;CHAR(10)&amp;(INDEX(DECA1S4,3,35))&amp;" "&amp;CHAR(13)&amp;CHAR(10)&amp;(INDEX(DECA1S4,3,34))))</f>
        <v>#REF!</v>
      </c>
      <c r="J86" s="624"/>
      <c r="K86" s="622" t="e">
        <f>IF(COUNTIF((INDEX(DECA1S4,1,42)),""),"",(INDEX(DECA1S4,1,42))&amp;CHAR(13)&amp;CHAR(10)&amp;" de "&amp;TEXT((INDEX(DECA1S4,2,42)),"hh"&amp;":"&amp;"mm")&amp;" à "&amp;TEXT((INDEX(DECA1S4,2,42)),"hh"&amp;":"&amp;"mm"&amp;" ")&amp;CHAR(13)&amp;CHAR(10)&amp;(INDEX(DECA1S4,4,42))&amp;" "&amp;CHAR(13)&amp;CHAR(10)&amp;(INDEX(DECA1S4,3,43))&amp;" "&amp;CHAR(13)&amp;CHAR(10)&amp;(INDEX(DECA1S4,3,42)))</f>
        <v>#REF!</v>
      </c>
      <c r="L86" s="625"/>
    </row>
    <row r="87" spans="1:12" x14ac:dyDescent="0.25">
      <c r="A87" s="37"/>
      <c r="B87" s="39" t="s">
        <v>235</v>
      </c>
      <c r="C87" s="38"/>
      <c r="D87" s="39" t="s">
        <v>235</v>
      </c>
      <c r="E87" s="42"/>
      <c r="F87" s="43" t="s">
        <v>235</v>
      </c>
      <c r="G87" s="42"/>
      <c r="H87" s="43" t="s">
        <v>235</v>
      </c>
      <c r="I87" s="42"/>
      <c r="J87" s="43" t="s">
        <v>235</v>
      </c>
      <c r="K87" s="44"/>
      <c r="L87" s="45" t="s">
        <v>235</v>
      </c>
    </row>
    <row r="88" spans="1:12" ht="96" customHeight="1" thickBot="1" x14ac:dyDescent="0.3">
      <c r="A88" s="616" t="e">
        <f>IF(COUNTIF((INDEX(DECA1S4,1,6)),""),"",IF(COUNTIF((INDEX(DECA1S4,1,8)),"&gt;&lt;"),(INDEX(DECA1S4,1,6))&amp;"&amp;"&amp;(INDEX(DECA1S4,1,8))&amp;CHAR(13)&amp;CHAR(10)&amp;" de "&amp;TEXT((INDEX(DECA1S4,2,6)),"hh"&amp;":"&amp;"mm")&amp;" à "&amp;TEXT((INDEX(DECA1S4,2,7)),"hh"&amp;":"&amp;"mm"&amp;" "&amp;CHAR(13)&amp;CHAR(10)&amp;"&amp;")&amp;" de "&amp;TEXT((INDEX(DECA1S4,2,8)),"hh"&amp;":"&amp;"mm")&amp;" à "&amp;TEXT((INDEX(DECA1S4,2,9)),"hh"&amp;":"&amp;"mm"&amp;" ")&amp;CHAR(13)&amp;CHAR(10)&amp;(INDEX(DECA1S4,4,6))&amp;" "&amp;(INDEX(DECA1S4,4,8))&amp;CHAR(13)&amp;CHAR(10)&amp;" "&amp;(INDEX(DECA1S4,3,7))&amp;" "&amp;(INDEX(DECA1S4,3,9))&amp;CHAR(13)&amp;CHAR(10)&amp;" "&amp;(INDEX(DECA1S4,3,6)),(INDEX(DECA1S4,1,6))&amp;CHAR(13)&amp;CHAR(10)&amp;" de "&amp;TEXT((INDEX(DECA1S4,2,6)),"hh"&amp;":"&amp;"mm")&amp;" à "&amp;TEXT((INDEX(DECA1S4,2,6)),"hh"&amp;":"&amp;"mm"&amp;" ")&amp;CHAR(13)&amp;CHAR(10)&amp;(INDEX(DECA1S4,4,6))&amp;" "&amp;CHAR(13)&amp;CHAR(10)&amp;(INDEX(DECA1S4,3,7))&amp;" "&amp;CHAR(13)&amp;CHAR(10)&amp;(INDEX(DECA1S4,3,6))))</f>
        <v>#REF!</v>
      </c>
      <c r="B88" s="617"/>
      <c r="C88" s="618" t="e">
        <f>IF(COUNTIF((INDEX(DECA1S4,1,14)),""),"",IF(COUNTIF((INDEX(DECA1S4,1,16)),"&gt;&lt;"),(INDEX(DECA1S4,1,14))&amp;"&amp;"&amp;(INDEX(DECA1S4,1,16))&amp;CHAR(13)&amp;CHAR(10)&amp;" de "&amp;TEXT((INDEX(DECA1S4,2,14)),"hh"&amp;":"&amp;"mm")&amp;" à "&amp;TEXT((INDEX(DECA1S4,2,15)),"hh"&amp;":"&amp;"mm"&amp;" "&amp;CHAR(13)&amp;CHAR(10)&amp;"&amp;")&amp;" de "&amp;TEXT((INDEX(DECA1S4,2,16)),"hh"&amp;":"&amp;"mm")&amp;" à "&amp;TEXT((INDEX(DECA1S4,2,17)),"hh"&amp;":"&amp;"mm"&amp;" ")&amp;CHAR(13)&amp;CHAR(10)&amp;(INDEX(DECA1S4,4,14))&amp;" "&amp;(INDEX(DECA1S4,4,16))&amp;CHAR(13)&amp;CHAR(10)&amp;" "&amp;(INDEX(DECA1S4,3,15))&amp;" "&amp;(INDEX(DECA1S4,3,17))&amp;CHAR(13)&amp;CHAR(10)&amp;" "&amp;(INDEX(DECA1S4,3,14)),(INDEX(DECA1S4,1,14))&amp;CHAR(13)&amp;CHAR(10)&amp;" de "&amp;TEXT((INDEX(DECA1S4,2,14)),"hh"&amp;":"&amp;"mm")&amp;" à "&amp;TEXT((INDEX(DECA1S4,2,14)),"hh"&amp;":"&amp;"mm"&amp;" ")&amp;CHAR(13)&amp;CHAR(10)&amp;(INDEX(DECA1S4,4,14))&amp;" "&amp;CHAR(13)&amp;CHAR(10)&amp;(INDEX(DECA1S4,3,15))&amp;" "&amp;CHAR(13)&amp;CHAR(10)&amp;(INDEX(DECA1S4,3,14))))</f>
        <v>#REF!</v>
      </c>
      <c r="D88" s="617"/>
      <c r="E88" s="618" t="e">
        <f>IF(COUNTIF((INDEX(DECA1S4,1,22)),""),"",IF(COUNTIF((INDEX(DECA1S4,1,24)),"&gt;&lt;"),(INDEX(DECA1S4,1,22))&amp;"&amp;"&amp;(INDEX(DECA1S4,1,24))&amp;CHAR(13)&amp;CHAR(10)&amp;" de "&amp;TEXT((INDEX(DECA1S4,2,22)),"hh"&amp;":"&amp;"mm")&amp;" à "&amp;TEXT((INDEX(DECA1S4,2,23)),"hh"&amp;":"&amp;"mm"&amp;" "&amp;CHAR(13)&amp;CHAR(10)&amp;"&amp;")&amp;" de "&amp;TEXT((INDEX(DECA1S4,2,24)),"hh"&amp;":"&amp;"mm")&amp;" à "&amp;TEXT((INDEX(DECA1S4,2,25)),"hh"&amp;":"&amp;"mm"&amp;" ")&amp;CHAR(13)&amp;CHAR(10)&amp;(INDEX(DECA1S4,4,22))&amp;" "&amp;(INDEX(DECA1S4,4,24))&amp;CHAR(13)&amp;CHAR(10)&amp;" "&amp;(INDEX(DECA1S4,3,23))&amp;" "&amp;(INDEX(DECA1S4,3,25))&amp;CHAR(13)&amp;CHAR(10)&amp;" "&amp;(INDEX(DECA1S4,3,22)),(INDEX(DECA1S4,1,22))&amp;CHAR(13)&amp;CHAR(10)&amp;" de "&amp;TEXT((INDEX(DECA1S4,2,22)),"hh"&amp;":"&amp;"mm")&amp;" à "&amp;TEXT((INDEX(DECA1S4,2,22)),"hh"&amp;":"&amp;"mm"&amp;" ")&amp;CHAR(13)&amp;CHAR(10)&amp;(INDEX(DECA1S4,4,22))&amp;" "&amp;CHAR(13)&amp;CHAR(10)&amp;(INDEX(DECA1S4,3,23))&amp;" "&amp;CHAR(13)&amp;CHAR(10)&amp;(INDEX(DECA1S4,3,22))))</f>
        <v>#REF!</v>
      </c>
      <c r="F88" s="617"/>
      <c r="G88" s="618" t="e">
        <f>IF(COUNTIF((INDEX(DECA1S4,1,30)),""),"",IF(COUNTIF((INDEX(DECA1S4,1,32)),"&gt;&lt;"),(INDEX(DECA1S4,1,30))&amp;"&amp;"&amp;(INDEX(DECA1S4,1,32))&amp;CHAR(13)&amp;CHAR(10)&amp;" de "&amp;TEXT((INDEX(DECA1S4,2,30)),"hh"&amp;":"&amp;"mm")&amp;" à "&amp;TEXT((INDEX(DECA1S4,2,31)),"hh"&amp;":"&amp;"mm"&amp;" "&amp;CHAR(13)&amp;CHAR(10)&amp;"&amp;")&amp;" de "&amp;TEXT((INDEX(DECA1S4,2,32)),"hh"&amp;":"&amp;"mm")&amp;" à "&amp;TEXT((INDEX(DECA1S4,2,33)),"hh"&amp;":"&amp;"mm"&amp;" ")&amp;CHAR(13)&amp;CHAR(10)&amp;(INDEX(DECA1S4,4,30))&amp;" "&amp;(INDEX(DECA1S4,4,32))&amp;CHAR(13)&amp;CHAR(10)&amp;" "&amp;(INDEX(DECA1S4,3,31))&amp;" "&amp;(INDEX(DECA1S4,3,33))&amp;CHAR(13)&amp;CHAR(10)&amp;" "&amp;(INDEX(DECA1S4,3,30)),(INDEX(DECA1S4,1,30))&amp;CHAR(13)&amp;CHAR(10)&amp;" de "&amp;TEXT((INDEX(DECA1S4,2,30)),"hh"&amp;":"&amp;"mm")&amp;" à "&amp;TEXT((INDEX(DECA1S4,2,30)),"hh"&amp;":"&amp;"mm"&amp;" ")&amp;CHAR(13)&amp;CHAR(10)&amp;(INDEX(DECA1S4,4,30))&amp;" "&amp;CHAR(13)&amp;CHAR(10)&amp;(INDEX(DECA1S4,3,31))&amp;" "&amp;CHAR(13)&amp;CHAR(10)&amp;(INDEX(DECA1S4,3,30))))</f>
        <v>#REF!</v>
      </c>
      <c r="H88" s="617"/>
      <c r="I88" s="618" t="e">
        <f>IF(COUNTIF((INDEX(DECA1S4,1,38)),""),"",IF(COUNTIF((INDEX(DECA1S4,1,40)),"&gt;&lt;"),(INDEX(DECA1S4,1,38))&amp;"&amp;"&amp;(INDEX(DECA1S4,1,40))&amp;CHAR(13)&amp;CHAR(10)&amp;" de "&amp;TEXT((INDEX(DECA1S4,2,38)),"hh"&amp;":"&amp;"mm")&amp;" à "&amp;TEXT((INDEX(DECA1S4,2,39)),"hh"&amp;":"&amp;"mm"&amp;" "&amp;CHAR(13)&amp;CHAR(10)&amp;"&amp;")&amp;" de "&amp;TEXT((INDEX(DECA1S4,2,40)),"hh"&amp;":"&amp;"mm")&amp;" à "&amp;TEXT((INDEX(DECA1S4,2,41)),"hh"&amp;":"&amp;"mm"&amp;" ")&amp;CHAR(13)&amp;CHAR(10)&amp;(INDEX(DECA1S4,4,38))&amp;" "&amp;(INDEX(DECA1S4,4,40))&amp;CHAR(13)&amp;CHAR(10)&amp;" "&amp;(INDEX(DECA1S4,3,39))&amp;" "&amp;(INDEX(DECA1S4,3,41))&amp;CHAR(13)&amp;CHAR(10)&amp;" "&amp;(INDEX(DECA1S4,3,38)),(INDEX(DECA1S4,1,38))&amp;CHAR(13)&amp;CHAR(10)&amp;" de "&amp;TEXT((INDEX(DECA1S4,2,38)),"hh"&amp;":"&amp;"mm")&amp;" à "&amp;TEXT((INDEX(DECA1S4,2,38)),"hh"&amp;":"&amp;"mm"&amp;" ")&amp;CHAR(13)&amp;CHAR(10)&amp;(INDEX(DECA1S4,4,38))&amp;" "&amp;CHAR(13)&amp;CHAR(10)&amp;(INDEX(DECA1S4,3,39))&amp;" "&amp;CHAR(13)&amp;CHAR(10)&amp;(INDEX(DECA1S4,3,38))))</f>
        <v>#REF!</v>
      </c>
      <c r="J88" s="617"/>
      <c r="K88" s="618" t="e">
        <f>IF(COUNTIF((INDEX(DECA1S4,1,44)),""),"",(INDEX(DECA1S4,1,44))&amp;CHAR(13)&amp;CHAR(10)&amp;" de "&amp;TEXT((INDEX(DECA1S4,2,44)),"hh"&amp;":"&amp;"mm")&amp;" à "&amp;TEXT((INDEX(DECA1S4,2,44)),"hh"&amp;":"&amp;"mm"&amp;" ")&amp;CHAR(13)&amp;CHAR(10)&amp;(INDEX(DECA1S4,4,44))&amp;" "&amp;CHAR(13)&amp;CHAR(10)&amp;(INDEX(DECA1S4,3,45))&amp;" "&amp;CHAR(13)&amp;CHAR(10)&amp;(INDEX(DECA1S4,3,44)))</f>
        <v>#REF!</v>
      </c>
      <c r="L88" s="619"/>
    </row>
    <row r="89" spans="1:12" ht="16.5" thickBot="1" x14ac:dyDescent="0.3"/>
    <row r="90" spans="1:12" x14ac:dyDescent="0.25">
      <c r="A90" s="33">
        <f>K85+2</f>
        <v>43094</v>
      </c>
      <c r="B90" s="34" t="s">
        <v>234</v>
      </c>
      <c r="C90" s="35">
        <f>A90+1</f>
        <v>43095</v>
      </c>
      <c r="D90" s="34" t="s">
        <v>234</v>
      </c>
      <c r="E90" s="35">
        <f>C90+1</f>
        <v>43096</v>
      </c>
      <c r="F90" s="34" t="s">
        <v>234</v>
      </c>
      <c r="G90" s="35">
        <f>E90+1</f>
        <v>43097</v>
      </c>
      <c r="H90" s="34" t="s">
        <v>234</v>
      </c>
      <c r="I90" s="35">
        <f>G90+1</f>
        <v>43098</v>
      </c>
      <c r="J90" s="34" t="s">
        <v>234</v>
      </c>
      <c r="K90" s="35">
        <f>I90+1</f>
        <v>43099</v>
      </c>
      <c r="L90" s="36" t="s">
        <v>234</v>
      </c>
    </row>
    <row r="91" spans="1:12" ht="96" customHeight="1" thickBot="1" x14ac:dyDescent="0.3">
      <c r="A91" s="620" t="e">
        <f>IF(COUNTIF((INDEX(DECA1S5,1,2)),""),"",IF(COUNTIF((INDEX(DECA1S5,1,4)),"&gt;&lt;"),(INDEX(DECA1S5,1,2))&amp;"&amp;"&amp;(INDEX(DECA1S5,1,4))&amp;CHAR(13)&amp;CHAR(10)&amp;" de "&amp;TEXT((INDEX(DECA1S5,2,2)),"hh"&amp;":"&amp;"mm")&amp;" à "&amp;TEXT((INDEX(DECA1S5,2,3)),"hh"&amp;":"&amp;"mm"&amp;" "&amp;CHAR(13)&amp;CHAR(10)&amp;"&amp;")&amp;" de "&amp;TEXT((INDEX(DECA1S5,2,4)),"hh"&amp;":"&amp;"mm")&amp;" à "&amp;TEXT((INDEX(DECA1S5,2,5)),"hh"&amp;":"&amp;"mm"&amp;" ")&amp;CHAR(13)&amp;CHAR(10)&amp;(INDEX(DECA1S5,4,2))&amp;" "&amp;(INDEX(DECA1S5,4,4))&amp;CHAR(13)&amp;CHAR(10)&amp;" "&amp;(INDEX(DECA1S5,3,3))&amp;" "&amp;(INDEX(DECA1S5,3,5))&amp;CHAR(13)&amp;CHAR(10)&amp;" "&amp;(INDEX(DECA1S5,3,2)),(INDEX(DECA1S5,1,2))&amp;CHAR(13)&amp;CHAR(10)&amp;" de "&amp;TEXT((INDEX(DECA1S5,2,2)),"hh"&amp;":"&amp;"mm")&amp;" à "&amp;TEXT((INDEX(DECA1S5,2,2)),"hh"&amp;":"&amp;"mm"&amp;" ")&amp;CHAR(13)&amp;CHAR(10)&amp;(INDEX(DECA1S5,4,2))&amp;" "&amp;CHAR(13)&amp;CHAR(10)&amp;(INDEX(DECA1S5,3,3))&amp;" "&amp;CHAR(13)&amp;CHAR(10)&amp;(INDEX(DECA1S5,3,2))))</f>
        <v>#REF!</v>
      </c>
      <c r="B91" s="621"/>
      <c r="C91" s="622" t="e">
        <f>IF(COUNTIF((INDEX(DECA1S5,1,10)),""),"",IF(COUNTIF((INDEX(DECA1S5,1,12)),"&gt;&lt;"),(INDEX(DECA1S5,1,10))&amp;"&amp;"&amp;(INDEX(DECA1S5,1,12))&amp;CHAR(13)&amp;CHAR(10)&amp;" de "&amp;TEXT((INDEX(DECA1S5,2,10)),"hh"&amp;":"&amp;"mm")&amp;" à "&amp;TEXT((INDEX(DECA1S5,2,11)),"hh"&amp;":"&amp;"mm"&amp;" "&amp;CHAR(13)&amp;CHAR(10)&amp;"&amp;")&amp;" de "&amp;TEXT((INDEX(DECA1S5,2,12)),"hh"&amp;":"&amp;"mm")&amp;" à "&amp;TEXT((INDEX(DECA1S5,2,13)),"hh"&amp;":"&amp;"mm"&amp;" ")&amp;CHAR(13)&amp;CHAR(10)&amp;(INDEX(DECA1S5,4,10))&amp;" "&amp;(INDEX(DECA1S5,4,12))&amp;CHAR(13)&amp;CHAR(10)&amp;" "&amp;(INDEX(DECA1S5,3,11))&amp;" "&amp;(INDEX(DECA1S5,3,13))&amp;CHAR(13)&amp;CHAR(10)&amp;" "&amp;(INDEX(DECA1S5,3,10)),(INDEX(DECA1S5,1,10))&amp;CHAR(13)&amp;CHAR(10)&amp;" de "&amp;TEXT((INDEX(DECA1S5,2,10)),"hh"&amp;":"&amp;"mm")&amp;" à "&amp;TEXT((INDEX(DECA1S5,2,10)),"hh"&amp;":"&amp;"mm"&amp;" ")&amp;CHAR(13)&amp;CHAR(10)&amp;(INDEX(DECA1S5,4,10))&amp;" "&amp;CHAR(13)&amp;CHAR(10)&amp;(INDEX(DECA1S5,3,11))&amp;" "&amp;CHAR(13)&amp;CHAR(10)&amp;(INDEX(DECA1S5,3,10))))</f>
        <v>#REF!</v>
      </c>
      <c r="D91" s="621"/>
      <c r="E91" s="623" t="e">
        <f>IF(COUNTIF((INDEX(DECA1S5,1,18)),""),"",IF(COUNTIF((INDEX(DECA1S5,1,20)),"&gt;&lt;"),(INDEX(DECA1S5,1,18))&amp;"&amp;"&amp;(INDEX(DECA1S5,1,20))&amp;CHAR(13)&amp;CHAR(10)&amp;" de "&amp;TEXT((INDEX(DECA1S5,2,18)),"hh"&amp;":"&amp;"mm")&amp;" à "&amp;TEXT((INDEX(DECA1S5,2,19)),"hh"&amp;":"&amp;"mm"&amp;" "&amp;CHAR(13)&amp;CHAR(10)&amp;"&amp;")&amp;" de "&amp;TEXT((INDEX(DECA1S5,2,20)),"hh"&amp;":"&amp;"mm")&amp;" à "&amp;TEXT((INDEX(DECA1S5,2,21)),"hh"&amp;":"&amp;"mm"&amp;" ")&amp;CHAR(13)&amp;CHAR(10)&amp;(INDEX(DECA1S5,4,18))&amp;" "&amp;(INDEX(DECA1S5,4,20))&amp;CHAR(13)&amp;CHAR(10)&amp;" "&amp;(INDEX(DECA1S5,3,19))&amp;" "&amp;(INDEX(DECA1S5,3,21))&amp;CHAR(13)&amp;CHAR(10)&amp;" "&amp;(INDEX(DECA1S5,3,18)),(INDEX(DECA1S5,1,18))&amp;CHAR(13)&amp;CHAR(10)&amp;" de "&amp;TEXT((INDEX(DECA1S5,2,18)),"hh"&amp;":"&amp;"mm")&amp;" à "&amp;TEXT((INDEX(DECA1S5,2,18)),"hh"&amp;":"&amp;"mm"&amp;" ")&amp;CHAR(13)&amp;CHAR(10)&amp;(INDEX(DECA1S5,4,18))&amp;" "&amp;CHAR(13)&amp;CHAR(10)&amp;(INDEX(DECA1S5,3,19))&amp;" "&amp;CHAR(13)&amp;CHAR(10)&amp;(INDEX(DECA1S5,3,18))))</f>
        <v>#REF!</v>
      </c>
      <c r="F91" s="624"/>
      <c r="G91" s="623" t="e">
        <f>IF(COUNTIF((INDEX(DECA1S5,1,26)),""),"",IF(COUNTIF((INDEX(DECA1S5,1,28)),"&gt;&lt;"),(INDEX(DECA1S5,1,26))&amp;"&amp;"&amp;(INDEX(DECA1S5,1,28))&amp;CHAR(13)&amp;CHAR(10)&amp;" de "&amp;TEXT((INDEX(DECA1S5,2,26)),"hh"&amp;":"&amp;"mm")&amp;" à "&amp;TEXT((INDEX(DECA1S5,2,27)),"hh"&amp;":"&amp;"mm"&amp;" "&amp;CHAR(13)&amp;CHAR(10)&amp;"&amp;")&amp;" de "&amp;TEXT((INDEX(DECA1S5,2,28)),"hh"&amp;":"&amp;"mm")&amp;" à "&amp;TEXT((INDEX(DECA1S5,2,29)),"hh"&amp;":"&amp;"mm"&amp;" ")&amp;CHAR(13)&amp;CHAR(10)&amp;(INDEX(DECA1S5,4,26))&amp;" "&amp;(INDEX(DECA1S5,4,28))&amp;CHAR(13)&amp;CHAR(10)&amp;" "&amp;(INDEX(DECA1S5,3,27))&amp;" "&amp;(INDEX(DECA1S5,3,29))&amp;CHAR(13)&amp;CHAR(10)&amp;" "&amp;(INDEX(DECA1S5,3,26)),(INDEX(DECA1S5,1,26))&amp;CHAR(13)&amp;CHAR(10)&amp;" de "&amp;TEXT((INDEX(DECA1S5,2,26)),"hh"&amp;":"&amp;"mm")&amp;" à "&amp;TEXT((INDEX(DECA1S5,2,26)),"hh"&amp;":"&amp;"mm"&amp;" ")&amp;CHAR(13)&amp;CHAR(10)&amp;(INDEX(DECA1S5,4,26))&amp;" "&amp;CHAR(13)&amp;CHAR(10)&amp;(INDEX(DECA1S5,3,27))&amp;" "&amp;CHAR(13)&amp;CHAR(10)&amp;(INDEX(DECA1S5,3,26))))</f>
        <v>#REF!</v>
      </c>
      <c r="H91" s="624"/>
      <c r="I91" s="623" t="e">
        <f>IF(COUNTIF((INDEX(DECA1S5,1,34)),""),"",IF(COUNTIF((INDEX(DECA1S5,1,36)),"&gt;&lt;"),(INDEX(DECA1S5,1,34))&amp;"&amp;"&amp;(INDEX(DECA1S5,1,36))&amp;CHAR(13)&amp;CHAR(10)&amp;" de "&amp;TEXT((INDEX(DECA1S5,2,34)),"hh"&amp;":"&amp;"mm")&amp;" à "&amp;TEXT((INDEX(DECA1S5,2,35)),"hh"&amp;":"&amp;"mm"&amp;" "&amp;CHAR(13)&amp;CHAR(10)&amp;"&amp;")&amp;" de "&amp;TEXT((INDEX(DECA1S5,2,36)),"hh"&amp;":"&amp;"mm")&amp;" à "&amp;TEXT((INDEX(DECA1S5,2,37)),"hh"&amp;":"&amp;"mm"&amp;" ")&amp;CHAR(13)&amp;CHAR(10)&amp;(INDEX(DECA1S5,4,34))&amp;" "&amp;(INDEX(DECA1S5,4,36))&amp;CHAR(13)&amp;CHAR(10)&amp;" "&amp;(INDEX(DECA1S5,3,35))&amp;" "&amp;(INDEX(DECA1S5,3,37))&amp;CHAR(13)&amp;CHAR(10)&amp;" "&amp;(INDEX(DECA1S5,3,34)),(INDEX(DECA1S5,1,34))&amp;CHAR(13)&amp;CHAR(10)&amp;" de "&amp;TEXT((INDEX(DECA1S5,2,34)),"hh"&amp;":"&amp;"mm")&amp;" à "&amp;TEXT((INDEX(DECA1S5,2,34)),"hh"&amp;":"&amp;"mm"&amp;" ")&amp;CHAR(13)&amp;CHAR(10)&amp;(INDEX(DECA1S5,4,34))&amp;" "&amp;CHAR(13)&amp;CHAR(10)&amp;(INDEX(DECA1S5,3,35))&amp;" "&amp;CHAR(13)&amp;CHAR(10)&amp;(INDEX(DECA1S5,3,34))))</f>
        <v>#REF!</v>
      </c>
      <c r="J91" s="624"/>
      <c r="K91" s="622" t="e">
        <f>IF(COUNTIF((INDEX(DECA1S5,1,42)),""),"",(INDEX(DECA1S5,1,42))&amp;CHAR(13)&amp;CHAR(10)&amp;" de "&amp;TEXT((INDEX(DECA1S5,2,42)),"hh"&amp;":"&amp;"mm")&amp;" à "&amp;TEXT((INDEX(DECA1S5,2,42)),"hh"&amp;":"&amp;"mm"&amp;" ")&amp;CHAR(13)&amp;CHAR(10)&amp;(INDEX(DECA1S5,4,42))&amp;" "&amp;CHAR(13)&amp;CHAR(10)&amp;(INDEX(DECA1S5,3,43))&amp;" "&amp;CHAR(13)&amp;CHAR(10)&amp;(INDEX(DECA1S5,3,42)))</f>
        <v>#REF!</v>
      </c>
      <c r="L91" s="625"/>
    </row>
    <row r="92" spans="1:12" x14ac:dyDescent="0.25">
      <c r="A92" s="37"/>
      <c r="B92" s="39" t="s">
        <v>235</v>
      </c>
      <c r="C92" s="38"/>
      <c r="D92" s="39" t="s">
        <v>235</v>
      </c>
      <c r="E92" s="42"/>
      <c r="F92" s="43" t="s">
        <v>235</v>
      </c>
      <c r="G92" s="42"/>
      <c r="H92" s="43" t="s">
        <v>235</v>
      </c>
      <c r="I92" s="42"/>
      <c r="J92" s="43" t="s">
        <v>235</v>
      </c>
      <c r="K92" s="44"/>
      <c r="L92" s="45" t="s">
        <v>235</v>
      </c>
    </row>
    <row r="93" spans="1:12" ht="96" customHeight="1" thickBot="1" x14ac:dyDescent="0.3">
      <c r="A93" s="616" t="e">
        <f>IF(COUNTIF((INDEX(DECA1S5,1,6)),""),"",IF(COUNTIF((INDEX(DECA1S5,1,8)),"&gt;&lt;"),(INDEX(DECA1S5,1,6))&amp;"&amp;"&amp;(INDEX(DECA1S5,1,8))&amp;CHAR(13)&amp;CHAR(10)&amp;" de "&amp;TEXT((INDEX(DECA1S5,2,6)),"hh"&amp;":"&amp;"mm")&amp;" à "&amp;TEXT((INDEX(DECA1S5,2,7)),"hh"&amp;":"&amp;"mm"&amp;" "&amp;CHAR(13)&amp;CHAR(10)&amp;"&amp;")&amp;" de "&amp;TEXT((INDEX(DECA1S5,2,8)),"hh"&amp;":"&amp;"mm")&amp;" à "&amp;TEXT((INDEX(DECA1S5,2,9)),"hh"&amp;":"&amp;"mm"&amp;" ")&amp;CHAR(13)&amp;CHAR(10)&amp;(INDEX(DECA1S5,4,6))&amp;" "&amp;(INDEX(DECA1S5,4,8))&amp;CHAR(13)&amp;CHAR(10)&amp;" "&amp;(INDEX(DECA1S5,3,7))&amp;" "&amp;(INDEX(DECA1S5,3,9))&amp;CHAR(13)&amp;CHAR(10)&amp;" "&amp;(INDEX(DECA1S5,3,6)),(INDEX(DECA1S5,1,6))&amp;CHAR(13)&amp;CHAR(10)&amp;" de "&amp;TEXT((INDEX(DECA1S5,2,6)),"hh"&amp;":"&amp;"mm")&amp;" à "&amp;TEXT((INDEX(DECA1S5,2,6)),"hh"&amp;":"&amp;"mm"&amp;" ")&amp;CHAR(13)&amp;CHAR(10)&amp;(INDEX(DECA1S5,4,6))&amp;" "&amp;CHAR(13)&amp;CHAR(10)&amp;(INDEX(DECA1S5,3,7))&amp;" "&amp;CHAR(13)&amp;CHAR(10)&amp;(INDEX(DECA1S5,3,6))))</f>
        <v>#REF!</v>
      </c>
      <c r="B93" s="617"/>
      <c r="C93" s="618" t="e">
        <f>IF(COUNTIF((INDEX(DECA1S5,1,14)),""),"",IF(COUNTIF((INDEX(DECA1S5,1,16)),"&gt;&lt;"),(INDEX(DECA1S5,1,14))&amp;"&amp;"&amp;(INDEX(DECA1S5,1,16))&amp;CHAR(13)&amp;CHAR(10)&amp;" de "&amp;TEXT((INDEX(DECA1S5,2,14)),"hh"&amp;":"&amp;"mm")&amp;" à "&amp;TEXT((INDEX(DECA1S5,2,15)),"hh"&amp;":"&amp;"mm"&amp;" "&amp;CHAR(13)&amp;CHAR(10)&amp;"&amp;")&amp;" de "&amp;TEXT((INDEX(DECA1S5,2,16)),"hh"&amp;":"&amp;"mm")&amp;" à "&amp;TEXT((INDEX(DECA1S5,2,17)),"hh"&amp;":"&amp;"mm"&amp;" ")&amp;CHAR(13)&amp;CHAR(10)&amp;(INDEX(DECA1S5,4,14))&amp;" "&amp;(INDEX(DECA1S5,4,16))&amp;CHAR(13)&amp;CHAR(10)&amp;" "&amp;(INDEX(DECA1S5,3,15))&amp;" "&amp;(INDEX(DECA1S5,3,17))&amp;CHAR(13)&amp;CHAR(10)&amp;" "&amp;(INDEX(DECA1S5,3,14)),(INDEX(DECA1S5,1,14))&amp;CHAR(13)&amp;CHAR(10)&amp;" de "&amp;TEXT((INDEX(DECA1S5,2,14)),"hh"&amp;":"&amp;"mm")&amp;" à "&amp;TEXT((INDEX(DECA1S5,2,14)),"hh"&amp;":"&amp;"mm"&amp;" ")&amp;CHAR(13)&amp;CHAR(10)&amp;(INDEX(DECA1S5,4,14))&amp;" "&amp;CHAR(13)&amp;CHAR(10)&amp;(INDEX(DECA1S5,3,15))&amp;" "&amp;CHAR(13)&amp;CHAR(10)&amp;(INDEX(DECA1S5,3,14))))</f>
        <v>#REF!</v>
      </c>
      <c r="D93" s="617"/>
      <c r="E93" s="618" t="e">
        <f>IF(COUNTIF((INDEX(DECA1S5,1,22)),""),"",IF(COUNTIF((INDEX(DECA1S5,1,24)),"&gt;&lt;"),(INDEX(DECA1S5,1,22))&amp;"&amp;"&amp;(INDEX(DECA1S5,1,24))&amp;CHAR(13)&amp;CHAR(10)&amp;" de "&amp;TEXT((INDEX(DECA1S5,2,22)),"hh"&amp;":"&amp;"mm")&amp;" à "&amp;TEXT((INDEX(DECA1S5,2,23)),"hh"&amp;":"&amp;"mm"&amp;" "&amp;CHAR(13)&amp;CHAR(10)&amp;"&amp;")&amp;" de "&amp;TEXT((INDEX(DECA1S5,2,24)),"hh"&amp;":"&amp;"mm")&amp;" à "&amp;TEXT((INDEX(DECA1S5,2,25)),"hh"&amp;":"&amp;"mm"&amp;" ")&amp;CHAR(13)&amp;CHAR(10)&amp;(INDEX(DECA1S5,4,22))&amp;" "&amp;(INDEX(DECA1S5,4,24))&amp;CHAR(13)&amp;CHAR(10)&amp;" "&amp;(INDEX(DECA1S5,3,23))&amp;" "&amp;(INDEX(DECA1S5,3,25))&amp;CHAR(13)&amp;CHAR(10)&amp;" "&amp;(INDEX(DECA1S5,3,22)),(INDEX(DECA1S5,1,22))&amp;CHAR(13)&amp;CHAR(10)&amp;" de "&amp;TEXT((INDEX(DECA1S5,2,22)),"hh"&amp;":"&amp;"mm")&amp;" à "&amp;TEXT((INDEX(DECA1S5,2,22)),"hh"&amp;":"&amp;"mm"&amp;" ")&amp;CHAR(13)&amp;CHAR(10)&amp;(INDEX(DECA1S5,4,22))&amp;" "&amp;CHAR(13)&amp;CHAR(10)&amp;(INDEX(DECA1S5,3,23))&amp;" "&amp;CHAR(13)&amp;CHAR(10)&amp;(INDEX(DECA1S5,3,22))))</f>
        <v>#REF!</v>
      </c>
      <c r="F93" s="617"/>
      <c r="G93" s="618" t="e">
        <f>IF(COUNTIF((INDEX(DECA1S5,1,30)),""),"",IF(COUNTIF((INDEX(DECA1S5,1,32)),"&gt;&lt;"),(INDEX(DECA1S5,1,30))&amp;"&amp;"&amp;(INDEX(DECA1S5,1,32))&amp;CHAR(13)&amp;CHAR(10)&amp;" de "&amp;TEXT((INDEX(DECA1S5,2,30)),"hh"&amp;":"&amp;"mm")&amp;" à "&amp;TEXT((INDEX(DECA1S5,2,31)),"hh"&amp;":"&amp;"mm"&amp;" "&amp;CHAR(13)&amp;CHAR(10)&amp;"&amp;")&amp;" de "&amp;TEXT((INDEX(DECA1S5,2,32)),"hh"&amp;":"&amp;"mm")&amp;" à "&amp;TEXT((INDEX(DECA1S5,2,33)),"hh"&amp;":"&amp;"mm"&amp;" ")&amp;CHAR(13)&amp;CHAR(10)&amp;(INDEX(DECA1S5,4,30))&amp;" "&amp;(INDEX(DECA1S5,4,32))&amp;CHAR(13)&amp;CHAR(10)&amp;" "&amp;(INDEX(DECA1S5,3,31))&amp;" "&amp;(INDEX(DECA1S5,3,33))&amp;CHAR(13)&amp;CHAR(10)&amp;" "&amp;(INDEX(DECA1S5,3,30)),(INDEX(DECA1S5,1,30))&amp;CHAR(13)&amp;CHAR(10)&amp;" de "&amp;TEXT((INDEX(DECA1S5,2,30)),"hh"&amp;":"&amp;"mm")&amp;" à "&amp;TEXT((INDEX(DECA1S5,2,30)),"hh"&amp;":"&amp;"mm"&amp;" ")&amp;CHAR(13)&amp;CHAR(10)&amp;(INDEX(DECA1S5,4,30))&amp;" "&amp;CHAR(13)&amp;CHAR(10)&amp;(INDEX(DECA1S5,3,31))&amp;" "&amp;CHAR(13)&amp;CHAR(10)&amp;(INDEX(DECA1S5,3,30))))</f>
        <v>#REF!</v>
      </c>
      <c r="H93" s="617"/>
      <c r="I93" s="618" t="e">
        <f>IF(COUNTIF((INDEX(DECA1S5,1,38)),""),"",IF(COUNTIF((INDEX(DECA1S5,1,40)),"&gt;&lt;"),(INDEX(DECA1S5,1,38))&amp;"&amp;"&amp;(INDEX(DECA1S5,1,40))&amp;CHAR(13)&amp;CHAR(10)&amp;" de "&amp;TEXT((INDEX(DECA1S5,2,38)),"hh"&amp;":"&amp;"mm")&amp;" à "&amp;TEXT((INDEX(DECA1S5,2,39)),"hh"&amp;":"&amp;"mm"&amp;" "&amp;CHAR(13)&amp;CHAR(10)&amp;"&amp;")&amp;" de "&amp;TEXT((INDEX(DECA1S5,2,40)),"hh"&amp;":"&amp;"mm")&amp;" à "&amp;TEXT((INDEX(DECA1S5,2,41)),"hh"&amp;":"&amp;"mm"&amp;" ")&amp;CHAR(13)&amp;CHAR(10)&amp;(INDEX(DECA1S5,4,38))&amp;" "&amp;(INDEX(DECA1S5,4,40))&amp;CHAR(13)&amp;CHAR(10)&amp;" "&amp;(INDEX(DECA1S5,3,39))&amp;" "&amp;(INDEX(DECA1S5,3,41))&amp;CHAR(13)&amp;CHAR(10)&amp;" "&amp;(INDEX(DECA1S5,3,38)),(INDEX(DECA1S5,1,38))&amp;CHAR(13)&amp;CHAR(10)&amp;" de "&amp;TEXT((INDEX(DECA1S5,2,38)),"hh"&amp;":"&amp;"mm")&amp;" à "&amp;TEXT((INDEX(DECA1S5,2,38)),"hh"&amp;":"&amp;"mm"&amp;" ")&amp;CHAR(13)&amp;CHAR(10)&amp;(INDEX(DECA1S5,4,38))&amp;" "&amp;CHAR(13)&amp;CHAR(10)&amp;(INDEX(DECA1S5,3,39))&amp;" "&amp;CHAR(13)&amp;CHAR(10)&amp;(INDEX(DECA1S5,3,38))))</f>
        <v>#REF!</v>
      </c>
      <c r="J93" s="617"/>
      <c r="K93" s="618" t="e">
        <f>IF(COUNTIF((INDEX(DECA1S5,1,44)),""),"",(INDEX(DECA1S5,1,44))&amp;CHAR(13)&amp;CHAR(10)&amp;" de "&amp;TEXT((INDEX(DECA1S5,2,44)),"hh"&amp;":"&amp;"mm")&amp;" à "&amp;TEXT((INDEX(DECA1S5,2,44)),"hh"&amp;":"&amp;"mm"&amp;" ")&amp;CHAR(13)&amp;CHAR(10)&amp;(INDEX(DECA1S5,4,44))&amp;" "&amp;CHAR(13)&amp;CHAR(10)&amp;(INDEX(DECA1S5,3,45))&amp;" "&amp;CHAR(13)&amp;CHAR(10)&amp;(INDEX(DECA1S5,3,44)))</f>
        <v>#REF!</v>
      </c>
      <c r="L93" s="619"/>
    </row>
    <row r="95" spans="1:12" ht="19.5" thickBot="1" x14ac:dyDescent="0.35">
      <c r="A95" s="32">
        <f>EDATE(A74,1)</f>
        <v>43128</v>
      </c>
      <c r="C95" s="32"/>
      <c r="E95" s="32"/>
      <c r="G95" s="32"/>
      <c r="I95" s="32"/>
      <c r="K95" s="32"/>
    </row>
    <row r="96" spans="1:12" x14ac:dyDescent="0.25">
      <c r="A96" s="33">
        <f>+K90+2</f>
        <v>43101</v>
      </c>
      <c r="B96" s="34" t="s">
        <v>234</v>
      </c>
      <c r="C96" s="35">
        <f>A96+1</f>
        <v>43102</v>
      </c>
      <c r="D96" s="34" t="s">
        <v>234</v>
      </c>
      <c r="E96" s="35">
        <f>C96+1</f>
        <v>43103</v>
      </c>
      <c r="F96" s="34" t="s">
        <v>234</v>
      </c>
      <c r="G96" s="35">
        <f>E96+1</f>
        <v>43104</v>
      </c>
      <c r="H96" s="34" t="s">
        <v>234</v>
      </c>
      <c r="I96" s="35">
        <f>G96+1</f>
        <v>43105</v>
      </c>
      <c r="J96" s="34" t="s">
        <v>234</v>
      </c>
      <c r="K96" s="35">
        <f>I96+1</f>
        <v>43106</v>
      </c>
      <c r="L96" s="36" t="s">
        <v>234</v>
      </c>
    </row>
    <row r="97" spans="1:12" ht="96" customHeight="1" thickBot="1" x14ac:dyDescent="0.3">
      <c r="A97" s="620" t="e">
        <f>IF(COUNTIF((INDEX(JANA1S1,1,2)),""),"",IF(COUNTIF((INDEX(JANA1S1,1,4)),"&gt;&lt;"),(INDEX(JANA1S1,1,2))&amp;"&amp;"&amp;(INDEX(JANA1S1,1,4))&amp;CHAR(13)&amp;CHAR(10)&amp;" de "&amp;TEXT((INDEX(JANA1S1,2,2)),"hh"&amp;":"&amp;"mm")&amp;" à "&amp;TEXT((INDEX(JANA1S1,2,3)),"hh"&amp;":"&amp;"mm"&amp;" "&amp;CHAR(13)&amp;CHAR(10)&amp;"&amp;")&amp;" de "&amp;TEXT((INDEX(JANA1S1,2,4)),"hh"&amp;":"&amp;"mm")&amp;" à "&amp;TEXT((INDEX(JANA1S1,2,5)),"hh"&amp;":"&amp;"mm"&amp;" ")&amp;CHAR(13)&amp;CHAR(10)&amp;(INDEX(JANA1S1,4,2))&amp;" "&amp;(INDEX(JANA1S1,4,4))&amp;CHAR(13)&amp;CHAR(10)&amp;" "&amp;(INDEX(JANA1S1,3,3))&amp;" "&amp;(INDEX(JANA1S1,3,5))&amp;CHAR(13)&amp;CHAR(10)&amp;" "&amp;(INDEX(JANA1S1,3,2)),(INDEX(JANA1S1,1,2))&amp;CHAR(13)&amp;CHAR(10)&amp;" de "&amp;TEXT((INDEX(JANA1S1,2,2)),"hh"&amp;":"&amp;"mm")&amp;" à "&amp;TEXT((INDEX(JANA1S1,2,2)),"hh"&amp;":"&amp;"mm"&amp;" ")&amp;CHAR(13)&amp;CHAR(10)&amp;(INDEX(JANA1S1,4,2))&amp;" "&amp;CHAR(13)&amp;CHAR(10)&amp;(INDEX(JANA1S1,3,3))&amp;" "&amp;CHAR(13)&amp;CHAR(10)&amp;(INDEX(JANA1S1,3,2))))</f>
        <v>#REF!</v>
      </c>
      <c r="B97" s="621"/>
      <c r="C97" s="622" t="e">
        <f>IF(COUNTIF((INDEX(JANA1S1,1,10)),""),"",IF(COUNTIF((INDEX(JANA1S1,1,12)),"&gt;&lt;"),(INDEX(JANA1S1,1,10))&amp;"&amp;"&amp;(INDEX(JANA1S1,1,12))&amp;CHAR(13)&amp;CHAR(10)&amp;" de "&amp;TEXT((INDEX(JANA1S1,2,10)),"hh"&amp;":"&amp;"mm")&amp;" à "&amp;TEXT((INDEX(JANA1S1,2,11)),"hh"&amp;":"&amp;"mm"&amp;" "&amp;CHAR(13)&amp;CHAR(10)&amp;"&amp;")&amp;" de "&amp;TEXT((INDEX(JANA1S1,2,12)),"hh"&amp;":"&amp;"mm")&amp;" à "&amp;TEXT((INDEX(JANA1S1,2,13)),"hh"&amp;":"&amp;"mm"&amp;" ")&amp;CHAR(13)&amp;CHAR(10)&amp;(INDEX(JANA1S1,4,10))&amp;" "&amp;(INDEX(JANA1S1,4,12))&amp;CHAR(13)&amp;CHAR(10)&amp;" "&amp;(INDEX(JANA1S1,3,11))&amp;" "&amp;(INDEX(JANA1S1,3,13))&amp;CHAR(13)&amp;CHAR(10)&amp;" "&amp;(INDEX(JANA1S1,3,10)),(INDEX(JANA1S1,1,10))&amp;CHAR(13)&amp;CHAR(10)&amp;" de "&amp;TEXT((INDEX(JANA1S1,2,10)),"hh"&amp;":"&amp;"mm")&amp;" à "&amp;TEXT((INDEX(JANA1S1,2,10)),"hh"&amp;":"&amp;"mm"&amp;" ")&amp;CHAR(13)&amp;CHAR(10)&amp;(INDEX(JANA1S1,4,10))&amp;" "&amp;CHAR(13)&amp;CHAR(10)&amp;(INDEX(JANA1S1,3,11))&amp;" "&amp;CHAR(13)&amp;CHAR(10)&amp;(INDEX(JANA1S1,3,10))))</f>
        <v>#REF!</v>
      </c>
      <c r="D97" s="621"/>
      <c r="E97" s="623" t="e">
        <f>IF(COUNTIF((INDEX(JANA1S1,1,18)),""),"",IF(COUNTIF((INDEX(JANA1S1,1,20)),"&gt;&lt;"),(INDEX(JANA1S1,1,18))&amp;"&amp;"&amp;(INDEX(JANA1S1,1,20))&amp;CHAR(13)&amp;CHAR(10)&amp;" de "&amp;TEXT((INDEX(JANA1S1,2,18)),"hh"&amp;":"&amp;"mm")&amp;" à "&amp;TEXT((INDEX(JANA1S1,2,19)),"hh"&amp;":"&amp;"mm"&amp;" "&amp;CHAR(13)&amp;CHAR(10)&amp;"&amp;")&amp;" de "&amp;TEXT((INDEX(JANA1S1,2,20)),"hh"&amp;":"&amp;"mm")&amp;" à "&amp;TEXT((INDEX(JANA1S1,2,21)),"hh"&amp;":"&amp;"mm"&amp;" ")&amp;CHAR(13)&amp;CHAR(10)&amp;(INDEX(JANA1S1,4,18))&amp;" "&amp;(INDEX(JANA1S1,4,20))&amp;CHAR(13)&amp;CHAR(10)&amp;" "&amp;(INDEX(JANA1S1,3,19))&amp;" "&amp;(INDEX(JANA1S1,3,21))&amp;CHAR(13)&amp;CHAR(10)&amp;" "&amp;(INDEX(JANA1S1,3,18)),(INDEX(JANA1S1,1,18))&amp;CHAR(13)&amp;CHAR(10)&amp;" de "&amp;TEXT((INDEX(JANA1S1,2,18)),"hh"&amp;":"&amp;"mm")&amp;" à "&amp;TEXT((INDEX(JANA1S1,2,18)),"hh"&amp;":"&amp;"mm"&amp;" ")&amp;CHAR(13)&amp;CHAR(10)&amp;(INDEX(JANA1S1,4,18))&amp;" "&amp;CHAR(13)&amp;CHAR(10)&amp;(INDEX(JANA1S1,3,19))&amp;" "&amp;CHAR(13)&amp;CHAR(10)&amp;(INDEX(JANA1S1,3,18))))</f>
        <v>#REF!</v>
      </c>
      <c r="F97" s="624"/>
      <c r="G97" s="623" t="e">
        <f>IF(COUNTIF((INDEX(JANA1S1,1,26)),""),"",IF(COUNTIF((INDEX(JANA1S1,1,28)),"&gt;&lt;"),(INDEX(JANA1S1,1,26))&amp;"&amp;"&amp;(INDEX(JANA1S1,1,28))&amp;CHAR(13)&amp;CHAR(10)&amp;" de "&amp;TEXT((INDEX(JANA1S1,2,26)),"hh"&amp;":"&amp;"mm")&amp;" à "&amp;TEXT((INDEX(JANA1S1,2,27)),"hh"&amp;":"&amp;"mm"&amp;" "&amp;CHAR(13)&amp;CHAR(10)&amp;"&amp;")&amp;" de "&amp;TEXT((INDEX(JANA1S1,2,28)),"hh"&amp;":"&amp;"mm")&amp;" à "&amp;TEXT((INDEX(JANA1S1,2,29)),"hh"&amp;":"&amp;"mm"&amp;" ")&amp;CHAR(13)&amp;CHAR(10)&amp;(INDEX(JANA1S1,4,26))&amp;" "&amp;(INDEX(JANA1S1,4,28))&amp;CHAR(13)&amp;CHAR(10)&amp;" "&amp;(INDEX(JANA1S1,3,27))&amp;" "&amp;(INDEX(JANA1S1,3,29))&amp;CHAR(13)&amp;CHAR(10)&amp;" "&amp;(INDEX(JANA1S1,3,26)),(INDEX(JANA1S1,1,26))&amp;CHAR(13)&amp;CHAR(10)&amp;" de "&amp;TEXT((INDEX(JANA1S1,2,26)),"hh"&amp;":"&amp;"mm")&amp;" à "&amp;TEXT((INDEX(JANA1S1,2,26)),"hh"&amp;":"&amp;"mm"&amp;" ")&amp;CHAR(13)&amp;CHAR(10)&amp;(INDEX(JANA1S1,4,26))&amp;" "&amp;CHAR(13)&amp;CHAR(10)&amp;(INDEX(JANA1S1,3,27))&amp;" "&amp;CHAR(13)&amp;CHAR(10)&amp;(INDEX(JANA1S1,3,26))))</f>
        <v>#REF!</v>
      </c>
      <c r="H97" s="624"/>
      <c r="I97" s="623" t="e">
        <f>IF(COUNTIF((INDEX(JANA1S1,1,34)),""),"",IF(COUNTIF((INDEX(JANA1S1,1,36)),"&gt;&lt;"),(INDEX(JANA1S1,1,34))&amp;"&amp;"&amp;(INDEX(JANA1S1,1,36))&amp;CHAR(13)&amp;CHAR(10)&amp;" de "&amp;TEXT((INDEX(JANA1S1,2,34)),"hh"&amp;":"&amp;"mm")&amp;" à "&amp;TEXT((INDEX(JANA1S1,2,35)),"hh"&amp;":"&amp;"mm"&amp;" "&amp;CHAR(13)&amp;CHAR(10)&amp;"&amp;")&amp;" de "&amp;TEXT((INDEX(JANA1S1,2,36)),"hh"&amp;":"&amp;"mm")&amp;" à "&amp;TEXT((INDEX(JANA1S1,2,37)),"hh"&amp;":"&amp;"mm"&amp;" ")&amp;CHAR(13)&amp;CHAR(10)&amp;(INDEX(JANA1S1,4,34))&amp;" "&amp;(INDEX(JANA1S1,4,36))&amp;CHAR(13)&amp;CHAR(10)&amp;" "&amp;(INDEX(JANA1S1,3,35))&amp;" "&amp;(INDEX(JANA1S1,3,37))&amp;CHAR(13)&amp;CHAR(10)&amp;" "&amp;(INDEX(JANA1S1,3,34)),(INDEX(JANA1S1,1,34))&amp;CHAR(13)&amp;CHAR(10)&amp;" de "&amp;TEXT((INDEX(JANA1S1,2,34)),"hh"&amp;":"&amp;"mm")&amp;" à "&amp;TEXT((INDEX(JANA1S1,2,34)),"hh"&amp;":"&amp;"mm"&amp;" ")&amp;CHAR(13)&amp;CHAR(10)&amp;(INDEX(JANA1S1,4,34))&amp;" "&amp;CHAR(13)&amp;CHAR(10)&amp;(INDEX(JANA1S1,3,35))&amp;" "&amp;CHAR(13)&amp;CHAR(10)&amp;(INDEX(JANA1S1,3,34))))</f>
        <v>#REF!</v>
      </c>
      <c r="J97" s="624"/>
      <c r="K97" s="622" t="e">
        <f>IF(COUNTIF((INDEX(JANA1S1,1,42)),""),"",(INDEX(JANA1S1,1,42))&amp;CHAR(13)&amp;CHAR(10)&amp;" de "&amp;TEXT((INDEX(JANA1S1,2,42)),"hh"&amp;":"&amp;"mm")&amp;" à "&amp;TEXT((INDEX(JANA1S1,2,42)),"hh"&amp;":"&amp;"mm"&amp;" ")&amp;CHAR(13)&amp;CHAR(10)&amp;(INDEX(JANA1S1,4,42))&amp;" "&amp;CHAR(13)&amp;CHAR(10)&amp;(INDEX(JANA1S1,3,43))&amp;" "&amp;CHAR(13)&amp;CHAR(10)&amp;(INDEX(JANA1S1,3,42)))</f>
        <v>#REF!</v>
      </c>
      <c r="L97" s="625"/>
    </row>
    <row r="98" spans="1:12" x14ac:dyDescent="0.25">
      <c r="A98" s="37"/>
      <c r="B98" s="39" t="s">
        <v>235</v>
      </c>
      <c r="C98" s="38"/>
      <c r="D98" s="39" t="s">
        <v>235</v>
      </c>
      <c r="E98" s="42"/>
      <c r="F98" s="43" t="s">
        <v>235</v>
      </c>
      <c r="G98" s="42"/>
      <c r="H98" s="43" t="s">
        <v>235</v>
      </c>
      <c r="I98" s="42"/>
      <c r="J98" s="43" t="s">
        <v>235</v>
      </c>
      <c r="K98" s="44"/>
      <c r="L98" s="45" t="s">
        <v>235</v>
      </c>
    </row>
    <row r="99" spans="1:12" ht="96" customHeight="1" thickBot="1" x14ac:dyDescent="0.3">
      <c r="A99" s="616" t="e">
        <f>IF(COUNTIF((INDEX(JANA1S1,1,6)),""),"",IF(COUNTIF((INDEX(JANA1S1,1,8)),"&gt;&lt;"),(INDEX(JANA1S1,1,6))&amp;"&amp;"&amp;(INDEX(JANA1S1,1,8))&amp;CHAR(13)&amp;CHAR(10)&amp;" de "&amp;TEXT((INDEX(JANA1S1,2,6)),"hh"&amp;":"&amp;"mm")&amp;" à "&amp;TEXT((INDEX(JANA1S1,2,7)),"hh"&amp;":"&amp;"mm"&amp;" "&amp;CHAR(13)&amp;CHAR(10)&amp;"&amp;")&amp;" de "&amp;TEXT((INDEX(JANA1S1,2,8)),"hh"&amp;":"&amp;"mm")&amp;" à "&amp;TEXT((INDEX(JANA1S1,2,9)),"hh"&amp;":"&amp;"mm"&amp;" ")&amp;CHAR(13)&amp;CHAR(10)&amp;(INDEX(JANA1S1,4,6))&amp;" "&amp;(INDEX(JANA1S1,4,8))&amp;CHAR(13)&amp;CHAR(10)&amp;" "&amp;(INDEX(JANA1S1,3,7))&amp;" "&amp;(INDEX(JANA1S1,3,9))&amp;CHAR(13)&amp;CHAR(10)&amp;" "&amp;(INDEX(JANA1S1,3,6)),(INDEX(JANA1S1,1,6))&amp;CHAR(13)&amp;CHAR(10)&amp;" de "&amp;TEXT((INDEX(JANA1S1,2,6)),"hh"&amp;":"&amp;"mm")&amp;" à "&amp;TEXT((INDEX(JANA1S1,2,6)),"hh"&amp;":"&amp;"mm"&amp;" ")&amp;CHAR(13)&amp;CHAR(10)&amp;(INDEX(JANA1S1,4,6))&amp;" "&amp;CHAR(13)&amp;CHAR(10)&amp;(INDEX(JANA1S1,3,7))&amp;" "&amp;CHAR(13)&amp;CHAR(10)&amp;(INDEX(JANA1S1,3,6))))</f>
        <v>#REF!</v>
      </c>
      <c r="B99" s="617"/>
      <c r="C99" s="618" t="e">
        <f>IF(COUNTIF((INDEX(JANA1S1,1,14)),""),"",IF(COUNTIF((INDEX(JANA1S1,1,16)),"&gt;&lt;"),(INDEX(JANA1S1,1,14))&amp;"&amp;"&amp;(INDEX(JANA1S1,1,16))&amp;CHAR(13)&amp;CHAR(10)&amp;" de "&amp;TEXT((INDEX(JANA1S1,2,14)),"hh"&amp;":"&amp;"mm")&amp;" à "&amp;TEXT((INDEX(JANA1S1,2,15)),"hh"&amp;":"&amp;"mm"&amp;" "&amp;CHAR(13)&amp;CHAR(10)&amp;"&amp;")&amp;" de "&amp;TEXT((INDEX(JANA1S1,2,16)),"hh"&amp;":"&amp;"mm")&amp;" à "&amp;TEXT((INDEX(JANA1S1,2,17)),"hh"&amp;":"&amp;"mm"&amp;" ")&amp;CHAR(13)&amp;CHAR(10)&amp;(INDEX(JANA1S1,4,14))&amp;" "&amp;(INDEX(JANA1S1,4,16))&amp;CHAR(13)&amp;CHAR(10)&amp;" "&amp;(INDEX(JANA1S1,3,15))&amp;" "&amp;(INDEX(JANA1S1,3,17))&amp;CHAR(13)&amp;CHAR(10)&amp;" "&amp;(INDEX(JANA1S1,3,14)),(INDEX(JANA1S1,1,14))&amp;CHAR(13)&amp;CHAR(10)&amp;" de "&amp;TEXT((INDEX(JANA1S1,2,14)),"hh"&amp;":"&amp;"mm")&amp;" à "&amp;TEXT((INDEX(JANA1S1,2,14)),"hh"&amp;":"&amp;"mm"&amp;" ")&amp;CHAR(13)&amp;CHAR(10)&amp;(INDEX(JANA1S1,4,14))&amp;" "&amp;CHAR(13)&amp;CHAR(10)&amp;(INDEX(JANA1S1,3,15))&amp;" "&amp;CHAR(13)&amp;CHAR(10)&amp;(INDEX(JANA1S1,3,14))))</f>
        <v>#REF!</v>
      </c>
      <c r="D99" s="617"/>
      <c r="E99" s="618" t="e">
        <f>IF(COUNTIF((INDEX(JANA1S1,1,22)),""),"",IF(COUNTIF((INDEX(JANA1S1,1,24)),"&gt;&lt;"),(INDEX(JANA1S1,1,22))&amp;"&amp;"&amp;(INDEX(JANA1S1,1,24))&amp;CHAR(13)&amp;CHAR(10)&amp;" de "&amp;TEXT((INDEX(JANA1S1,2,22)),"hh"&amp;":"&amp;"mm")&amp;" à "&amp;TEXT((INDEX(JANA1S1,2,23)),"hh"&amp;":"&amp;"mm"&amp;" "&amp;CHAR(13)&amp;CHAR(10)&amp;"&amp;")&amp;" de "&amp;TEXT((INDEX(JANA1S1,2,24)),"hh"&amp;":"&amp;"mm")&amp;" à "&amp;TEXT((INDEX(JANA1S1,2,25)),"hh"&amp;":"&amp;"mm"&amp;" ")&amp;CHAR(13)&amp;CHAR(10)&amp;(INDEX(JANA1S1,4,22))&amp;" "&amp;(INDEX(JANA1S1,4,24))&amp;CHAR(13)&amp;CHAR(10)&amp;" "&amp;(INDEX(JANA1S1,3,23))&amp;" "&amp;(INDEX(JANA1S1,3,25))&amp;CHAR(13)&amp;CHAR(10)&amp;" "&amp;(INDEX(JANA1S1,3,22)),(INDEX(JANA1S1,1,22))&amp;CHAR(13)&amp;CHAR(10)&amp;" de "&amp;TEXT((INDEX(JANA1S1,2,22)),"hh"&amp;":"&amp;"mm")&amp;" à "&amp;TEXT((INDEX(JANA1S1,2,22)),"hh"&amp;":"&amp;"mm"&amp;" ")&amp;CHAR(13)&amp;CHAR(10)&amp;(INDEX(JANA1S1,4,22))&amp;" "&amp;CHAR(13)&amp;CHAR(10)&amp;(INDEX(JANA1S1,3,23))&amp;" "&amp;CHAR(13)&amp;CHAR(10)&amp;(INDEX(JANA1S1,3,22))))</f>
        <v>#REF!</v>
      </c>
      <c r="F99" s="617"/>
      <c r="G99" s="618" t="e">
        <f>IF(COUNTIF((INDEX(JANA1S1,1,30)),""),"",IF(COUNTIF((INDEX(JANA1S1,1,32)),"&gt;&lt;"),(INDEX(JANA1S1,1,30))&amp;"&amp;"&amp;(INDEX(JANA1S1,1,32))&amp;CHAR(13)&amp;CHAR(10)&amp;" de "&amp;TEXT((INDEX(JANA1S1,2,30)),"hh"&amp;":"&amp;"mm")&amp;" à "&amp;TEXT((INDEX(JANA1S1,2,31)),"hh"&amp;":"&amp;"mm"&amp;" "&amp;CHAR(13)&amp;CHAR(10)&amp;"&amp;")&amp;" de "&amp;TEXT((INDEX(JANA1S1,2,32)),"hh"&amp;":"&amp;"mm")&amp;" à "&amp;TEXT((INDEX(JANA1S1,2,33)),"hh"&amp;":"&amp;"mm"&amp;" ")&amp;CHAR(13)&amp;CHAR(10)&amp;(INDEX(JANA1S1,4,30))&amp;" "&amp;(INDEX(JANA1S1,4,32))&amp;CHAR(13)&amp;CHAR(10)&amp;" "&amp;(INDEX(JANA1S1,3,31))&amp;" "&amp;(INDEX(JANA1S1,3,33))&amp;CHAR(13)&amp;CHAR(10)&amp;" "&amp;(INDEX(JANA1S1,3,30)),(INDEX(JANA1S1,1,30))&amp;CHAR(13)&amp;CHAR(10)&amp;" de "&amp;TEXT((INDEX(JANA1S1,2,30)),"hh"&amp;":"&amp;"mm")&amp;" à "&amp;TEXT((INDEX(JANA1S1,2,30)),"hh"&amp;":"&amp;"mm"&amp;" ")&amp;CHAR(13)&amp;CHAR(10)&amp;(INDEX(JANA1S1,4,30))&amp;" "&amp;CHAR(13)&amp;CHAR(10)&amp;(INDEX(JANA1S1,3,31))&amp;" "&amp;CHAR(13)&amp;CHAR(10)&amp;(INDEX(JANA1S1,3,30))))</f>
        <v>#REF!</v>
      </c>
      <c r="H99" s="617"/>
      <c r="I99" s="618" t="e">
        <f>IF(COUNTIF((INDEX(JANA1S1,1,38)),""),"",IF(COUNTIF((INDEX(JANA1S1,1,40)),"&gt;&lt;"),(INDEX(JANA1S1,1,38))&amp;"&amp;"&amp;(INDEX(JANA1S1,1,40))&amp;CHAR(13)&amp;CHAR(10)&amp;" de "&amp;TEXT((INDEX(JANA1S1,2,38)),"hh"&amp;":"&amp;"mm")&amp;" à "&amp;TEXT((INDEX(JANA1S1,2,39)),"hh"&amp;":"&amp;"mm"&amp;" "&amp;CHAR(13)&amp;CHAR(10)&amp;"&amp;")&amp;" de "&amp;TEXT((INDEX(JANA1S1,2,40)),"hh"&amp;":"&amp;"mm")&amp;" à "&amp;TEXT((INDEX(JANA1S1,2,41)),"hh"&amp;":"&amp;"mm"&amp;" ")&amp;CHAR(13)&amp;CHAR(10)&amp;(INDEX(JANA1S1,4,38))&amp;" "&amp;(INDEX(JANA1S1,4,40))&amp;CHAR(13)&amp;CHAR(10)&amp;" "&amp;(INDEX(JANA1S1,3,39))&amp;" "&amp;(INDEX(JANA1S1,3,41))&amp;CHAR(13)&amp;CHAR(10)&amp;" "&amp;(INDEX(JANA1S1,3,38)),(INDEX(JANA1S1,1,38))&amp;CHAR(13)&amp;CHAR(10)&amp;" de "&amp;TEXT((INDEX(JANA1S1,2,38)),"hh"&amp;":"&amp;"mm")&amp;" à "&amp;TEXT((INDEX(JANA1S1,2,38)),"hh"&amp;":"&amp;"mm"&amp;" ")&amp;CHAR(13)&amp;CHAR(10)&amp;(INDEX(JANA1S1,4,38))&amp;" "&amp;CHAR(13)&amp;CHAR(10)&amp;(INDEX(JANA1S1,3,39))&amp;" "&amp;CHAR(13)&amp;CHAR(10)&amp;(INDEX(JANA1S1,3,38))))</f>
        <v>#REF!</v>
      </c>
      <c r="J99" s="617"/>
      <c r="K99" s="618" t="e">
        <f>IF(COUNTIF((INDEX(JANA1S1,1,44)),""),"",(INDEX(JANA1S1,1,44))&amp;CHAR(13)&amp;CHAR(10)&amp;" de "&amp;TEXT((INDEX(JANA1S1,2,44)),"hh"&amp;":"&amp;"mm")&amp;" à "&amp;TEXT((INDEX(JANA1S1,2,44)),"hh"&amp;":"&amp;"mm"&amp;" ")&amp;CHAR(13)&amp;CHAR(10)&amp;(INDEX(JANA1S1,4,44))&amp;" "&amp;CHAR(13)&amp;CHAR(10)&amp;(INDEX(JANA1S1,3,45))&amp;" "&amp;CHAR(13)&amp;CHAR(10)&amp;(INDEX(JANA1S1,3,44)))</f>
        <v>#REF!</v>
      </c>
      <c r="L99" s="619"/>
    </row>
    <row r="100" spans="1:12" ht="16.5" thickBot="1" x14ac:dyDescent="0.3"/>
    <row r="101" spans="1:12" x14ac:dyDescent="0.25">
      <c r="A101" s="33">
        <f>K96+2</f>
        <v>43108</v>
      </c>
      <c r="B101" s="34" t="s">
        <v>234</v>
      </c>
      <c r="C101" s="35">
        <f>A101+1</f>
        <v>43109</v>
      </c>
      <c r="D101" s="34" t="s">
        <v>234</v>
      </c>
      <c r="E101" s="35">
        <f>C101+1</f>
        <v>43110</v>
      </c>
      <c r="F101" s="34" t="s">
        <v>234</v>
      </c>
      <c r="G101" s="35">
        <f>E101+1</f>
        <v>43111</v>
      </c>
      <c r="H101" s="34" t="s">
        <v>234</v>
      </c>
      <c r="I101" s="35">
        <f>G101+1</f>
        <v>43112</v>
      </c>
      <c r="J101" s="34" t="s">
        <v>234</v>
      </c>
      <c r="K101" s="35">
        <f>I101+1</f>
        <v>43113</v>
      </c>
      <c r="L101" s="36" t="s">
        <v>234</v>
      </c>
    </row>
    <row r="102" spans="1:12" ht="96" customHeight="1" thickBot="1" x14ac:dyDescent="0.3">
      <c r="A102" s="620" t="e">
        <f>IF(COUNTIF((INDEX(JANA1S2,1,2)),""),"",IF(COUNTIF((INDEX(JANA1S2,1,4)),"&gt;&lt;"),(INDEX(JANA1S2,1,2))&amp;"&amp;"&amp;(INDEX(JANA1S2,1,4))&amp;CHAR(13)&amp;CHAR(10)&amp;" de "&amp;TEXT((INDEX(JANA1S2,2,2)),"hh"&amp;":"&amp;"mm")&amp;" à "&amp;TEXT((INDEX(JANA1S2,2,3)),"hh"&amp;":"&amp;"mm"&amp;" "&amp;CHAR(13)&amp;CHAR(10)&amp;"&amp;")&amp;" de "&amp;TEXT((INDEX(JANA1S2,2,4)),"hh"&amp;":"&amp;"mm")&amp;" à "&amp;TEXT((INDEX(JANA1S2,2,5)),"hh"&amp;":"&amp;"mm"&amp;" ")&amp;CHAR(13)&amp;CHAR(10)&amp;(INDEX(JANA1S2,4,2))&amp;" "&amp;(INDEX(JANA1S2,4,4))&amp;CHAR(13)&amp;CHAR(10)&amp;" "&amp;(INDEX(JANA1S2,3,3))&amp;" "&amp;(INDEX(JANA1S2,3,5))&amp;CHAR(13)&amp;CHAR(10)&amp;" "&amp;(INDEX(JANA1S2,3,2)),(INDEX(JANA1S2,1,2))&amp;CHAR(13)&amp;CHAR(10)&amp;" de "&amp;TEXT((INDEX(JANA1S2,2,2)),"hh"&amp;":"&amp;"mm")&amp;" à "&amp;TEXT((INDEX(JANA1S2,2,2)),"hh"&amp;":"&amp;"mm"&amp;" ")&amp;CHAR(13)&amp;CHAR(10)&amp;(INDEX(JANA1S2,4,2))&amp;" "&amp;CHAR(13)&amp;CHAR(10)&amp;(INDEX(JANA1S2,3,3))&amp;" "&amp;CHAR(13)&amp;CHAR(10)&amp;(INDEX(JANA1S2,3,2))))</f>
        <v>#REF!</v>
      </c>
      <c r="B102" s="621"/>
      <c r="C102" s="622" t="e">
        <f>IF(COUNTIF((INDEX(JANA1S2,1,10)),""),"",IF(COUNTIF((INDEX(JANA1S2,1,12)),"&gt;&lt;"),(INDEX(JANA1S2,1,10))&amp;"&amp;"&amp;(INDEX(JANA1S2,1,12))&amp;CHAR(13)&amp;CHAR(10)&amp;" de "&amp;TEXT((INDEX(JANA1S2,2,10)),"hh"&amp;":"&amp;"mm")&amp;" à "&amp;TEXT((INDEX(JANA1S2,2,11)),"hh"&amp;":"&amp;"mm"&amp;" "&amp;CHAR(13)&amp;CHAR(10)&amp;"&amp;")&amp;" de "&amp;TEXT((INDEX(JANA1S2,2,12)),"hh"&amp;":"&amp;"mm")&amp;" à "&amp;TEXT((INDEX(JANA1S2,2,13)),"hh"&amp;":"&amp;"mm"&amp;" ")&amp;CHAR(13)&amp;CHAR(10)&amp;(INDEX(JANA1S2,4,10))&amp;" "&amp;(INDEX(JANA1S2,4,12))&amp;CHAR(13)&amp;CHAR(10)&amp;" "&amp;(INDEX(JANA1S2,3,11))&amp;" "&amp;(INDEX(JANA1S2,3,13))&amp;CHAR(13)&amp;CHAR(10)&amp;" "&amp;(INDEX(JANA1S2,3,10)),(INDEX(JANA1S2,1,10))&amp;CHAR(13)&amp;CHAR(10)&amp;" de "&amp;TEXT((INDEX(JANA1S2,2,10)),"hh"&amp;":"&amp;"mm")&amp;" à "&amp;TEXT((INDEX(JANA1S2,2,10)),"hh"&amp;":"&amp;"mm"&amp;" ")&amp;CHAR(13)&amp;CHAR(10)&amp;(INDEX(JANA1S2,4,10))&amp;" "&amp;CHAR(13)&amp;CHAR(10)&amp;(INDEX(JANA1S2,3,11))&amp;" "&amp;CHAR(13)&amp;CHAR(10)&amp;(INDEX(JANA1S2,3,10))))</f>
        <v>#REF!</v>
      </c>
      <c r="D102" s="621"/>
      <c r="E102" s="623" t="e">
        <f>IF(COUNTIF((INDEX(JANA1S2,1,18)),""),"",IF(COUNTIF((INDEX(JANA1S2,1,20)),"&gt;&lt;"),(INDEX(JANA1S2,1,18))&amp;"&amp;"&amp;(INDEX(JANA1S2,1,20))&amp;CHAR(13)&amp;CHAR(10)&amp;" de "&amp;TEXT((INDEX(JANA1S2,2,18)),"hh"&amp;":"&amp;"mm")&amp;" à "&amp;TEXT((INDEX(JANA1S2,2,19)),"hh"&amp;":"&amp;"mm"&amp;" "&amp;CHAR(13)&amp;CHAR(10)&amp;"&amp;")&amp;" de "&amp;TEXT((INDEX(JANA1S2,2,20)),"hh"&amp;":"&amp;"mm")&amp;" à "&amp;TEXT((INDEX(JANA1S2,2,21)),"hh"&amp;":"&amp;"mm"&amp;" ")&amp;CHAR(13)&amp;CHAR(10)&amp;(INDEX(JANA1S2,4,18))&amp;" "&amp;(INDEX(JANA1S2,4,20))&amp;CHAR(13)&amp;CHAR(10)&amp;" "&amp;(INDEX(JANA1S2,3,19))&amp;" "&amp;(INDEX(JANA1S2,3,21))&amp;CHAR(13)&amp;CHAR(10)&amp;" "&amp;(INDEX(JANA1S2,3,18)),(INDEX(JANA1S2,1,18))&amp;CHAR(13)&amp;CHAR(10)&amp;" de "&amp;TEXT((INDEX(JANA1S2,2,18)),"hh"&amp;":"&amp;"mm")&amp;" à "&amp;TEXT((INDEX(JANA1S2,2,18)),"hh"&amp;":"&amp;"mm"&amp;" ")&amp;CHAR(13)&amp;CHAR(10)&amp;(INDEX(JANA1S2,4,18))&amp;" "&amp;CHAR(13)&amp;CHAR(10)&amp;(INDEX(JANA1S2,3,19))&amp;" "&amp;CHAR(13)&amp;CHAR(10)&amp;(INDEX(JANA1S2,3,18))))</f>
        <v>#REF!</v>
      </c>
      <c r="F102" s="624"/>
      <c r="G102" s="623" t="e">
        <f>IF(COUNTIF((INDEX(JANA1S2,1,26)),""),"",IF(COUNTIF((INDEX(JANA1S2,1,28)),"&gt;&lt;"),(INDEX(JANA1S2,1,26))&amp;"&amp;"&amp;(INDEX(JANA1S2,1,28))&amp;CHAR(13)&amp;CHAR(10)&amp;" de "&amp;TEXT((INDEX(JANA1S2,2,26)),"hh"&amp;":"&amp;"mm")&amp;" à "&amp;TEXT((INDEX(JANA1S2,2,27)),"hh"&amp;":"&amp;"mm"&amp;" "&amp;CHAR(13)&amp;CHAR(10)&amp;"&amp;")&amp;" de "&amp;TEXT((INDEX(JANA1S2,2,28)),"hh"&amp;":"&amp;"mm")&amp;" à "&amp;TEXT((INDEX(JANA1S2,2,29)),"hh"&amp;":"&amp;"mm"&amp;" ")&amp;CHAR(13)&amp;CHAR(10)&amp;(INDEX(JANA1S2,4,26))&amp;" "&amp;(INDEX(JANA1S2,4,28))&amp;CHAR(13)&amp;CHAR(10)&amp;" "&amp;(INDEX(JANA1S2,3,27))&amp;" "&amp;(INDEX(JANA1S2,3,29))&amp;CHAR(13)&amp;CHAR(10)&amp;" "&amp;(INDEX(JANA1S2,3,26)),(INDEX(JANA1S2,1,26))&amp;CHAR(13)&amp;CHAR(10)&amp;" de "&amp;TEXT((INDEX(JANA1S2,2,26)),"hh"&amp;":"&amp;"mm")&amp;" à "&amp;TEXT((INDEX(JANA1S2,2,26)),"hh"&amp;":"&amp;"mm"&amp;" ")&amp;CHAR(13)&amp;CHAR(10)&amp;(INDEX(JANA1S2,4,26))&amp;" "&amp;CHAR(13)&amp;CHAR(10)&amp;(INDEX(JANA1S2,3,27))&amp;" "&amp;CHAR(13)&amp;CHAR(10)&amp;(INDEX(JANA1S2,3,26))))</f>
        <v>#REF!</v>
      </c>
      <c r="H102" s="624"/>
      <c r="I102" s="623" t="e">
        <f>IF(COUNTIF((INDEX(JANA1S2,1,34)),""),"",IF(COUNTIF((INDEX(JANA1S2,1,36)),"&gt;&lt;"),(INDEX(JANA1S2,1,34))&amp;"&amp;"&amp;(INDEX(JANA1S2,1,36))&amp;CHAR(13)&amp;CHAR(10)&amp;" de "&amp;TEXT((INDEX(JANA1S2,2,34)),"hh"&amp;":"&amp;"mm")&amp;" à "&amp;TEXT((INDEX(JANA1S2,2,35)),"hh"&amp;":"&amp;"mm"&amp;" "&amp;CHAR(13)&amp;CHAR(10)&amp;"&amp;")&amp;" de "&amp;TEXT((INDEX(JANA1S2,2,36)),"hh"&amp;":"&amp;"mm")&amp;" à "&amp;TEXT((INDEX(JANA1S2,2,37)),"hh"&amp;":"&amp;"mm"&amp;" ")&amp;CHAR(13)&amp;CHAR(10)&amp;(INDEX(JANA1S2,4,34))&amp;" "&amp;(INDEX(JANA1S2,4,36))&amp;CHAR(13)&amp;CHAR(10)&amp;" "&amp;(INDEX(JANA1S2,3,35))&amp;" "&amp;(INDEX(JANA1S2,3,37))&amp;CHAR(13)&amp;CHAR(10)&amp;" "&amp;(INDEX(JANA1S2,3,34)),(INDEX(JANA1S2,1,34))&amp;CHAR(13)&amp;CHAR(10)&amp;" de "&amp;TEXT((INDEX(JANA1S2,2,34)),"hh"&amp;":"&amp;"mm")&amp;" à "&amp;TEXT((INDEX(JANA1S2,2,34)),"hh"&amp;":"&amp;"mm"&amp;" ")&amp;CHAR(13)&amp;CHAR(10)&amp;(INDEX(JANA1S2,4,34))&amp;" "&amp;CHAR(13)&amp;CHAR(10)&amp;(INDEX(JANA1S2,3,35))&amp;" "&amp;CHAR(13)&amp;CHAR(10)&amp;(INDEX(JANA1S2,3,34))))</f>
        <v>#REF!</v>
      </c>
      <c r="J102" s="624"/>
      <c r="K102" s="622" t="e">
        <f>IF(COUNTIF((INDEX(JANA1S2,1,42)),""),"",(INDEX(JANA1S2,1,42))&amp;CHAR(13)&amp;CHAR(10)&amp;" de "&amp;TEXT((INDEX(JANA1S2,2,42)),"hh"&amp;":"&amp;"mm")&amp;" à "&amp;TEXT((INDEX(JANA1S2,2,42)),"hh"&amp;":"&amp;"mm"&amp;" ")&amp;CHAR(13)&amp;CHAR(10)&amp;(INDEX(JANA1S2,4,42))&amp;" "&amp;CHAR(13)&amp;CHAR(10)&amp;(INDEX(JANA1S2,3,43))&amp;" "&amp;CHAR(13)&amp;CHAR(10)&amp;(INDEX(JANA1S2,3,42)))</f>
        <v>#REF!</v>
      </c>
      <c r="L102" s="625"/>
    </row>
    <row r="103" spans="1:12" x14ac:dyDescent="0.25">
      <c r="A103" s="37"/>
      <c r="B103" s="39" t="s">
        <v>235</v>
      </c>
      <c r="C103" s="38"/>
      <c r="D103" s="39" t="s">
        <v>235</v>
      </c>
      <c r="E103" s="42"/>
      <c r="F103" s="43" t="s">
        <v>235</v>
      </c>
      <c r="G103" s="42"/>
      <c r="H103" s="43" t="s">
        <v>235</v>
      </c>
      <c r="I103" s="42"/>
      <c r="J103" s="43" t="s">
        <v>235</v>
      </c>
      <c r="K103" s="44"/>
      <c r="L103" s="45" t="s">
        <v>235</v>
      </c>
    </row>
    <row r="104" spans="1:12" ht="96" customHeight="1" thickBot="1" x14ac:dyDescent="0.3">
      <c r="A104" s="616" t="e">
        <f>IF(COUNTIF((INDEX(JANA1S2,1,6)),""),"",IF(COUNTIF((INDEX(JANA1S2,1,8)),"&gt;&lt;"),(INDEX(JANA1S2,1,6))&amp;"&amp;"&amp;(INDEX(JANA1S2,1,8))&amp;CHAR(13)&amp;CHAR(10)&amp;" de "&amp;TEXT((INDEX(JANA1S2,2,6)),"hh"&amp;":"&amp;"mm")&amp;" à "&amp;TEXT((INDEX(JANA1S2,2,7)),"hh"&amp;":"&amp;"mm"&amp;" "&amp;CHAR(13)&amp;CHAR(10)&amp;"&amp;")&amp;" de "&amp;TEXT((INDEX(JANA1S2,2,8)),"hh"&amp;":"&amp;"mm")&amp;" à "&amp;TEXT((INDEX(JANA1S2,2,9)),"hh"&amp;":"&amp;"mm"&amp;" ")&amp;CHAR(13)&amp;CHAR(10)&amp;(INDEX(JANA1S2,4,6))&amp;" "&amp;(INDEX(JANA1S2,4,8))&amp;CHAR(13)&amp;CHAR(10)&amp;" "&amp;(INDEX(JANA1S2,3,7))&amp;" "&amp;(INDEX(JANA1S2,3,9))&amp;CHAR(13)&amp;CHAR(10)&amp;" "&amp;(INDEX(JANA1S2,3,6)),(INDEX(JANA1S2,1,6))&amp;CHAR(13)&amp;CHAR(10)&amp;" de "&amp;TEXT((INDEX(JANA1S2,2,6)),"hh"&amp;":"&amp;"mm")&amp;" à "&amp;TEXT((INDEX(JANA1S2,2,6)),"hh"&amp;":"&amp;"mm"&amp;" ")&amp;CHAR(13)&amp;CHAR(10)&amp;(INDEX(JANA1S2,4,6))&amp;" "&amp;CHAR(13)&amp;CHAR(10)&amp;(INDEX(JANA1S2,3,7))&amp;" "&amp;CHAR(13)&amp;CHAR(10)&amp;(INDEX(JANA1S2,3,6))))</f>
        <v>#REF!</v>
      </c>
      <c r="B104" s="617"/>
      <c r="C104" s="618" t="e">
        <f>IF(COUNTIF((INDEX(JANA1S2,1,14)),""),"",IF(COUNTIF((INDEX(JANA1S2,1,16)),"&gt;&lt;"),(INDEX(JANA1S2,1,14))&amp;"&amp;"&amp;(INDEX(JANA1S2,1,16))&amp;CHAR(13)&amp;CHAR(10)&amp;" de "&amp;TEXT((INDEX(JANA1S2,2,14)),"hh"&amp;":"&amp;"mm")&amp;" à "&amp;TEXT((INDEX(JANA1S2,2,15)),"hh"&amp;":"&amp;"mm"&amp;" "&amp;CHAR(13)&amp;CHAR(10)&amp;"&amp;")&amp;" de "&amp;TEXT((INDEX(JANA1S2,2,16)),"hh"&amp;":"&amp;"mm")&amp;" à "&amp;TEXT((INDEX(JANA1S2,2,17)),"hh"&amp;":"&amp;"mm"&amp;" ")&amp;CHAR(13)&amp;CHAR(10)&amp;(INDEX(JANA1S2,4,14))&amp;" "&amp;(INDEX(JANA1S2,4,16))&amp;CHAR(13)&amp;CHAR(10)&amp;" "&amp;(INDEX(JANA1S2,3,15))&amp;" "&amp;(INDEX(JANA1S2,3,17))&amp;CHAR(13)&amp;CHAR(10)&amp;" "&amp;(INDEX(JANA1S2,3,14)),(INDEX(JANA1S2,1,14))&amp;CHAR(13)&amp;CHAR(10)&amp;" de "&amp;TEXT((INDEX(JANA1S2,2,14)),"hh"&amp;":"&amp;"mm")&amp;" à "&amp;TEXT((INDEX(JANA1S2,2,14)),"hh"&amp;":"&amp;"mm"&amp;" ")&amp;CHAR(13)&amp;CHAR(10)&amp;(INDEX(JANA1S2,4,14))&amp;" "&amp;CHAR(13)&amp;CHAR(10)&amp;(INDEX(JANA1S2,3,15))&amp;" "&amp;CHAR(13)&amp;CHAR(10)&amp;(INDEX(JANA1S2,3,14))))</f>
        <v>#REF!</v>
      </c>
      <c r="D104" s="617"/>
      <c r="E104" s="618" t="e">
        <f>IF(COUNTIF((INDEX(JANA1S2,1,22)),""),"",IF(COUNTIF((INDEX(JANA1S2,1,24)),"&gt;&lt;"),(INDEX(JANA1S2,1,22))&amp;"&amp;"&amp;(INDEX(JANA1S2,1,24))&amp;CHAR(13)&amp;CHAR(10)&amp;" de "&amp;TEXT((INDEX(JANA1S2,2,22)),"hh"&amp;":"&amp;"mm")&amp;" à "&amp;TEXT((INDEX(JANA1S2,2,23)),"hh"&amp;":"&amp;"mm"&amp;" "&amp;CHAR(13)&amp;CHAR(10)&amp;"&amp;")&amp;" de "&amp;TEXT((INDEX(JANA1S2,2,24)),"hh"&amp;":"&amp;"mm")&amp;" à "&amp;TEXT((INDEX(JANA1S2,2,25)),"hh"&amp;":"&amp;"mm"&amp;" ")&amp;CHAR(13)&amp;CHAR(10)&amp;(INDEX(JANA1S2,4,22))&amp;" "&amp;(INDEX(JANA1S2,4,24))&amp;CHAR(13)&amp;CHAR(10)&amp;" "&amp;(INDEX(JANA1S2,3,23))&amp;" "&amp;(INDEX(JANA1S2,3,25))&amp;CHAR(13)&amp;CHAR(10)&amp;" "&amp;(INDEX(JANA1S2,3,22)),(INDEX(JANA1S2,1,22))&amp;CHAR(13)&amp;CHAR(10)&amp;" de "&amp;TEXT((INDEX(JANA1S2,2,22)),"hh"&amp;":"&amp;"mm")&amp;" à "&amp;TEXT((INDEX(JANA1S2,2,22)),"hh"&amp;":"&amp;"mm"&amp;" ")&amp;CHAR(13)&amp;CHAR(10)&amp;(INDEX(JANA1S2,4,22))&amp;" "&amp;CHAR(13)&amp;CHAR(10)&amp;(INDEX(JANA1S2,3,23))&amp;" "&amp;CHAR(13)&amp;CHAR(10)&amp;(INDEX(JANA1S2,3,22))))</f>
        <v>#REF!</v>
      </c>
      <c r="F104" s="617"/>
      <c r="G104" s="618" t="e">
        <f>IF(COUNTIF((INDEX(JANA1S2,1,30)),""),"",IF(COUNTIF((INDEX(JANA1S2,1,32)),"&gt;&lt;"),(INDEX(JANA1S2,1,30))&amp;"&amp;"&amp;(INDEX(JANA1S2,1,32))&amp;CHAR(13)&amp;CHAR(10)&amp;" de "&amp;TEXT((INDEX(JANA1S2,2,30)),"hh"&amp;":"&amp;"mm")&amp;" à "&amp;TEXT((INDEX(JANA1S2,2,31)),"hh"&amp;":"&amp;"mm"&amp;" "&amp;CHAR(13)&amp;CHAR(10)&amp;"&amp;")&amp;" de "&amp;TEXT((INDEX(JANA1S2,2,32)),"hh"&amp;":"&amp;"mm")&amp;" à "&amp;TEXT((INDEX(JANA1S2,2,33)),"hh"&amp;":"&amp;"mm"&amp;" ")&amp;CHAR(13)&amp;CHAR(10)&amp;(INDEX(JANA1S2,4,30))&amp;" "&amp;(INDEX(JANA1S2,4,32))&amp;CHAR(13)&amp;CHAR(10)&amp;" "&amp;(INDEX(JANA1S2,3,31))&amp;" "&amp;(INDEX(JANA1S2,3,33))&amp;CHAR(13)&amp;CHAR(10)&amp;" "&amp;(INDEX(JANA1S2,3,30)),(INDEX(JANA1S2,1,30))&amp;CHAR(13)&amp;CHAR(10)&amp;" de "&amp;TEXT((INDEX(JANA1S2,2,30)),"hh"&amp;":"&amp;"mm")&amp;" à "&amp;TEXT((INDEX(JANA1S2,2,30)),"hh"&amp;":"&amp;"mm"&amp;" ")&amp;CHAR(13)&amp;CHAR(10)&amp;(INDEX(JANA1S2,4,30))&amp;" "&amp;CHAR(13)&amp;CHAR(10)&amp;(INDEX(JANA1S2,3,31))&amp;" "&amp;CHAR(13)&amp;CHAR(10)&amp;(INDEX(JANA1S2,3,30))))</f>
        <v>#REF!</v>
      </c>
      <c r="H104" s="617"/>
      <c r="I104" s="618" t="e">
        <f>IF(COUNTIF((INDEX(JANA1S2,1,38)),""),"",IF(COUNTIF((INDEX(JANA1S2,1,40)),"&gt;&lt;"),(INDEX(JANA1S2,1,38))&amp;"&amp;"&amp;(INDEX(JANA1S2,1,40))&amp;CHAR(13)&amp;CHAR(10)&amp;" de "&amp;TEXT((INDEX(JANA1S2,2,38)),"hh"&amp;":"&amp;"mm")&amp;" à "&amp;TEXT((INDEX(JANA1S2,2,39)),"hh"&amp;":"&amp;"mm"&amp;" "&amp;CHAR(13)&amp;CHAR(10)&amp;"&amp;")&amp;" de "&amp;TEXT((INDEX(JANA1S2,2,40)),"hh"&amp;":"&amp;"mm")&amp;" à "&amp;TEXT((INDEX(JANA1S2,2,41)),"hh"&amp;":"&amp;"mm"&amp;" ")&amp;CHAR(13)&amp;CHAR(10)&amp;(INDEX(JANA1S2,4,38))&amp;" "&amp;(INDEX(JANA1S2,4,40))&amp;CHAR(13)&amp;CHAR(10)&amp;" "&amp;(INDEX(JANA1S2,3,39))&amp;" "&amp;(INDEX(JANA1S2,3,41))&amp;CHAR(13)&amp;CHAR(10)&amp;" "&amp;(INDEX(JANA1S2,3,38)),(INDEX(JANA1S2,1,38))&amp;CHAR(13)&amp;CHAR(10)&amp;" de "&amp;TEXT((INDEX(JANA1S2,2,38)),"hh"&amp;":"&amp;"mm")&amp;" à "&amp;TEXT((INDEX(JANA1S2,2,38)),"hh"&amp;":"&amp;"mm"&amp;" ")&amp;CHAR(13)&amp;CHAR(10)&amp;(INDEX(JANA1S2,4,38))&amp;" "&amp;CHAR(13)&amp;CHAR(10)&amp;(INDEX(JANA1S2,3,39))&amp;" "&amp;CHAR(13)&amp;CHAR(10)&amp;(INDEX(JANA1S2,3,38))))</f>
        <v>#REF!</v>
      </c>
      <c r="J104" s="617"/>
      <c r="K104" s="618" t="e">
        <f>IF(COUNTIF((INDEX(JANA1S2,1,44)),""),"",(INDEX(JANA1S2,1,44))&amp;CHAR(13)&amp;CHAR(10)&amp;" de "&amp;TEXT((INDEX(JANA1S2,2,44)),"hh"&amp;":"&amp;"mm")&amp;" à "&amp;TEXT((INDEX(JANA1S2,2,44)),"hh"&amp;":"&amp;"mm"&amp;" ")&amp;CHAR(13)&amp;CHAR(10)&amp;(INDEX(JANA1S2,4,44))&amp;" "&amp;CHAR(13)&amp;CHAR(10)&amp;(INDEX(JANA1S2,3,45))&amp;" "&amp;CHAR(13)&amp;CHAR(10)&amp;(INDEX(JANA1S2,3,44)))</f>
        <v>#REF!</v>
      </c>
      <c r="L104" s="619"/>
    </row>
    <row r="105" spans="1:12" ht="16.5" thickBot="1" x14ac:dyDescent="0.3"/>
    <row r="106" spans="1:12" x14ac:dyDescent="0.25">
      <c r="A106" s="33">
        <f>K101+2</f>
        <v>43115</v>
      </c>
      <c r="B106" s="34" t="s">
        <v>234</v>
      </c>
      <c r="C106" s="35">
        <f>A106+1</f>
        <v>43116</v>
      </c>
      <c r="D106" s="34" t="s">
        <v>234</v>
      </c>
      <c r="E106" s="35">
        <f>C106+1</f>
        <v>43117</v>
      </c>
      <c r="F106" s="34" t="s">
        <v>234</v>
      </c>
      <c r="G106" s="35">
        <f>E106+1</f>
        <v>43118</v>
      </c>
      <c r="H106" s="34" t="s">
        <v>234</v>
      </c>
      <c r="I106" s="35">
        <f>G106+1</f>
        <v>43119</v>
      </c>
      <c r="J106" s="34" t="s">
        <v>234</v>
      </c>
      <c r="K106" s="35">
        <f>I106+1</f>
        <v>43120</v>
      </c>
      <c r="L106" s="36" t="s">
        <v>234</v>
      </c>
    </row>
    <row r="107" spans="1:12" ht="96" customHeight="1" thickBot="1" x14ac:dyDescent="0.3">
      <c r="A107" s="620" t="e">
        <f>IF(COUNTIF((INDEX(JANA1S3,1,2)),""),"",IF(COUNTIF((INDEX(JANA1S3,1,4)),"&gt;&lt;"),(INDEX(JANA1S3,1,2))&amp;"&amp;"&amp;(INDEX(JANA1S3,1,4))&amp;CHAR(13)&amp;CHAR(10)&amp;" de "&amp;TEXT((INDEX(JANA1S3,2,2)),"hh"&amp;":"&amp;"mm")&amp;" à "&amp;TEXT((INDEX(JANA1S3,2,3)),"hh"&amp;":"&amp;"mm"&amp;" "&amp;CHAR(13)&amp;CHAR(10)&amp;"&amp;")&amp;" de "&amp;TEXT((INDEX(JANA1S3,2,4)),"hh"&amp;":"&amp;"mm")&amp;" à "&amp;TEXT((INDEX(JANA1S3,2,5)),"hh"&amp;":"&amp;"mm"&amp;" ")&amp;CHAR(13)&amp;CHAR(10)&amp;(INDEX(JANA1S3,4,2))&amp;" "&amp;(INDEX(JANA1S3,4,4))&amp;CHAR(13)&amp;CHAR(10)&amp;" "&amp;(INDEX(JANA1S3,3,3))&amp;" "&amp;(INDEX(JANA1S3,3,5))&amp;CHAR(13)&amp;CHAR(10)&amp;" "&amp;(INDEX(JANA1S3,3,2)),(INDEX(JANA1S3,1,2))&amp;CHAR(13)&amp;CHAR(10)&amp;" de "&amp;TEXT((INDEX(JANA1S3,2,2)),"hh"&amp;":"&amp;"mm")&amp;" à "&amp;TEXT((INDEX(JANA1S3,2,2)),"hh"&amp;":"&amp;"mm"&amp;" ")&amp;CHAR(13)&amp;CHAR(10)&amp;(INDEX(JANA1S3,4,2))&amp;" "&amp;CHAR(13)&amp;CHAR(10)&amp;(INDEX(JANA1S3,3,3))&amp;" "&amp;CHAR(13)&amp;CHAR(10)&amp;(INDEX(JANA1S3,3,2))))</f>
        <v>#REF!</v>
      </c>
      <c r="B107" s="621"/>
      <c r="C107" s="622" t="e">
        <f>IF(COUNTIF((INDEX(JANA1S3,1,10)),""),"",IF(COUNTIF((INDEX(JANA1S3,1,12)),"&gt;&lt;"),(INDEX(JANA1S3,1,10))&amp;"&amp;"&amp;(INDEX(JANA1S3,1,12))&amp;CHAR(13)&amp;CHAR(10)&amp;" de "&amp;TEXT((INDEX(JANA1S3,2,10)),"hh"&amp;":"&amp;"mm")&amp;" à "&amp;TEXT((INDEX(JANA1S3,2,11)),"hh"&amp;":"&amp;"mm"&amp;" "&amp;CHAR(13)&amp;CHAR(10)&amp;"&amp;")&amp;" de "&amp;TEXT((INDEX(JANA1S3,2,12)),"hh"&amp;":"&amp;"mm")&amp;" à "&amp;TEXT((INDEX(JANA1S3,2,13)),"hh"&amp;":"&amp;"mm"&amp;" ")&amp;CHAR(13)&amp;CHAR(10)&amp;(INDEX(JANA1S3,4,10))&amp;" "&amp;(INDEX(JANA1S3,4,12))&amp;CHAR(13)&amp;CHAR(10)&amp;" "&amp;(INDEX(JANA1S3,3,11))&amp;" "&amp;(INDEX(JANA1S3,3,13))&amp;CHAR(13)&amp;CHAR(10)&amp;" "&amp;(INDEX(JANA1S3,3,10)),(INDEX(JANA1S3,1,10))&amp;CHAR(13)&amp;CHAR(10)&amp;" de "&amp;TEXT((INDEX(JANA1S3,2,10)),"hh"&amp;":"&amp;"mm")&amp;" à "&amp;TEXT((INDEX(JANA1S3,2,10)),"hh"&amp;":"&amp;"mm"&amp;" ")&amp;CHAR(13)&amp;CHAR(10)&amp;(INDEX(JANA1S3,4,10))&amp;" "&amp;CHAR(13)&amp;CHAR(10)&amp;(INDEX(JANA1S3,3,11))&amp;" "&amp;CHAR(13)&amp;CHAR(10)&amp;(INDEX(JANA1S3,3,10))))</f>
        <v>#REF!</v>
      </c>
      <c r="D107" s="621"/>
      <c r="E107" s="623" t="e">
        <f>IF(COUNTIF((INDEX(JANA1S3,1,18)),""),"",IF(COUNTIF((INDEX(JANA1S3,1,20)),"&gt;&lt;"),(INDEX(JANA1S3,1,18))&amp;"&amp;"&amp;(INDEX(JANA1S3,1,20))&amp;CHAR(13)&amp;CHAR(10)&amp;" de "&amp;TEXT((INDEX(JANA1S3,2,18)),"hh"&amp;":"&amp;"mm")&amp;" à "&amp;TEXT((INDEX(JANA1S3,2,19)),"hh"&amp;":"&amp;"mm"&amp;" "&amp;CHAR(13)&amp;CHAR(10)&amp;"&amp;")&amp;" de "&amp;TEXT((INDEX(JANA1S3,2,20)),"hh"&amp;":"&amp;"mm")&amp;" à "&amp;TEXT((INDEX(JANA1S3,2,21)),"hh"&amp;":"&amp;"mm"&amp;" ")&amp;CHAR(13)&amp;CHAR(10)&amp;(INDEX(JANA1S3,4,18))&amp;" "&amp;(INDEX(JANA1S3,4,20))&amp;CHAR(13)&amp;CHAR(10)&amp;" "&amp;(INDEX(JANA1S3,3,19))&amp;" "&amp;(INDEX(JANA1S3,3,21))&amp;CHAR(13)&amp;CHAR(10)&amp;" "&amp;(INDEX(JANA1S3,3,18)),(INDEX(JANA1S3,1,18))&amp;CHAR(13)&amp;CHAR(10)&amp;" de "&amp;TEXT((INDEX(JANA1S3,2,18)),"hh"&amp;":"&amp;"mm")&amp;" à "&amp;TEXT((INDEX(JANA1S3,2,18)),"hh"&amp;":"&amp;"mm"&amp;" ")&amp;CHAR(13)&amp;CHAR(10)&amp;(INDEX(JANA1S3,4,18))&amp;" "&amp;CHAR(13)&amp;CHAR(10)&amp;(INDEX(JANA1S3,3,19))&amp;" "&amp;CHAR(13)&amp;CHAR(10)&amp;(INDEX(JANA1S3,3,18))))</f>
        <v>#REF!</v>
      </c>
      <c r="F107" s="624"/>
      <c r="G107" s="623" t="e">
        <f>IF(COUNTIF((INDEX(JANA1S3,1,26)),""),"",IF(COUNTIF((INDEX(JANA1S3,1,28)),"&gt;&lt;"),(INDEX(JANA1S3,1,26))&amp;"&amp;"&amp;(INDEX(JANA1S3,1,28))&amp;CHAR(13)&amp;CHAR(10)&amp;" de "&amp;TEXT((INDEX(JANA1S3,2,26)),"hh"&amp;":"&amp;"mm")&amp;" à "&amp;TEXT((INDEX(JANA1S3,2,27)),"hh"&amp;":"&amp;"mm"&amp;" "&amp;CHAR(13)&amp;CHAR(10)&amp;"&amp;")&amp;" de "&amp;TEXT((INDEX(JANA1S3,2,28)),"hh"&amp;":"&amp;"mm")&amp;" à "&amp;TEXT((INDEX(JANA1S3,2,29)),"hh"&amp;":"&amp;"mm"&amp;" ")&amp;CHAR(13)&amp;CHAR(10)&amp;(INDEX(JANA1S3,4,26))&amp;" "&amp;(INDEX(JANA1S3,4,28))&amp;CHAR(13)&amp;CHAR(10)&amp;" "&amp;(INDEX(JANA1S3,3,27))&amp;" "&amp;(INDEX(JANA1S3,3,29))&amp;CHAR(13)&amp;CHAR(10)&amp;" "&amp;(INDEX(JANA1S3,3,26)),(INDEX(JANA1S3,1,26))&amp;CHAR(13)&amp;CHAR(10)&amp;" de "&amp;TEXT((INDEX(JANA1S3,2,26)),"hh"&amp;":"&amp;"mm")&amp;" à "&amp;TEXT((INDEX(JANA1S3,2,26)),"hh"&amp;":"&amp;"mm"&amp;" ")&amp;CHAR(13)&amp;CHAR(10)&amp;(INDEX(JANA1S3,4,26))&amp;" "&amp;CHAR(13)&amp;CHAR(10)&amp;(INDEX(JANA1S3,3,27))&amp;" "&amp;CHAR(13)&amp;CHAR(10)&amp;(INDEX(JANA1S3,3,26))))</f>
        <v>#REF!</v>
      </c>
      <c r="H107" s="624"/>
      <c r="I107" s="623" t="e">
        <f>IF(COUNTIF((INDEX(JANA1S3,1,34)),""),"",IF(COUNTIF((INDEX(JANA1S3,1,36)),"&gt;&lt;"),(INDEX(JANA1S3,1,34))&amp;"&amp;"&amp;(INDEX(JANA1S3,1,36))&amp;CHAR(13)&amp;CHAR(10)&amp;" de "&amp;TEXT((INDEX(JANA1S3,2,34)),"hh"&amp;":"&amp;"mm")&amp;" à "&amp;TEXT((INDEX(JANA1S3,2,35)),"hh"&amp;":"&amp;"mm"&amp;" "&amp;CHAR(13)&amp;CHAR(10)&amp;"&amp;")&amp;" de "&amp;TEXT((INDEX(JANA1S3,2,36)),"hh"&amp;":"&amp;"mm")&amp;" à "&amp;TEXT((INDEX(JANA1S3,2,37)),"hh"&amp;":"&amp;"mm"&amp;" ")&amp;CHAR(13)&amp;CHAR(10)&amp;(INDEX(JANA1S3,4,34))&amp;" "&amp;(INDEX(JANA1S3,4,36))&amp;CHAR(13)&amp;CHAR(10)&amp;" "&amp;(INDEX(JANA1S3,3,35))&amp;" "&amp;(INDEX(JANA1S3,3,37))&amp;CHAR(13)&amp;CHAR(10)&amp;" "&amp;(INDEX(JANA1S3,3,34)),(INDEX(JANA1S3,1,34))&amp;CHAR(13)&amp;CHAR(10)&amp;" de "&amp;TEXT((INDEX(JANA1S3,2,34)),"hh"&amp;":"&amp;"mm")&amp;" à "&amp;TEXT((INDEX(JANA1S3,2,34)),"hh"&amp;":"&amp;"mm"&amp;" ")&amp;CHAR(13)&amp;CHAR(10)&amp;(INDEX(JANA1S3,4,34))&amp;" "&amp;CHAR(13)&amp;CHAR(10)&amp;(INDEX(JANA1S3,3,35))&amp;" "&amp;CHAR(13)&amp;CHAR(10)&amp;(INDEX(JANA1S3,3,34))))</f>
        <v>#REF!</v>
      </c>
      <c r="J107" s="624"/>
      <c r="K107" s="622" t="e">
        <f>IF(COUNTIF((INDEX(JANA1S3,1,42)),""),"",(INDEX(JANA1S3,1,42))&amp;CHAR(13)&amp;CHAR(10)&amp;" de "&amp;TEXT((INDEX(JANA1S3,2,42)),"hh"&amp;":"&amp;"mm")&amp;" à "&amp;TEXT((INDEX(JANA1S3,2,42)),"hh"&amp;":"&amp;"mm"&amp;" ")&amp;CHAR(13)&amp;CHAR(10)&amp;(INDEX(JANA1S3,4,42))&amp;" "&amp;CHAR(13)&amp;CHAR(10)&amp;(INDEX(JANA1S3,3,43))&amp;" "&amp;CHAR(13)&amp;CHAR(10)&amp;(INDEX(JANA1S3,3,42)))</f>
        <v>#REF!</v>
      </c>
      <c r="L107" s="625"/>
    </row>
    <row r="108" spans="1:12" x14ac:dyDescent="0.25">
      <c r="A108" s="37"/>
      <c r="B108" s="39" t="s">
        <v>235</v>
      </c>
      <c r="C108" s="38"/>
      <c r="D108" s="39" t="s">
        <v>235</v>
      </c>
      <c r="E108" s="42"/>
      <c r="F108" s="43" t="s">
        <v>235</v>
      </c>
      <c r="G108" s="42"/>
      <c r="H108" s="43" t="s">
        <v>235</v>
      </c>
      <c r="I108" s="42"/>
      <c r="J108" s="43" t="s">
        <v>235</v>
      </c>
      <c r="K108" s="44"/>
      <c r="L108" s="45" t="s">
        <v>235</v>
      </c>
    </row>
    <row r="109" spans="1:12" ht="96" customHeight="1" thickBot="1" x14ac:dyDescent="0.3">
      <c r="A109" s="616" t="e">
        <f>IF(COUNTIF((INDEX(JANA1S3,1,6)),""),"",IF(COUNTIF((INDEX(JANA1S3,1,8)),"&gt;&lt;"),(INDEX(JANA1S3,1,6))&amp;"&amp;"&amp;(INDEX(JANA1S3,1,8))&amp;CHAR(13)&amp;CHAR(10)&amp;" de "&amp;TEXT((INDEX(JANA1S3,2,6)),"hh"&amp;":"&amp;"mm")&amp;" à "&amp;TEXT((INDEX(JANA1S3,2,7)),"hh"&amp;":"&amp;"mm"&amp;" "&amp;CHAR(13)&amp;CHAR(10)&amp;"&amp;")&amp;" de "&amp;TEXT((INDEX(JANA1S3,2,8)),"hh"&amp;":"&amp;"mm")&amp;" à "&amp;TEXT((INDEX(JANA1S3,2,9)),"hh"&amp;":"&amp;"mm"&amp;" ")&amp;CHAR(13)&amp;CHAR(10)&amp;(INDEX(JANA1S3,4,6))&amp;" "&amp;(INDEX(JANA1S3,4,8))&amp;CHAR(13)&amp;CHAR(10)&amp;" "&amp;(INDEX(JANA1S3,3,7))&amp;" "&amp;(INDEX(JANA1S3,3,9))&amp;CHAR(13)&amp;CHAR(10)&amp;" "&amp;(INDEX(JANA1S3,3,6)),(INDEX(JANA1S3,1,6))&amp;CHAR(13)&amp;CHAR(10)&amp;" de "&amp;TEXT((INDEX(JANA1S3,2,6)),"hh"&amp;":"&amp;"mm")&amp;" à "&amp;TEXT((INDEX(JANA1S3,2,6)),"hh"&amp;":"&amp;"mm"&amp;" ")&amp;CHAR(13)&amp;CHAR(10)&amp;(INDEX(JANA1S3,4,6))&amp;" "&amp;CHAR(13)&amp;CHAR(10)&amp;(INDEX(JANA1S3,3,7))&amp;" "&amp;CHAR(13)&amp;CHAR(10)&amp;(INDEX(JANA1S3,3,6))))</f>
        <v>#REF!</v>
      </c>
      <c r="B109" s="617"/>
      <c r="C109" s="618" t="e">
        <f>IF(COUNTIF((INDEX(JANA1S3,1,14)),""),"",IF(COUNTIF((INDEX(JANA1S3,1,16)),"&gt;&lt;"),(INDEX(JANA1S3,1,14))&amp;"&amp;"&amp;(INDEX(JANA1S3,1,16))&amp;CHAR(13)&amp;CHAR(10)&amp;" de "&amp;TEXT((INDEX(JANA1S3,2,14)),"hh"&amp;":"&amp;"mm")&amp;" à "&amp;TEXT((INDEX(JANA1S3,2,15)),"hh"&amp;":"&amp;"mm"&amp;" "&amp;CHAR(13)&amp;CHAR(10)&amp;"&amp;")&amp;" de "&amp;TEXT((INDEX(JANA1S3,2,16)),"hh"&amp;":"&amp;"mm")&amp;" à "&amp;TEXT((INDEX(JANA1S3,2,17)),"hh"&amp;":"&amp;"mm"&amp;" ")&amp;CHAR(13)&amp;CHAR(10)&amp;(INDEX(JANA1S3,4,14))&amp;" "&amp;(INDEX(JANA1S3,4,16))&amp;CHAR(13)&amp;CHAR(10)&amp;" "&amp;(INDEX(JANA1S3,3,15))&amp;" "&amp;(INDEX(JANA1S3,3,17))&amp;CHAR(13)&amp;CHAR(10)&amp;" "&amp;(INDEX(JANA1S3,3,14)),(INDEX(JANA1S3,1,14))&amp;CHAR(13)&amp;CHAR(10)&amp;" de "&amp;TEXT((INDEX(JANA1S3,2,14)),"hh"&amp;":"&amp;"mm")&amp;" à "&amp;TEXT((INDEX(JANA1S3,2,14)),"hh"&amp;":"&amp;"mm"&amp;" ")&amp;CHAR(13)&amp;CHAR(10)&amp;(INDEX(JANA1S3,4,14))&amp;" "&amp;CHAR(13)&amp;CHAR(10)&amp;(INDEX(JANA1S3,3,15))&amp;" "&amp;CHAR(13)&amp;CHAR(10)&amp;(INDEX(JANA1S3,3,14))))</f>
        <v>#REF!</v>
      </c>
      <c r="D109" s="617"/>
      <c r="E109" s="618" t="e">
        <f>IF(COUNTIF((INDEX(JANA1S3,1,22)),""),"",IF(COUNTIF((INDEX(JANA1S3,1,24)),"&gt;&lt;"),(INDEX(JANA1S3,1,22))&amp;"&amp;"&amp;(INDEX(JANA1S3,1,24))&amp;CHAR(13)&amp;CHAR(10)&amp;" de "&amp;TEXT((INDEX(JANA1S3,2,22)),"hh"&amp;":"&amp;"mm")&amp;" à "&amp;TEXT((INDEX(JANA1S3,2,23)),"hh"&amp;":"&amp;"mm"&amp;" "&amp;CHAR(13)&amp;CHAR(10)&amp;"&amp;")&amp;" de "&amp;TEXT((INDEX(JANA1S3,2,24)),"hh"&amp;":"&amp;"mm")&amp;" à "&amp;TEXT((INDEX(JANA1S3,2,25)),"hh"&amp;":"&amp;"mm"&amp;" ")&amp;CHAR(13)&amp;CHAR(10)&amp;(INDEX(JANA1S3,4,22))&amp;" "&amp;(INDEX(JANA1S3,4,24))&amp;CHAR(13)&amp;CHAR(10)&amp;" "&amp;(INDEX(JANA1S3,3,23))&amp;" "&amp;(INDEX(JANA1S3,3,25))&amp;CHAR(13)&amp;CHAR(10)&amp;" "&amp;(INDEX(JANA1S3,3,22)),(INDEX(JANA1S3,1,22))&amp;CHAR(13)&amp;CHAR(10)&amp;" de "&amp;TEXT((INDEX(JANA1S3,2,22)),"hh"&amp;":"&amp;"mm")&amp;" à "&amp;TEXT((INDEX(JANA1S3,2,22)),"hh"&amp;":"&amp;"mm"&amp;" ")&amp;CHAR(13)&amp;CHAR(10)&amp;(INDEX(JANA1S3,4,22))&amp;" "&amp;CHAR(13)&amp;CHAR(10)&amp;(INDEX(JANA1S3,3,23))&amp;" "&amp;CHAR(13)&amp;CHAR(10)&amp;(INDEX(JANA1S3,3,22))))</f>
        <v>#REF!</v>
      </c>
      <c r="F109" s="617"/>
      <c r="G109" s="618" t="e">
        <f>IF(COUNTIF((INDEX(JANA1S3,1,30)),""),"",IF(COUNTIF((INDEX(JANA1S3,1,32)),"&gt;&lt;"),(INDEX(JANA1S3,1,30))&amp;"&amp;"&amp;(INDEX(JANA1S3,1,32))&amp;CHAR(13)&amp;CHAR(10)&amp;" de "&amp;TEXT((INDEX(JANA1S3,2,30)),"hh"&amp;":"&amp;"mm")&amp;" à "&amp;TEXT((INDEX(JANA1S3,2,31)),"hh"&amp;":"&amp;"mm"&amp;" "&amp;CHAR(13)&amp;CHAR(10)&amp;"&amp;")&amp;" de "&amp;TEXT((INDEX(JANA1S3,2,32)),"hh"&amp;":"&amp;"mm")&amp;" à "&amp;TEXT((INDEX(JANA1S3,2,33)),"hh"&amp;":"&amp;"mm"&amp;" ")&amp;CHAR(13)&amp;CHAR(10)&amp;(INDEX(JANA1S3,4,30))&amp;" "&amp;(INDEX(JANA1S3,4,32))&amp;CHAR(13)&amp;CHAR(10)&amp;" "&amp;(INDEX(JANA1S3,3,31))&amp;" "&amp;(INDEX(JANA1S3,3,33))&amp;CHAR(13)&amp;CHAR(10)&amp;" "&amp;(INDEX(JANA1S3,3,30)),(INDEX(JANA1S3,1,30))&amp;CHAR(13)&amp;CHAR(10)&amp;" de "&amp;TEXT((INDEX(JANA1S3,2,30)),"hh"&amp;":"&amp;"mm")&amp;" à "&amp;TEXT((INDEX(JANA1S3,2,30)),"hh"&amp;":"&amp;"mm"&amp;" ")&amp;CHAR(13)&amp;CHAR(10)&amp;(INDEX(JANA1S3,4,30))&amp;" "&amp;CHAR(13)&amp;CHAR(10)&amp;(INDEX(JANA1S3,3,31))&amp;" "&amp;CHAR(13)&amp;CHAR(10)&amp;(INDEX(JANA1S3,3,30))))</f>
        <v>#REF!</v>
      </c>
      <c r="H109" s="617"/>
      <c r="I109" s="618" t="e">
        <f>IF(COUNTIF((INDEX(JANA1S3,1,38)),""),"",IF(COUNTIF((INDEX(JANA1S3,1,40)),"&gt;&lt;"),(INDEX(JANA1S3,1,38))&amp;"&amp;"&amp;(INDEX(JANA1S3,1,40))&amp;CHAR(13)&amp;CHAR(10)&amp;" de "&amp;TEXT((INDEX(JANA1S3,2,38)),"hh"&amp;":"&amp;"mm")&amp;" à "&amp;TEXT((INDEX(JANA1S3,2,39)),"hh"&amp;":"&amp;"mm"&amp;" "&amp;CHAR(13)&amp;CHAR(10)&amp;"&amp;")&amp;" de "&amp;TEXT((INDEX(JANA1S3,2,40)),"hh"&amp;":"&amp;"mm")&amp;" à "&amp;TEXT((INDEX(JANA1S3,2,41)),"hh"&amp;":"&amp;"mm"&amp;" ")&amp;CHAR(13)&amp;CHAR(10)&amp;(INDEX(JANA1S3,4,38))&amp;" "&amp;(INDEX(JANA1S3,4,40))&amp;CHAR(13)&amp;CHAR(10)&amp;" "&amp;(INDEX(JANA1S3,3,39))&amp;" "&amp;(INDEX(JANA1S3,3,41))&amp;CHAR(13)&amp;CHAR(10)&amp;" "&amp;(INDEX(JANA1S3,3,38)),(INDEX(JANA1S3,1,38))&amp;CHAR(13)&amp;CHAR(10)&amp;" de "&amp;TEXT((INDEX(JANA1S3,2,38)),"hh"&amp;":"&amp;"mm")&amp;" à "&amp;TEXT((INDEX(JANA1S3,2,38)),"hh"&amp;":"&amp;"mm"&amp;" ")&amp;CHAR(13)&amp;CHAR(10)&amp;(INDEX(JANA1S3,4,38))&amp;" "&amp;CHAR(13)&amp;CHAR(10)&amp;(INDEX(JANA1S3,3,39))&amp;" "&amp;CHAR(13)&amp;CHAR(10)&amp;(INDEX(JANA1S3,3,38))))</f>
        <v>#REF!</v>
      </c>
      <c r="J109" s="617"/>
      <c r="K109" s="618" t="e">
        <f>IF(COUNTIF((INDEX(JANA1S3,1,44)),""),"",(INDEX(JANA1S3,1,44))&amp;CHAR(13)&amp;CHAR(10)&amp;" de "&amp;TEXT((INDEX(JANA1S3,2,44)),"hh"&amp;":"&amp;"mm")&amp;" à "&amp;TEXT((INDEX(JANA1S3,2,44)),"hh"&amp;":"&amp;"mm"&amp;" ")&amp;CHAR(13)&amp;CHAR(10)&amp;(INDEX(JANA1S3,4,44))&amp;" "&amp;CHAR(13)&amp;CHAR(10)&amp;(INDEX(JANA1S3,3,45))&amp;" "&amp;CHAR(13)&amp;CHAR(10)&amp;(INDEX(JANA1S3,3,44)))</f>
        <v>#REF!</v>
      </c>
      <c r="L109" s="619"/>
    </row>
    <row r="110" spans="1:12" ht="16.5" thickBot="1" x14ac:dyDescent="0.3"/>
    <row r="111" spans="1:12" x14ac:dyDescent="0.25">
      <c r="A111" s="33">
        <f>K106+2</f>
        <v>43122</v>
      </c>
      <c r="B111" s="34" t="s">
        <v>234</v>
      </c>
      <c r="C111" s="35">
        <f>A111+1</f>
        <v>43123</v>
      </c>
      <c r="D111" s="34" t="s">
        <v>234</v>
      </c>
      <c r="E111" s="35">
        <f>C111+1</f>
        <v>43124</v>
      </c>
      <c r="F111" s="34" t="s">
        <v>234</v>
      </c>
      <c r="G111" s="35">
        <f>E111+1</f>
        <v>43125</v>
      </c>
      <c r="H111" s="34" t="s">
        <v>234</v>
      </c>
      <c r="I111" s="35">
        <f>G111+1</f>
        <v>43126</v>
      </c>
      <c r="J111" s="34" t="s">
        <v>234</v>
      </c>
      <c r="K111" s="35">
        <f>I111+1</f>
        <v>43127</v>
      </c>
      <c r="L111" s="36" t="s">
        <v>234</v>
      </c>
    </row>
    <row r="112" spans="1:12" ht="96" customHeight="1" thickBot="1" x14ac:dyDescent="0.3">
      <c r="A112" s="620" t="e">
        <f>IF(COUNTIF((INDEX(JANA1S4,1,2)),""),"",IF(COUNTIF((INDEX(JANA1S4,1,4)),"&gt;&lt;"),(INDEX(JANA1S4,1,2))&amp;"&amp;"&amp;(INDEX(JANA1S4,1,4))&amp;CHAR(13)&amp;CHAR(10)&amp;" de "&amp;TEXT((INDEX(JANA1S4,2,2)),"hh"&amp;":"&amp;"mm")&amp;" à "&amp;TEXT((INDEX(JANA1S4,2,3)),"hh"&amp;":"&amp;"mm"&amp;" "&amp;CHAR(13)&amp;CHAR(10)&amp;"&amp;")&amp;" de "&amp;TEXT((INDEX(JANA1S4,2,4)),"hh"&amp;":"&amp;"mm")&amp;" à "&amp;TEXT((INDEX(JANA1S4,2,5)),"hh"&amp;":"&amp;"mm"&amp;" ")&amp;CHAR(13)&amp;CHAR(10)&amp;(INDEX(JANA1S4,4,2))&amp;" "&amp;(INDEX(JANA1S4,4,4))&amp;CHAR(13)&amp;CHAR(10)&amp;" "&amp;(INDEX(JANA1S4,3,3))&amp;" "&amp;(INDEX(JANA1S4,3,5))&amp;CHAR(13)&amp;CHAR(10)&amp;" "&amp;(INDEX(JANA1S4,3,2)),(INDEX(JANA1S4,1,2))&amp;CHAR(13)&amp;CHAR(10)&amp;" de "&amp;TEXT((INDEX(JANA1S4,2,2)),"hh"&amp;":"&amp;"mm")&amp;" à "&amp;TEXT((INDEX(JANA1S4,2,2)),"hh"&amp;":"&amp;"mm"&amp;" ")&amp;CHAR(13)&amp;CHAR(10)&amp;(INDEX(JANA1S4,4,2))&amp;" "&amp;CHAR(13)&amp;CHAR(10)&amp;(INDEX(JANA1S4,3,3))&amp;" "&amp;CHAR(13)&amp;CHAR(10)&amp;(INDEX(JANA1S4,3,2))))</f>
        <v>#REF!</v>
      </c>
      <c r="B112" s="621"/>
      <c r="C112" s="622" t="e">
        <f>IF(COUNTIF((INDEX(JANA1S4,1,10)),""),"",IF(COUNTIF((INDEX(JANA1S4,1,12)),"&gt;&lt;"),(INDEX(JANA1S4,1,10))&amp;"&amp;"&amp;(INDEX(JANA1S4,1,12))&amp;CHAR(13)&amp;CHAR(10)&amp;" de "&amp;TEXT((INDEX(JANA1S4,2,10)),"hh"&amp;":"&amp;"mm")&amp;" à "&amp;TEXT((INDEX(JANA1S4,2,11)),"hh"&amp;":"&amp;"mm"&amp;" "&amp;CHAR(13)&amp;CHAR(10)&amp;"&amp;")&amp;" de "&amp;TEXT((INDEX(JANA1S4,2,12)),"hh"&amp;":"&amp;"mm")&amp;" à "&amp;TEXT((INDEX(JANA1S4,2,13)),"hh"&amp;":"&amp;"mm"&amp;" ")&amp;CHAR(13)&amp;CHAR(10)&amp;(INDEX(JANA1S4,4,10))&amp;" "&amp;(INDEX(JANA1S4,4,12))&amp;CHAR(13)&amp;CHAR(10)&amp;" "&amp;(INDEX(JANA1S4,3,11))&amp;" "&amp;(INDEX(JANA1S4,3,13))&amp;CHAR(13)&amp;CHAR(10)&amp;" "&amp;(INDEX(JANA1S4,3,10)),(INDEX(JANA1S4,1,10))&amp;CHAR(13)&amp;CHAR(10)&amp;" de "&amp;TEXT((INDEX(JANA1S4,2,10)),"hh"&amp;":"&amp;"mm")&amp;" à "&amp;TEXT((INDEX(JANA1S4,2,10)),"hh"&amp;":"&amp;"mm"&amp;" ")&amp;CHAR(13)&amp;CHAR(10)&amp;(INDEX(JANA1S4,4,10))&amp;" "&amp;CHAR(13)&amp;CHAR(10)&amp;(INDEX(JANA1S4,3,11))&amp;" "&amp;CHAR(13)&amp;CHAR(10)&amp;(INDEX(JANA1S4,3,10))))</f>
        <v>#REF!</v>
      </c>
      <c r="D112" s="621"/>
      <c r="E112" s="623" t="e">
        <f>IF(COUNTIF((INDEX(JANA1S4,1,18)),""),"",IF(COUNTIF((INDEX(JANA1S4,1,20)),"&gt;&lt;"),(INDEX(JANA1S4,1,18))&amp;"&amp;"&amp;(INDEX(JANA1S4,1,20))&amp;CHAR(13)&amp;CHAR(10)&amp;" de "&amp;TEXT((INDEX(JANA1S4,2,18)),"hh"&amp;":"&amp;"mm")&amp;" à "&amp;TEXT((INDEX(JANA1S4,2,19)),"hh"&amp;":"&amp;"mm"&amp;" "&amp;CHAR(13)&amp;CHAR(10)&amp;"&amp;")&amp;" de "&amp;TEXT((INDEX(JANA1S4,2,20)),"hh"&amp;":"&amp;"mm")&amp;" à "&amp;TEXT((INDEX(JANA1S4,2,21)),"hh"&amp;":"&amp;"mm"&amp;" ")&amp;CHAR(13)&amp;CHAR(10)&amp;(INDEX(JANA1S4,4,18))&amp;" "&amp;(INDEX(JANA1S4,4,20))&amp;CHAR(13)&amp;CHAR(10)&amp;" "&amp;(INDEX(JANA1S4,3,19))&amp;" "&amp;(INDEX(JANA1S4,3,21))&amp;CHAR(13)&amp;CHAR(10)&amp;" "&amp;(INDEX(JANA1S4,3,18)),(INDEX(JANA1S4,1,18))&amp;CHAR(13)&amp;CHAR(10)&amp;" de "&amp;TEXT((INDEX(JANA1S4,2,18)),"hh"&amp;":"&amp;"mm")&amp;" à "&amp;TEXT((INDEX(JANA1S4,2,18)),"hh"&amp;":"&amp;"mm"&amp;" ")&amp;CHAR(13)&amp;CHAR(10)&amp;(INDEX(JANA1S4,4,18))&amp;" "&amp;CHAR(13)&amp;CHAR(10)&amp;(INDEX(JANA1S4,3,19))&amp;" "&amp;CHAR(13)&amp;CHAR(10)&amp;(INDEX(JANA1S4,3,18))))</f>
        <v>#REF!</v>
      </c>
      <c r="F112" s="624"/>
      <c r="G112" s="623" t="e">
        <f>IF(COUNTIF((INDEX(JANA1S4,1,26)),""),"",IF(COUNTIF((INDEX(JANA1S4,1,28)),"&gt;&lt;"),(INDEX(JANA1S4,1,26))&amp;"&amp;"&amp;(INDEX(JANA1S4,1,28))&amp;CHAR(13)&amp;CHAR(10)&amp;" de "&amp;TEXT((INDEX(JANA1S4,2,26)),"hh"&amp;":"&amp;"mm")&amp;" à "&amp;TEXT((INDEX(JANA1S4,2,27)),"hh"&amp;":"&amp;"mm"&amp;" "&amp;CHAR(13)&amp;CHAR(10)&amp;"&amp;")&amp;" de "&amp;TEXT((INDEX(JANA1S4,2,28)),"hh"&amp;":"&amp;"mm")&amp;" à "&amp;TEXT((INDEX(JANA1S4,2,29)),"hh"&amp;":"&amp;"mm"&amp;" ")&amp;CHAR(13)&amp;CHAR(10)&amp;(INDEX(JANA1S4,4,26))&amp;" "&amp;(INDEX(JANA1S4,4,28))&amp;CHAR(13)&amp;CHAR(10)&amp;" "&amp;(INDEX(JANA1S4,3,27))&amp;" "&amp;(INDEX(JANA1S4,3,29))&amp;CHAR(13)&amp;CHAR(10)&amp;" "&amp;(INDEX(JANA1S4,3,26)),(INDEX(JANA1S4,1,26))&amp;CHAR(13)&amp;CHAR(10)&amp;" de "&amp;TEXT((INDEX(JANA1S4,2,26)),"hh"&amp;":"&amp;"mm")&amp;" à "&amp;TEXT((INDEX(JANA1S4,2,26)),"hh"&amp;":"&amp;"mm"&amp;" ")&amp;CHAR(13)&amp;CHAR(10)&amp;(INDEX(JANA1S4,4,26))&amp;" "&amp;CHAR(13)&amp;CHAR(10)&amp;(INDEX(JANA1S4,3,27))&amp;" "&amp;CHAR(13)&amp;CHAR(10)&amp;(INDEX(JANA1S4,3,26))))</f>
        <v>#REF!</v>
      </c>
      <c r="H112" s="624"/>
      <c r="I112" s="623" t="e">
        <f>IF(COUNTIF((INDEX(JANA1S4,1,34)),""),"",IF(COUNTIF((INDEX(JANA1S4,1,36)),"&gt;&lt;"),(INDEX(JANA1S4,1,34))&amp;"&amp;"&amp;(INDEX(JANA1S4,1,36))&amp;CHAR(13)&amp;CHAR(10)&amp;" de "&amp;TEXT((INDEX(JANA1S4,2,34)),"hh"&amp;":"&amp;"mm")&amp;" à "&amp;TEXT((INDEX(JANA1S4,2,35)),"hh"&amp;":"&amp;"mm"&amp;" "&amp;CHAR(13)&amp;CHAR(10)&amp;"&amp;")&amp;" de "&amp;TEXT((INDEX(JANA1S4,2,36)),"hh"&amp;":"&amp;"mm")&amp;" à "&amp;TEXT((INDEX(JANA1S4,2,37)),"hh"&amp;":"&amp;"mm"&amp;" ")&amp;CHAR(13)&amp;CHAR(10)&amp;(INDEX(JANA1S4,4,34))&amp;" "&amp;(INDEX(JANA1S4,4,36))&amp;CHAR(13)&amp;CHAR(10)&amp;" "&amp;(INDEX(JANA1S4,3,35))&amp;" "&amp;(INDEX(JANA1S4,3,37))&amp;CHAR(13)&amp;CHAR(10)&amp;" "&amp;(INDEX(JANA1S4,3,34)),(INDEX(JANA1S4,1,34))&amp;CHAR(13)&amp;CHAR(10)&amp;" de "&amp;TEXT((INDEX(JANA1S4,2,34)),"hh"&amp;":"&amp;"mm")&amp;" à "&amp;TEXT((INDEX(JANA1S4,2,34)),"hh"&amp;":"&amp;"mm"&amp;" ")&amp;CHAR(13)&amp;CHAR(10)&amp;(INDEX(JANA1S4,4,34))&amp;" "&amp;CHAR(13)&amp;CHAR(10)&amp;(INDEX(JANA1S4,3,35))&amp;" "&amp;CHAR(13)&amp;CHAR(10)&amp;(INDEX(JANA1S4,3,34))))</f>
        <v>#REF!</v>
      </c>
      <c r="J112" s="624"/>
      <c r="K112" s="622" t="e">
        <f>IF(COUNTIF((INDEX(JANA1S4,1,42)),""),"",(INDEX(JANA1S4,1,42))&amp;CHAR(13)&amp;CHAR(10)&amp;" de "&amp;TEXT((INDEX(JANA1S4,2,42)),"hh"&amp;":"&amp;"mm")&amp;" à "&amp;TEXT((INDEX(JANA1S4,2,42)),"hh"&amp;":"&amp;"mm"&amp;" ")&amp;CHAR(13)&amp;CHAR(10)&amp;(INDEX(JANA1S4,4,42))&amp;" "&amp;CHAR(13)&amp;CHAR(10)&amp;(INDEX(JANA1S4,3,43))&amp;" "&amp;CHAR(13)&amp;CHAR(10)&amp;(INDEX(JANA1S4,3,42)))</f>
        <v>#REF!</v>
      </c>
      <c r="L112" s="625"/>
    </row>
    <row r="113" spans="1:12" x14ac:dyDescent="0.25">
      <c r="A113" s="37"/>
      <c r="B113" s="39" t="s">
        <v>235</v>
      </c>
      <c r="C113" s="38"/>
      <c r="D113" s="39" t="s">
        <v>235</v>
      </c>
      <c r="E113" s="42"/>
      <c r="F113" s="43" t="s">
        <v>235</v>
      </c>
      <c r="G113" s="42"/>
      <c r="H113" s="43" t="s">
        <v>235</v>
      </c>
      <c r="I113" s="42"/>
      <c r="J113" s="43" t="s">
        <v>235</v>
      </c>
      <c r="K113" s="44"/>
      <c r="L113" s="45" t="s">
        <v>235</v>
      </c>
    </row>
    <row r="114" spans="1:12" ht="96" customHeight="1" thickBot="1" x14ac:dyDescent="0.3">
      <c r="A114" s="616" t="e">
        <f>IF(COUNTIF((INDEX(JANA1S4,1,6)),""),"",IF(COUNTIF((INDEX(JANA1S4,1,8)),"&gt;&lt;"),(INDEX(JANA1S4,1,6))&amp;"&amp;"&amp;(INDEX(JANA1S4,1,8))&amp;CHAR(13)&amp;CHAR(10)&amp;" de "&amp;TEXT((INDEX(JANA1S4,2,6)),"hh"&amp;":"&amp;"mm")&amp;" à "&amp;TEXT((INDEX(JANA1S4,2,7)),"hh"&amp;":"&amp;"mm"&amp;" "&amp;CHAR(13)&amp;CHAR(10)&amp;"&amp;")&amp;" de "&amp;TEXT((INDEX(JANA1S4,2,8)),"hh"&amp;":"&amp;"mm")&amp;" à "&amp;TEXT((INDEX(JANA1S4,2,9)),"hh"&amp;":"&amp;"mm"&amp;" ")&amp;CHAR(13)&amp;CHAR(10)&amp;(INDEX(JANA1S4,4,6))&amp;" "&amp;(INDEX(JANA1S4,4,8))&amp;CHAR(13)&amp;CHAR(10)&amp;" "&amp;(INDEX(JANA1S4,3,7))&amp;" "&amp;(INDEX(JANA1S4,3,9))&amp;CHAR(13)&amp;CHAR(10)&amp;" "&amp;(INDEX(JANA1S4,3,6)),(INDEX(JANA1S4,1,6))&amp;CHAR(13)&amp;CHAR(10)&amp;" de "&amp;TEXT((INDEX(JANA1S4,2,6)),"hh"&amp;":"&amp;"mm")&amp;" à "&amp;TEXT((INDEX(JANA1S4,2,6)),"hh"&amp;":"&amp;"mm"&amp;" ")&amp;CHAR(13)&amp;CHAR(10)&amp;(INDEX(JANA1S4,4,6))&amp;" "&amp;CHAR(13)&amp;CHAR(10)&amp;(INDEX(JANA1S4,3,7))&amp;" "&amp;CHAR(13)&amp;CHAR(10)&amp;(INDEX(JANA1S4,3,6))))</f>
        <v>#REF!</v>
      </c>
      <c r="B114" s="617"/>
      <c r="C114" s="618" t="e">
        <f>IF(COUNTIF((INDEX(JANA1S4,1,14)),""),"",IF(COUNTIF((INDEX(JANA1S4,1,16)),"&gt;&lt;"),(INDEX(JANA1S4,1,14))&amp;"&amp;"&amp;(INDEX(JANA1S4,1,16))&amp;CHAR(13)&amp;CHAR(10)&amp;" de "&amp;TEXT((INDEX(JANA1S4,2,14)),"hh"&amp;":"&amp;"mm")&amp;" à "&amp;TEXT((INDEX(JANA1S4,2,15)),"hh"&amp;":"&amp;"mm"&amp;" "&amp;CHAR(13)&amp;CHAR(10)&amp;"&amp;")&amp;" de "&amp;TEXT((INDEX(JANA1S4,2,16)),"hh"&amp;":"&amp;"mm")&amp;" à "&amp;TEXT((INDEX(JANA1S4,2,17)),"hh"&amp;":"&amp;"mm"&amp;" ")&amp;CHAR(13)&amp;CHAR(10)&amp;(INDEX(JANA1S4,4,14))&amp;" "&amp;(INDEX(JANA1S4,4,16))&amp;CHAR(13)&amp;CHAR(10)&amp;" "&amp;(INDEX(JANA1S4,3,15))&amp;" "&amp;(INDEX(JANA1S4,3,17))&amp;CHAR(13)&amp;CHAR(10)&amp;" "&amp;(INDEX(JANA1S4,3,14)),(INDEX(JANA1S4,1,14))&amp;CHAR(13)&amp;CHAR(10)&amp;" de "&amp;TEXT((INDEX(JANA1S4,2,14)),"hh"&amp;":"&amp;"mm")&amp;" à "&amp;TEXT((INDEX(JANA1S4,2,14)),"hh"&amp;":"&amp;"mm"&amp;" ")&amp;CHAR(13)&amp;CHAR(10)&amp;(INDEX(JANA1S4,4,14))&amp;" "&amp;CHAR(13)&amp;CHAR(10)&amp;(INDEX(JANA1S4,3,15))&amp;" "&amp;CHAR(13)&amp;CHAR(10)&amp;(INDEX(JANA1S4,3,14))))</f>
        <v>#REF!</v>
      </c>
      <c r="D114" s="617"/>
      <c r="E114" s="618" t="e">
        <f>IF(COUNTIF((INDEX(JANA1S4,1,22)),""),"",IF(COUNTIF((INDEX(JANA1S4,1,24)),"&gt;&lt;"),(INDEX(JANA1S4,1,22))&amp;"&amp;"&amp;(INDEX(JANA1S4,1,24))&amp;CHAR(13)&amp;CHAR(10)&amp;" de "&amp;TEXT((INDEX(JANA1S4,2,22)),"hh"&amp;":"&amp;"mm")&amp;" à "&amp;TEXT((INDEX(JANA1S4,2,23)),"hh"&amp;":"&amp;"mm"&amp;" "&amp;CHAR(13)&amp;CHAR(10)&amp;"&amp;")&amp;" de "&amp;TEXT((INDEX(JANA1S4,2,24)),"hh"&amp;":"&amp;"mm")&amp;" à "&amp;TEXT((INDEX(JANA1S4,2,25)),"hh"&amp;":"&amp;"mm"&amp;" ")&amp;CHAR(13)&amp;CHAR(10)&amp;(INDEX(JANA1S4,4,22))&amp;" "&amp;(INDEX(JANA1S4,4,24))&amp;CHAR(13)&amp;CHAR(10)&amp;" "&amp;(INDEX(JANA1S4,3,23))&amp;" "&amp;(INDEX(JANA1S4,3,25))&amp;CHAR(13)&amp;CHAR(10)&amp;" "&amp;(INDEX(JANA1S4,3,22)),(INDEX(JANA1S4,1,22))&amp;CHAR(13)&amp;CHAR(10)&amp;" de "&amp;TEXT((INDEX(JANA1S4,2,22)),"hh"&amp;":"&amp;"mm")&amp;" à "&amp;TEXT((INDEX(JANA1S4,2,22)),"hh"&amp;":"&amp;"mm"&amp;" ")&amp;CHAR(13)&amp;CHAR(10)&amp;(INDEX(JANA1S4,4,22))&amp;" "&amp;CHAR(13)&amp;CHAR(10)&amp;(INDEX(JANA1S4,3,23))&amp;" "&amp;CHAR(13)&amp;CHAR(10)&amp;(INDEX(JANA1S4,3,22))))</f>
        <v>#REF!</v>
      </c>
      <c r="F114" s="617"/>
      <c r="G114" s="618" t="e">
        <f>IF(COUNTIF((INDEX(JANA1S4,1,30)),""),"",IF(COUNTIF((INDEX(JANA1S4,1,32)),"&gt;&lt;"),(INDEX(JANA1S4,1,30))&amp;"&amp;"&amp;(INDEX(JANA1S4,1,32))&amp;CHAR(13)&amp;CHAR(10)&amp;" de "&amp;TEXT((INDEX(JANA1S4,2,30)),"hh"&amp;":"&amp;"mm")&amp;" à "&amp;TEXT((INDEX(JANA1S4,2,31)),"hh"&amp;":"&amp;"mm"&amp;" "&amp;CHAR(13)&amp;CHAR(10)&amp;"&amp;")&amp;" de "&amp;TEXT((INDEX(JANA1S4,2,32)),"hh"&amp;":"&amp;"mm")&amp;" à "&amp;TEXT((INDEX(JANA1S4,2,33)),"hh"&amp;":"&amp;"mm"&amp;" ")&amp;CHAR(13)&amp;CHAR(10)&amp;(INDEX(JANA1S4,4,30))&amp;" "&amp;(INDEX(JANA1S4,4,32))&amp;CHAR(13)&amp;CHAR(10)&amp;" "&amp;(INDEX(JANA1S4,3,31))&amp;" "&amp;(INDEX(JANA1S4,3,33))&amp;CHAR(13)&amp;CHAR(10)&amp;" "&amp;(INDEX(JANA1S4,3,30)),(INDEX(JANA1S4,1,30))&amp;CHAR(13)&amp;CHAR(10)&amp;" de "&amp;TEXT((INDEX(JANA1S4,2,30)),"hh"&amp;":"&amp;"mm")&amp;" à "&amp;TEXT((INDEX(JANA1S4,2,30)),"hh"&amp;":"&amp;"mm"&amp;" ")&amp;CHAR(13)&amp;CHAR(10)&amp;(INDEX(JANA1S4,4,30))&amp;" "&amp;CHAR(13)&amp;CHAR(10)&amp;(INDEX(JANA1S4,3,31))&amp;" "&amp;CHAR(13)&amp;CHAR(10)&amp;(INDEX(JANA1S4,3,30))))</f>
        <v>#REF!</v>
      </c>
      <c r="H114" s="617"/>
      <c r="I114" s="618" t="e">
        <f>IF(COUNTIF((INDEX(JANA1S4,1,38)),""),"",IF(COUNTIF((INDEX(JANA1S4,1,40)),"&gt;&lt;"),(INDEX(JANA1S4,1,38))&amp;"&amp;"&amp;(INDEX(JANA1S4,1,40))&amp;CHAR(13)&amp;CHAR(10)&amp;" de "&amp;TEXT((INDEX(JANA1S4,2,38)),"hh"&amp;":"&amp;"mm")&amp;" à "&amp;TEXT((INDEX(JANA1S4,2,39)),"hh"&amp;":"&amp;"mm"&amp;" "&amp;CHAR(13)&amp;CHAR(10)&amp;"&amp;")&amp;" de "&amp;TEXT((INDEX(JANA1S4,2,40)),"hh"&amp;":"&amp;"mm")&amp;" à "&amp;TEXT((INDEX(JANA1S4,2,41)),"hh"&amp;":"&amp;"mm"&amp;" ")&amp;CHAR(13)&amp;CHAR(10)&amp;(INDEX(JANA1S4,4,38))&amp;" "&amp;(INDEX(JANA1S4,4,40))&amp;CHAR(13)&amp;CHAR(10)&amp;" "&amp;(INDEX(JANA1S4,3,39))&amp;" "&amp;(INDEX(JANA1S4,3,41))&amp;CHAR(13)&amp;CHAR(10)&amp;" "&amp;(INDEX(JANA1S4,3,38)),(INDEX(JANA1S4,1,38))&amp;CHAR(13)&amp;CHAR(10)&amp;" de "&amp;TEXT((INDEX(JANA1S4,2,38)),"hh"&amp;":"&amp;"mm")&amp;" à "&amp;TEXT((INDEX(JANA1S4,2,38)),"hh"&amp;":"&amp;"mm"&amp;" ")&amp;CHAR(13)&amp;CHAR(10)&amp;(INDEX(JANA1S4,4,38))&amp;" "&amp;CHAR(13)&amp;CHAR(10)&amp;(INDEX(JANA1S4,3,39))&amp;" "&amp;CHAR(13)&amp;CHAR(10)&amp;(INDEX(JANA1S4,3,38))))</f>
        <v>#REF!</v>
      </c>
      <c r="J114" s="617"/>
      <c r="K114" s="618" t="e">
        <f>IF(COUNTIF((INDEX(JANA1S4,1,44)),""),"",(INDEX(JANA1S4,1,44))&amp;CHAR(13)&amp;CHAR(10)&amp;" de "&amp;TEXT((INDEX(JANA1S4,2,44)),"hh"&amp;":"&amp;"mm")&amp;" à "&amp;TEXT((INDEX(JANA1S4,2,44)),"hh"&amp;":"&amp;"mm"&amp;" ")&amp;CHAR(13)&amp;CHAR(10)&amp;(INDEX(JANA1S4,4,44))&amp;" "&amp;CHAR(13)&amp;CHAR(10)&amp;(INDEX(JANA1S4,3,45))&amp;" "&amp;CHAR(13)&amp;CHAR(10)&amp;(INDEX(JANA1S4,3,44)))</f>
        <v>#REF!</v>
      </c>
      <c r="L114" s="619"/>
    </row>
    <row r="115" spans="1:12" ht="16.5" thickBot="1" x14ac:dyDescent="0.3"/>
    <row r="116" spans="1:12" x14ac:dyDescent="0.25">
      <c r="A116" s="33">
        <f>K111+2</f>
        <v>43129</v>
      </c>
      <c r="B116" s="34" t="s">
        <v>234</v>
      </c>
      <c r="C116" s="35">
        <f>A116+1</f>
        <v>43130</v>
      </c>
      <c r="D116" s="34" t="s">
        <v>234</v>
      </c>
      <c r="E116" s="35">
        <f>C116+1</f>
        <v>43131</v>
      </c>
      <c r="F116" s="34" t="s">
        <v>234</v>
      </c>
      <c r="G116" s="35">
        <f>E116+1</f>
        <v>43132</v>
      </c>
      <c r="H116" s="34" t="s">
        <v>234</v>
      </c>
      <c r="I116" s="35">
        <f>G116+1</f>
        <v>43133</v>
      </c>
      <c r="J116" s="34" t="s">
        <v>234</v>
      </c>
      <c r="K116" s="35">
        <f>I116+1</f>
        <v>43134</v>
      </c>
      <c r="L116" s="36" t="s">
        <v>234</v>
      </c>
    </row>
    <row r="117" spans="1:12" ht="96" customHeight="1" thickBot="1" x14ac:dyDescent="0.3">
      <c r="A117" s="620" t="e">
        <f>IF(COUNTIF((INDEX(JANA1S5,1,2)),""),"",IF(COUNTIF((INDEX(JANA1S5,1,4)),"&gt;&lt;"),(INDEX(JANA1S5,1,2))&amp;"&amp;"&amp;(INDEX(JANA1S5,1,4))&amp;CHAR(13)&amp;CHAR(10)&amp;" de "&amp;TEXT((INDEX(JANA1S5,2,2)),"hh"&amp;":"&amp;"mm")&amp;" à "&amp;TEXT((INDEX(JANA1S5,2,3)),"hh"&amp;":"&amp;"mm"&amp;" "&amp;CHAR(13)&amp;CHAR(10)&amp;"&amp;")&amp;" de "&amp;TEXT((INDEX(JANA1S5,2,4)),"hh"&amp;":"&amp;"mm")&amp;" à "&amp;TEXT((INDEX(JANA1S5,2,5)),"hh"&amp;":"&amp;"mm"&amp;" ")&amp;CHAR(13)&amp;CHAR(10)&amp;(INDEX(JANA1S5,4,2))&amp;" "&amp;(INDEX(JANA1S5,4,4))&amp;CHAR(13)&amp;CHAR(10)&amp;" "&amp;(INDEX(JANA1S5,3,3))&amp;" "&amp;(INDEX(JANA1S5,3,5))&amp;CHAR(13)&amp;CHAR(10)&amp;" "&amp;(INDEX(JANA1S5,3,2)),(INDEX(JANA1S5,1,2))&amp;CHAR(13)&amp;CHAR(10)&amp;" de "&amp;TEXT((INDEX(JANA1S5,2,2)),"hh"&amp;":"&amp;"mm")&amp;" à "&amp;TEXT((INDEX(JANA1S5,2,2)),"hh"&amp;":"&amp;"mm"&amp;" ")&amp;CHAR(13)&amp;CHAR(10)&amp;(INDEX(JANA1S5,4,2))&amp;" "&amp;CHAR(13)&amp;CHAR(10)&amp;(INDEX(JANA1S5,3,3))&amp;" "&amp;CHAR(13)&amp;CHAR(10)&amp;(INDEX(JANA1S5,3,2))))</f>
        <v>#REF!</v>
      </c>
      <c r="B117" s="621"/>
      <c r="C117" s="622" t="e">
        <f>IF(COUNTIF((INDEX(JANA1S5,1,10)),""),"",IF(COUNTIF((INDEX(JANA1S5,1,12)),"&gt;&lt;"),(INDEX(JANA1S5,1,10))&amp;"&amp;"&amp;(INDEX(JANA1S5,1,12))&amp;CHAR(13)&amp;CHAR(10)&amp;" de "&amp;TEXT((INDEX(JANA1S5,2,10)),"hh"&amp;":"&amp;"mm")&amp;" à "&amp;TEXT((INDEX(JANA1S5,2,11)),"hh"&amp;":"&amp;"mm"&amp;" "&amp;CHAR(13)&amp;CHAR(10)&amp;"&amp;")&amp;" de "&amp;TEXT((INDEX(JANA1S5,2,12)),"hh"&amp;":"&amp;"mm")&amp;" à "&amp;TEXT((INDEX(JANA1S5,2,13)),"hh"&amp;":"&amp;"mm"&amp;" ")&amp;CHAR(13)&amp;CHAR(10)&amp;(INDEX(JANA1S5,4,10))&amp;" "&amp;(INDEX(JANA1S5,4,12))&amp;CHAR(13)&amp;CHAR(10)&amp;" "&amp;(INDEX(JANA1S5,3,11))&amp;" "&amp;(INDEX(JANA1S5,3,13))&amp;CHAR(13)&amp;CHAR(10)&amp;" "&amp;(INDEX(JANA1S5,3,10)),(INDEX(JANA1S5,1,10))&amp;CHAR(13)&amp;CHAR(10)&amp;" de "&amp;TEXT((INDEX(JANA1S5,2,10)),"hh"&amp;":"&amp;"mm")&amp;" à "&amp;TEXT((INDEX(JANA1S5,2,10)),"hh"&amp;":"&amp;"mm"&amp;" ")&amp;CHAR(13)&amp;CHAR(10)&amp;(INDEX(JANA1S5,4,10))&amp;" "&amp;CHAR(13)&amp;CHAR(10)&amp;(INDEX(JANA1S5,3,11))&amp;" "&amp;CHAR(13)&amp;CHAR(10)&amp;(INDEX(JANA1S5,3,10))))</f>
        <v>#REF!</v>
      </c>
      <c r="D117" s="621"/>
      <c r="E117" s="623" t="e">
        <f>IF(COUNTIF((INDEX(JANA1S5,1,18)),""),"",IF(COUNTIF((INDEX(JANA1S5,1,20)),"&gt;&lt;"),(INDEX(JANA1S5,1,18))&amp;"&amp;"&amp;(INDEX(JANA1S5,1,20))&amp;CHAR(13)&amp;CHAR(10)&amp;" de "&amp;TEXT((INDEX(JANA1S5,2,18)),"hh"&amp;":"&amp;"mm")&amp;" à "&amp;TEXT((INDEX(JANA1S5,2,19)),"hh"&amp;":"&amp;"mm"&amp;" "&amp;CHAR(13)&amp;CHAR(10)&amp;"&amp;")&amp;" de "&amp;TEXT((INDEX(JANA1S5,2,20)),"hh"&amp;":"&amp;"mm")&amp;" à "&amp;TEXT((INDEX(JANA1S5,2,21)),"hh"&amp;":"&amp;"mm"&amp;" ")&amp;CHAR(13)&amp;CHAR(10)&amp;(INDEX(JANA1S5,4,18))&amp;" "&amp;(INDEX(JANA1S5,4,20))&amp;CHAR(13)&amp;CHAR(10)&amp;" "&amp;(INDEX(JANA1S5,3,19))&amp;" "&amp;(INDEX(JANA1S5,3,21))&amp;CHAR(13)&amp;CHAR(10)&amp;" "&amp;(INDEX(JANA1S5,3,18)),(INDEX(JANA1S5,1,18))&amp;CHAR(13)&amp;CHAR(10)&amp;" de "&amp;TEXT((INDEX(JANA1S5,2,18)),"hh"&amp;":"&amp;"mm")&amp;" à "&amp;TEXT((INDEX(JANA1S5,2,18)),"hh"&amp;":"&amp;"mm"&amp;" ")&amp;CHAR(13)&amp;CHAR(10)&amp;(INDEX(JANA1S5,4,18))&amp;" "&amp;CHAR(13)&amp;CHAR(10)&amp;(INDEX(JANA1S5,3,19))&amp;" "&amp;CHAR(13)&amp;CHAR(10)&amp;(INDEX(JANA1S5,3,18))))</f>
        <v>#REF!</v>
      </c>
      <c r="F117" s="624"/>
      <c r="G117" s="623" t="e">
        <f>IF(COUNTIF((INDEX(FEVA1S1,1,26)),""),"",IF(COUNTIF((INDEX(FEVA1S1,1,28)),"&gt;&lt;"),(INDEX(FEVA1S1,1,26))&amp;"&amp;"&amp;(INDEX(FEVA1S1,1,28))&amp;CHAR(13)&amp;CHAR(10)&amp;" de "&amp;TEXT((INDEX(FEVA1S1,2,26)),"hh"&amp;":"&amp;"mm")&amp;" à "&amp;TEXT((INDEX(FEVA1S1,2,27)),"hh"&amp;":"&amp;"mm"&amp;" "&amp;CHAR(13)&amp;CHAR(10)&amp;"&amp;")&amp;" de "&amp;TEXT((INDEX(FEVA1S1,2,28)),"hh"&amp;":"&amp;"mm")&amp;" à "&amp;TEXT((INDEX(FEVA1S1,2,29)),"hh"&amp;":"&amp;"mm"&amp;" ")&amp;CHAR(13)&amp;CHAR(10)&amp;(INDEX(FEVA1S1,4,26))&amp;" "&amp;(INDEX(FEVA1S1,4,28))&amp;CHAR(13)&amp;CHAR(10)&amp;" "&amp;(INDEX(FEVA1S1,3,27))&amp;" "&amp;(INDEX(FEVA1S1,3,29))&amp;CHAR(13)&amp;CHAR(10)&amp;" "&amp;(INDEX(FEVA1S1,3,26)),(INDEX(FEVA1S1,1,26))&amp;CHAR(13)&amp;CHAR(10)&amp;" de "&amp;TEXT((INDEX(FEVA1S1,2,26)),"hh"&amp;":"&amp;"mm")&amp;" à "&amp;TEXT((INDEX(FEVA1S1,2,26)),"hh"&amp;":"&amp;"mm"&amp;" ")&amp;CHAR(13)&amp;CHAR(10)&amp;(INDEX(FEVA1S1,4,26))&amp;" "&amp;CHAR(13)&amp;CHAR(10)&amp;(INDEX(FEVA1S1,3,27))&amp;" "&amp;CHAR(13)&amp;CHAR(10)&amp;(INDEX(FEVA1S1,3,26))))</f>
        <v>#REF!</v>
      </c>
      <c r="H117" s="624"/>
      <c r="I117" s="623" t="e">
        <f>IF(COUNTIF((INDEX(FEVA1S1,1,34)),""),"",IF(COUNTIF((INDEX(FEVA1S1,1,36)),"&gt;&lt;"),(INDEX(FEVA1S1,1,34))&amp;"&amp;"&amp;(INDEX(FEVA1S1,1,36))&amp;CHAR(13)&amp;CHAR(10)&amp;" de "&amp;TEXT((INDEX(FEVA1S1,2,34)),"hh"&amp;":"&amp;"mm")&amp;" à "&amp;TEXT((INDEX(FEVA1S1,2,35)),"hh"&amp;":"&amp;"mm"&amp;" "&amp;CHAR(13)&amp;CHAR(10)&amp;"&amp;")&amp;" de "&amp;TEXT((INDEX(FEVA1S1,2,36)),"hh"&amp;":"&amp;"mm")&amp;" à "&amp;TEXT((INDEX(FEVA1S1,2,37)),"hh"&amp;":"&amp;"mm"&amp;" ")&amp;CHAR(13)&amp;CHAR(10)&amp;(INDEX(FEVA1S1,4,34))&amp;" "&amp;(INDEX(FEVA1S1,4,36))&amp;CHAR(13)&amp;CHAR(10)&amp;" "&amp;(INDEX(FEVA1S1,3,35))&amp;" "&amp;(INDEX(FEVA1S1,3,37))&amp;CHAR(13)&amp;CHAR(10)&amp;" "&amp;(INDEX(FEVA1S1,3,34)),(INDEX(FEVA1S1,1,34))&amp;CHAR(13)&amp;CHAR(10)&amp;" de "&amp;TEXT((INDEX(FEVA1S1,2,34)),"hh"&amp;":"&amp;"mm")&amp;" à "&amp;TEXT((INDEX(FEVA1S1,2,34)),"hh"&amp;":"&amp;"mm"&amp;" ")&amp;CHAR(13)&amp;CHAR(10)&amp;(INDEX(FEVA1S1,4,34))&amp;" "&amp;CHAR(13)&amp;CHAR(10)&amp;(INDEX(FEVA1S1,3,35))&amp;" "&amp;CHAR(13)&amp;CHAR(10)&amp;(INDEX(FEVA1S1,3,34))))</f>
        <v>#REF!</v>
      </c>
      <c r="J117" s="624"/>
      <c r="K117" s="622" t="e">
        <f>IF(COUNTIF((INDEX(FEVA1S1,1,42)),""),"",(INDEX(FEVA1S1,1,42))&amp;CHAR(13)&amp;CHAR(10)&amp;" de "&amp;TEXT((INDEX(FEVA1S1,2,42)),"hh"&amp;":"&amp;"mm")&amp;" à "&amp;TEXT((INDEX(FEVA1S1,2,42)),"hh"&amp;":"&amp;"mm"&amp;" ")&amp;CHAR(13)&amp;CHAR(10)&amp;(INDEX(FEVA1S1,4,42))&amp;" "&amp;CHAR(13)&amp;CHAR(10)&amp;(INDEX(FEVA1S1,3,43))&amp;" "&amp;CHAR(13)&amp;CHAR(10)&amp;(INDEX(FEVA1S1,3,42)))</f>
        <v>#REF!</v>
      </c>
      <c r="L117" s="625"/>
    </row>
    <row r="118" spans="1:12" x14ac:dyDescent="0.25">
      <c r="A118" s="37"/>
      <c r="B118" s="39" t="s">
        <v>235</v>
      </c>
      <c r="C118" s="38"/>
      <c r="D118" s="39" t="s">
        <v>235</v>
      </c>
      <c r="E118" s="42"/>
      <c r="F118" s="43" t="s">
        <v>235</v>
      </c>
      <c r="G118" s="42"/>
      <c r="H118" s="43" t="s">
        <v>235</v>
      </c>
      <c r="I118" s="42"/>
      <c r="J118" s="43" t="s">
        <v>235</v>
      </c>
      <c r="K118" s="44"/>
      <c r="L118" s="45" t="s">
        <v>235</v>
      </c>
    </row>
    <row r="119" spans="1:12" ht="96" customHeight="1" thickBot="1" x14ac:dyDescent="0.3">
      <c r="A119" s="616" t="e">
        <f>IF(COUNTIF((INDEX(JANA1S5,1,6)),""),"",IF(COUNTIF((INDEX(JANA1S5,1,8)),"&gt;&lt;"),(INDEX(JANA1S5,1,6))&amp;"&amp;"&amp;(INDEX(JANA1S5,1,8))&amp;CHAR(13)&amp;CHAR(10)&amp;" de "&amp;TEXT((INDEX(JANA1S5,2,6)),"hh"&amp;":"&amp;"mm")&amp;" à "&amp;TEXT((INDEX(JANA1S5,2,7)),"hh"&amp;":"&amp;"mm"&amp;" "&amp;CHAR(13)&amp;CHAR(10)&amp;"&amp;")&amp;" de "&amp;TEXT((INDEX(JANA1S5,2,8)),"hh"&amp;":"&amp;"mm")&amp;" à "&amp;TEXT((INDEX(JANA1S5,2,9)),"hh"&amp;":"&amp;"mm"&amp;" ")&amp;CHAR(13)&amp;CHAR(10)&amp;(INDEX(JANA1S5,4,6))&amp;" "&amp;(INDEX(JANA1S5,4,8))&amp;CHAR(13)&amp;CHAR(10)&amp;" "&amp;(INDEX(JANA1S5,3,7))&amp;" "&amp;(INDEX(JANA1S5,3,9))&amp;CHAR(13)&amp;CHAR(10)&amp;" "&amp;(INDEX(JANA1S5,3,6)),(INDEX(JANA1S5,1,6))&amp;CHAR(13)&amp;CHAR(10)&amp;" de "&amp;TEXT((INDEX(JANA1S5,2,6)),"hh"&amp;":"&amp;"mm")&amp;" à "&amp;TEXT((INDEX(JANA1S5,2,6)),"hh"&amp;":"&amp;"mm"&amp;" ")&amp;CHAR(13)&amp;CHAR(10)&amp;(INDEX(JANA1S5,4,6))&amp;" "&amp;CHAR(13)&amp;CHAR(10)&amp;(INDEX(JANA1S5,3,7))&amp;" "&amp;CHAR(13)&amp;CHAR(10)&amp;(INDEX(JANA1S5,3,6))))</f>
        <v>#REF!</v>
      </c>
      <c r="B119" s="617"/>
      <c r="C119" s="618" t="e">
        <f>IF(COUNTIF((INDEX(JANA1S5,1,14)),""),"",IF(COUNTIF((INDEX(JANA1S5,1,16)),"&gt;&lt;"),(INDEX(JANA1S5,1,14))&amp;"&amp;"&amp;(INDEX(JANA1S5,1,16))&amp;CHAR(13)&amp;CHAR(10)&amp;" de "&amp;TEXT((INDEX(JANA1S5,2,14)),"hh"&amp;":"&amp;"mm")&amp;" à "&amp;TEXT((INDEX(JANA1S5,2,15)),"hh"&amp;":"&amp;"mm"&amp;" "&amp;CHAR(13)&amp;CHAR(10)&amp;"&amp;")&amp;" de "&amp;TEXT((INDEX(JANA1S5,2,16)),"hh"&amp;":"&amp;"mm")&amp;" à "&amp;TEXT((INDEX(JANA1S5,2,17)),"hh"&amp;":"&amp;"mm"&amp;" ")&amp;CHAR(13)&amp;CHAR(10)&amp;(INDEX(JANA1S5,4,14))&amp;" "&amp;(INDEX(JANA1S5,4,16))&amp;CHAR(13)&amp;CHAR(10)&amp;" "&amp;(INDEX(JANA1S5,3,15))&amp;" "&amp;(INDEX(JANA1S5,3,17))&amp;CHAR(13)&amp;CHAR(10)&amp;" "&amp;(INDEX(JANA1S5,3,14)),(INDEX(JANA1S5,1,14))&amp;CHAR(13)&amp;CHAR(10)&amp;" de "&amp;TEXT((INDEX(JANA1S5,2,14)),"hh"&amp;":"&amp;"mm")&amp;" à "&amp;TEXT((INDEX(JANA1S5,2,14)),"hh"&amp;":"&amp;"mm"&amp;" ")&amp;CHAR(13)&amp;CHAR(10)&amp;(INDEX(JANA1S5,4,14))&amp;" "&amp;CHAR(13)&amp;CHAR(10)&amp;(INDEX(JANA1S5,3,15))&amp;" "&amp;CHAR(13)&amp;CHAR(10)&amp;(INDEX(JANA1S5,3,14))))</f>
        <v>#REF!</v>
      </c>
      <c r="D119" s="617"/>
      <c r="E119" s="618" t="e">
        <f>IF(COUNTIF((INDEX(JANA1S5,1,22)),""),"",IF(COUNTIF((INDEX(JANA1S5,1,24)),"&gt;&lt;"),(INDEX(JANA1S5,1,22))&amp;"&amp;"&amp;(INDEX(JANA1S5,1,24))&amp;CHAR(13)&amp;CHAR(10)&amp;" de "&amp;TEXT((INDEX(JANA1S5,2,22)),"hh"&amp;":"&amp;"mm")&amp;" à "&amp;TEXT((INDEX(JANA1S5,2,23)),"hh"&amp;":"&amp;"mm"&amp;" "&amp;CHAR(13)&amp;CHAR(10)&amp;"&amp;")&amp;" de "&amp;TEXT((INDEX(JANA1S5,2,24)),"hh"&amp;":"&amp;"mm")&amp;" à "&amp;TEXT((INDEX(JANA1S5,2,25)),"hh"&amp;":"&amp;"mm"&amp;" ")&amp;CHAR(13)&amp;CHAR(10)&amp;(INDEX(JANA1S5,4,22))&amp;" "&amp;(INDEX(JANA1S5,4,24))&amp;CHAR(13)&amp;CHAR(10)&amp;" "&amp;(INDEX(JANA1S5,3,23))&amp;" "&amp;(INDEX(JANA1S5,3,25))&amp;CHAR(13)&amp;CHAR(10)&amp;" "&amp;(INDEX(JANA1S5,3,22)),(INDEX(JANA1S5,1,22))&amp;CHAR(13)&amp;CHAR(10)&amp;" de "&amp;TEXT((INDEX(JANA1S5,2,22)),"hh"&amp;":"&amp;"mm")&amp;" à "&amp;TEXT((INDEX(JANA1S5,2,22)),"hh"&amp;":"&amp;"mm"&amp;" ")&amp;CHAR(13)&amp;CHAR(10)&amp;(INDEX(JANA1S5,4,22))&amp;" "&amp;CHAR(13)&amp;CHAR(10)&amp;(INDEX(JANA1S5,3,23))&amp;" "&amp;CHAR(13)&amp;CHAR(10)&amp;(INDEX(JANA1S5,3,22))))</f>
        <v>#REF!</v>
      </c>
      <c r="F119" s="617"/>
      <c r="G119" s="618" t="e">
        <f>IF(COUNTIF((INDEX(FEVA1S1,1,30)),""),"",IF(COUNTIF((INDEX(FEVA1S1,1,32)),"&gt;&lt;"),(INDEX(FEVA1S1,1,30))&amp;"&amp;"&amp;(INDEX(FEVA1S1,1,32))&amp;CHAR(13)&amp;CHAR(10)&amp;" de "&amp;TEXT((INDEX(FEVA1S1,2,30)),"hh"&amp;":"&amp;"mm")&amp;" à "&amp;TEXT((INDEX(FEVA1S1,2,31)),"hh"&amp;":"&amp;"mm"&amp;" "&amp;CHAR(13)&amp;CHAR(10)&amp;"&amp;")&amp;" de "&amp;TEXT((INDEX(FEVA1S1,2,32)),"hh"&amp;":"&amp;"mm")&amp;" à "&amp;TEXT((INDEX(FEVA1S1,2,33)),"hh"&amp;":"&amp;"mm"&amp;" ")&amp;CHAR(13)&amp;CHAR(10)&amp;(INDEX(FEVA1S1,4,30))&amp;" "&amp;(INDEX(FEVA1S1,4,32))&amp;CHAR(13)&amp;CHAR(10)&amp;" "&amp;(INDEX(FEVA1S1,3,31))&amp;" "&amp;(INDEX(FEVA1S1,3,33))&amp;CHAR(13)&amp;CHAR(10)&amp;" "&amp;(INDEX(FEVA1S1,3,30)),(INDEX(FEVA1S1,1,30))&amp;CHAR(13)&amp;CHAR(10)&amp;" de "&amp;TEXT((INDEX(FEVA1S1,2,30)),"hh"&amp;":"&amp;"mm")&amp;" à "&amp;TEXT((INDEX(FEVA1S1,2,30)),"hh"&amp;":"&amp;"mm"&amp;" ")&amp;CHAR(13)&amp;CHAR(10)&amp;(INDEX(FEVA1S1,4,30))&amp;" "&amp;CHAR(13)&amp;CHAR(10)&amp;(INDEX(FEVA1S1,3,31))&amp;" "&amp;CHAR(13)&amp;CHAR(10)&amp;(INDEX(FEVA1S1,3,30))))</f>
        <v>#REF!</v>
      </c>
      <c r="H119" s="617"/>
      <c r="I119" s="618" t="e">
        <f>IF(COUNTIF((INDEX(FEVA1S1,1,38)),""),"",IF(COUNTIF((INDEX(FEVA1S1,1,40)),"&gt;&lt;"),(INDEX(FEVA1S1,1,38))&amp;"&amp;"&amp;(INDEX(FEVA1S1,1,40))&amp;CHAR(13)&amp;CHAR(10)&amp;" de "&amp;TEXT((INDEX(FEVA1S1,2,38)),"hh"&amp;":"&amp;"mm")&amp;" à "&amp;TEXT((INDEX(FEVA1S1,2,39)),"hh"&amp;":"&amp;"mm"&amp;" "&amp;CHAR(13)&amp;CHAR(10)&amp;"&amp;")&amp;" de "&amp;TEXT((INDEX(FEVA1S1,2,40)),"hh"&amp;":"&amp;"mm")&amp;" à "&amp;TEXT((INDEX(FEVA1S1,2,41)),"hh"&amp;":"&amp;"mm"&amp;" ")&amp;CHAR(13)&amp;CHAR(10)&amp;(INDEX(FEVA1S1,4,38))&amp;" "&amp;(INDEX(FEVA1S1,4,40))&amp;CHAR(13)&amp;CHAR(10)&amp;" "&amp;(INDEX(FEVA1S1,3,39))&amp;" "&amp;(INDEX(FEVA1S1,3,41))&amp;CHAR(13)&amp;CHAR(10)&amp;" "&amp;(INDEX(FEVA1S1,3,38)),(INDEX(FEVA1S1,1,38))&amp;CHAR(13)&amp;CHAR(10)&amp;" de "&amp;TEXT((INDEX(FEVA1S1,2,38)),"hh"&amp;":"&amp;"mm")&amp;" à "&amp;TEXT((INDEX(FEVA1S1,2,38)),"hh"&amp;":"&amp;"mm"&amp;" ")&amp;CHAR(13)&amp;CHAR(10)&amp;(INDEX(FEVA1S1,4,38))&amp;" "&amp;CHAR(13)&amp;CHAR(10)&amp;(INDEX(FEVA1S1,3,39))&amp;" "&amp;CHAR(13)&amp;CHAR(10)&amp;(INDEX(FEVA1S1,3,38))))</f>
        <v>#REF!</v>
      </c>
      <c r="J119" s="617"/>
      <c r="K119" s="618" t="e">
        <f>IF(COUNTIF((INDEX(FEVA1S1,1,44)),""),"",(INDEX(FEVA1S1,1,44))&amp;CHAR(13)&amp;CHAR(10)&amp;" de "&amp;TEXT((INDEX(FEVA1S1,2,44)),"hh"&amp;":"&amp;"mm")&amp;" à "&amp;TEXT((INDEX(FEVA1S1,2,44)),"hh"&amp;":"&amp;"mm"&amp;" ")&amp;CHAR(13)&amp;CHAR(10)&amp;(INDEX(FEVA1S1,4,44))&amp;" "&amp;CHAR(13)&amp;CHAR(10)&amp;(INDEX(FEVA1S1,3,45))&amp;" "&amp;CHAR(13)&amp;CHAR(10)&amp;(INDEX(FEVA1S1,3,44)))</f>
        <v>#REF!</v>
      </c>
      <c r="L119" s="619"/>
    </row>
    <row r="121" spans="1:12" ht="19.5" thickBot="1" x14ac:dyDescent="0.35">
      <c r="A121" s="32">
        <f>EDATE(A95,1)</f>
        <v>43159</v>
      </c>
      <c r="C121" s="32"/>
      <c r="E121" s="32"/>
      <c r="G121" s="32"/>
      <c r="I121" s="32"/>
      <c r="K121" s="32"/>
    </row>
    <row r="122" spans="1:12" x14ac:dyDescent="0.25">
      <c r="A122" s="33">
        <f>+K116+2</f>
        <v>43136</v>
      </c>
      <c r="B122" s="34" t="s">
        <v>234</v>
      </c>
      <c r="C122" s="35">
        <f>A122+1</f>
        <v>43137</v>
      </c>
      <c r="D122" s="34" t="s">
        <v>234</v>
      </c>
      <c r="E122" s="35">
        <f>C122+1</f>
        <v>43138</v>
      </c>
      <c r="F122" s="34" t="s">
        <v>234</v>
      </c>
      <c r="G122" s="35">
        <f>E122+1</f>
        <v>43139</v>
      </c>
      <c r="H122" s="34" t="s">
        <v>234</v>
      </c>
      <c r="I122" s="35">
        <f>G122+1</f>
        <v>43140</v>
      </c>
      <c r="J122" s="34" t="s">
        <v>234</v>
      </c>
      <c r="K122" s="35">
        <f>I122+1</f>
        <v>43141</v>
      </c>
      <c r="L122" s="36" t="s">
        <v>234</v>
      </c>
    </row>
    <row r="123" spans="1:12" ht="96" customHeight="1" thickBot="1" x14ac:dyDescent="0.3">
      <c r="A123" s="620" t="e">
        <f>IF(COUNTIF((INDEX(FEVA1S2,1,2)),""),"",IF(COUNTIF((INDEX(FEVA1S2,1,4)),"&gt;&lt;"),(INDEX(FEVA1S2,1,2))&amp;"&amp;"&amp;(INDEX(FEVA1S2,1,4))&amp;CHAR(13)&amp;CHAR(10)&amp;" de "&amp;TEXT((INDEX(FEVA1S2,2,2)),"hh"&amp;":"&amp;"mm")&amp;" à "&amp;TEXT((INDEX(FEVA1S2,2,3)),"hh"&amp;":"&amp;"mm"&amp;" "&amp;CHAR(13)&amp;CHAR(10)&amp;"&amp;")&amp;" de "&amp;TEXT((INDEX(FEVA1S2,2,4)),"hh"&amp;":"&amp;"mm")&amp;" à "&amp;TEXT((INDEX(FEVA1S2,2,5)),"hh"&amp;":"&amp;"mm"&amp;" ")&amp;CHAR(13)&amp;CHAR(10)&amp;(INDEX(FEVA1S2,4,2))&amp;" "&amp;(INDEX(FEVA1S2,4,4))&amp;CHAR(13)&amp;CHAR(10)&amp;" "&amp;(INDEX(FEVA1S2,3,3))&amp;" "&amp;(INDEX(FEVA1S2,3,5))&amp;CHAR(13)&amp;CHAR(10)&amp;" "&amp;(INDEX(FEVA1S2,3,2)),(INDEX(FEVA1S2,1,2))&amp;CHAR(13)&amp;CHAR(10)&amp;" de "&amp;TEXT((INDEX(FEVA1S2,2,2)),"hh"&amp;":"&amp;"mm")&amp;" à "&amp;TEXT((INDEX(FEVA1S2,2,2)),"hh"&amp;":"&amp;"mm"&amp;" ")&amp;CHAR(13)&amp;CHAR(10)&amp;(INDEX(FEVA1S2,4,2))&amp;" "&amp;CHAR(13)&amp;CHAR(10)&amp;(INDEX(FEVA1S2,3,3))&amp;" "&amp;CHAR(13)&amp;CHAR(10)&amp;(INDEX(FEVA1S2,3,2))))</f>
        <v>#REF!</v>
      </c>
      <c r="B123" s="621"/>
      <c r="C123" s="622" t="e">
        <f>IF(COUNTIF((INDEX(FEVA1S2,1,10)),""),"",IF(COUNTIF((INDEX(FEVA1S2,1,12)),"&gt;&lt;"),(INDEX(FEVA1S2,1,10))&amp;"&amp;"&amp;(INDEX(FEVA1S2,1,12))&amp;CHAR(13)&amp;CHAR(10)&amp;" de "&amp;TEXT((INDEX(FEVA1S2,2,10)),"hh"&amp;":"&amp;"mm")&amp;" à "&amp;TEXT((INDEX(FEVA1S2,2,11)),"hh"&amp;":"&amp;"mm"&amp;" "&amp;CHAR(13)&amp;CHAR(10)&amp;"&amp;")&amp;" de "&amp;TEXT((INDEX(FEVA1S2,2,12)),"hh"&amp;":"&amp;"mm")&amp;" à "&amp;TEXT((INDEX(FEVA1S2,2,13)),"hh"&amp;":"&amp;"mm"&amp;" ")&amp;CHAR(13)&amp;CHAR(10)&amp;(INDEX(FEVA1S2,4,10))&amp;" "&amp;(INDEX(FEVA1S2,4,12))&amp;CHAR(13)&amp;CHAR(10)&amp;" "&amp;(INDEX(FEVA1S2,3,11))&amp;" "&amp;(INDEX(FEVA1S2,3,13))&amp;CHAR(13)&amp;CHAR(10)&amp;" "&amp;(INDEX(FEVA1S2,3,10)),(INDEX(FEVA1S2,1,10))&amp;CHAR(13)&amp;CHAR(10)&amp;" de "&amp;TEXT((INDEX(FEVA1S2,2,10)),"hh"&amp;":"&amp;"mm")&amp;" à "&amp;TEXT((INDEX(FEVA1S2,2,10)),"hh"&amp;":"&amp;"mm"&amp;" ")&amp;CHAR(13)&amp;CHAR(10)&amp;(INDEX(FEVA1S2,4,10))&amp;" "&amp;CHAR(13)&amp;CHAR(10)&amp;(INDEX(FEVA1S2,3,11))&amp;" "&amp;CHAR(13)&amp;CHAR(10)&amp;(INDEX(FEVA1S2,3,10))))</f>
        <v>#REF!</v>
      </c>
      <c r="D123" s="621"/>
      <c r="E123" s="623" t="e">
        <f>IF(COUNTIF((INDEX(FEVA1S2,1,18)),""),"",IF(COUNTIF((INDEX(FEVA1S2,1,20)),"&gt;&lt;"),(INDEX(FEVA1S2,1,18))&amp;"&amp;"&amp;(INDEX(FEVA1S2,1,20))&amp;CHAR(13)&amp;CHAR(10)&amp;" de "&amp;TEXT((INDEX(FEVA1S2,2,18)),"hh"&amp;":"&amp;"mm")&amp;" à "&amp;TEXT((INDEX(FEVA1S2,2,19)),"hh"&amp;":"&amp;"mm"&amp;" "&amp;CHAR(13)&amp;CHAR(10)&amp;"&amp;")&amp;" de "&amp;TEXT((INDEX(FEVA1S2,2,20)),"hh"&amp;":"&amp;"mm")&amp;" à "&amp;TEXT((INDEX(FEVA1S2,2,21)),"hh"&amp;":"&amp;"mm"&amp;" ")&amp;CHAR(13)&amp;CHAR(10)&amp;(INDEX(FEVA1S2,4,18))&amp;" "&amp;(INDEX(FEVA1S2,4,20))&amp;CHAR(13)&amp;CHAR(10)&amp;" "&amp;(INDEX(FEVA1S2,3,19))&amp;" "&amp;(INDEX(FEVA1S2,3,21))&amp;CHAR(13)&amp;CHAR(10)&amp;" "&amp;(INDEX(FEVA1S2,3,18)),(INDEX(FEVA1S2,1,18))&amp;CHAR(13)&amp;CHAR(10)&amp;" de "&amp;TEXT((INDEX(FEVA1S2,2,18)),"hh"&amp;":"&amp;"mm")&amp;" à "&amp;TEXT((INDEX(FEVA1S2,2,18)),"hh"&amp;":"&amp;"mm"&amp;" ")&amp;CHAR(13)&amp;CHAR(10)&amp;(INDEX(FEVA1S2,4,18))&amp;" "&amp;CHAR(13)&amp;CHAR(10)&amp;(INDEX(FEVA1S2,3,19))&amp;" "&amp;CHAR(13)&amp;CHAR(10)&amp;(INDEX(FEVA1S2,3,18))))</f>
        <v>#REF!</v>
      </c>
      <c r="F123" s="624"/>
      <c r="G123" s="623" t="e">
        <f>IF(COUNTIF((INDEX(FEVA1S2,1,26)),""),"",IF(COUNTIF((INDEX(FEVA1S2,1,28)),"&gt;&lt;"),(INDEX(FEVA1S2,1,26))&amp;"&amp;"&amp;(INDEX(FEVA1S2,1,28))&amp;CHAR(13)&amp;CHAR(10)&amp;" de "&amp;TEXT((INDEX(FEVA1S2,2,26)),"hh"&amp;":"&amp;"mm")&amp;" à "&amp;TEXT((INDEX(FEVA1S2,2,27)),"hh"&amp;":"&amp;"mm"&amp;" "&amp;CHAR(13)&amp;CHAR(10)&amp;"&amp;")&amp;" de "&amp;TEXT((INDEX(FEVA1S2,2,28)),"hh"&amp;":"&amp;"mm")&amp;" à "&amp;TEXT((INDEX(FEVA1S2,2,29)),"hh"&amp;":"&amp;"mm"&amp;" ")&amp;CHAR(13)&amp;CHAR(10)&amp;(INDEX(FEVA1S2,4,26))&amp;" "&amp;(INDEX(FEVA1S2,4,28))&amp;CHAR(13)&amp;CHAR(10)&amp;" "&amp;(INDEX(FEVA1S2,3,27))&amp;" "&amp;(INDEX(FEVA1S2,3,29))&amp;CHAR(13)&amp;CHAR(10)&amp;" "&amp;(INDEX(FEVA1S2,3,26)),(INDEX(FEVA1S2,1,26))&amp;CHAR(13)&amp;CHAR(10)&amp;" de "&amp;TEXT((INDEX(FEVA1S2,2,26)),"hh"&amp;":"&amp;"mm")&amp;" à "&amp;TEXT((INDEX(FEVA1S2,2,26)),"hh"&amp;":"&amp;"mm"&amp;" ")&amp;CHAR(13)&amp;CHAR(10)&amp;(INDEX(FEVA1S2,4,26))&amp;" "&amp;CHAR(13)&amp;CHAR(10)&amp;(INDEX(FEVA1S2,3,27))&amp;" "&amp;CHAR(13)&amp;CHAR(10)&amp;(INDEX(FEVA1S2,3,26))))</f>
        <v>#REF!</v>
      </c>
      <c r="H123" s="624"/>
      <c r="I123" s="623" t="e">
        <f>IF(COUNTIF((INDEX(FEVA1S2,1,34)),""),"",IF(COUNTIF((INDEX(FEVA1S2,1,36)),"&gt;&lt;"),(INDEX(FEVA1S2,1,34))&amp;"&amp;"&amp;(INDEX(FEVA1S2,1,36))&amp;CHAR(13)&amp;CHAR(10)&amp;" de "&amp;TEXT((INDEX(FEVA1S2,2,34)),"hh"&amp;":"&amp;"mm")&amp;" à "&amp;TEXT((INDEX(FEVA1S2,2,35)),"hh"&amp;":"&amp;"mm"&amp;" "&amp;CHAR(13)&amp;CHAR(10)&amp;"&amp;")&amp;" de "&amp;TEXT((INDEX(FEVA1S2,2,36)),"hh"&amp;":"&amp;"mm")&amp;" à "&amp;TEXT((INDEX(FEVA1S2,2,37)),"hh"&amp;":"&amp;"mm"&amp;" ")&amp;CHAR(13)&amp;CHAR(10)&amp;(INDEX(FEVA1S2,4,34))&amp;" "&amp;(INDEX(FEVA1S2,4,36))&amp;CHAR(13)&amp;CHAR(10)&amp;" "&amp;(INDEX(FEVA1S2,3,35))&amp;" "&amp;(INDEX(FEVA1S2,3,37))&amp;CHAR(13)&amp;CHAR(10)&amp;" "&amp;(INDEX(FEVA1S2,3,34)),(INDEX(FEVA1S2,1,34))&amp;CHAR(13)&amp;CHAR(10)&amp;" de "&amp;TEXT((INDEX(FEVA1S2,2,34)),"hh"&amp;":"&amp;"mm")&amp;" à "&amp;TEXT((INDEX(FEVA1S2,2,34)),"hh"&amp;":"&amp;"mm"&amp;" ")&amp;CHAR(13)&amp;CHAR(10)&amp;(INDEX(FEVA1S2,4,34))&amp;" "&amp;CHAR(13)&amp;CHAR(10)&amp;(INDEX(FEVA1S2,3,35))&amp;" "&amp;CHAR(13)&amp;CHAR(10)&amp;(INDEX(FEVA1S2,3,34))))</f>
        <v>#REF!</v>
      </c>
      <c r="J123" s="624"/>
      <c r="K123" s="622" t="e">
        <f>IF(COUNTIF((INDEX(FEVA1S2,1,42)),""),"",(INDEX(FEVA1S2,1,42))&amp;CHAR(13)&amp;CHAR(10)&amp;" de "&amp;TEXT((INDEX(FEVA1S2,2,42)),"hh"&amp;":"&amp;"mm")&amp;" à "&amp;TEXT((INDEX(FEVA1S2,2,42)),"hh"&amp;":"&amp;"mm"&amp;" ")&amp;CHAR(13)&amp;CHAR(10)&amp;(INDEX(FEVA1S2,4,42))&amp;" "&amp;CHAR(13)&amp;CHAR(10)&amp;(INDEX(FEVA1S2,3,43))&amp;" "&amp;CHAR(13)&amp;CHAR(10)&amp;(INDEX(FEVA1S2,3,42)))</f>
        <v>#REF!</v>
      </c>
      <c r="L123" s="625"/>
    </row>
    <row r="124" spans="1:12" x14ac:dyDescent="0.25">
      <c r="A124" s="37"/>
      <c r="B124" s="39" t="s">
        <v>235</v>
      </c>
      <c r="C124" s="38"/>
      <c r="D124" s="39" t="s">
        <v>235</v>
      </c>
      <c r="E124" s="42"/>
      <c r="F124" s="43" t="s">
        <v>235</v>
      </c>
      <c r="G124" s="42"/>
      <c r="H124" s="43" t="s">
        <v>235</v>
      </c>
      <c r="I124" s="42"/>
      <c r="J124" s="43" t="s">
        <v>235</v>
      </c>
      <c r="K124" s="44"/>
      <c r="L124" s="45" t="s">
        <v>235</v>
      </c>
    </row>
    <row r="125" spans="1:12" ht="96" customHeight="1" thickBot="1" x14ac:dyDescent="0.3">
      <c r="A125" s="616" t="e">
        <f>IF(COUNTIF((INDEX(FEVA1S2,1,6)),""),"",IF(COUNTIF((INDEX(FEVA1S2,1,8)),"&gt;&lt;"),(INDEX(FEVA1S2,1,6))&amp;"&amp;"&amp;(INDEX(FEVA1S2,1,8))&amp;CHAR(13)&amp;CHAR(10)&amp;" de "&amp;TEXT((INDEX(FEVA1S2,2,6)),"hh"&amp;":"&amp;"mm")&amp;" à "&amp;TEXT((INDEX(FEVA1S2,2,7)),"hh"&amp;":"&amp;"mm"&amp;" "&amp;CHAR(13)&amp;CHAR(10)&amp;"&amp;")&amp;" de "&amp;TEXT((INDEX(FEVA1S2,2,8)),"hh"&amp;":"&amp;"mm")&amp;" à "&amp;TEXT((INDEX(FEVA1S2,2,9)),"hh"&amp;":"&amp;"mm"&amp;" ")&amp;CHAR(13)&amp;CHAR(10)&amp;(INDEX(FEVA1S2,4,6))&amp;" "&amp;(INDEX(FEVA1S2,4,8))&amp;CHAR(13)&amp;CHAR(10)&amp;" "&amp;(INDEX(FEVA1S2,3,7))&amp;" "&amp;(INDEX(FEVA1S2,3,9))&amp;CHAR(13)&amp;CHAR(10)&amp;" "&amp;(INDEX(FEVA1S2,3,6)),(INDEX(FEVA1S2,1,6))&amp;CHAR(13)&amp;CHAR(10)&amp;" de "&amp;TEXT((INDEX(FEVA1S2,2,6)),"hh"&amp;":"&amp;"mm")&amp;" à "&amp;TEXT((INDEX(FEVA1S2,2,6)),"hh"&amp;":"&amp;"mm"&amp;" ")&amp;CHAR(13)&amp;CHAR(10)&amp;(INDEX(FEVA1S2,4,6))&amp;" "&amp;CHAR(13)&amp;CHAR(10)&amp;(INDEX(FEVA1S2,3,7))&amp;" "&amp;CHAR(13)&amp;CHAR(10)&amp;(INDEX(FEVA1S2,3,6))))</f>
        <v>#REF!</v>
      </c>
      <c r="B125" s="617"/>
      <c r="C125" s="618" t="e">
        <f>IF(COUNTIF((INDEX(FEVA1S2,1,14)),""),"",IF(COUNTIF((INDEX(FEVA1S2,1,16)),"&gt;&lt;"),(INDEX(FEVA1S2,1,14))&amp;"&amp;"&amp;(INDEX(FEVA1S2,1,16))&amp;CHAR(13)&amp;CHAR(10)&amp;" de "&amp;TEXT((INDEX(FEVA1S2,2,14)),"hh"&amp;":"&amp;"mm")&amp;" à "&amp;TEXT((INDEX(FEVA1S2,2,15)),"hh"&amp;":"&amp;"mm"&amp;" "&amp;CHAR(13)&amp;CHAR(10)&amp;"&amp;")&amp;" de "&amp;TEXT((INDEX(FEVA1S2,2,16)),"hh"&amp;":"&amp;"mm")&amp;" à "&amp;TEXT((INDEX(FEVA1S2,2,17)),"hh"&amp;":"&amp;"mm"&amp;" ")&amp;CHAR(13)&amp;CHAR(10)&amp;(INDEX(FEVA1S2,4,14))&amp;" "&amp;(INDEX(FEVA1S2,4,16))&amp;CHAR(13)&amp;CHAR(10)&amp;" "&amp;(INDEX(FEVA1S2,3,15))&amp;" "&amp;(INDEX(FEVA1S2,3,17))&amp;CHAR(13)&amp;CHAR(10)&amp;" "&amp;(INDEX(FEVA1S2,3,14)),(INDEX(FEVA1S2,1,14))&amp;CHAR(13)&amp;CHAR(10)&amp;" de "&amp;TEXT((INDEX(FEVA1S2,2,14)),"hh"&amp;":"&amp;"mm")&amp;" à "&amp;TEXT((INDEX(FEVA1S2,2,14)),"hh"&amp;":"&amp;"mm"&amp;" ")&amp;CHAR(13)&amp;CHAR(10)&amp;(INDEX(FEVA1S2,4,14))&amp;" "&amp;CHAR(13)&amp;CHAR(10)&amp;(INDEX(FEVA1S2,3,15))&amp;" "&amp;CHAR(13)&amp;CHAR(10)&amp;(INDEX(FEVA1S2,3,14))))</f>
        <v>#REF!</v>
      </c>
      <c r="D125" s="617"/>
      <c r="E125" s="618" t="e">
        <f>IF(COUNTIF((INDEX(FEVA1S2,1,22)),""),"",IF(COUNTIF((INDEX(FEVA1S2,1,24)),"&gt;&lt;"),(INDEX(FEVA1S2,1,22))&amp;"&amp;"&amp;(INDEX(FEVA1S2,1,24))&amp;CHAR(13)&amp;CHAR(10)&amp;" de "&amp;TEXT((INDEX(FEVA1S2,2,22)),"hh"&amp;":"&amp;"mm")&amp;" à "&amp;TEXT((INDEX(FEVA1S2,2,23)),"hh"&amp;":"&amp;"mm"&amp;" "&amp;CHAR(13)&amp;CHAR(10)&amp;"&amp;")&amp;" de "&amp;TEXT((INDEX(FEVA1S2,2,24)),"hh"&amp;":"&amp;"mm")&amp;" à "&amp;TEXT((INDEX(FEVA1S2,2,25)),"hh"&amp;":"&amp;"mm"&amp;" ")&amp;CHAR(13)&amp;CHAR(10)&amp;(INDEX(FEVA1S2,4,22))&amp;" "&amp;(INDEX(FEVA1S2,4,24))&amp;CHAR(13)&amp;CHAR(10)&amp;" "&amp;(INDEX(FEVA1S2,3,23))&amp;" "&amp;(INDEX(FEVA1S2,3,25))&amp;CHAR(13)&amp;CHAR(10)&amp;" "&amp;(INDEX(FEVA1S2,3,22)),(INDEX(FEVA1S2,1,22))&amp;CHAR(13)&amp;CHAR(10)&amp;" de "&amp;TEXT((INDEX(FEVA1S2,2,22)),"hh"&amp;":"&amp;"mm")&amp;" à "&amp;TEXT((INDEX(FEVA1S2,2,22)),"hh"&amp;":"&amp;"mm"&amp;" ")&amp;CHAR(13)&amp;CHAR(10)&amp;(INDEX(FEVA1S2,4,22))&amp;" "&amp;CHAR(13)&amp;CHAR(10)&amp;(INDEX(FEVA1S2,3,23))&amp;" "&amp;CHAR(13)&amp;CHAR(10)&amp;(INDEX(FEVA1S2,3,22))))</f>
        <v>#REF!</v>
      </c>
      <c r="F125" s="617"/>
      <c r="G125" s="618" t="e">
        <f>IF(COUNTIF((INDEX(FEVA1S2,1,30)),""),"",IF(COUNTIF((INDEX(FEVA1S2,1,32)),"&gt;&lt;"),(INDEX(FEVA1S2,1,30))&amp;"&amp;"&amp;(INDEX(FEVA1S2,1,32))&amp;CHAR(13)&amp;CHAR(10)&amp;" de "&amp;TEXT((INDEX(FEVA1S2,2,30)),"hh"&amp;":"&amp;"mm")&amp;" à "&amp;TEXT((INDEX(FEVA1S2,2,31)),"hh"&amp;":"&amp;"mm"&amp;" "&amp;CHAR(13)&amp;CHAR(10)&amp;"&amp;")&amp;" de "&amp;TEXT((INDEX(FEVA1S2,2,32)),"hh"&amp;":"&amp;"mm")&amp;" à "&amp;TEXT((INDEX(FEVA1S2,2,33)),"hh"&amp;":"&amp;"mm"&amp;" ")&amp;CHAR(13)&amp;CHAR(10)&amp;(INDEX(FEVA1S2,4,30))&amp;" "&amp;(INDEX(FEVA1S2,4,32))&amp;CHAR(13)&amp;CHAR(10)&amp;" "&amp;(INDEX(FEVA1S2,3,31))&amp;" "&amp;(INDEX(FEVA1S2,3,33))&amp;CHAR(13)&amp;CHAR(10)&amp;" "&amp;(INDEX(FEVA1S2,3,30)),(INDEX(FEVA1S2,1,30))&amp;CHAR(13)&amp;CHAR(10)&amp;" de "&amp;TEXT((INDEX(FEVA1S2,2,30)),"hh"&amp;":"&amp;"mm")&amp;" à "&amp;TEXT((INDEX(FEVA1S2,2,30)),"hh"&amp;":"&amp;"mm"&amp;" ")&amp;CHAR(13)&amp;CHAR(10)&amp;(INDEX(FEVA1S2,4,30))&amp;" "&amp;CHAR(13)&amp;CHAR(10)&amp;(INDEX(FEVA1S2,3,31))&amp;" "&amp;CHAR(13)&amp;CHAR(10)&amp;(INDEX(FEVA1S2,3,30))))</f>
        <v>#REF!</v>
      </c>
      <c r="H125" s="617"/>
      <c r="I125" s="618" t="e">
        <f>IF(COUNTIF((INDEX(FEVA1S2,1,38)),""),"",IF(COUNTIF((INDEX(FEVA1S2,1,40)),"&gt;&lt;"),(INDEX(FEVA1S2,1,38))&amp;"&amp;"&amp;(INDEX(FEVA1S2,1,40))&amp;CHAR(13)&amp;CHAR(10)&amp;" de "&amp;TEXT((INDEX(FEVA1S2,2,38)),"hh"&amp;":"&amp;"mm")&amp;" à "&amp;TEXT((INDEX(FEVA1S2,2,39)),"hh"&amp;":"&amp;"mm"&amp;" "&amp;CHAR(13)&amp;CHAR(10)&amp;"&amp;")&amp;" de "&amp;TEXT((INDEX(FEVA1S2,2,40)),"hh"&amp;":"&amp;"mm")&amp;" à "&amp;TEXT((INDEX(FEVA1S2,2,41)),"hh"&amp;":"&amp;"mm"&amp;" ")&amp;CHAR(13)&amp;CHAR(10)&amp;(INDEX(FEVA1S2,4,38))&amp;" "&amp;(INDEX(FEVA1S2,4,40))&amp;CHAR(13)&amp;CHAR(10)&amp;" "&amp;(INDEX(FEVA1S2,3,39))&amp;" "&amp;(INDEX(FEVA1S2,3,41))&amp;CHAR(13)&amp;CHAR(10)&amp;" "&amp;(INDEX(FEVA1S2,3,38)),(INDEX(FEVA1S2,1,38))&amp;CHAR(13)&amp;CHAR(10)&amp;" de "&amp;TEXT((INDEX(FEVA1S2,2,38)),"hh"&amp;":"&amp;"mm")&amp;" à "&amp;TEXT((INDEX(FEVA1S2,2,38)),"hh"&amp;":"&amp;"mm"&amp;" ")&amp;CHAR(13)&amp;CHAR(10)&amp;(INDEX(FEVA1S2,4,38))&amp;" "&amp;CHAR(13)&amp;CHAR(10)&amp;(INDEX(FEVA1S2,3,39))&amp;" "&amp;CHAR(13)&amp;CHAR(10)&amp;(INDEX(FEVA1S2,3,38))))</f>
        <v>#REF!</v>
      </c>
      <c r="J125" s="617"/>
      <c r="K125" s="618" t="e">
        <f>IF(COUNTIF((INDEX(FEVA1S2,1,44)),""),"",(INDEX(FEVA1S2,1,44))&amp;CHAR(13)&amp;CHAR(10)&amp;" de "&amp;TEXT((INDEX(FEVA1S2,2,44)),"hh"&amp;":"&amp;"mm")&amp;" à "&amp;TEXT((INDEX(FEVA1S2,2,44)),"hh"&amp;":"&amp;"mm"&amp;" ")&amp;CHAR(13)&amp;CHAR(10)&amp;(INDEX(FEVA1S2,4,44))&amp;" "&amp;CHAR(13)&amp;CHAR(10)&amp;(INDEX(FEVA1S2,3,45))&amp;" "&amp;CHAR(13)&amp;CHAR(10)&amp;(INDEX(FEVA1S2,3,44)))</f>
        <v>#REF!</v>
      </c>
      <c r="L125" s="619"/>
    </row>
    <row r="126" spans="1:12" ht="16.5" thickBot="1" x14ac:dyDescent="0.3"/>
    <row r="127" spans="1:12" x14ac:dyDescent="0.25">
      <c r="A127" s="33">
        <f>K122+2</f>
        <v>43143</v>
      </c>
      <c r="B127" s="34" t="s">
        <v>234</v>
      </c>
      <c r="C127" s="35">
        <f>A127+1</f>
        <v>43144</v>
      </c>
      <c r="D127" s="34" t="s">
        <v>234</v>
      </c>
      <c r="E127" s="35">
        <f>C127+1</f>
        <v>43145</v>
      </c>
      <c r="F127" s="34" t="s">
        <v>234</v>
      </c>
      <c r="G127" s="35">
        <f>E127+1</f>
        <v>43146</v>
      </c>
      <c r="H127" s="34" t="s">
        <v>234</v>
      </c>
      <c r="I127" s="35">
        <f>G127+1</f>
        <v>43147</v>
      </c>
      <c r="J127" s="34" t="s">
        <v>234</v>
      </c>
      <c r="K127" s="35">
        <f>I127+1</f>
        <v>43148</v>
      </c>
      <c r="L127" s="36" t="s">
        <v>234</v>
      </c>
    </row>
    <row r="128" spans="1:12" ht="96" customHeight="1" thickBot="1" x14ac:dyDescent="0.3">
      <c r="A128" s="620" t="e">
        <f>IF(COUNTIF((INDEX(FEVA1S3,1,2)),""),"",IF(COUNTIF((INDEX(FEVA1S3,1,4)),"&gt;&lt;"),(INDEX(FEVA1S3,1,2))&amp;"&amp;"&amp;(INDEX(FEVA1S3,1,4))&amp;CHAR(13)&amp;CHAR(10)&amp;" de "&amp;TEXT((INDEX(FEVA1S3,2,2)),"hh"&amp;":"&amp;"mm")&amp;" à "&amp;TEXT((INDEX(FEVA1S3,2,3)),"hh"&amp;":"&amp;"mm"&amp;" "&amp;CHAR(13)&amp;CHAR(10)&amp;"&amp;")&amp;" de "&amp;TEXT((INDEX(FEVA1S3,2,4)),"hh"&amp;":"&amp;"mm")&amp;" à "&amp;TEXT((INDEX(FEVA1S3,2,5)),"hh"&amp;":"&amp;"mm"&amp;" ")&amp;CHAR(13)&amp;CHAR(10)&amp;(INDEX(FEVA1S3,4,2))&amp;" "&amp;(INDEX(FEVA1S3,4,4))&amp;CHAR(13)&amp;CHAR(10)&amp;" "&amp;(INDEX(FEVA1S3,3,3))&amp;" "&amp;(INDEX(FEVA1S3,3,5))&amp;CHAR(13)&amp;CHAR(10)&amp;" "&amp;(INDEX(FEVA1S3,3,2)),(INDEX(FEVA1S3,1,2))&amp;CHAR(13)&amp;CHAR(10)&amp;" de "&amp;TEXT((INDEX(FEVA1S3,2,2)),"hh"&amp;":"&amp;"mm")&amp;" à "&amp;TEXT((INDEX(FEVA1S3,2,2)),"hh"&amp;":"&amp;"mm"&amp;" ")&amp;CHAR(13)&amp;CHAR(10)&amp;(INDEX(FEVA1S3,4,2))&amp;" "&amp;CHAR(13)&amp;CHAR(10)&amp;(INDEX(FEVA1S3,3,3))&amp;" "&amp;CHAR(13)&amp;CHAR(10)&amp;(INDEX(FEVA1S3,3,2))))</f>
        <v>#REF!</v>
      </c>
      <c r="B128" s="621"/>
      <c r="C128" s="622" t="e">
        <f>IF(COUNTIF((INDEX(FEVA1S3,1,10)),""),"",IF(COUNTIF((INDEX(FEVA1S3,1,12)),"&gt;&lt;"),(INDEX(FEVA1S3,1,10))&amp;"&amp;"&amp;(INDEX(FEVA1S3,1,12))&amp;CHAR(13)&amp;CHAR(10)&amp;" de "&amp;TEXT((INDEX(FEVA1S3,2,10)),"hh"&amp;":"&amp;"mm")&amp;" à "&amp;TEXT((INDEX(FEVA1S3,2,11)),"hh"&amp;":"&amp;"mm"&amp;" "&amp;CHAR(13)&amp;CHAR(10)&amp;"&amp;")&amp;" de "&amp;TEXT((INDEX(FEVA1S3,2,12)),"hh"&amp;":"&amp;"mm")&amp;" à "&amp;TEXT((INDEX(FEVA1S3,2,13)),"hh"&amp;":"&amp;"mm"&amp;" ")&amp;CHAR(13)&amp;CHAR(10)&amp;(INDEX(FEVA1S3,4,10))&amp;" "&amp;(INDEX(FEVA1S3,4,12))&amp;CHAR(13)&amp;CHAR(10)&amp;" "&amp;(INDEX(FEVA1S3,3,11))&amp;" "&amp;(INDEX(FEVA1S3,3,13))&amp;CHAR(13)&amp;CHAR(10)&amp;" "&amp;(INDEX(FEVA1S3,3,10)),(INDEX(FEVA1S3,1,10))&amp;CHAR(13)&amp;CHAR(10)&amp;" de "&amp;TEXT((INDEX(FEVA1S3,2,10)),"hh"&amp;":"&amp;"mm")&amp;" à "&amp;TEXT((INDEX(FEVA1S3,2,10)),"hh"&amp;":"&amp;"mm"&amp;" ")&amp;CHAR(13)&amp;CHAR(10)&amp;(INDEX(FEVA1S3,4,10))&amp;" "&amp;CHAR(13)&amp;CHAR(10)&amp;(INDEX(FEVA1S3,3,11))&amp;" "&amp;CHAR(13)&amp;CHAR(10)&amp;(INDEX(FEVA1S3,3,10))))</f>
        <v>#REF!</v>
      </c>
      <c r="D128" s="621"/>
      <c r="E128" s="623" t="e">
        <f>IF(COUNTIF((INDEX(FEVA1S3,1,18)),""),"",IF(COUNTIF((INDEX(FEVA1S3,1,20)),"&gt;&lt;"),(INDEX(FEVA1S3,1,18))&amp;"&amp;"&amp;(INDEX(FEVA1S3,1,20))&amp;CHAR(13)&amp;CHAR(10)&amp;" de "&amp;TEXT((INDEX(FEVA1S3,2,18)),"hh"&amp;":"&amp;"mm")&amp;" à "&amp;TEXT((INDEX(FEVA1S3,2,19)),"hh"&amp;":"&amp;"mm"&amp;" "&amp;CHAR(13)&amp;CHAR(10)&amp;"&amp;")&amp;" de "&amp;TEXT((INDEX(FEVA1S3,2,20)),"hh"&amp;":"&amp;"mm")&amp;" à "&amp;TEXT((INDEX(FEVA1S3,2,21)),"hh"&amp;":"&amp;"mm"&amp;" ")&amp;CHAR(13)&amp;CHAR(10)&amp;(INDEX(FEVA1S3,4,18))&amp;" "&amp;(INDEX(FEVA1S3,4,20))&amp;CHAR(13)&amp;CHAR(10)&amp;" "&amp;(INDEX(FEVA1S3,3,19))&amp;" "&amp;(INDEX(FEVA1S3,3,21))&amp;CHAR(13)&amp;CHAR(10)&amp;" "&amp;(INDEX(FEVA1S3,3,18)),(INDEX(FEVA1S3,1,18))&amp;CHAR(13)&amp;CHAR(10)&amp;" de "&amp;TEXT((INDEX(FEVA1S3,2,18)),"hh"&amp;":"&amp;"mm")&amp;" à "&amp;TEXT((INDEX(FEVA1S3,2,18)),"hh"&amp;":"&amp;"mm"&amp;" ")&amp;CHAR(13)&amp;CHAR(10)&amp;(INDEX(FEVA1S3,4,18))&amp;" "&amp;CHAR(13)&amp;CHAR(10)&amp;(INDEX(FEVA1S3,3,19))&amp;" "&amp;CHAR(13)&amp;CHAR(10)&amp;(INDEX(FEVA1S3,3,18))))</f>
        <v>#REF!</v>
      </c>
      <c r="F128" s="624"/>
      <c r="G128" s="623" t="e">
        <f>IF(COUNTIF((INDEX(FEVA1S3,1,26)),""),"",IF(COUNTIF((INDEX(FEVA1S3,1,28)),"&gt;&lt;"),(INDEX(FEVA1S3,1,26))&amp;"&amp;"&amp;(INDEX(FEVA1S3,1,28))&amp;CHAR(13)&amp;CHAR(10)&amp;" de "&amp;TEXT((INDEX(FEVA1S3,2,26)),"hh"&amp;":"&amp;"mm")&amp;" à "&amp;TEXT((INDEX(FEVA1S3,2,27)),"hh"&amp;":"&amp;"mm"&amp;" "&amp;CHAR(13)&amp;CHAR(10)&amp;"&amp;")&amp;" de "&amp;TEXT((INDEX(FEVA1S3,2,28)),"hh"&amp;":"&amp;"mm")&amp;" à "&amp;TEXT((INDEX(FEVA1S3,2,29)),"hh"&amp;":"&amp;"mm"&amp;" ")&amp;CHAR(13)&amp;CHAR(10)&amp;(INDEX(FEVA1S3,4,26))&amp;" "&amp;(INDEX(FEVA1S3,4,28))&amp;CHAR(13)&amp;CHAR(10)&amp;" "&amp;(INDEX(FEVA1S3,3,27))&amp;" "&amp;(INDEX(FEVA1S3,3,29))&amp;CHAR(13)&amp;CHAR(10)&amp;" "&amp;(INDEX(FEVA1S3,3,26)),(INDEX(FEVA1S3,1,26))&amp;CHAR(13)&amp;CHAR(10)&amp;" de "&amp;TEXT((INDEX(FEVA1S3,2,26)),"hh"&amp;":"&amp;"mm")&amp;" à "&amp;TEXT((INDEX(FEVA1S3,2,26)),"hh"&amp;":"&amp;"mm"&amp;" ")&amp;CHAR(13)&amp;CHAR(10)&amp;(INDEX(FEVA1S3,4,26))&amp;" "&amp;CHAR(13)&amp;CHAR(10)&amp;(INDEX(FEVA1S3,3,27))&amp;" "&amp;CHAR(13)&amp;CHAR(10)&amp;(INDEX(FEVA1S3,3,26))))</f>
        <v>#REF!</v>
      </c>
      <c r="H128" s="624"/>
      <c r="I128" s="623" t="e">
        <f>IF(COUNTIF((INDEX(FEVA1S3,1,34)),""),"",IF(COUNTIF((INDEX(FEVA1S3,1,36)),"&gt;&lt;"),(INDEX(FEVA1S3,1,34))&amp;"&amp;"&amp;(INDEX(FEVA1S3,1,36))&amp;CHAR(13)&amp;CHAR(10)&amp;" de "&amp;TEXT((INDEX(FEVA1S3,2,34)),"hh"&amp;":"&amp;"mm")&amp;" à "&amp;TEXT((INDEX(FEVA1S3,2,35)),"hh"&amp;":"&amp;"mm"&amp;" "&amp;CHAR(13)&amp;CHAR(10)&amp;"&amp;")&amp;" de "&amp;TEXT((INDEX(FEVA1S3,2,36)),"hh"&amp;":"&amp;"mm")&amp;" à "&amp;TEXT((INDEX(FEVA1S3,2,37)),"hh"&amp;":"&amp;"mm"&amp;" ")&amp;CHAR(13)&amp;CHAR(10)&amp;(INDEX(FEVA1S3,4,34))&amp;" "&amp;(INDEX(FEVA1S3,4,36))&amp;CHAR(13)&amp;CHAR(10)&amp;" "&amp;(INDEX(FEVA1S3,3,35))&amp;" "&amp;(INDEX(FEVA1S3,3,37))&amp;CHAR(13)&amp;CHAR(10)&amp;" "&amp;(INDEX(FEVA1S3,3,34)),(INDEX(FEVA1S3,1,34))&amp;CHAR(13)&amp;CHAR(10)&amp;" de "&amp;TEXT((INDEX(FEVA1S3,2,34)),"hh"&amp;":"&amp;"mm")&amp;" à "&amp;TEXT((INDEX(FEVA1S3,2,34)),"hh"&amp;":"&amp;"mm"&amp;" ")&amp;CHAR(13)&amp;CHAR(10)&amp;(INDEX(FEVA1S3,4,34))&amp;" "&amp;CHAR(13)&amp;CHAR(10)&amp;(INDEX(FEVA1S3,3,35))&amp;" "&amp;CHAR(13)&amp;CHAR(10)&amp;(INDEX(FEVA1S3,3,34))))</f>
        <v>#REF!</v>
      </c>
      <c r="J128" s="624"/>
      <c r="K128" s="622" t="e">
        <f>IF(COUNTIF((INDEX(FEVA1S3,1,42)),""),"",(INDEX(FEVA1S3,1,42))&amp;CHAR(13)&amp;CHAR(10)&amp;" de "&amp;TEXT((INDEX(FEVA1S3,2,42)),"hh"&amp;":"&amp;"mm")&amp;" à "&amp;TEXT((INDEX(FEVA1S3,2,42)),"hh"&amp;":"&amp;"mm"&amp;" ")&amp;CHAR(13)&amp;CHAR(10)&amp;(INDEX(FEVA1S3,4,42))&amp;" "&amp;CHAR(13)&amp;CHAR(10)&amp;(INDEX(FEVA1S3,3,43))&amp;" "&amp;CHAR(13)&amp;CHAR(10)&amp;(INDEX(FEVA1S3,3,42)))</f>
        <v>#REF!</v>
      </c>
      <c r="L128" s="625"/>
    </row>
    <row r="129" spans="1:12" x14ac:dyDescent="0.25">
      <c r="A129" s="37"/>
      <c r="B129" s="39" t="s">
        <v>235</v>
      </c>
      <c r="C129" s="38"/>
      <c r="D129" s="39" t="s">
        <v>235</v>
      </c>
      <c r="E129" s="42"/>
      <c r="F129" s="43" t="s">
        <v>235</v>
      </c>
      <c r="G129" s="42"/>
      <c r="H129" s="43" t="s">
        <v>235</v>
      </c>
      <c r="I129" s="42"/>
      <c r="J129" s="43" t="s">
        <v>235</v>
      </c>
      <c r="K129" s="44"/>
      <c r="L129" s="45" t="s">
        <v>235</v>
      </c>
    </row>
    <row r="130" spans="1:12" ht="96" customHeight="1" thickBot="1" x14ac:dyDescent="0.3">
      <c r="A130" s="616" t="e">
        <f>IF(COUNTIF((INDEX(FEVA1S3,1,6)),""),"",IF(COUNTIF((INDEX(FEVA1S3,1,8)),"&gt;&lt;"),(INDEX(FEVA1S3,1,6))&amp;"&amp;"&amp;(INDEX(FEVA1S3,1,8))&amp;CHAR(13)&amp;CHAR(10)&amp;" de "&amp;TEXT((INDEX(FEVA1S3,2,6)),"hh"&amp;":"&amp;"mm")&amp;" à "&amp;TEXT((INDEX(FEVA1S3,2,7)),"hh"&amp;":"&amp;"mm"&amp;" "&amp;CHAR(13)&amp;CHAR(10)&amp;"&amp;")&amp;" de "&amp;TEXT((INDEX(FEVA1S3,2,8)),"hh"&amp;":"&amp;"mm")&amp;" à "&amp;TEXT((INDEX(FEVA1S3,2,9)),"hh"&amp;":"&amp;"mm"&amp;" ")&amp;CHAR(13)&amp;CHAR(10)&amp;(INDEX(FEVA1S3,4,6))&amp;" "&amp;(INDEX(FEVA1S3,4,8))&amp;CHAR(13)&amp;CHAR(10)&amp;" "&amp;(INDEX(FEVA1S3,3,7))&amp;" "&amp;(INDEX(FEVA1S3,3,9))&amp;CHAR(13)&amp;CHAR(10)&amp;" "&amp;(INDEX(FEVA1S3,3,6)),(INDEX(FEVA1S3,1,6))&amp;CHAR(13)&amp;CHAR(10)&amp;" de "&amp;TEXT((INDEX(FEVA1S3,2,6)),"hh"&amp;":"&amp;"mm")&amp;" à "&amp;TEXT((INDEX(FEVA1S3,2,6)),"hh"&amp;":"&amp;"mm"&amp;" ")&amp;CHAR(13)&amp;CHAR(10)&amp;(INDEX(FEVA1S3,4,6))&amp;" "&amp;CHAR(13)&amp;CHAR(10)&amp;(INDEX(FEVA1S3,3,7))&amp;" "&amp;CHAR(13)&amp;CHAR(10)&amp;(INDEX(FEVA1S3,3,6))))</f>
        <v>#REF!</v>
      </c>
      <c r="B130" s="617"/>
      <c r="C130" s="618" t="e">
        <f>IF(COUNTIF((INDEX(FEVA1S3,1,14)),""),"",IF(COUNTIF((INDEX(FEVA1S3,1,16)),"&gt;&lt;"),(INDEX(FEVA1S3,1,14))&amp;"&amp;"&amp;(INDEX(FEVA1S3,1,16))&amp;CHAR(13)&amp;CHAR(10)&amp;" de "&amp;TEXT((INDEX(FEVA1S3,2,14)),"hh"&amp;":"&amp;"mm")&amp;" à "&amp;TEXT((INDEX(FEVA1S3,2,15)),"hh"&amp;":"&amp;"mm"&amp;" "&amp;CHAR(13)&amp;CHAR(10)&amp;"&amp;")&amp;" de "&amp;TEXT((INDEX(FEVA1S3,2,16)),"hh"&amp;":"&amp;"mm")&amp;" à "&amp;TEXT((INDEX(FEVA1S3,2,17)),"hh"&amp;":"&amp;"mm"&amp;" ")&amp;CHAR(13)&amp;CHAR(10)&amp;(INDEX(FEVA1S3,4,14))&amp;" "&amp;(INDEX(FEVA1S3,4,16))&amp;CHAR(13)&amp;CHAR(10)&amp;" "&amp;(INDEX(FEVA1S3,3,15))&amp;" "&amp;(INDEX(FEVA1S3,3,17))&amp;CHAR(13)&amp;CHAR(10)&amp;" "&amp;(INDEX(FEVA1S3,3,14)),(INDEX(FEVA1S3,1,14))&amp;CHAR(13)&amp;CHAR(10)&amp;" de "&amp;TEXT((INDEX(FEVA1S3,2,14)),"hh"&amp;":"&amp;"mm")&amp;" à "&amp;TEXT((INDEX(FEVA1S3,2,14)),"hh"&amp;":"&amp;"mm"&amp;" ")&amp;CHAR(13)&amp;CHAR(10)&amp;(INDEX(FEVA1S3,4,14))&amp;" "&amp;CHAR(13)&amp;CHAR(10)&amp;(INDEX(FEVA1S3,3,15))&amp;" "&amp;CHAR(13)&amp;CHAR(10)&amp;(INDEX(FEVA1S3,3,14))))</f>
        <v>#REF!</v>
      </c>
      <c r="D130" s="617"/>
      <c r="E130" s="618" t="e">
        <f>IF(COUNTIF((INDEX(FEVA1S3,1,22)),""),"",IF(COUNTIF((INDEX(FEVA1S3,1,24)),"&gt;&lt;"),(INDEX(FEVA1S3,1,22))&amp;"&amp;"&amp;(INDEX(FEVA1S3,1,24))&amp;CHAR(13)&amp;CHAR(10)&amp;" de "&amp;TEXT((INDEX(FEVA1S3,2,22)),"hh"&amp;":"&amp;"mm")&amp;" à "&amp;TEXT((INDEX(FEVA1S3,2,23)),"hh"&amp;":"&amp;"mm"&amp;" "&amp;CHAR(13)&amp;CHAR(10)&amp;"&amp;")&amp;" de "&amp;TEXT((INDEX(FEVA1S3,2,24)),"hh"&amp;":"&amp;"mm")&amp;" à "&amp;TEXT((INDEX(FEVA1S3,2,25)),"hh"&amp;":"&amp;"mm"&amp;" ")&amp;CHAR(13)&amp;CHAR(10)&amp;(INDEX(FEVA1S3,4,22))&amp;" "&amp;(INDEX(FEVA1S3,4,24))&amp;CHAR(13)&amp;CHAR(10)&amp;" "&amp;(INDEX(FEVA1S3,3,23))&amp;" "&amp;(INDEX(FEVA1S3,3,25))&amp;CHAR(13)&amp;CHAR(10)&amp;" "&amp;(INDEX(FEVA1S3,3,22)),(INDEX(FEVA1S3,1,22))&amp;CHAR(13)&amp;CHAR(10)&amp;" de "&amp;TEXT((INDEX(FEVA1S3,2,22)),"hh"&amp;":"&amp;"mm")&amp;" à "&amp;TEXT((INDEX(FEVA1S3,2,22)),"hh"&amp;":"&amp;"mm"&amp;" ")&amp;CHAR(13)&amp;CHAR(10)&amp;(INDEX(FEVA1S3,4,22))&amp;" "&amp;CHAR(13)&amp;CHAR(10)&amp;(INDEX(FEVA1S3,3,23))&amp;" "&amp;CHAR(13)&amp;CHAR(10)&amp;(INDEX(FEVA1S3,3,22))))</f>
        <v>#REF!</v>
      </c>
      <c r="F130" s="617"/>
      <c r="G130" s="618" t="e">
        <f>IF(COUNTIF((INDEX(FEVA1S3,1,30)),""),"",IF(COUNTIF((INDEX(FEVA1S3,1,32)),"&gt;&lt;"),(INDEX(FEVA1S3,1,30))&amp;"&amp;"&amp;(INDEX(FEVA1S3,1,32))&amp;CHAR(13)&amp;CHAR(10)&amp;" de "&amp;TEXT((INDEX(FEVA1S3,2,30)),"hh"&amp;":"&amp;"mm")&amp;" à "&amp;TEXT((INDEX(FEVA1S3,2,31)),"hh"&amp;":"&amp;"mm"&amp;" "&amp;CHAR(13)&amp;CHAR(10)&amp;"&amp;")&amp;" de "&amp;TEXT((INDEX(FEVA1S3,2,32)),"hh"&amp;":"&amp;"mm")&amp;" à "&amp;TEXT((INDEX(FEVA1S3,2,33)),"hh"&amp;":"&amp;"mm"&amp;" ")&amp;CHAR(13)&amp;CHAR(10)&amp;(INDEX(FEVA1S3,4,30))&amp;" "&amp;(INDEX(FEVA1S3,4,32))&amp;CHAR(13)&amp;CHAR(10)&amp;" "&amp;(INDEX(FEVA1S3,3,31))&amp;" "&amp;(INDEX(FEVA1S3,3,33))&amp;CHAR(13)&amp;CHAR(10)&amp;" "&amp;(INDEX(FEVA1S3,3,30)),(INDEX(FEVA1S3,1,30))&amp;CHAR(13)&amp;CHAR(10)&amp;" de "&amp;TEXT((INDEX(FEVA1S3,2,30)),"hh"&amp;":"&amp;"mm")&amp;" à "&amp;TEXT((INDEX(FEVA1S3,2,30)),"hh"&amp;":"&amp;"mm"&amp;" ")&amp;CHAR(13)&amp;CHAR(10)&amp;(INDEX(FEVA1S3,4,30))&amp;" "&amp;CHAR(13)&amp;CHAR(10)&amp;(INDEX(FEVA1S3,3,31))&amp;" "&amp;CHAR(13)&amp;CHAR(10)&amp;(INDEX(FEVA1S3,3,30))))</f>
        <v>#REF!</v>
      </c>
      <c r="H130" s="617"/>
      <c r="I130" s="618" t="e">
        <f>IF(COUNTIF((INDEX(FEVA1S3,1,38)),""),"",IF(COUNTIF((INDEX(FEVA1S3,1,40)),"&gt;&lt;"),(INDEX(FEVA1S3,1,38))&amp;"&amp;"&amp;(INDEX(FEVA1S3,1,40))&amp;CHAR(13)&amp;CHAR(10)&amp;" de "&amp;TEXT((INDEX(FEVA1S3,2,38)),"hh"&amp;":"&amp;"mm")&amp;" à "&amp;TEXT((INDEX(FEVA1S3,2,39)),"hh"&amp;":"&amp;"mm"&amp;" "&amp;CHAR(13)&amp;CHAR(10)&amp;"&amp;")&amp;" de "&amp;TEXT((INDEX(FEVA1S3,2,40)),"hh"&amp;":"&amp;"mm")&amp;" à "&amp;TEXT((INDEX(FEVA1S3,2,41)),"hh"&amp;":"&amp;"mm"&amp;" ")&amp;CHAR(13)&amp;CHAR(10)&amp;(INDEX(FEVA1S3,4,38))&amp;" "&amp;(INDEX(FEVA1S3,4,40))&amp;CHAR(13)&amp;CHAR(10)&amp;" "&amp;(INDEX(FEVA1S3,3,39))&amp;" "&amp;(INDEX(FEVA1S3,3,41))&amp;CHAR(13)&amp;CHAR(10)&amp;" "&amp;(INDEX(FEVA1S3,3,38)),(INDEX(FEVA1S3,1,38))&amp;CHAR(13)&amp;CHAR(10)&amp;" de "&amp;TEXT((INDEX(FEVA1S3,2,38)),"hh"&amp;":"&amp;"mm")&amp;" à "&amp;TEXT((INDEX(FEVA1S3,2,38)),"hh"&amp;":"&amp;"mm"&amp;" ")&amp;CHAR(13)&amp;CHAR(10)&amp;(INDEX(FEVA1S3,4,38))&amp;" "&amp;CHAR(13)&amp;CHAR(10)&amp;(INDEX(FEVA1S3,3,39))&amp;" "&amp;CHAR(13)&amp;CHAR(10)&amp;(INDEX(FEVA1S3,3,38))))</f>
        <v>#REF!</v>
      </c>
      <c r="J130" s="617"/>
      <c r="K130" s="618" t="e">
        <f>IF(COUNTIF((INDEX(FEVA1S3,1,44)),""),"",(INDEX(FEVA1S3,1,44))&amp;CHAR(13)&amp;CHAR(10)&amp;" de "&amp;TEXT((INDEX(FEVA1S3,2,44)),"hh"&amp;":"&amp;"mm")&amp;" à "&amp;TEXT((INDEX(FEVA1S3,2,44)),"hh"&amp;":"&amp;"mm"&amp;" ")&amp;CHAR(13)&amp;CHAR(10)&amp;(INDEX(FEVA1S3,4,44))&amp;" "&amp;CHAR(13)&amp;CHAR(10)&amp;(INDEX(FEVA1S3,3,45))&amp;" "&amp;CHAR(13)&amp;CHAR(10)&amp;(INDEX(FEVA1S3,3,44)))</f>
        <v>#REF!</v>
      </c>
      <c r="L130" s="619"/>
    </row>
    <row r="131" spans="1:12" ht="16.5" thickBot="1" x14ac:dyDescent="0.3"/>
    <row r="132" spans="1:12" x14ac:dyDescent="0.25">
      <c r="A132" s="33">
        <f>K127+2</f>
        <v>43150</v>
      </c>
      <c r="B132" s="34" t="s">
        <v>234</v>
      </c>
      <c r="C132" s="35">
        <f>A132+1</f>
        <v>43151</v>
      </c>
      <c r="D132" s="34" t="s">
        <v>234</v>
      </c>
      <c r="E132" s="35">
        <f>C132+1</f>
        <v>43152</v>
      </c>
      <c r="F132" s="34" t="s">
        <v>234</v>
      </c>
      <c r="G132" s="35">
        <f>E132+1</f>
        <v>43153</v>
      </c>
      <c r="H132" s="34" t="s">
        <v>234</v>
      </c>
      <c r="I132" s="35">
        <f>G132+1</f>
        <v>43154</v>
      </c>
      <c r="J132" s="34" t="s">
        <v>234</v>
      </c>
      <c r="K132" s="35">
        <f>I132+1</f>
        <v>43155</v>
      </c>
      <c r="L132" s="36" t="s">
        <v>234</v>
      </c>
    </row>
    <row r="133" spans="1:12" ht="96" customHeight="1" thickBot="1" x14ac:dyDescent="0.3">
      <c r="A133" s="620" t="e">
        <f>IF(COUNTIF((INDEX(FEVA1S4,1,2)),""),"",IF(COUNTIF((INDEX(FEVA1S4,1,4)),"&gt;&lt;"),(INDEX(FEVA1S4,1,2))&amp;"&amp;"&amp;(INDEX(FEVA1S4,1,4))&amp;CHAR(13)&amp;CHAR(10)&amp;" de "&amp;TEXT((INDEX(FEVA1S4,2,2)),"hh"&amp;":"&amp;"mm")&amp;" à "&amp;TEXT((INDEX(FEVA1S4,2,3)),"hh"&amp;":"&amp;"mm"&amp;" "&amp;CHAR(13)&amp;CHAR(10)&amp;"&amp;")&amp;" de "&amp;TEXT((INDEX(FEVA1S4,2,4)),"hh"&amp;":"&amp;"mm")&amp;" à "&amp;TEXT((INDEX(FEVA1S4,2,5)),"hh"&amp;":"&amp;"mm"&amp;" ")&amp;CHAR(13)&amp;CHAR(10)&amp;(INDEX(FEVA1S4,4,2))&amp;" "&amp;(INDEX(FEVA1S4,4,4))&amp;CHAR(13)&amp;CHAR(10)&amp;" "&amp;(INDEX(FEVA1S4,3,3))&amp;" "&amp;(INDEX(FEVA1S4,3,5))&amp;CHAR(13)&amp;CHAR(10)&amp;" "&amp;(INDEX(FEVA1S4,3,2)),(INDEX(FEVA1S4,1,2))&amp;CHAR(13)&amp;CHAR(10)&amp;" de "&amp;TEXT((INDEX(FEVA1S4,2,2)),"hh"&amp;":"&amp;"mm")&amp;" à "&amp;TEXT((INDEX(FEVA1S4,2,2)),"hh"&amp;":"&amp;"mm"&amp;" ")&amp;CHAR(13)&amp;CHAR(10)&amp;(INDEX(FEVA1S4,4,2))&amp;" "&amp;CHAR(13)&amp;CHAR(10)&amp;(INDEX(FEVA1S4,3,3))&amp;" "&amp;CHAR(13)&amp;CHAR(10)&amp;(INDEX(FEVA1S4,3,2))))</f>
        <v>#REF!</v>
      </c>
      <c r="B133" s="621"/>
      <c r="C133" s="622" t="e">
        <f>IF(COUNTIF((INDEX(FEVA1S4,1,10)),""),"",IF(COUNTIF((INDEX(FEVA1S4,1,12)),"&gt;&lt;"),(INDEX(FEVA1S4,1,10))&amp;"&amp;"&amp;(INDEX(FEVA1S4,1,12))&amp;CHAR(13)&amp;CHAR(10)&amp;" de "&amp;TEXT((INDEX(FEVA1S4,2,10)),"hh"&amp;":"&amp;"mm")&amp;" à "&amp;TEXT((INDEX(FEVA1S4,2,11)),"hh"&amp;":"&amp;"mm"&amp;" "&amp;CHAR(13)&amp;CHAR(10)&amp;"&amp;")&amp;" de "&amp;TEXT((INDEX(FEVA1S4,2,12)),"hh"&amp;":"&amp;"mm")&amp;" à "&amp;TEXT((INDEX(FEVA1S4,2,13)),"hh"&amp;":"&amp;"mm"&amp;" ")&amp;CHAR(13)&amp;CHAR(10)&amp;(INDEX(FEVA1S4,4,10))&amp;" "&amp;(INDEX(FEVA1S4,4,12))&amp;CHAR(13)&amp;CHAR(10)&amp;" "&amp;(INDEX(FEVA1S4,3,11))&amp;" "&amp;(INDEX(FEVA1S4,3,13))&amp;CHAR(13)&amp;CHAR(10)&amp;" "&amp;(INDEX(FEVA1S4,3,10)),(INDEX(FEVA1S4,1,10))&amp;CHAR(13)&amp;CHAR(10)&amp;" de "&amp;TEXT((INDEX(FEVA1S4,2,10)),"hh"&amp;":"&amp;"mm")&amp;" à "&amp;TEXT((INDEX(FEVA1S4,2,10)),"hh"&amp;":"&amp;"mm"&amp;" ")&amp;CHAR(13)&amp;CHAR(10)&amp;(INDEX(FEVA1S4,4,10))&amp;" "&amp;CHAR(13)&amp;CHAR(10)&amp;(INDEX(FEVA1S4,3,11))&amp;" "&amp;CHAR(13)&amp;CHAR(10)&amp;(INDEX(FEVA1S4,3,10))))</f>
        <v>#REF!</v>
      </c>
      <c r="D133" s="621"/>
      <c r="E133" s="623" t="e">
        <f>IF(COUNTIF((INDEX(FEVA1S4,1,18)),""),"",IF(COUNTIF((INDEX(FEVA1S4,1,20)),"&gt;&lt;"),(INDEX(FEVA1S4,1,18))&amp;"&amp;"&amp;(INDEX(FEVA1S4,1,20))&amp;CHAR(13)&amp;CHAR(10)&amp;" de "&amp;TEXT((INDEX(FEVA1S4,2,18)),"hh"&amp;":"&amp;"mm")&amp;" à "&amp;TEXT((INDEX(FEVA1S4,2,19)),"hh"&amp;":"&amp;"mm"&amp;" "&amp;CHAR(13)&amp;CHAR(10)&amp;"&amp;")&amp;" de "&amp;TEXT((INDEX(FEVA1S4,2,20)),"hh"&amp;":"&amp;"mm")&amp;" à "&amp;TEXT((INDEX(FEVA1S4,2,21)),"hh"&amp;":"&amp;"mm"&amp;" ")&amp;CHAR(13)&amp;CHAR(10)&amp;(INDEX(FEVA1S4,4,18))&amp;" "&amp;(INDEX(FEVA1S4,4,20))&amp;CHAR(13)&amp;CHAR(10)&amp;" "&amp;(INDEX(FEVA1S4,3,19))&amp;" "&amp;(INDEX(FEVA1S4,3,21))&amp;CHAR(13)&amp;CHAR(10)&amp;" "&amp;(INDEX(FEVA1S4,3,18)),(INDEX(FEVA1S4,1,18))&amp;CHAR(13)&amp;CHAR(10)&amp;" de "&amp;TEXT((INDEX(FEVA1S4,2,18)),"hh"&amp;":"&amp;"mm")&amp;" à "&amp;TEXT((INDEX(FEVA1S4,2,18)),"hh"&amp;":"&amp;"mm"&amp;" ")&amp;CHAR(13)&amp;CHAR(10)&amp;(INDEX(FEVA1S4,4,18))&amp;" "&amp;CHAR(13)&amp;CHAR(10)&amp;(INDEX(FEVA1S4,3,19))&amp;" "&amp;CHAR(13)&amp;CHAR(10)&amp;(INDEX(FEVA1S4,3,18))))</f>
        <v>#REF!</v>
      </c>
      <c r="F133" s="624"/>
      <c r="G133" s="623" t="e">
        <f>IF(COUNTIF((INDEX(FEVA1S4,1,26)),""),"",IF(COUNTIF((INDEX(FEVA1S4,1,28)),"&gt;&lt;"),(INDEX(FEVA1S4,1,26))&amp;"&amp;"&amp;(INDEX(FEVA1S4,1,28))&amp;CHAR(13)&amp;CHAR(10)&amp;" de "&amp;TEXT((INDEX(FEVA1S4,2,26)),"hh"&amp;":"&amp;"mm")&amp;" à "&amp;TEXT((INDEX(FEVA1S4,2,27)),"hh"&amp;":"&amp;"mm"&amp;" "&amp;CHAR(13)&amp;CHAR(10)&amp;"&amp;")&amp;" de "&amp;TEXT((INDEX(FEVA1S4,2,28)),"hh"&amp;":"&amp;"mm")&amp;" à "&amp;TEXT((INDEX(FEVA1S4,2,29)),"hh"&amp;":"&amp;"mm"&amp;" ")&amp;CHAR(13)&amp;CHAR(10)&amp;(INDEX(FEVA1S4,4,26))&amp;" "&amp;(INDEX(FEVA1S4,4,28))&amp;CHAR(13)&amp;CHAR(10)&amp;" "&amp;(INDEX(FEVA1S4,3,27))&amp;" "&amp;(INDEX(FEVA1S4,3,29))&amp;CHAR(13)&amp;CHAR(10)&amp;" "&amp;(INDEX(FEVA1S4,3,26)),(INDEX(FEVA1S4,1,26))&amp;CHAR(13)&amp;CHAR(10)&amp;" de "&amp;TEXT((INDEX(FEVA1S4,2,26)),"hh"&amp;":"&amp;"mm")&amp;" à "&amp;TEXT((INDEX(FEVA1S4,2,26)),"hh"&amp;":"&amp;"mm"&amp;" ")&amp;CHAR(13)&amp;CHAR(10)&amp;(INDEX(FEVA1S4,4,26))&amp;" "&amp;CHAR(13)&amp;CHAR(10)&amp;(INDEX(FEVA1S4,3,27))&amp;" "&amp;CHAR(13)&amp;CHAR(10)&amp;(INDEX(FEVA1S4,3,26))))</f>
        <v>#REF!</v>
      </c>
      <c r="H133" s="624"/>
      <c r="I133" s="623" t="e">
        <f>IF(COUNTIF((INDEX(FEVA1S4,1,34)),""),"",IF(COUNTIF((INDEX(FEVA1S4,1,36)),"&gt;&lt;"),(INDEX(FEVA1S4,1,34))&amp;"&amp;"&amp;(INDEX(FEVA1S4,1,36))&amp;CHAR(13)&amp;CHAR(10)&amp;" de "&amp;TEXT((INDEX(FEVA1S4,2,34)),"hh"&amp;":"&amp;"mm")&amp;" à "&amp;TEXT((INDEX(FEVA1S4,2,35)),"hh"&amp;":"&amp;"mm"&amp;" "&amp;CHAR(13)&amp;CHAR(10)&amp;"&amp;")&amp;" de "&amp;TEXT((INDEX(FEVA1S4,2,36)),"hh"&amp;":"&amp;"mm")&amp;" à "&amp;TEXT((INDEX(FEVA1S4,2,37)),"hh"&amp;":"&amp;"mm"&amp;" ")&amp;CHAR(13)&amp;CHAR(10)&amp;(INDEX(FEVA1S4,4,34))&amp;" "&amp;(INDEX(FEVA1S4,4,36))&amp;CHAR(13)&amp;CHAR(10)&amp;" "&amp;(INDEX(FEVA1S4,3,35))&amp;" "&amp;(INDEX(FEVA1S4,3,37))&amp;CHAR(13)&amp;CHAR(10)&amp;" "&amp;(INDEX(FEVA1S4,3,34)),(INDEX(FEVA1S4,1,34))&amp;CHAR(13)&amp;CHAR(10)&amp;" de "&amp;TEXT((INDEX(FEVA1S4,2,34)),"hh"&amp;":"&amp;"mm")&amp;" à "&amp;TEXT((INDEX(FEVA1S4,2,34)),"hh"&amp;":"&amp;"mm"&amp;" ")&amp;CHAR(13)&amp;CHAR(10)&amp;(INDEX(FEVA1S4,4,34))&amp;" "&amp;CHAR(13)&amp;CHAR(10)&amp;(INDEX(FEVA1S4,3,35))&amp;" "&amp;CHAR(13)&amp;CHAR(10)&amp;(INDEX(FEVA1S4,3,34))))</f>
        <v>#REF!</v>
      </c>
      <c r="J133" s="624"/>
      <c r="K133" s="622" t="e">
        <f>IF(COUNTIF((INDEX(FEVA1S4,1,42)),""),"",(INDEX(FEVA1S4,1,42))&amp;CHAR(13)&amp;CHAR(10)&amp;" de "&amp;TEXT((INDEX(FEVA1S4,2,42)),"hh"&amp;":"&amp;"mm")&amp;" à "&amp;TEXT((INDEX(FEVA1S4,2,42)),"hh"&amp;":"&amp;"mm"&amp;" ")&amp;CHAR(13)&amp;CHAR(10)&amp;(INDEX(FEVA1S4,4,42))&amp;" "&amp;CHAR(13)&amp;CHAR(10)&amp;(INDEX(FEVA1S4,3,43))&amp;" "&amp;CHAR(13)&amp;CHAR(10)&amp;(INDEX(FEVA1S4,3,42)))</f>
        <v>#REF!</v>
      </c>
      <c r="L133" s="625"/>
    </row>
    <row r="134" spans="1:12" x14ac:dyDescent="0.25">
      <c r="A134" s="37"/>
      <c r="B134" s="39" t="s">
        <v>235</v>
      </c>
      <c r="C134" s="38"/>
      <c r="D134" s="39" t="s">
        <v>235</v>
      </c>
      <c r="E134" s="42"/>
      <c r="F134" s="43" t="s">
        <v>235</v>
      </c>
      <c r="G134" s="42"/>
      <c r="H134" s="43" t="s">
        <v>235</v>
      </c>
      <c r="I134" s="42"/>
      <c r="J134" s="43" t="s">
        <v>235</v>
      </c>
      <c r="K134" s="44"/>
      <c r="L134" s="45" t="s">
        <v>235</v>
      </c>
    </row>
    <row r="135" spans="1:12" ht="96" customHeight="1" thickBot="1" x14ac:dyDescent="0.3">
      <c r="A135" s="616" t="e">
        <f>IF(COUNTIF((INDEX(FEVA1S4,1,6)),""),"",IF(COUNTIF((INDEX(FEVA1S4,1,8)),"&gt;&lt;"),(INDEX(FEVA1S4,1,6))&amp;"&amp;"&amp;(INDEX(FEVA1S4,1,8))&amp;CHAR(13)&amp;CHAR(10)&amp;" de "&amp;TEXT((INDEX(FEVA1S4,2,6)),"hh"&amp;":"&amp;"mm")&amp;" à "&amp;TEXT((INDEX(FEVA1S4,2,7)),"hh"&amp;":"&amp;"mm"&amp;" "&amp;CHAR(13)&amp;CHAR(10)&amp;"&amp;")&amp;" de "&amp;TEXT((INDEX(FEVA1S4,2,8)),"hh"&amp;":"&amp;"mm")&amp;" à "&amp;TEXT((INDEX(FEVA1S4,2,9)),"hh"&amp;":"&amp;"mm"&amp;" ")&amp;CHAR(13)&amp;CHAR(10)&amp;(INDEX(FEVA1S4,4,6))&amp;" "&amp;(INDEX(FEVA1S4,4,8))&amp;CHAR(13)&amp;CHAR(10)&amp;" "&amp;(INDEX(FEVA1S4,3,7))&amp;" "&amp;(INDEX(FEVA1S4,3,9))&amp;CHAR(13)&amp;CHAR(10)&amp;" "&amp;(INDEX(FEVA1S4,3,6)),(INDEX(FEVA1S4,1,6))&amp;CHAR(13)&amp;CHAR(10)&amp;" de "&amp;TEXT((INDEX(FEVA1S4,2,6)),"hh"&amp;":"&amp;"mm")&amp;" à "&amp;TEXT((INDEX(FEVA1S4,2,6)),"hh"&amp;":"&amp;"mm"&amp;" ")&amp;CHAR(13)&amp;CHAR(10)&amp;(INDEX(FEVA1S4,4,6))&amp;" "&amp;CHAR(13)&amp;CHAR(10)&amp;(INDEX(FEVA1S4,3,7))&amp;" "&amp;CHAR(13)&amp;CHAR(10)&amp;(INDEX(FEVA1S4,3,6))))</f>
        <v>#REF!</v>
      </c>
      <c r="B135" s="617"/>
      <c r="C135" s="618" t="e">
        <f>IF(COUNTIF((INDEX(FEVA1S4,1,14)),""),"",IF(COUNTIF((INDEX(FEVA1S4,1,16)),"&gt;&lt;"),(INDEX(FEVA1S4,1,14))&amp;"&amp;"&amp;(INDEX(FEVA1S4,1,16))&amp;CHAR(13)&amp;CHAR(10)&amp;" de "&amp;TEXT((INDEX(FEVA1S4,2,14)),"hh"&amp;":"&amp;"mm")&amp;" à "&amp;TEXT((INDEX(FEVA1S4,2,15)),"hh"&amp;":"&amp;"mm"&amp;" "&amp;CHAR(13)&amp;CHAR(10)&amp;"&amp;")&amp;" de "&amp;TEXT((INDEX(FEVA1S4,2,16)),"hh"&amp;":"&amp;"mm")&amp;" à "&amp;TEXT((INDEX(FEVA1S4,2,17)),"hh"&amp;":"&amp;"mm"&amp;" ")&amp;CHAR(13)&amp;CHAR(10)&amp;(INDEX(FEVA1S4,4,14))&amp;" "&amp;(INDEX(FEVA1S4,4,16))&amp;CHAR(13)&amp;CHAR(10)&amp;" "&amp;(INDEX(FEVA1S4,3,15))&amp;" "&amp;(INDEX(FEVA1S4,3,17))&amp;CHAR(13)&amp;CHAR(10)&amp;" "&amp;(INDEX(FEVA1S4,3,14)),(INDEX(FEVA1S4,1,14))&amp;CHAR(13)&amp;CHAR(10)&amp;" de "&amp;TEXT((INDEX(FEVA1S4,2,14)),"hh"&amp;":"&amp;"mm")&amp;" à "&amp;TEXT((INDEX(FEVA1S4,2,14)),"hh"&amp;":"&amp;"mm"&amp;" ")&amp;CHAR(13)&amp;CHAR(10)&amp;(INDEX(FEVA1S4,4,14))&amp;" "&amp;CHAR(13)&amp;CHAR(10)&amp;(INDEX(FEVA1S4,3,15))&amp;" "&amp;CHAR(13)&amp;CHAR(10)&amp;(INDEX(FEVA1S4,3,14))))</f>
        <v>#REF!</v>
      </c>
      <c r="D135" s="617"/>
      <c r="E135" s="618" t="e">
        <f>IF(COUNTIF((INDEX(FEVA1S4,1,22)),""),"",IF(COUNTIF((INDEX(FEVA1S4,1,24)),"&gt;&lt;"),(INDEX(FEVA1S4,1,22))&amp;"&amp;"&amp;(INDEX(FEVA1S4,1,24))&amp;CHAR(13)&amp;CHAR(10)&amp;" de "&amp;TEXT((INDEX(FEVA1S4,2,22)),"hh"&amp;":"&amp;"mm")&amp;" à "&amp;TEXT((INDEX(FEVA1S4,2,23)),"hh"&amp;":"&amp;"mm"&amp;" "&amp;CHAR(13)&amp;CHAR(10)&amp;"&amp;")&amp;" de "&amp;TEXT((INDEX(FEVA1S4,2,24)),"hh"&amp;":"&amp;"mm")&amp;" à "&amp;TEXT((INDEX(FEVA1S4,2,25)),"hh"&amp;":"&amp;"mm"&amp;" ")&amp;CHAR(13)&amp;CHAR(10)&amp;(INDEX(FEVA1S4,4,22))&amp;" "&amp;(INDEX(FEVA1S4,4,24))&amp;CHAR(13)&amp;CHAR(10)&amp;" "&amp;(INDEX(FEVA1S4,3,23))&amp;" "&amp;(INDEX(FEVA1S4,3,25))&amp;CHAR(13)&amp;CHAR(10)&amp;" "&amp;(INDEX(FEVA1S4,3,22)),(INDEX(FEVA1S4,1,22))&amp;CHAR(13)&amp;CHAR(10)&amp;" de "&amp;TEXT((INDEX(FEVA1S4,2,22)),"hh"&amp;":"&amp;"mm")&amp;" à "&amp;TEXT((INDEX(FEVA1S4,2,22)),"hh"&amp;":"&amp;"mm"&amp;" ")&amp;CHAR(13)&amp;CHAR(10)&amp;(INDEX(FEVA1S4,4,22))&amp;" "&amp;CHAR(13)&amp;CHAR(10)&amp;(INDEX(FEVA1S4,3,23))&amp;" "&amp;CHAR(13)&amp;CHAR(10)&amp;(INDEX(FEVA1S4,3,22))))</f>
        <v>#REF!</v>
      </c>
      <c r="F135" s="617"/>
      <c r="G135" s="618" t="e">
        <f>IF(COUNTIF((INDEX(FEVA1S4,1,30)),""),"",IF(COUNTIF((INDEX(FEVA1S4,1,32)),"&gt;&lt;"),(INDEX(FEVA1S4,1,30))&amp;"&amp;"&amp;(INDEX(FEVA1S4,1,32))&amp;CHAR(13)&amp;CHAR(10)&amp;" de "&amp;TEXT((INDEX(FEVA1S4,2,30)),"hh"&amp;":"&amp;"mm")&amp;" à "&amp;TEXT((INDEX(FEVA1S4,2,31)),"hh"&amp;":"&amp;"mm"&amp;" "&amp;CHAR(13)&amp;CHAR(10)&amp;"&amp;")&amp;" de "&amp;TEXT((INDEX(FEVA1S4,2,32)),"hh"&amp;":"&amp;"mm")&amp;" à "&amp;TEXT((INDEX(FEVA1S4,2,33)),"hh"&amp;":"&amp;"mm"&amp;" ")&amp;CHAR(13)&amp;CHAR(10)&amp;(INDEX(FEVA1S4,4,30))&amp;" "&amp;(INDEX(FEVA1S4,4,32))&amp;CHAR(13)&amp;CHAR(10)&amp;" "&amp;(INDEX(FEVA1S4,3,31))&amp;" "&amp;(INDEX(FEVA1S4,3,33))&amp;CHAR(13)&amp;CHAR(10)&amp;" "&amp;(INDEX(FEVA1S4,3,30)),(INDEX(FEVA1S4,1,30))&amp;CHAR(13)&amp;CHAR(10)&amp;" de "&amp;TEXT((INDEX(FEVA1S4,2,30)),"hh"&amp;":"&amp;"mm")&amp;" à "&amp;TEXT((INDEX(FEVA1S4,2,30)),"hh"&amp;":"&amp;"mm"&amp;" ")&amp;CHAR(13)&amp;CHAR(10)&amp;(INDEX(FEVA1S4,4,30))&amp;" "&amp;CHAR(13)&amp;CHAR(10)&amp;(INDEX(FEVA1S4,3,31))&amp;" "&amp;CHAR(13)&amp;CHAR(10)&amp;(INDEX(FEVA1S4,3,30))))</f>
        <v>#REF!</v>
      </c>
      <c r="H135" s="617"/>
      <c r="I135" s="618" t="e">
        <f>IF(COUNTIF((INDEX(FEVA1S4,1,38)),""),"",IF(COUNTIF((INDEX(FEVA1S4,1,40)),"&gt;&lt;"),(INDEX(FEVA1S4,1,38))&amp;"&amp;"&amp;(INDEX(FEVA1S4,1,40))&amp;CHAR(13)&amp;CHAR(10)&amp;" de "&amp;TEXT((INDEX(FEVA1S4,2,38)),"hh"&amp;":"&amp;"mm")&amp;" à "&amp;TEXT((INDEX(FEVA1S4,2,39)),"hh"&amp;":"&amp;"mm"&amp;" "&amp;CHAR(13)&amp;CHAR(10)&amp;"&amp;")&amp;" de "&amp;TEXT((INDEX(FEVA1S4,2,40)),"hh"&amp;":"&amp;"mm")&amp;" à "&amp;TEXT((INDEX(FEVA1S4,2,41)),"hh"&amp;":"&amp;"mm"&amp;" ")&amp;CHAR(13)&amp;CHAR(10)&amp;(INDEX(FEVA1S4,4,38))&amp;" "&amp;(INDEX(FEVA1S4,4,40))&amp;CHAR(13)&amp;CHAR(10)&amp;" "&amp;(INDEX(FEVA1S4,3,39))&amp;" "&amp;(INDEX(FEVA1S4,3,41))&amp;CHAR(13)&amp;CHAR(10)&amp;" "&amp;(INDEX(FEVA1S4,3,38)),(INDEX(FEVA1S4,1,38))&amp;CHAR(13)&amp;CHAR(10)&amp;" de "&amp;TEXT((INDEX(FEVA1S4,2,38)),"hh"&amp;":"&amp;"mm")&amp;" à "&amp;TEXT((INDEX(FEVA1S4,2,38)),"hh"&amp;":"&amp;"mm"&amp;" ")&amp;CHAR(13)&amp;CHAR(10)&amp;(INDEX(FEVA1S4,4,38))&amp;" "&amp;CHAR(13)&amp;CHAR(10)&amp;(INDEX(FEVA1S4,3,39))&amp;" "&amp;CHAR(13)&amp;CHAR(10)&amp;(INDEX(FEVA1S4,3,38))))</f>
        <v>#REF!</v>
      </c>
      <c r="J135" s="617"/>
      <c r="K135" s="618" t="e">
        <f>IF(COUNTIF((INDEX(FEVA1S4,1,44)),""),"",(INDEX(FEVA1S4,1,44))&amp;CHAR(13)&amp;CHAR(10)&amp;" de "&amp;TEXT((INDEX(FEVA1S4,2,44)),"hh"&amp;":"&amp;"mm")&amp;" à "&amp;TEXT((INDEX(FEVA1S4,2,44)),"hh"&amp;":"&amp;"mm"&amp;" ")&amp;CHAR(13)&amp;CHAR(10)&amp;(INDEX(FEVA1S4,4,44))&amp;" "&amp;CHAR(13)&amp;CHAR(10)&amp;(INDEX(FEVA1S4,3,45))&amp;" "&amp;CHAR(13)&amp;CHAR(10)&amp;(INDEX(FEVA1S4,3,44)))</f>
        <v>#REF!</v>
      </c>
      <c r="L135" s="619"/>
    </row>
    <row r="136" spans="1:12" ht="16.5" thickBot="1" x14ac:dyDescent="0.3"/>
    <row r="137" spans="1:12" x14ac:dyDescent="0.25">
      <c r="A137" s="33">
        <f>K132+2</f>
        <v>43157</v>
      </c>
      <c r="B137" s="34" t="s">
        <v>234</v>
      </c>
      <c r="C137" s="35">
        <f>A137+1</f>
        <v>43158</v>
      </c>
      <c r="D137" s="34" t="s">
        <v>234</v>
      </c>
      <c r="E137" s="35">
        <f>C137+1</f>
        <v>43159</v>
      </c>
      <c r="F137" s="34" t="s">
        <v>234</v>
      </c>
      <c r="G137" s="35">
        <f>E137+1</f>
        <v>43160</v>
      </c>
      <c r="H137" s="34" t="s">
        <v>234</v>
      </c>
      <c r="I137" s="35">
        <f>G137+1</f>
        <v>43161</v>
      </c>
      <c r="J137" s="34" t="s">
        <v>234</v>
      </c>
      <c r="K137" s="35">
        <f>I137+1</f>
        <v>43162</v>
      </c>
      <c r="L137" s="36" t="s">
        <v>234</v>
      </c>
    </row>
    <row r="138" spans="1:12" ht="96" customHeight="1" thickBot="1" x14ac:dyDescent="0.3">
      <c r="A138" s="620" t="e">
        <f>IF(COUNTIF((INDEX(FEVA1S5,1,2)),""),"",IF(COUNTIF((INDEX(FEVA1S5,1,4)),"&gt;&lt;"),(INDEX(FEVA1S5,1,2))&amp;"&amp;"&amp;(INDEX(FEVA1S5,1,4))&amp;CHAR(13)&amp;CHAR(10)&amp;" de "&amp;TEXT((INDEX(FEVA1S5,2,2)),"hh"&amp;":"&amp;"mm")&amp;" à "&amp;TEXT((INDEX(FEVA1S5,2,3)),"hh"&amp;":"&amp;"mm"&amp;" "&amp;CHAR(13)&amp;CHAR(10)&amp;"&amp;")&amp;" de "&amp;TEXT((INDEX(FEVA1S5,2,4)),"hh"&amp;":"&amp;"mm")&amp;" à "&amp;TEXT((INDEX(FEVA1S5,2,5)),"hh"&amp;":"&amp;"mm"&amp;" ")&amp;CHAR(13)&amp;CHAR(10)&amp;(INDEX(FEVA1S5,4,2))&amp;" "&amp;(INDEX(FEVA1S5,4,4))&amp;CHAR(13)&amp;CHAR(10)&amp;" "&amp;(INDEX(FEVA1S5,3,3))&amp;" "&amp;(INDEX(FEVA1S5,3,5))&amp;CHAR(13)&amp;CHAR(10)&amp;" "&amp;(INDEX(FEVA1S5,3,2)),(INDEX(FEVA1S5,1,2))&amp;CHAR(13)&amp;CHAR(10)&amp;" de "&amp;TEXT((INDEX(FEVA1S5,2,2)),"hh"&amp;":"&amp;"mm")&amp;" à "&amp;TEXT((INDEX(FEVA1S5,2,2)),"hh"&amp;":"&amp;"mm"&amp;" ")&amp;CHAR(13)&amp;CHAR(10)&amp;(INDEX(FEVA1S5,4,2))&amp;" "&amp;CHAR(13)&amp;CHAR(10)&amp;(INDEX(FEVA1S5,3,3))&amp;" "&amp;CHAR(13)&amp;CHAR(10)&amp;(INDEX(FEVA1S5,3,2))))</f>
        <v>#REF!</v>
      </c>
      <c r="B138" s="621"/>
      <c r="C138" s="622" t="e">
        <f>IF(COUNTIF((INDEX(FEVA1S5,1,10)),""),"",IF(COUNTIF((INDEX(FEVA1S5,1,12)),"&gt;&lt;"),(INDEX(FEVA1S5,1,10))&amp;"&amp;"&amp;(INDEX(FEVA1S5,1,12))&amp;CHAR(13)&amp;CHAR(10)&amp;" de "&amp;TEXT((INDEX(FEVA1S5,2,10)),"hh"&amp;":"&amp;"mm")&amp;" à "&amp;TEXT((INDEX(FEVA1S5,2,11)),"hh"&amp;":"&amp;"mm"&amp;" "&amp;CHAR(13)&amp;CHAR(10)&amp;"&amp;")&amp;" de "&amp;TEXT((INDEX(FEVA1S5,2,12)),"hh"&amp;":"&amp;"mm")&amp;" à "&amp;TEXT((INDEX(FEVA1S5,2,13)),"hh"&amp;":"&amp;"mm"&amp;" ")&amp;CHAR(13)&amp;CHAR(10)&amp;(INDEX(FEVA1S5,4,10))&amp;" "&amp;(INDEX(FEVA1S5,4,12))&amp;CHAR(13)&amp;CHAR(10)&amp;" "&amp;(INDEX(FEVA1S5,3,11))&amp;" "&amp;(INDEX(FEVA1S5,3,13))&amp;CHAR(13)&amp;CHAR(10)&amp;" "&amp;(INDEX(FEVA1S5,3,10)),(INDEX(FEVA1S5,1,10))&amp;CHAR(13)&amp;CHAR(10)&amp;" de "&amp;TEXT((INDEX(FEVA1S5,2,10)),"hh"&amp;":"&amp;"mm")&amp;" à "&amp;TEXT((INDEX(FEVA1S5,2,10)),"hh"&amp;":"&amp;"mm"&amp;" ")&amp;CHAR(13)&amp;CHAR(10)&amp;(INDEX(FEVA1S5,4,10))&amp;" "&amp;CHAR(13)&amp;CHAR(10)&amp;(INDEX(FEVA1S5,3,11))&amp;" "&amp;CHAR(13)&amp;CHAR(10)&amp;(INDEX(FEVA1S5,3,10))))</f>
        <v>#REF!</v>
      </c>
      <c r="D138" s="621"/>
      <c r="E138" s="623" t="e">
        <f>IF(COUNTIF((INDEX(FEVA1S5,1,18)),""),"",IF(COUNTIF((INDEX(FEVA1S5,1,20)),"&gt;&lt;"),(INDEX(FEVA1S5,1,18))&amp;"&amp;"&amp;(INDEX(FEVA1S5,1,20))&amp;CHAR(13)&amp;CHAR(10)&amp;" de "&amp;TEXT((INDEX(FEVA1S5,2,18)),"hh"&amp;":"&amp;"mm")&amp;" à "&amp;TEXT((INDEX(FEVA1S5,2,19)),"hh"&amp;":"&amp;"mm"&amp;" "&amp;CHAR(13)&amp;CHAR(10)&amp;"&amp;")&amp;" de "&amp;TEXT((INDEX(FEVA1S5,2,20)),"hh"&amp;":"&amp;"mm")&amp;" à "&amp;TEXT((INDEX(FEVA1S5,2,21)),"hh"&amp;":"&amp;"mm"&amp;" ")&amp;CHAR(13)&amp;CHAR(10)&amp;(INDEX(FEVA1S5,4,18))&amp;" "&amp;(INDEX(FEVA1S5,4,20))&amp;CHAR(13)&amp;CHAR(10)&amp;" "&amp;(INDEX(FEVA1S5,3,19))&amp;" "&amp;(INDEX(FEVA1S5,3,21))&amp;CHAR(13)&amp;CHAR(10)&amp;" "&amp;(INDEX(FEVA1S5,3,18)),(INDEX(FEVA1S5,1,18))&amp;CHAR(13)&amp;CHAR(10)&amp;" de "&amp;TEXT((INDEX(FEVA1S5,2,18)),"hh"&amp;":"&amp;"mm")&amp;" à "&amp;TEXT((INDEX(FEVA1S5,2,18)),"hh"&amp;":"&amp;"mm"&amp;" ")&amp;CHAR(13)&amp;CHAR(10)&amp;(INDEX(FEVA1S5,4,18))&amp;" "&amp;CHAR(13)&amp;CHAR(10)&amp;(INDEX(FEVA1S5,3,19))&amp;" "&amp;CHAR(13)&amp;CHAR(10)&amp;(INDEX(FEVA1S5,3,18))))</f>
        <v>#REF!</v>
      </c>
      <c r="F138" s="624"/>
      <c r="G138" s="623" t="e">
        <f>IF(COUNTIF((INDEX(MARSA1S1,1,26)),""),"",IF(COUNTIF((INDEX(MARSA1S1,1,28)),"&gt;&lt;"),(INDEX(MARSA1S1,1,26))&amp;"&amp;"&amp;(INDEX(MARSA1S1,1,28))&amp;CHAR(13)&amp;CHAR(10)&amp;" de "&amp;TEXT((INDEX(MARSA1S1,2,26)),"hh"&amp;":"&amp;"mm")&amp;" à "&amp;TEXT((INDEX(MARSA1S1,2,27)),"hh"&amp;":"&amp;"mm"&amp;" "&amp;CHAR(13)&amp;CHAR(10)&amp;"&amp;")&amp;" de "&amp;TEXT((INDEX(MARSA1S1,2,28)),"hh"&amp;":"&amp;"mm")&amp;" à "&amp;TEXT((INDEX(MARSA1S1,2,29)),"hh"&amp;":"&amp;"mm"&amp;" ")&amp;CHAR(13)&amp;CHAR(10)&amp;(INDEX(MARSA1S1,4,26))&amp;" "&amp;(INDEX(MARSA1S1,4,28))&amp;CHAR(13)&amp;CHAR(10)&amp;" "&amp;(INDEX(MARSA1S1,3,27))&amp;" "&amp;(INDEX(MARSA1S1,3,29))&amp;CHAR(13)&amp;CHAR(10)&amp;" "&amp;(INDEX(MARSA1S1,3,26)),(INDEX(MARSA1S1,1,26))&amp;CHAR(13)&amp;CHAR(10)&amp;" de "&amp;TEXT((INDEX(MARSA1S1,2,26)),"hh"&amp;":"&amp;"mm")&amp;" à "&amp;TEXT((INDEX(MARSA1S1,2,26)),"hh"&amp;":"&amp;"mm"&amp;" ")&amp;CHAR(13)&amp;CHAR(10)&amp;(INDEX(MARSA1S1,4,26))&amp;" "&amp;CHAR(13)&amp;CHAR(10)&amp;(INDEX(MARSA1S1,3,27))&amp;" "&amp;CHAR(13)&amp;CHAR(10)&amp;(INDEX(MARSA1S1,3,26))))</f>
        <v>#REF!</v>
      </c>
      <c r="H138" s="624"/>
      <c r="I138" s="623" t="e">
        <f>IF(COUNTIF((INDEX(MARSA1S1,1,34)),""),"",IF(COUNTIF((INDEX(MARSA1S1,1,36)),"&gt;&lt;"),(INDEX(MARSA1S1,1,34))&amp;"&amp;"&amp;(INDEX(MARSA1S1,1,36))&amp;CHAR(13)&amp;CHAR(10)&amp;" de "&amp;TEXT((INDEX(MARSA1S1,2,34)),"hh"&amp;":"&amp;"mm")&amp;" à "&amp;TEXT((INDEX(MARSA1S1,2,35)),"hh"&amp;":"&amp;"mm"&amp;" "&amp;CHAR(13)&amp;CHAR(10)&amp;"&amp;")&amp;" de "&amp;TEXT((INDEX(MARSA1S1,2,36)),"hh"&amp;":"&amp;"mm")&amp;" à "&amp;TEXT((INDEX(MARSA1S1,2,37)),"hh"&amp;":"&amp;"mm"&amp;" ")&amp;CHAR(13)&amp;CHAR(10)&amp;(INDEX(MARSA1S1,4,34))&amp;" "&amp;(INDEX(MARSA1S1,4,36))&amp;CHAR(13)&amp;CHAR(10)&amp;" "&amp;(INDEX(MARSA1S1,3,35))&amp;" "&amp;(INDEX(MARSA1S1,3,37))&amp;CHAR(13)&amp;CHAR(10)&amp;" "&amp;(INDEX(MARSA1S1,3,34)),(INDEX(MARSA1S1,1,34))&amp;CHAR(13)&amp;CHAR(10)&amp;" de "&amp;TEXT((INDEX(MARSA1S1,2,34)),"hh"&amp;":"&amp;"mm")&amp;" à "&amp;TEXT((INDEX(MARSA1S1,2,34)),"hh"&amp;":"&amp;"mm"&amp;" ")&amp;CHAR(13)&amp;CHAR(10)&amp;(INDEX(MARSA1S1,4,34))&amp;" "&amp;CHAR(13)&amp;CHAR(10)&amp;(INDEX(MARSA1S1,3,35))&amp;" "&amp;CHAR(13)&amp;CHAR(10)&amp;(INDEX(MARSA1S1,3,34))))</f>
        <v>#REF!</v>
      </c>
      <c r="J138" s="624"/>
      <c r="K138" s="622" t="e">
        <f>IF(COUNTIF((INDEX(MARSA1S1,1,42)),""),"",(INDEX(MARSA1S1,1,42))&amp;CHAR(13)&amp;CHAR(10)&amp;" de "&amp;TEXT((INDEX(MARSA1S1,2,42)),"hh"&amp;":"&amp;"mm")&amp;" à "&amp;TEXT((INDEX(MARSA1S1,2,42)),"hh"&amp;":"&amp;"mm"&amp;" ")&amp;CHAR(13)&amp;CHAR(10)&amp;(INDEX(MARSA1S1,4,42))&amp;" "&amp;CHAR(13)&amp;CHAR(10)&amp;(INDEX(MARSA1S1,3,43))&amp;" "&amp;CHAR(13)&amp;CHAR(10)&amp;(INDEX(MARSA1S1,3,42)))</f>
        <v>#REF!</v>
      </c>
      <c r="L138" s="625"/>
    </row>
    <row r="139" spans="1:12" x14ac:dyDescent="0.25">
      <c r="A139" s="37"/>
      <c r="B139" s="39" t="s">
        <v>235</v>
      </c>
      <c r="C139" s="38"/>
      <c r="D139" s="39" t="s">
        <v>235</v>
      </c>
      <c r="E139" s="42"/>
      <c r="F139" s="43" t="s">
        <v>235</v>
      </c>
      <c r="G139" s="42"/>
      <c r="H139" s="43" t="s">
        <v>235</v>
      </c>
      <c r="I139" s="42"/>
      <c r="J139" s="43" t="s">
        <v>235</v>
      </c>
      <c r="K139" s="44"/>
      <c r="L139" s="45" t="s">
        <v>235</v>
      </c>
    </row>
    <row r="140" spans="1:12" ht="96" customHeight="1" thickBot="1" x14ac:dyDescent="0.3">
      <c r="A140" s="616" t="e">
        <f>IF(COUNTIF((INDEX(FEVA1S5,1,6)),""),"",IF(COUNTIF((INDEX(FEVA1S5,1,8)),"&gt;&lt;"),(INDEX(FEVA1S5,1,6))&amp;"&amp;"&amp;(INDEX(FEVA1S5,1,8))&amp;CHAR(13)&amp;CHAR(10)&amp;" de "&amp;TEXT((INDEX(FEVA1S5,2,6)),"hh"&amp;":"&amp;"mm")&amp;" à "&amp;TEXT((INDEX(FEVA1S5,2,7)),"hh"&amp;":"&amp;"mm"&amp;" "&amp;CHAR(13)&amp;CHAR(10)&amp;"&amp;")&amp;" de "&amp;TEXT((INDEX(FEVA1S5,2,8)),"hh"&amp;":"&amp;"mm")&amp;" à "&amp;TEXT((INDEX(FEVA1S5,2,9)),"hh"&amp;":"&amp;"mm"&amp;" ")&amp;CHAR(13)&amp;CHAR(10)&amp;(INDEX(FEVA1S5,4,6))&amp;" "&amp;(INDEX(FEVA1S5,4,8))&amp;CHAR(13)&amp;CHAR(10)&amp;" "&amp;(INDEX(FEVA1S5,3,7))&amp;" "&amp;(INDEX(FEVA1S5,3,9))&amp;CHAR(13)&amp;CHAR(10)&amp;" "&amp;(INDEX(FEVA1S5,3,6)),(INDEX(FEVA1S5,1,6))&amp;CHAR(13)&amp;CHAR(10)&amp;" de "&amp;TEXT((INDEX(FEVA1S5,2,6)),"hh"&amp;":"&amp;"mm")&amp;" à "&amp;TEXT((INDEX(FEVA1S5,2,6)),"hh"&amp;":"&amp;"mm"&amp;" ")&amp;CHAR(13)&amp;CHAR(10)&amp;(INDEX(FEVA1S5,4,6))&amp;" "&amp;CHAR(13)&amp;CHAR(10)&amp;(INDEX(FEVA1S5,3,7))&amp;" "&amp;CHAR(13)&amp;CHAR(10)&amp;(INDEX(FEVA1S5,3,6))))</f>
        <v>#REF!</v>
      </c>
      <c r="B140" s="617"/>
      <c r="C140" s="618" t="e">
        <f>IF(COUNTIF((INDEX(FEVA1S5,1,14)),""),"",IF(COUNTIF((INDEX(FEVA1S5,1,16)),"&gt;&lt;"),(INDEX(FEVA1S5,1,14))&amp;"&amp;"&amp;(INDEX(FEVA1S5,1,16))&amp;CHAR(13)&amp;CHAR(10)&amp;" de "&amp;TEXT((INDEX(FEVA1S5,2,14)),"hh"&amp;":"&amp;"mm")&amp;" à "&amp;TEXT((INDEX(FEVA1S5,2,15)),"hh"&amp;":"&amp;"mm"&amp;" "&amp;CHAR(13)&amp;CHAR(10)&amp;"&amp;")&amp;" de "&amp;TEXT((INDEX(FEVA1S5,2,16)),"hh"&amp;":"&amp;"mm")&amp;" à "&amp;TEXT((INDEX(FEVA1S5,2,17)),"hh"&amp;":"&amp;"mm"&amp;" ")&amp;CHAR(13)&amp;CHAR(10)&amp;(INDEX(FEVA1S5,4,14))&amp;" "&amp;(INDEX(FEVA1S5,4,16))&amp;CHAR(13)&amp;CHAR(10)&amp;" "&amp;(INDEX(FEVA1S5,3,15))&amp;" "&amp;(INDEX(FEVA1S5,3,17))&amp;CHAR(13)&amp;CHAR(10)&amp;" "&amp;(INDEX(FEVA1S5,3,14)),(INDEX(FEVA1S5,1,14))&amp;CHAR(13)&amp;CHAR(10)&amp;" de "&amp;TEXT((INDEX(FEVA1S5,2,14)),"hh"&amp;":"&amp;"mm")&amp;" à "&amp;TEXT((INDEX(FEVA1S5,2,14)),"hh"&amp;":"&amp;"mm"&amp;" ")&amp;CHAR(13)&amp;CHAR(10)&amp;(INDEX(FEVA1S5,4,14))&amp;" "&amp;CHAR(13)&amp;CHAR(10)&amp;(INDEX(FEVA1S5,3,15))&amp;" "&amp;CHAR(13)&amp;CHAR(10)&amp;(INDEX(FEVA1S5,3,14))))</f>
        <v>#REF!</v>
      </c>
      <c r="D140" s="617"/>
      <c r="E140" s="618" t="e">
        <f>IF(COUNTIF((INDEX(FEVA1S5,1,22)),""),"",IF(COUNTIF((INDEX(FEVA1S5,1,24)),"&gt;&lt;"),(INDEX(FEVA1S5,1,22))&amp;"&amp;"&amp;(INDEX(FEVA1S5,1,24))&amp;CHAR(13)&amp;CHAR(10)&amp;" de "&amp;TEXT((INDEX(FEVA1S5,2,22)),"hh"&amp;":"&amp;"mm")&amp;" à "&amp;TEXT((INDEX(FEVA1S5,2,23)),"hh"&amp;":"&amp;"mm"&amp;" "&amp;CHAR(13)&amp;CHAR(10)&amp;"&amp;")&amp;" de "&amp;TEXT((INDEX(FEVA1S5,2,24)),"hh"&amp;":"&amp;"mm")&amp;" à "&amp;TEXT((INDEX(FEVA1S5,2,25)),"hh"&amp;":"&amp;"mm"&amp;" ")&amp;CHAR(13)&amp;CHAR(10)&amp;(INDEX(FEVA1S5,4,22))&amp;" "&amp;(INDEX(FEVA1S5,4,24))&amp;CHAR(13)&amp;CHAR(10)&amp;" "&amp;(INDEX(FEVA1S5,3,23))&amp;" "&amp;(INDEX(FEVA1S5,3,25))&amp;CHAR(13)&amp;CHAR(10)&amp;" "&amp;(INDEX(FEVA1S5,3,22)),(INDEX(FEVA1S5,1,22))&amp;CHAR(13)&amp;CHAR(10)&amp;" de "&amp;TEXT((INDEX(FEVA1S5,2,22)),"hh"&amp;":"&amp;"mm")&amp;" à "&amp;TEXT((INDEX(FEVA1S5,2,22)),"hh"&amp;":"&amp;"mm"&amp;" ")&amp;CHAR(13)&amp;CHAR(10)&amp;(INDEX(FEVA1S5,4,22))&amp;" "&amp;CHAR(13)&amp;CHAR(10)&amp;(INDEX(FEVA1S5,3,23))&amp;" "&amp;CHAR(13)&amp;CHAR(10)&amp;(INDEX(FEVA1S5,3,22))))</f>
        <v>#REF!</v>
      </c>
      <c r="F140" s="617"/>
      <c r="G140" s="618" t="e">
        <f>IF(COUNTIF((INDEX(MARSA1S1,1,30)),""),"",IF(COUNTIF((INDEX(MARSA1S1,1,32)),"&gt;&lt;"),(INDEX(MARSA1S1,1,30))&amp;"&amp;"&amp;(INDEX(MARSA1S1,1,32))&amp;CHAR(13)&amp;CHAR(10)&amp;" de "&amp;TEXT((INDEX(MARSA1S1,2,30)),"hh"&amp;":"&amp;"mm")&amp;" à "&amp;TEXT((INDEX(MARSA1S1,2,31)),"hh"&amp;":"&amp;"mm"&amp;" "&amp;CHAR(13)&amp;CHAR(10)&amp;"&amp;")&amp;" de "&amp;TEXT((INDEX(MARSA1S1,2,32)),"hh"&amp;":"&amp;"mm")&amp;" à "&amp;TEXT((INDEX(MARSA1S1,2,33)),"hh"&amp;":"&amp;"mm"&amp;" ")&amp;CHAR(13)&amp;CHAR(10)&amp;(INDEX(MARSA1S1,4,30))&amp;" "&amp;(INDEX(MARSA1S1,4,32))&amp;CHAR(13)&amp;CHAR(10)&amp;" "&amp;(INDEX(MARSA1S1,3,31))&amp;" "&amp;(INDEX(MARSA1S1,3,33))&amp;CHAR(13)&amp;CHAR(10)&amp;" "&amp;(INDEX(MARSA1S1,3,30)),(INDEX(MARSA1S1,1,30))&amp;CHAR(13)&amp;CHAR(10)&amp;" de "&amp;TEXT((INDEX(MARSA1S1,2,30)),"hh"&amp;":"&amp;"mm")&amp;" à "&amp;TEXT((INDEX(MARSA1S1,2,30)),"hh"&amp;":"&amp;"mm"&amp;" ")&amp;CHAR(13)&amp;CHAR(10)&amp;(INDEX(MARSA1S1,4,30))&amp;" "&amp;CHAR(13)&amp;CHAR(10)&amp;(INDEX(MARSA1S1,3,31))&amp;" "&amp;CHAR(13)&amp;CHAR(10)&amp;(INDEX(MARSA1S1,3,30))))</f>
        <v>#REF!</v>
      </c>
      <c r="H140" s="617"/>
      <c r="I140" s="618" t="e">
        <f>IF(COUNTIF((INDEX(MARSA1S1,1,38)),""),"",IF(COUNTIF((INDEX(MARSA1S1,1,40)),"&gt;&lt;"),(INDEX(MARSA1S1,1,38))&amp;"&amp;"&amp;(INDEX(MARSA1S1,1,40))&amp;CHAR(13)&amp;CHAR(10)&amp;" de "&amp;TEXT((INDEX(MARSA1S1,2,38)),"hh"&amp;":"&amp;"mm")&amp;" à "&amp;TEXT((INDEX(MARSA1S1,2,39)),"hh"&amp;":"&amp;"mm"&amp;" "&amp;CHAR(13)&amp;CHAR(10)&amp;"&amp;")&amp;" de "&amp;TEXT((INDEX(MARSA1S1,2,40)),"hh"&amp;":"&amp;"mm")&amp;" à "&amp;TEXT((INDEX(MARSA1S1,2,41)),"hh"&amp;":"&amp;"mm"&amp;" ")&amp;CHAR(13)&amp;CHAR(10)&amp;(INDEX(MARSA1S1,4,38))&amp;" "&amp;(INDEX(MARSA1S1,4,40))&amp;CHAR(13)&amp;CHAR(10)&amp;" "&amp;(INDEX(MARSA1S1,3,39))&amp;" "&amp;(INDEX(MARSA1S1,3,41))&amp;CHAR(13)&amp;CHAR(10)&amp;" "&amp;(INDEX(MARSA1S1,3,38)),(INDEX(MARSA1S1,1,38))&amp;CHAR(13)&amp;CHAR(10)&amp;" de "&amp;TEXT((INDEX(MARSA1S1,2,38)),"hh"&amp;":"&amp;"mm")&amp;" à "&amp;TEXT((INDEX(MARSA1S1,2,38)),"hh"&amp;":"&amp;"mm"&amp;" ")&amp;CHAR(13)&amp;CHAR(10)&amp;(INDEX(MARSA1S1,4,38))&amp;" "&amp;CHAR(13)&amp;CHAR(10)&amp;(INDEX(MARSA1S1,3,39))&amp;" "&amp;CHAR(13)&amp;CHAR(10)&amp;(INDEX(MARSA1S1,3,38))))</f>
        <v>#REF!</v>
      </c>
      <c r="J140" s="617"/>
      <c r="K140" s="618" t="e">
        <f>IF(COUNTIF((INDEX(MARSA1S1,1,44)),""),"",(INDEX(MARSA1S1,1,44))&amp;CHAR(13)&amp;CHAR(10)&amp;" de "&amp;TEXT((INDEX(MARSA1S1,2,44)),"hh"&amp;":"&amp;"mm")&amp;" à "&amp;TEXT((INDEX(MARSA1S1,2,44)),"hh"&amp;":"&amp;"mm"&amp;" ")&amp;CHAR(13)&amp;CHAR(10)&amp;(INDEX(MARSA1S1,4,44))&amp;" "&amp;CHAR(13)&amp;CHAR(10)&amp;(INDEX(MARSA1S1,3,45))&amp;" "&amp;CHAR(13)&amp;CHAR(10)&amp;(INDEX(MARSA1S1,3,44)))</f>
        <v>#REF!</v>
      </c>
      <c r="L140" s="619"/>
    </row>
    <row r="142" spans="1:12" ht="19.5" thickBot="1" x14ac:dyDescent="0.35">
      <c r="A142" s="32">
        <f>EDATE(A121,1)</f>
        <v>43187</v>
      </c>
      <c r="C142" s="32"/>
      <c r="E142" s="32"/>
      <c r="G142" s="32"/>
      <c r="I142" s="32"/>
      <c r="K142" s="32"/>
    </row>
    <row r="143" spans="1:12" x14ac:dyDescent="0.25">
      <c r="A143" s="33">
        <f>+K137+2</f>
        <v>43164</v>
      </c>
      <c r="B143" s="34" t="s">
        <v>234</v>
      </c>
      <c r="C143" s="35">
        <f>A143+1</f>
        <v>43165</v>
      </c>
      <c r="D143" s="34" t="s">
        <v>234</v>
      </c>
      <c r="E143" s="35">
        <f>C143+1</f>
        <v>43166</v>
      </c>
      <c r="F143" s="34" t="s">
        <v>234</v>
      </c>
      <c r="G143" s="35">
        <f>E143+1</f>
        <v>43167</v>
      </c>
      <c r="H143" s="34" t="s">
        <v>234</v>
      </c>
      <c r="I143" s="35">
        <f>G143+1</f>
        <v>43168</v>
      </c>
      <c r="J143" s="34" t="s">
        <v>234</v>
      </c>
      <c r="K143" s="35">
        <f>I143+1</f>
        <v>43169</v>
      </c>
      <c r="L143" s="36" t="s">
        <v>234</v>
      </c>
    </row>
    <row r="144" spans="1:12" ht="96" customHeight="1" thickBot="1" x14ac:dyDescent="0.3">
      <c r="A144" s="620" t="e">
        <f>IF(COUNTIF((INDEX(MARSA1S2,1,2)),""),"",IF(COUNTIF((INDEX(MARSA1S2,1,4)),"&gt;&lt;"),(INDEX(MARSA1S2,1,2))&amp;"&amp;"&amp;(INDEX(MARSA1S2,1,4))&amp;CHAR(13)&amp;CHAR(10)&amp;" de "&amp;TEXT((INDEX(MARSA1S2,2,2)),"hh"&amp;":"&amp;"mm")&amp;" à "&amp;TEXT((INDEX(MARSA1S2,2,3)),"hh"&amp;":"&amp;"mm"&amp;" "&amp;CHAR(13)&amp;CHAR(10)&amp;"&amp;")&amp;" de "&amp;TEXT((INDEX(MARSA1S2,2,4)),"hh"&amp;":"&amp;"mm")&amp;" à "&amp;TEXT((INDEX(MARSA1S2,2,5)),"hh"&amp;":"&amp;"mm"&amp;" ")&amp;CHAR(13)&amp;CHAR(10)&amp;(INDEX(MARSA1S2,4,2))&amp;" "&amp;(INDEX(MARSA1S2,4,4))&amp;CHAR(13)&amp;CHAR(10)&amp;" "&amp;(INDEX(MARSA1S2,3,3))&amp;" "&amp;(INDEX(MARSA1S2,3,5))&amp;CHAR(13)&amp;CHAR(10)&amp;" "&amp;(INDEX(MARSA1S2,3,2)),(INDEX(MARSA1S2,1,2))&amp;CHAR(13)&amp;CHAR(10)&amp;" de "&amp;TEXT((INDEX(MARSA1S2,2,2)),"hh"&amp;":"&amp;"mm")&amp;" à "&amp;TEXT((INDEX(MARSA1S2,2,2)),"hh"&amp;":"&amp;"mm"&amp;" ")&amp;CHAR(13)&amp;CHAR(10)&amp;(INDEX(MARSA1S2,4,2))&amp;" "&amp;CHAR(13)&amp;CHAR(10)&amp;(INDEX(MARSA1S2,3,3))&amp;" "&amp;CHAR(13)&amp;CHAR(10)&amp;(INDEX(MARSA1S2,3,2))))</f>
        <v>#REF!</v>
      </c>
      <c r="B144" s="621"/>
      <c r="C144" s="622" t="e">
        <f>IF(COUNTIF((INDEX(MARSA1S2,1,10)),""),"",IF(COUNTIF((INDEX(MARSA1S2,1,12)),"&gt;&lt;"),(INDEX(MARSA1S2,1,10))&amp;"&amp;"&amp;(INDEX(MARSA1S2,1,12))&amp;CHAR(13)&amp;CHAR(10)&amp;" de "&amp;TEXT((INDEX(MARSA1S2,2,10)),"hh"&amp;":"&amp;"mm")&amp;" à "&amp;TEXT((INDEX(MARSA1S2,2,11)),"hh"&amp;":"&amp;"mm"&amp;" "&amp;CHAR(13)&amp;CHAR(10)&amp;"&amp;")&amp;" de "&amp;TEXT((INDEX(MARSA1S2,2,12)),"hh"&amp;":"&amp;"mm")&amp;" à "&amp;TEXT((INDEX(MARSA1S2,2,13)),"hh"&amp;":"&amp;"mm"&amp;" ")&amp;CHAR(13)&amp;CHAR(10)&amp;(INDEX(MARSA1S2,4,10))&amp;" "&amp;(INDEX(MARSA1S2,4,12))&amp;CHAR(13)&amp;CHAR(10)&amp;" "&amp;(INDEX(MARSA1S2,3,11))&amp;" "&amp;(INDEX(MARSA1S2,3,13))&amp;CHAR(13)&amp;CHAR(10)&amp;" "&amp;(INDEX(MARSA1S2,3,10)),(INDEX(MARSA1S2,1,10))&amp;CHAR(13)&amp;CHAR(10)&amp;" de "&amp;TEXT((INDEX(MARSA1S2,2,10)),"hh"&amp;":"&amp;"mm")&amp;" à "&amp;TEXT((INDEX(MARSA1S2,2,10)),"hh"&amp;":"&amp;"mm"&amp;" ")&amp;CHAR(13)&amp;CHAR(10)&amp;(INDEX(MARSA1S2,4,10))&amp;" "&amp;CHAR(13)&amp;CHAR(10)&amp;(INDEX(MARSA1S2,3,11))&amp;" "&amp;CHAR(13)&amp;CHAR(10)&amp;(INDEX(MARSA1S2,3,10))))</f>
        <v>#REF!</v>
      </c>
      <c r="D144" s="621"/>
      <c r="E144" s="623" t="e">
        <f>IF(COUNTIF((INDEX(MARSA1S2,1,18)),""),"",IF(COUNTIF((INDEX(MARSA1S2,1,20)),"&gt;&lt;"),(INDEX(MARSA1S2,1,18))&amp;"&amp;"&amp;(INDEX(MARSA1S2,1,20))&amp;CHAR(13)&amp;CHAR(10)&amp;" de "&amp;TEXT((INDEX(MARSA1S2,2,18)),"hh"&amp;":"&amp;"mm")&amp;" à "&amp;TEXT((INDEX(MARSA1S2,2,19)),"hh"&amp;":"&amp;"mm"&amp;" "&amp;CHAR(13)&amp;CHAR(10)&amp;"&amp;")&amp;" de "&amp;TEXT((INDEX(MARSA1S2,2,20)),"hh"&amp;":"&amp;"mm")&amp;" à "&amp;TEXT((INDEX(MARSA1S2,2,21)),"hh"&amp;":"&amp;"mm"&amp;" ")&amp;CHAR(13)&amp;CHAR(10)&amp;(INDEX(MARSA1S2,4,18))&amp;" "&amp;(INDEX(MARSA1S2,4,20))&amp;CHAR(13)&amp;CHAR(10)&amp;" "&amp;(INDEX(MARSA1S2,3,19))&amp;" "&amp;(INDEX(MARSA1S2,3,21))&amp;CHAR(13)&amp;CHAR(10)&amp;" "&amp;(INDEX(MARSA1S2,3,18)),(INDEX(MARSA1S2,1,18))&amp;CHAR(13)&amp;CHAR(10)&amp;" de "&amp;TEXT((INDEX(MARSA1S2,2,18)),"hh"&amp;":"&amp;"mm")&amp;" à "&amp;TEXT((INDEX(MARSA1S2,2,18)),"hh"&amp;":"&amp;"mm"&amp;" ")&amp;CHAR(13)&amp;CHAR(10)&amp;(INDEX(MARSA1S2,4,18))&amp;" "&amp;CHAR(13)&amp;CHAR(10)&amp;(INDEX(MARSA1S2,3,19))&amp;" "&amp;CHAR(13)&amp;CHAR(10)&amp;(INDEX(MARSA1S2,3,18))))</f>
        <v>#REF!</v>
      </c>
      <c r="F144" s="624"/>
      <c r="G144" s="623" t="e">
        <f>IF(COUNTIF((INDEX(MARSA1S2,1,26)),""),"",IF(COUNTIF((INDEX(MARSA1S2,1,28)),"&gt;&lt;"),(INDEX(MARSA1S2,1,26))&amp;"&amp;"&amp;(INDEX(MARSA1S2,1,28))&amp;CHAR(13)&amp;CHAR(10)&amp;" de "&amp;TEXT((INDEX(MARSA1S2,2,26)),"hh"&amp;":"&amp;"mm")&amp;" à "&amp;TEXT((INDEX(MARSA1S2,2,27)),"hh"&amp;":"&amp;"mm"&amp;" "&amp;CHAR(13)&amp;CHAR(10)&amp;"&amp;")&amp;" de "&amp;TEXT((INDEX(MARSA1S2,2,28)),"hh"&amp;":"&amp;"mm")&amp;" à "&amp;TEXT((INDEX(MARSA1S2,2,29)),"hh"&amp;":"&amp;"mm"&amp;" ")&amp;CHAR(13)&amp;CHAR(10)&amp;(INDEX(MARSA1S2,4,26))&amp;" "&amp;(INDEX(MARSA1S2,4,28))&amp;CHAR(13)&amp;CHAR(10)&amp;" "&amp;(INDEX(MARSA1S2,3,27))&amp;" "&amp;(INDEX(MARSA1S2,3,29))&amp;CHAR(13)&amp;CHAR(10)&amp;" "&amp;(INDEX(MARSA1S2,3,26)),(INDEX(MARSA1S2,1,26))&amp;CHAR(13)&amp;CHAR(10)&amp;" de "&amp;TEXT((INDEX(MARSA1S2,2,26)),"hh"&amp;":"&amp;"mm")&amp;" à "&amp;TEXT((INDEX(MARSA1S2,2,26)),"hh"&amp;":"&amp;"mm"&amp;" ")&amp;CHAR(13)&amp;CHAR(10)&amp;(INDEX(MARSA1S2,4,26))&amp;" "&amp;CHAR(13)&amp;CHAR(10)&amp;(INDEX(MARSA1S2,3,27))&amp;" "&amp;CHAR(13)&amp;CHAR(10)&amp;(INDEX(MARSA1S2,3,26))))</f>
        <v>#REF!</v>
      </c>
      <c r="H144" s="624"/>
      <c r="I144" s="623" t="e">
        <f>IF(COUNTIF((INDEX(MARSA1S2,1,34)),""),"",IF(COUNTIF((INDEX(MARSA1S2,1,36)),"&gt;&lt;"),(INDEX(MARSA1S2,1,34))&amp;"&amp;"&amp;(INDEX(MARSA1S2,1,36))&amp;CHAR(13)&amp;CHAR(10)&amp;" de "&amp;TEXT((INDEX(MARSA1S2,2,34)),"hh"&amp;":"&amp;"mm")&amp;" à "&amp;TEXT((INDEX(MARSA1S2,2,35)),"hh"&amp;":"&amp;"mm"&amp;" "&amp;CHAR(13)&amp;CHAR(10)&amp;"&amp;")&amp;" de "&amp;TEXT((INDEX(MARSA1S2,2,36)),"hh"&amp;":"&amp;"mm")&amp;" à "&amp;TEXT((INDEX(MARSA1S2,2,37)),"hh"&amp;":"&amp;"mm"&amp;" ")&amp;CHAR(13)&amp;CHAR(10)&amp;(INDEX(MARSA1S2,4,34))&amp;" "&amp;(INDEX(MARSA1S2,4,36))&amp;CHAR(13)&amp;CHAR(10)&amp;" "&amp;(INDEX(MARSA1S2,3,35))&amp;" "&amp;(INDEX(MARSA1S2,3,37))&amp;CHAR(13)&amp;CHAR(10)&amp;" "&amp;(INDEX(MARSA1S2,3,34)),(INDEX(MARSA1S2,1,34))&amp;CHAR(13)&amp;CHAR(10)&amp;" de "&amp;TEXT((INDEX(MARSA1S2,2,34)),"hh"&amp;":"&amp;"mm")&amp;" à "&amp;TEXT((INDEX(MARSA1S2,2,34)),"hh"&amp;":"&amp;"mm"&amp;" ")&amp;CHAR(13)&amp;CHAR(10)&amp;(INDEX(MARSA1S2,4,34))&amp;" "&amp;CHAR(13)&amp;CHAR(10)&amp;(INDEX(MARSA1S2,3,35))&amp;" "&amp;CHAR(13)&amp;CHAR(10)&amp;(INDEX(MARSA1S2,3,34))))</f>
        <v>#REF!</v>
      </c>
      <c r="J144" s="624"/>
      <c r="K144" s="622" t="e">
        <f>IF(COUNTIF((INDEX(MARSA1S2,1,42)),""),"",(INDEX(MARSA1S2,1,42))&amp;CHAR(13)&amp;CHAR(10)&amp;" de "&amp;TEXT((INDEX(MARSA1S2,2,42)),"hh"&amp;":"&amp;"mm")&amp;" à "&amp;TEXT((INDEX(MARSA1S2,2,42)),"hh"&amp;":"&amp;"mm"&amp;" ")&amp;CHAR(13)&amp;CHAR(10)&amp;(INDEX(MARSA1S2,4,42))&amp;" "&amp;CHAR(13)&amp;CHAR(10)&amp;(INDEX(MARSA1S2,3,43))&amp;" "&amp;CHAR(13)&amp;CHAR(10)&amp;(INDEX(MARSA1S2,3,42)))</f>
        <v>#REF!</v>
      </c>
      <c r="L144" s="625"/>
    </row>
    <row r="145" spans="1:12" x14ac:dyDescent="0.25">
      <c r="A145" s="37"/>
      <c r="B145" s="39" t="s">
        <v>235</v>
      </c>
      <c r="C145" s="38"/>
      <c r="D145" s="39" t="s">
        <v>235</v>
      </c>
      <c r="E145" s="42"/>
      <c r="F145" s="43" t="s">
        <v>235</v>
      </c>
      <c r="G145" s="42"/>
      <c r="H145" s="43" t="s">
        <v>235</v>
      </c>
      <c r="I145" s="42"/>
      <c r="J145" s="43" t="s">
        <v>235</v>
      </c>
      <c r="K145" s="44"/>
      <c r="L145" s="45" t="s">
        <v>235</v>
      </c>
    </row>
    <row r="146" spans="1:12" ht="96" customHeight="1" thickBot="1" x14ac:dyDescent="0.3">
      <c r="A146" s="616" t="e">
        <f>IF(COUNTIF((INDEX(MARSA1S2,1,6)),""),"",IF(COUNTIF((INDEX(MARSA1S2,1,8)),"&gt;&lt;"),(INDEX(MARSA1S2,1,6))&amp;"&amp;"&amp;(INDEX(MARSA1S2,1,8))&amp;CHAR(13)&amp;CHAR(10)&amp;" de "&amp;TEXT((INDEX(MARSA1S2,2,6)),"hh"&amp;":"&amp;"mm")&amp;" à "&amp;TEXT((INDEX(MARSA1S2,2,7)),"hh"&amp;":"&amp;"mm"&amp;" "&amp;CHAR(13)&amp;CHAR(10)&amp;"&amp;")&amp;" de "&amp;TEXT((INDEX(MARSA1S2,2,8)),"hh"&amp;":"&amp;"mm")&amp;" à "&amp;TEXT((INDEX(MARSA1S2,2,9)),"hh"&amp;":"&amp;"mm"&amp;" ")&amp;CHAR(13)&amp;CHAR(10)&amp;(INDEX(MARSA1S2,4,6))&amp;" "&amp;(INDEX(MARSA1S2,4,8))&amp;CHAR(13)&amp;CHAR(10)&amp;" "&amp;(INDEX(MARSA1S2,3,7))&amp;" "&amp;(INDEX(MARSA1S2,3,9))&amp;CHAR(13)&amp;CHAR(10)&amp;" "&amp;(INDEX(MARSA1S2,3,6)),(INDEX(MARSA1S2,1,6))&amp;CHAR(13)&amp;CHAR(10)&amp;" de "&amp;TEXT((INDEX(MARSA1S2,2,6)),"hh"&amp;":"&amp;"mm")&amp;" à "&amp;TEXT((INDEX(MARSA1S2,2,6)),"hh"&amp;":"&amp;"mm"&amp;" ")&amp;CHAR(13)&amp;CHAR(10)&amp;(INDEX(MARSA1S2,4,6))&amp;" "&amp;CHAR(13)&amp;CHAR(10)&amp;(INDEX(MARSA1S2,3,7))&amp;" "&amp;CHAR(13)&amp;CHAR(10)&amp;(INDEX(MARSA1S2,3,6))))</f>
        <v>#REF!</v>
      </c>
      <c r="B146" s="617"/>
      <c r="C146" s="618" t="e">
        <f>IF(COUNTIF((INDEX(MARSA1S2,1,14)),""),"",IF(COUNTIF((INDEX(MARSA1S2,1,16)),"&gt;&lt;"),(INDEX(MARSA1S2,1,14))&amp;"&amp;"&amp;(INDEX(MARSA1S2,1,16))&amp;CHAR(13)&amp;CHAR(10)&amp;" de "&amp;TEXT((INDEX(MARSA1S2,2,14)),"hh"&amp;":"&amp;"mm")&amp;" à "&amp;TEXT((INDEX(MARSA1S2,2,15)),"hh"&amp;":"&amp;"mm"&amp;" "&amp;CHAR(13)&amp;CHAR(10)&amp;"&amp;")&amp;" de "&amp;TEXT((INDEX(MARSA1S2,2,16)),"hh"&amp;":"&amp;"mm")&amp;" à "&amp;TEXT((INDEX(MARSA1S2,2,17)),"hh"&amp;":"&amp;"mm"&amp;" ")&amp;CHAR(13)&amp;CHAR(10)&amp;(INDEX(MARSA1S2,4,14))&amp;" "&amp;(INDEX(MARSA1S2,4,16))&amp;CHAR(13)&amp;CHAR(10)&amp;" "&amp;(INDEX(MARSA1S2,3,15))&amp;" "&amp;(INDEX(MARSA1S2,3,17))&amp;CHAR(13)&amp;CHAR(10)&amp;" "&amp;(INDEX(MARSA1S2,3,14)),(INDEX(MARSA1S2,1,14))&amp;CHAR(13)&amp;CHAR(10)&amp;" de "&amp;TEXT((INDEX(MARSA1S2,2,14)),"hh"&amp;":"&amp;"mm")&amp;" à "&amp;TEXT((INDEX(MARSA1S2,2,14)),"hh"&amp;":"&amp;"mm"&amp;" ")&amp;CHAR(13)&amp;CHAR(10)&amp;(INDEX(MARSA1S2,4,14))&amp;" "&amp;CHAR(13)&amp;CHAR(10)&amp;(INDEX(MARSA1S2,3,15))&amp;" "&amp;CHAR(13)&amp;CHAR(10)&amp;(INDEX(MARSA1S2,3,14))))</f>
        <v>#REF!</v>
      </c>
      <c r="D146" s="617"/>
      <c r="E146" s="618" t="e">
        <f>IF(COUNTIF((INDEX(MARSA1S2,1,22)),""),"",IF(COUNTIF((INDEX(MARSA1S2,1,24)),"&gt;&lt;"),(INDEX(MARSA1S2,1,22))&amp;"&amp;"&amp;(INDEX(MARSA1S2,1,24))&amp;CHAR(13)&amp;CHAR(10)&amp;" de "&amp;TEXT((INDEX(MARSA1S2,2,22)),"hh"&amp;":"&amp;"mm")&amp;" à "&amp;TEXT((INDEX(MARSA1S2,2,23)),"hh"&amp;":"&amp;"mm"&amp;" "&amp;CHAR(13)&amp;CHAR(10)&amp;"&amp;")&amp;" de "&amp;TEXT((INDEX(MARSA1S2,2,24)),"hh"&amp;":"&amp;"mm")&amp;" à "&amp;TEXT((INDEX(MARSA1S2,2,25)),"hh"&amp;":"&amp;"mm"&amp;" ")&amp;CHAR(13)&amp;CHAR(10)&amp;(INDEX(MARSA1S2,4,22))&amp;" "&amp;(INDEX(MARSA1S2,4,24))&amp;CHAR(13)&amp;CHAR(10)&amp;" "&amp;(INDEX(MARSA1S2,3,23))&amp;" "&amp;(INDEX(MARSA1S2,3,25))&amp;CHAR(13)&amp;CHAR(10)&amp;" "&amp;(INDEX(MARSA1S2,3,22)),(INDEX(MARSA1S2,1,22))&amp;CHAR(13)&amp;CHAR(10)&amp;" de "&amp;TEXT((INDEX(MARSA1S2,2,22)),"hh"&amp;":"&amp;"mm")&amp;" à "&amp;TEXT((INDEX(MARSA1S2,2,22)),"hh"&amp;":"&amp;"mm"&amp;" ")&amp;CHAR(13)&amp;CHAR(10)&amp;(INDEX(MARSA1S2,4,22))&amp;" "&amp;CHAR(13)&amp;CHAR(10)&amp;(INDEX(MARSA1S2,3,23))&amp;" "&amp;CHAR(13)&amp;CHAR(10)&amp;(INDEX(MARSA1S2,3,22))))</f>
        <v>#REF!</v>
      </c>
      <c r="F146" s="617"/>
      <c r="G146" s="618" t="e">
        <f>IF(COUNTIF((INDEX(MARSA1S2,1,30)),""),"",IF(COUNTIF((INDEX(MARSA1S2,1,32)),"&gt;&lt;"),(INDEX(MARSA1S2,1,30))&amp;"&amp;"&amp;(INDEX(MARSA1S2,1,32))&amp;CHAR(13)&amp;CHAR(10)&amp;" de "&amp;TEXT((INDEX(MARSA1S2,2,30)),"hh"&amp;":"&amp;"mm")&amp;" à "&amp;TEXT((INDEX(MARSA1S2,2,31)),"hh"&amp;":"&amp;"mm"&amp;" "&amp;CHAR(13)&amp;CHAR(10)&amp;"&amp;")&amp;" de "&amp;TEXT((INDEX(MARSA1S2,2,32)),"hh"&amp;":"&amp;"mm")&amp;" à "&amp;TEXT((INDEX(MARSA1S2,2,33)),"hh"&amp;":"&amp;"mm"&amp;" ")&amp;CHAR(13)&amp;CHAR(10)&amp;(INDEX(MARSA1S2,4,30))&amp;" "&amp;(INDEX(MARSA1S2,4,32))&amp;CHAR(13)&amp;CHAR(10)&amp;" "&amp;(INDEX(MARSA1S2,3,31))&amp;" "&amp;(INDEX(MARSA1S2,3,33))&amp;CHAR(13)&amp;CHAR(10)&amp;" "&amp;(INDEX(MARSA1S2,3,30)),(INDEX(MARSA1S2,1,30))&amp;CHAR(13)&amp;CHAR(10)&amp;" de "&amp;TEXT((INDEX(MARSA1S2,2,30)),"hh"&amp;":"&amp;"mm")&amp;" à "&amp;TEXT((INDEX(MARSA1S2,2,30)),"hh"&amp;":"&amp;"mm"&amp;" ")&amp;CHAR(13)&amp;CHAR(10)&amp;(INDEX(MARSA1S2,4,30))&amp;" "&amp;CHAR(13)&amp;CHAR(10)&amp;(INDEX(MARSA1S2,3,31))&amp;" "&amp;CHAR(13)&amp;CHAR(10)&amp;(INDEX(MARSA1S2,3,30))))</f>
        <v>#REF!</v>
      </c>
      <c r="H146" s="617"/>
      <c r="I146" s="618" t="e">
        <f>IF(COUNTIF((INDEX(MARSA1S2,1,38)),""),"",IF(COUNTIF((INDEX(MARSA1S2,1,40)),"&gt;&lt;"),(INDEX(MARSA1S2,1,38))&amp;"&amp;"&amp;(INDEX(MARSA1S2,1,40))&amp;CHAR(13)&amp;CHAR(10)&amp;" de "&amp;TEXT((INDEX(MARSA1S2,2,38)),"hh"&amp;":"&amp;"mm")&amp;" à "&amp;TEXT((INDEX(MARSA1S2,2,39)),"hh"&amp;":"&amp;"mm"&amp;" "&amp;CHAR(13)&amp;CHAR(10)&amp;"&amp;")&amp;" de "&amp;TEXT((INDEX(MARSA1S2,2,40)),"hh"&amp;":"&amp;"mm")&amp;" à "&amp;TEXT((INDEX(MARSA1S2,2,41)),"hh"&amp;":"&amp;"mm"&amp;" ")&amp;CHAR(13)&amp;CHAR(10)&amp;(INDEX(MARSA1S2,4,38))&amp;" "&amp;(INDEX(MARSA1S2,4,40))&amp;CHAR(13)&amp;CHAR(10)&amp;" "&amp;(INDEX(MARSA1S2,3,39))&amp;" "&amp;(INDEX(MARSA1S2,3,41))&amp;CHAR(13)&amp;CHAR(10)&amp;" "&amp;(INDEX(MARSA1S2,3,38)),(INDEX(MARSA1S2,1,38))&amp;CHAR(13)&amp;CHAR(10)&amp;" de "&amp;TEXT((INDEX(MARSA1S2,2,38)),"hh"&amp;":"&amp;"mm")&amp;" à "&amp;TEXT((INDEX(MARSA1S2,2,38)),"hh"&amp;":"&amp;"mm"&amp;" ")&amp;CHAR(13)&amp;CHAR(10)&amp;(INDEX(MARSA1S2,4,38))&amp;" "&amp;CHAR(13)&amp;CHAR(10)&amp;(INDEX(MARSA1S2,3,39))&amp;" "&amp;CHAR(13)&amp;CHAR(10)&amp;(INDEX(MARSA1S2,3,38))))</f>
        <v>#REF!</v>
      </c>
      <c r="J146" s="617"/>
      <c r="K146" s="618" t="e">
        <f>IF(COUNTIF((INDEX(MARSA1S2,1,44)),""),"",(INDEX(MARSA1S2,1,44))&amp;CHAR(13)&amp;CHAR(10)&amp;" de "&amp;TEXT((INDEX(MARSA1S2,2,44)),"hh"&amp;":"&amp;"mm")&amp;" à "&amp;TEXT((INDEX(MARSA1S2,2,44)),"hh"&amp;":"&amp;"mm"&amp;" ")&amp;CHAR(13)&amp;CHAR(10)&amp;(INDEX(MARSA1S2,4,44))&amp;" "&amp;CHAR(13)&amp;CHAR(10)&amp;(INDEX(MARSA1S2,3,45))&amp;" "&amp;CHAR(13)&amp;CHAR(10)&amp;(INDEX(MARSA1S2,3,44)))</f>
        <v>#REF!</v>
      </c>
      <c r="L146" s="619"/>
    </row>
    <row r="147" spans="1:12" ht="16.5" thickBot="1" x14ac:dyDescent="0.3"/>
    <row r="148" spans="1:12" x14ac:dyDescent="0.25">
      <c r="A148" s="33">
        <f>K143+2</f>
        <v>43171</v>
      </c>
      <c r="B148" s="34" t="s">
        <v>234</v>
      </c>
      <c r="C148" s="35">
        <f>A148+1</f>
        <v>43172</v>
      </c>
      <c r="D148" s="34" t="s">
        <v>234</v>
      </c>
      <c r="E148" s="35">
        <f>C148+1</f>
        <v>43173</v>
      </c>
      <c r="F148" s="34" t="s">
        <v>234</v>
      </c>
      <c r="G148" s="35">
        <f>E148+1</f>
        <v>43174</v>
      </c>
      <c r="H148" s="34" t="s">
        <v>234</v>
      </c>
      <c r="I148" s="35">
        <f>G148+1</f>
        <v>43175</v>
      </c>
      <c r="J148" s="34" t="s">
        <v>234</v>
      </c>
      <c r="K148" s="35">
        <f>I148+1</f>
        <v>43176</v>
      </c>
      <c r="L148" s="36" t="s">
        <v>234</v>
      </c>
    </row>
    <row r="149" spans="1:12" ht="96" customHeight="1" thickBot="1" x14ac:dyDescent="0.3">
      <c r="A149" s="620" t="e">
        <f>IF(COUNTIF((INDEX(MARSA1S3,1,2)),""),"",IF(COUNTIF((INDEX(MARSA1S3,1,4)),"&gt;&lt;"),(INDEX(MARSA1S3,1,2))&amp;"&amp;"&amp;(INDEX(MARSA1S3,1,4))&amp;CHAR(13)&amp;CHAR(10)&amp;" de "&amp;TEXT((INDEX(MARSA1S3,2,2)),"hh"&amp;":"&amp;"mm")&amp;" à "&amp;TEXT((INDEX(MARSA1S3,2,3)),"hh"&amp;":"&amp;"mm"&amp;" "&amp;CHAR(13)&amp;CHAR(10)&amp;"&amp;")&amp;" de "&amp;TEXT((INDEX(MARSA1S3,2,4)),"hh"&amp;":"&amp;"mm")&amp;" à "&amp;TEXT((INDEX(MARSA1S3,2,5)),"hh"&amp;":"&amp;"mm"&amp;" ")&amp;CHAR(13)&amp;CHAR(10)&amp;(INDEX(MARSA1S3,4,2))&amp;" "&amp;(INDEX(MARSA1S3,4,4))&amp;CHAR(13)&amp;CHAR(10)&amp;" "&amp;(INDEX(MARSA1S3,3,3))&amp;" "&amp;(INDEX(MARSA1S3,3,5))&amp;CHAR(13)&amp;CHAR(10)&amp;" "&amp;(INDEX(MARSA1S3,3,2)),(INDEX(MARSA1S3,1,2))&amp;CHAR(13)&amp;CHAR(10)&amp;" de "&amp;TEXT((INDEX(MARSA1S3,2,2)),"hh"&amp;":"&amp;"mm")&amp;" à "&amp;TEXT((INDEX(MARSA1S3,2,2)),"hh"&amp;":"&amp;"mm"&amp;" ")&amp;CHAR(13)&amp;CHAR(10)&amp;(INDEX(MARSA1S3,4,2))&amp;" "&amp;CHAR(13)&amp;CHAR(10)&amp;(INDEX(MARSA1S3,3,3))&amp;" "&amp;CHAR(13)&amp;CHAR(10)&amp;(INDEX(MARSA1S3,3,2))))</f>
        <v>#REF!</v>
      </c>
      <c r="B149" s="621"/>
      <c r="C149" s="622" t="e">
        <f>IF(COUNTIF((INDEX(MARSA1S3,1,10)),""),"",IF(COUNTIF((INDEX(MARSA1S3,1,12)),"&gt;&lt;"),(INDEX(MARSA1S3,1,10))&amp;"&amp;"&amp;(INDEX(MARSA1S3,1,12))&amp;CHAR(13)&amp;CHAR(10)&amp;" de "&amp;TEXT((INDEX(MARSA1S3,2,10)),"hh"&amp;":"&amp;"mm")&amp;" à "&amp;TEXT((INDEX(MARSA1S3,2,11)),"hh"&amp;":"&amp;"mm"&amp;" "&amp;CHAR(13)&amp;CHAR(10)&amp;"&amp;")&amp;" de "&amp;TEXT((INDEX(MARSA1S3,2,12)),"hh"&amp;":"&amp;"mm")&amp;" à "&amp;TEXT((INDEX(MARSA1S3,2,13)),"hh"&amp;":"&amp;"mm"&amp;" ")&amp;CHAR(13)&amp;CHAR(10)&amp;(INDEX(MARSA1S3,4,10))&amp;" "&amp;(INDEX(MARSA1S3,4,12))&amp;CHAR(13)&amp;CHAR(10)&amp;" "&amp;(INDEX(MARSA1S3,3,11))&amp;" "&amp;(INDEX(MARSA1S3,3,13))&amp;CHAR(13)&amp;CHAR(10)&amp;" "&amp;(INDEX(MARSA1S3,3,10)),(INDEX(MARSA1S3,1,10))&amp;CHAR(13)&amp;CHAR(10)&amp;" de "&amp;TEXT((INDEX(MARSA1S3,2,10)),"hh"&amp;":"&amp;"mm")&amp;" à "&amp;TEXT((INDEX(MARSA1S3,2,10)),"hh"&amp;":"&amp;"mm"&amp;" ")&amp;CHAR(13)&amp;CHAR(10)&amp;(INDEX(MARSA1S3,4,10))&amp;" "&amp;CHAR(13)&amp;CHAR(10)&amp;(INDEX(MARSA1S3,3,11))&amp;" "&amp;CHAR(13)&amp;CHAR(10)&amp;(INDEX(MARSA1S3,3,10))))</f>
        <v>#REF!</v>
      </c>
      <c r="D149" s="621"/>
      <c r="E149" s="623" t="e">
        <f>IF(COUNTIF((INDEX(MARSA1S3,1,18)),""),"",IF(COUNTIF((INDEX(MARSA1S3,1,20)),"&gt;&lt;"),(INDEX(MARSA1S3,1,18))&amp;"&amp;"&amp;(INDEX(MARSA1S3,1,20))&amp;CHAR(13)&amp;CHAR(10)&amp;" de "&amp;TEXT((INDEX(MARSA1S3,2,18)),"hh"&amp;":"&amp;"mm")&amp;" à "&amp;TEXT((INDEX(MARSA1S3,2,19)),"hh"&amp;":"&amp;"mm"&amp;" "&amp;CHAR(13)&amp;CHAR(10)&amp;"&amp;")&amp;" de "&amp;TEXT((INDEX(MARSA1S3,2,20)),"hh"&amp;":"&amp;"mm")&amp;" à "&amp;TEXT((INDEX(MARSA1S3,2,21)),"hh"&amp;":"&amp;"mm"&amp;" ")&amp;CHAR(13)&amp;CHAR(10)&amp;(INDEX(MARSA1S3,4,18))&amp;" "&amp;(INDEX(MARSA1S3,4,20))&amp;CHAR(13)&amp;CHAR(10)&amp;" "&amp;(INDEX(MARSA1S3,3,19))&amp;" "&amp;(INDEX(MARSA1S3,3,21))&amp;CHAR(13)&amp;CHAR(10)&amp;" "&amp;(INDEX(MARSA1S3,3,18)),(INDEX(MARSA1S3,1,18))&amp;CHAR(13)&amp;CHAR(10)&amp;" de "&amp;TEXT((INDEX(MARSA1S3,2,18)),"hh"&amp;":"&amp;"mm")&amp;" à "&amp;TEXT((INDEX(MARSA1S3,2,18)),"hh"&amp;":"&amp;"mm"&amp;" ")&amp;CHAR(13)&amp;CHAR(10)&amp;(INDEX(MARSA1S3,4,18))&amp;" "&amp;CHAR(13)&amp;CHAR(10)&amp;(INDEX(MARSA1S3,3,19))&amp;" "&amp;CHAR(13)&amp;CHAR(10)&amp;(INDEX(MARSA1S3,3,18))))</f>
        <v>#REF!</v>
      </c>
      <c r="F149" s="624"/>
      <c r="G149" s="623" t="e">
        <f>IF(COUNTIF((INDEX(MARSA1S3,1,26)),""),"",IF(COUNTIF((INDEX(MARSA1S3,1,28)),"&gt;&lt;"),(INDEX(MARSA1S3,1,26))&amp;"&amp;"&amp;(INDEX(MARSA1S3,1,28))&amp;CHAR(13)&amp;CHAR(10)&amp;" de "&amp;TEXT((INDEX(MARSA1S3,2,26)),"hh"&amp;":"&amp;"mm")&amp;" à "&amp;TEXT((INDEX(MARSA1S3,2,27)),"hh"&amp;":"&amp;"mm"&amp;" "&amp;CHAR(13)&amp;CHAR(10)&amp;"&amp;")&amp;" de "&amp;TEXT((INDEX(MARSA1S3,2,28)),"hh"&amp;":"&amp;"mm")&amp;" à "&amp;TEXT((INDEX(MARSA1S3,2,29)),"hh"&amp;":"&amp;"mm"&amp;" ")&amp;CHAR(13)&amp;CHAR(10)&amp;(INDEX(MARSA1S3,4,26))&amp;" "&amp;(INDEX(MARSA1S3,4,28))&amp;CHAR(13)&amp;CHAR(10)&amp;" "&amp;(INDEX(MARSA1S3,3,27))&amp;" "&amp;(INDEX(MARSA1S3,3,29))&amp;CHAR(13)&amp;CHAR(10)&amp;" "&amp;(INDEX(MARSA1S3,3,26)),(INDEX(MARSA1S3,1,26))&amp;CHAR(13)&amp;CHAR(10)&amp;" de "&amp;TEXT((INDEX(MARSA1S3,2,26)),"hh"&amp;":"&amp;"mm")&amp;" à "&amp;TEXT((INDEX(MARSA1S3,2,26)),"hh"&amp;":"&amp;"mm"&amp;" ")&amp;CHAR(13)&amp;CHAR(10)&amp;(INDEX(MARSA1S3,4,26))&amp;" "&amp;CHAR(13)&amp;CHAR(10)&amp;(INDEX(MARSA1S3,3,27))&amp;" "&amp;CHAR(13)&amp;CHAR(10)&amp;(INDEX(MARSA1S3,3,26))))</f>
        <v>#REF!</v>
      </c>
      <c r="H149" s="624"/>
      <c r="I149" s="623" t="e">
        <f>IF(COUNTIF((INDEX(MARSA1S3,1,34)),""),"",IF(COUNTIF((INDEX(MARSA1S3,1,36)),"&gt;&lt;"),(INDEX(MARSA1S3,1,34))&amp;"&amp;"&amp;(INDEX(MARSA1S3,1,36))&amp;CHAR(13)&amp;CHAR(10)&amp;" de "&amp;TEXT((INDEX(MARSA1S3,2,34)),"hh"&amp;":"&amp;"mm")&amp;" à "&amp;TEXT((INDEX(MARSA1S3,2,35)),"hh"&amp;":"&amp;"mm"&amp;" "&amp;CHAR(13)&amp;CHAR(10)&amp;"&amp;")&amp;" de "&amp;TEXT((INDEX(MARSA1S3,2,36)),"hh"&amp;":"&amp;"mm")&amp;" à "&amp;TEXT((INDEX(MARSA1S3,2,37)),"hh"&amp;":"&amp;"mm"&amp;" ")&amp;CHAR(13)&amp;CHAR(10)&amp;(INDEX(MARSA1S3,4,34))&amp;" "&amp;(INDEX(MARSA1S3,4,36))&amp;CHAR(13)&amp;CHAR(10)&amp;" "&amp;(INDEX(MARSA1S3,3,35))&amp;" "&amp;(INDEX(MARSA1S3,3,37))&amp;CHAR(13)&amp;CHAR(10)&amp;" "&amp;(INDEX(MARSA1S3,3,34)),(INDEX(MARSA1S3,1,34))&amp;CHAR(13)&amp;CHAR(10)&amp;" de "&amp;TEXT((INDEX(MARSA1S3,2,34)),"hh"&amp;":"&amp;"mm")&amp;" à "&amp;TEXT((INDEX(MARSA1S3,2,34)),"hh"&amp;":"&amp;"mm"&amp;" ")&amp;CHAR(13)&amp;CHAR(10)&amp;(INDEX(MARSA1S3,4,34))&amp;" "&amp;CHAR(13)&amp;CHAR(10)&amp;(INDEX(MARSA1S3,3,35))&amp;" "&amp;CHAR(13)&amp;CHAR(10)&amp;(INDEX(MARSA1S3,3,34))))</f>
        <v>#REF!</v>
      </c>
      <c r="J149" s="624"/>
      <c r="K149" s="622" t="e">
        <f>IF(COUNTIF((INDEX(MARSA1S3,1,42)),""),"",(INDEX(MARSA1S3,1,42))&amp;CHAR(13)&amp;CHAR(10)&amp;" de "&amp;TEXT((INDEX(MARSA1S3,2,42)),"hh"&amp;":"&amp;"mm")&amp;" à "&amp;TEXT((INDEX(MARSA1S3,2,42)),"hh"&amp;":"&amp;"mm"&amp;" ")&amp;CHAR(13)&amp;CHAR(10)&amp;(INDEX(MARSA1S3,4,42))&amp;" "&amp;CHAR(13)&amp;CHAR(10)&amp;(INDEX(MARSA1S3,3,43))&amp;" "&amp;CHAR(13)&amp;CHAR(10)&amp;(INDEX(MARSA1S3,3,42)))</f>
        <v>#REF!</v>
      </c>
      <c r="L149" s="625"/>
    </row>
    <row r="150" spans="1:12" x14ac:dyDescent="0.25">
      <c r="A150" s="37"/>
      <c r="B150" s="39" t="s">
        <v>235</v>
      </c>
      <c r="C150" s="38"/>
      <c r="D150" s="39" t="s">
        <v>235</v>
      </c>
      <c r="E150" s="42"/>
      <c r="F150" s="43" t="s">
        <v>235</v>
      </c>
      <c r="G150" s="42"/>
      <c r="H150" s="43" t="s">
        <v>235</v>
      </c>
      <c r="I150" s="42"/>
      <c r="J150" s="43" t="s">
        <v>235</v>
      </c>
      <c r="K150" s="44"/>
      <c r="L150" s="45" t="s">
        <v>235</v>
      </c>
    </row>
    <row r="151" spans="1:12" ht="96" customHeight="1" thickBot="1" x14ac:dyDescent="0.3">
      <c r="A151" s="616" t="e">
        <f>IF(COUNTIF((INDEX(MARSA1S3,1,6)),""),"",IF(COUNTIF((INDEX(MARSA1S3,1,8)),"&gt;&lt;"),(INDEX(MARSA1S3,1,6))&amp;"&amp;"&amp;(INDEX(MARSA1S3,1,8))&amp;CHAR(13)&amp;CHAR(10)&amp;" de "&amp;TEXT((INDEX(MARSA1S3,2,6)),"hh"&amp;":"&amp;"mm")&amp;" à "&amp;TEXT((INDEX(MARSA1S3,2,7)),"hh"&amp;":"&amp;"mm"&amp;" "&amp;CHAR(13)&amp;CHAR(10)&amp;"&amp;")&amp;" de "&amp;TEXT((INDEX(MARSA1S3,2,8)),"hh"&amp;":"&amp;"mm")&amp;" à "&amp;TEXT((INDEX(MARSA1S3,2,9)),"hh"&amp;":"&amp;"mm"&amp;" ")&amp;CHAR(13)&amp;CHAR(10)&amp;(INDEX(MARSA1S3,4,6))&amp;" "&amp;(INDEX(MARSA1S3,4,8))&amp;CHAR(13)&amp;CHAR(10)&amp;" "&amp;(INDEX(MARSA1S3,3,7))&amp;" "&amp;(INDEX(MARSA1S3,3,9))&amp;CHAR(13)&amp;CHAR(10)&amp;" "&amp;(INDEX(MARSA1S3,3,6)),(INDEX(MARSA1S3,1,6))&amp;CHAR(13)&amp;CHAR(10)&amp;" de "&amp;TEXT((INDEX(MARSA1S3,2,6)),"hh"&amp;":"&amp;"mm")&amp;" à "&amp;TEXT((INDEX(MARSA1S3,2,6)),"hh"&amp;":"&amp;"mm"&amp;" ")&amp;CHAR(13)&amp;CHAR(10)&amp;(INDEX(MARSA1S3,4,6))&amp;" "&amp;CHAR(13)&amp;CHAR(10)&amp;(INDEX(MARSA1S3,3,7))&amp;" "&amp;CHAR(13)&amp;CHAR(10)&amp;(INDEX(MARSA1S3,3,6))))</f>
        <v>#REF!</v>
      </c>
      <c r="B151" s="617"/>
      <c r="C151" s="618" t="e">
        <f>IF(COUNTIF((INDEX(MARSA1S3,1,14)),""),"",IF(COUNTIF((INDEX(MARSA1S3,1,16)),"&gt;&lt;"),(INDEX(MARSA1S3,1,14))&amp;"&amp;"&amp;(INDEX(MARSA1S3,1,16))&amp;CHAR(13)&amp;CHAR(10)&amp;" de "&amp;TEXT((INDEX(MARSA1S3,2,14)),"hh"&amp;":"&amp;"mm")&amp;" à "&amp;TEXT((INDEX(MARSA1S3,2,15)),"hh"&amp;":"&amp;"mm"&amp;" "&amp;CHAR(13)&amp;CHAR(10)&amp;"&amp;")&amp;" de "&amp;TEXT((INDEX(MARSA1S3,2,16)),"hh"&amp;":"&amp;"mm")&amp;" à "&amp;TEXT((INDEX(MARSA1S3,2,17)),"hh"&amp;":"&amp;"mm"&amp;" ")&amp;CHAR(13)&amp;CHAR(10)&amp;(INDEX(MARSA1S3,4,14))&amp;" "&amp;(INDEX(MARSA1S3,4,16))&amp;CHAR(13)&amp;CHAR(10)&amp;" "&amp;(INDEX(MARSA1S3,3,15))&amp;" "&amp;(INDEX(MARSA1S3,3,17))&amp;CHAR(13)&amp;CHAR(10)&amp;" "&amp;(INDEX(MARSA1S3,3,14)),(INDEX(MARSA1S3,1,14))&amp;CHAR(13)&amp;CHAR(10)&amp;" de "&amp;TEXT((INDEX(MARSA1S3,2,14)),"hh"&amp;":"&amp;"mm")&amp;" à "&amp;TEXT((INDEX(MARSA1S3,2,14)),"hh"&amp;":"&amp;"mm"&amp;" ")&amp;CHAR(13)&amp;CHAR(10)&amp;(INDEX(MARSA1S3,4,14))&amp;" "&amp;CHAR(13)&amp;CHAR(10)&amp;(INDEX(MARSA1S3,3,15))&amp;" "&amp;CHAR(13)&amp;CHAR(10)&amp;(INDEX(MARSA1S3,3,14))))</f>
        <v>#REF!</v>
      </c>
      <c r="D151" s="617"/>
      <c r="E151" s="618" t="e">
        <f>IF(COUNTIF((INDEX(MARSA1S3,1,22)),""),"",IF(COUNTIF((INDEX(MARSA1S3,1,24)),"&gt;&lt;"),(INDEX(MARSA1S3,1,22))&amp;"&amp;"&amp;(INDEX(MARSA1S3,1,24))&amp;CHAR(13)&amp;CHAR(10)&amp;" de "&amp;TEXT((INDEX(MARSA1S3,2,22)),"hh"&amp;":"&amp;"mm")&amp;" à "&amp;TEXT((INDEX(MARSA1S3,2,23)),"hh"&amp;":"&amp;"mm"&amp;" "&amp;CHAR(13)&amp;CHAR(10)&amp;"&amp;")&amp;" de "&amp;TEXT((INDEX(MARSA1S3,2,24)),"hh"&amp;":"&amp;"mm")&amp;" à "&amp;TEXT((INDEX(MARSA1S3,2,25)),"hh"&amp;":"&amp;"mm"&amp;" ")&amp;CHAR(13)&amp;CHAR(10)&amp;(INDEX(MARSA1S3,4,22))&amp;" "&amp;(INDEX(MARSA1S3,4,24))&amp;CHAR(13)&amp;CHAR(10)&amp;" "&amp;(INDEX(MARSA1S3,3,23))&amp;" "&amp;(INDEX(MARSA1S3,3,25))&amp;CHAR(13)&amp;CHAR(10)&amp;" "&amp;(INDEX(MARSA1S3,3,22)),(INDEX(MARSA1S3,1,22))&amp;CHAR(13)&amp;CHAR(10)&amp;" de "&amp;TEXT((INDEX(MARSA1S3,2,22)),"hh"&amp;":"&amp;"mm")&amp;" à "&amp;TEXT((INDEX(MARSA1S3,2,22)),"hh"&amp;":"&amp;"mm"&amp;" ")&amp;CHAR(13)&amp;CHAR(10)&amp;(INDEX(MARSA1S3,4,22))&amp;" "&amp;CHAR(13)&amp;CHAR(10)&amp;(INDEX(MARSA1S3,3,23))&amp;" "&amp;CHAR(13)&amp;CHAR(10)&amp;(INDEX(MARSA1S3,3,22))))</f>
        <v>#REF!</v>
      </c>
      <c r="F151" s="617"/>
      <c r="G151" s="618" t="e">
        <f>IF(COUNTIF((INDEX(MARSA1S3,1,30)),""),"",IF(COUNTIF((INDEX(MARSA1S3,1,32)),"&gt;&lt;"),(INDEX(MARSA1S3,1,30))&amp;"&amp;"&amp;(INDEX(MARSA1S3,1,32))&amp;CHAR(13)&amp;CHAR(10)&amp;" de "&amp;TEXT((INDEX(MARSA1S3,2,30)),"hh"&amp;":"&amp;"mm")&amp;" à "&amp;TEXT((INDEX(MARSA1S3,2,31)),"hh"&amp;":"&amp;"mm"&amp;" "&amp;CHAR(13)&amp;CHAR(10)&amp;"&amp;")&amp;" de "&amp;TEXT((INDEX(MARSA1S3,2,32)),"hh"&amp;":"&amp;"mm")&amp;" à "&amp;TEXT((INDEX(MARSA1S3,2,33)),"hh"&amp;":"&amp;"mm"&amp;" ")&amp;CHAR(13)&amp;CHAR(10)&amp;(INDEX(MARSA1S3,4,30))&amp;" "&amp;(INDEX(MARSA1S3,4,32))&amp;CHAR(13)&amp;CHAR(10)&amp;" "&amp;(INDEX(MARSA1S3,3,31))&amp;" "&amp;(INDEX(MARSA1S3,3,33))&amp;CHAR(13)&amp;CHAR(10)&amp;" "&amp;(INDEX(MARSA1S3,3,30)),(INDEX(MARSA1S3,1,30))&amp;CHAR(13)&amp;CHAR(10)&amp;" de "&amp;TEXT((INDEX(MARSA1S3,2,30)),"hh"&amp;":"&amp;"mm")&amp;" à "&amp;TEXT((INDEX(MARSA1S3,2,30)),"hh"&amp;":"&amp;"mm"&amp;" ")&amp;CHAR(13)&amp;CHAR(10)&amp;(INDEX(MARSA1S3,4,30))&amp;" "&amp;CHAR(13)&amp;CHAR(10)&amp;(INDEX(MARSA1S3,3,31))&amp;" "&amp;CHAR(13)&amp;CHAR(10)&amp;(INDEX(MARSA1S3,3,30))))</f>
        <v>#REF!</v>
      </c>
      <c r="H151" s="617"/>
      <c r="I151" s="618" t="e">
        <f>IF(COUNTIF((INDEX(MARSA1S3,1,38)),""),"",IF(COUNTIF((INDEX(MARSA1S3,1,40)),"&gt;&lt;"),(INDEX(MARSA1S3,1,38))&amp;"&amp;"&amp;(INDEX(MARSA1S3,1,40))&amp;CHAR(13)&amp;CHAR(10)&amp;" de "&amp;TEXT((INDEX(MARSA1S3,2,38)),"hh"&amp;":"&amp;"mm")&amp;" à "&amp;TEXT((INDEX(MARSA1S3,2,39)),"hh"&amp;":"&amp;"mm"&amp;" "&amp;CHAR(13)&amp;CHAR(10)&amp;"&amp;")&amp;" de "&amp;TEXT((INDEX(MARSA1S3,2,40)),"hh"&amp;":"&amp;"mm")&amp;" à "&amp;TEXT((INDEX(MARSA1S3,2,41)),"hh"&amp;":"&amp;"mm"&amp;" ")&amp;CHAR(13)&amp;CHAR(10)&amp;(INDEX(MARSA1S3,4,38))&amp;" "&amp;(INDEX(MARSA1S3,4,40))&amp;CHAR(13)&amp;CHAR(10)&amp;" "&amp;(INDEX(MARSA1S3,3,39))&amp;" "&amp;(INDEX(MARSA1S3,3,41))&amp;CHAR(13)&amp;CHAR(10)&amp;" "&amp;(INDEX(MARSA1S3,3,38)),(INDEX(MARSA1S3,1,38))&amp;CHAR(13)&amp;CHAR(10)&amp;" de "&amp;TEXT((INDEX(MARSA1S3,2,38)),"hh"&amp;":"&amp;"mm")&amp;" à "&amp;TEXT((INDEX(MARSA1S3,2,38)),"hh"&amp;":"&amp;"mm"&amp;" ")&amp;CHAR(13)&amp;CHAR(10)&amp;(INDEX(MARSA1S3,4,38))&amp;" "&amp;CHAR(13)&amp;CHAR(10)&amp;(INDEX(MARSA1S3,3,39))&amp;" "&amp;CHAR(13)&amp;CHAR(10)&amp;(INDEX(MARSA1S3,3,38))))</f>
        <v>#REF!</v>
      </c>
      <c r="J151" s="617"/>
      <c r="K151" s="618" t="e">
        <f>IF(COUNTIF((INDEX(MARSA1S3,1,44)),""),"",(INDEX(MARSA1S3,1,44))&amp;CHAR(13)&amp;CHAR(10)&amp;" de "&amp;TEXT((INDEX(MARSA1S3,2,44)),"hh"&amp;":"&amp;"mm")&amp;" à "&amp;TEXT((INDEX(MARSA1S3,2,44)),"hh"&amp;":"&amp;"mm"&amp;" ")&amp;CHAR(13)&amp;CHAR(10)&amp;(INDEX(MARSA1S3,4,44))&amp;" "&amp;CHAR(13)&amp;CHAR(10)&amp;(INDEX(MARSA1S3,3,45))&amp;" "&amp;CHAR(13)&amp;CHAR(10)&amp;(INDEX(MARSA1S3,3,44)))</f>
        <v>#REF!</v>
      </c>
      <c r="L151" s="619"/>
    </row>
    <row r="152" spans="1:12" ht="16.5" thickBot="1" x14ac:dyDescent="0.3"/>
    <row r="153" spans="1:12" x14ac:dyDescent="0.25">
      <c r="A153" s="33">
        <f>K148+2</f>
        <v>43178</v>
      </c>
      <c r="B153" s="34" t="s">
        <v>234</v>
      </c>
      <c r="C153" s="35">
        <f>A153+1</f>
        <v>43179</v>
      </c>
      <c r="D153" s="34" t="s">
        <v>234</v>
      </c>
      <c r="E153" s="35">
        <f>C153+1</f>
        <v>43180</v>
      </c>
      <c r="F153" s="34" t="s">
        <v>234</v>
      </c>
      <c r="G153" s="35">
        <f>E153+1</f>
        <v>43181</v>
      </c>
      <c r="H153" s="34" t="s">
        <v>234</v>
      </c>
      <c r="I153" s="35">
        <f>G153+1</f>
        <v>43182</v>
      </c>
      <c r="J153" s="34" t="s">
        <v>234</v>
      </c>
      <c r="K153" s="35">
        <f>I153+1</f>
        <v>43183</v>
      </c>
      <c r="L153" s="36" t="s">
        <v>234</v>
      </c>
    </row>
    <row r="154" spans="1:12" ht="96" customHeight="1" thickBot="1" x14ac:dyDescent="0.3">
      <c r="A154" s="620" t="e">
        <f>IF(COUNTIF((INDEX(MARSA1S4,1,2)),""),"",IF(COUNTIF((INDEX(MARSA1S4,1,4)),"&gt;&lt;"),(INDEX(MARSA1S4,1,2))&amp;"&amp;"&amp;(INDEX(MARSA1S4,1,4))&amp;CHAR(13)&amp;CHAR(10)&amp;" de "&amp;TEXT((INDEX(MARSA1S4,2,2)),"hh"&amp;":"&amp;"mm")&amp;" à "&amp;TEXT((INDEX(MARSA1S4,2,3)),"hh"&amp;":"&amp;"mm"&amp;" "&amp;CHAR(13)&amp;CHAR(10)&amp;"&amp;")&amp;" de "&amp;TEXT((INDEX(MARSA1S4,2,4)),"hh"&amp;":"&amp;"mm")&amp;" à "&amp;TEXT((INDEX(MARSA1S4,2,5)),"hh"&amp;":"&amp;"mm"&amp;" ")&amp;CHAR(13)&amp;CHAR(10)&amp;(INDEX(MARSA1S4,4,2))&amp;" "&amp;(INDEX(MARSA1S4,4,4))&amp;CHAR(13)&amp;CHAR(10)&amp;" "&amp;(INDEX(MARSA1S4,3,3))&amp;" "&amp;(INDEX(MARSA1S4,3,5))&amp;CHAR(13)&amp;CHAR(10)&amp;" "&amp;(INDEX(MARSA1S4,3,2)),(INDEX(MARSA1S4,1,2))&amp;CHAR(13)&amp;CHAR(10)&amp;" de "&amp;TEXT((INDEX(MARSA1S4,2,2)),"hh"&amp;":"&amp;"mm")&amp;" à "&amp;TEXT((INDEX(MARSA1S4,2,2)),"hh"&amp;":"&amp;"mm"&amp;" ")&amp;CHAR(13)&amp;CHAR(10)&amp;(INDEX(MARSA1S4,4,2))&amp;" "&amp;CHAR(13)&amp;CHAR(10)&amp;(INDEX(MARSA1S4,3,3))&amp;" "&amp;CHAR(13)&amp;CHAR(10)&amp;(INDEX(MARSA1S4,3,2))))</f>
        <v>#REF!</v>
      </c>
      <c r="B154" s="621"/>
      <c r="C154" s="622" t="e">
        <f>IF(COUNTIF((INDEX(MARSA1S4,1,10)),""),"",IF(COUNTIF((INDEX(MARSA1S4,1,12)),"&gt;&lt;"),(INDEX(MARSA1S4,1,10))&amp;"&amp;"&amp;(INDEX(MARSA1S4,1,12))&amp;CHAR(13)&amp;CHAR(10)&amp;" de "&amp;TEXT((INDEX(MARSA1S4,2,10)),"hh"&amp;":"&amp;"mm")&amp;" à "&amp;TEXT((INDEX(MARSA1S4,2,11)),"hh"&amp;":"&amp;"mm"&amp;" "&amp;CHAR(13)&amp;CHAR(10)&amp;"&amp;")&amp;" de "&amp;TEXT((INDEX(MARSA1S4,2,12)),"hh"&amp;":"&amp;"mm")&amp;" à "&amp;TEXT((INDEX(MARSA1S4,2,13)),"hh"&amp;":"&amp;"mm"&amp;" ")&amp;CHAR(13)&amp;CHAR(10)&amp;(INDEX(MARSA1S4,4,10))&amp;" "&amp;(INDEX(MARSA1S4,4,12))&amp;CHAR(13)&amp;CHAR(10)&amp;" "&amp;(INDEX(MARSA1S4,3,11))&amp;" "&amp;(INDEX(MARSA1S4,3,13))&amp;CHAR(13)&amp;CHAR(10)&amp;" "&amp;(INDEX(MARSA1S4,3,10)),(INDEX(MARSA1S4,1,10))&amp;CHAR(13)&amp;CHAR(10)&amp;" de "&amp;TEXT((INDEX(MARSA1S4,2,10)),"hh"&amp;":"&amp;"mm")&amp;" à "&amp;TEXT((INDEX(MARSA1S4,2,10)),"hh"&amp;":"&amp;"mm"&amp;" ")&amp;CHAR(13)&amp;CHAR(10)&amp;(INDEX(MARSA1S4,4,10))&amp;" "&amp;CHAR(13)&amp;CHAR(10)&amp;(INDEX(MARSA1S4,3,11))&amp;" "&amp;CHAR(13)&amp;CHAR(10)&amp;(INDEX(MARSA1S4,3,10))))</f>
        <v>#REF!</v>
      </c>
      <c r="D154" s="621"/>
      <c r="E154" s="623" t="e">
        <f>IF(COUNTIF((INDEX(MARSA1S4,1,18)),""),"",IF(COUNTIF((INDEX(MARSA1S4,1,20)),"&gt;&lt;"),(INDEX(MARSA1S4,1,18))&amp;"&amp;"&amp;(INDEX(MARSA1S4,1,20))&amp;CHAR(13)&amp;CHAR(10)&amp;" de "&amp;TEXT((INDEX(MARSA1S4,2,18)),"hh"&amp;":"&amp;"mm")&amp;" à "&amp;TEXT((INDEX(MARSA1S4,2,19)),"hh"&amp;":"&amp;"mm"&amp;" "&amp;CHAR(13)&amp;CHAR(10)&amp;"&amp;")&amp;" de "&amp;TEXT((INDEX(MARSA1S4,2,20)),"hh"&amp;":"&amp;"mm")&amp;" à "&amp;TEXT((INDEX(MARSA1S4,2,21)),"hh"&amp;":"&amp;"mm"&amp;" ")&amp;CHAR(13)&amp;CHAR(10)&amp;(INDEX(MARSA1S4,4,18))&amp;" "&amp;(INDEX(MARSA1S4,4,20))&amp;CHAR(13)&amp;CHAR(10)&amp;" "&amp;(INDEX(MARSA1S4,3,19))&amp;" "&amp;(INDEX(MARSA1S4,3,21))&amp;CHAR(13)&amp;CHAR(10)&amp;" "&amp;(INDEX(MARSA1S4,3,18)),(INDEX(MARSA1S4,1,18))&amp;CHAR(13)&amp;CHAR(10)&amp;" de "&amp;TEXT((INDEX(MARSA1S4,2,18)),"hh"&amp;":"&amp;"mm")&amp;" à "&amp;TEXT((INDEX(MARSA1S4,2,18)),"hh"&amp;":"&amp;"mm"&amp;" ")&amp;CHAR(13)&amp;CHAR(10)&amp;(INDEX(MARSA1S4,4,18))&amp;" "&amp;CHAR(13)&amp;CHAR(10)&amp;(INDEX(MARSA1S4,3,19))&amp;" "&amp;CHAR(13)&amp;CHAR(10)&amp;(INDEX(MARSA1S4,3,18))))</f>
        <v>#REF!</v>
      </c>
      <c r="F154" s="624"/>
      <c r="G154" s="623" t="e">
        <f>IF(COUNTIF((INDEX(MARSA1S4,1,26)),""),"",IF(COUNTIF((INDEX(MARSA1S4,1,28)),"&gt;&lt;"),(INDEX(MARSA1S4,1,26))&amp;"&amp;"&amp;(INDEX(MARSA1S4,1,28))&amp;CHAR(13)&amp;CHAR(10)&amp;" de "&amp;TEXT((INDEX(MARSA1S4,2,26)),"hh"&amp;":"&amp;"mm")&amp;" à "&amp;TEXT((INDEX(MARSA1S4,2,27)),"hh"&amp;":"&amp;"mm"&amp;" "&amp;CHAR(13)&amp;CHAR(10)&amp;"&amp;")&amp;" de "&amp;TEXT((INDEX(MARSA1S4,2,28)),"hh"&amp;":"&amp;"mm")&amp;" à "&amp;TEXT((INDEX(MARSA1S4,2,29)),"hh"&amp;":"&amp;"mm"&amp;" ")&amp;CHAR(13)&amp;CHAR(10)&amp;(INDEX(MARSA1S4,4,26))&amp;" "&amp;(INDEX(MARSA1S4,4,28))&amp;CHAR(13)&amp;CHAR(10)&amp;" "&amp;(INDEX(MARSA1S4,3,27))&amp;" "&amp;(INDEX(MARSA1S4,3,29))&amp;CHAR(13)&amp;CHAR(10)&amp;" "&amp;(INDEX(MARSA1S4,3,26)),(INDEX(MARSA1S4,1,26))&amp;CHAR(13)&amp;CHAR(10)&amp;" de "&amp;TEXT((INDEX(MARSA1S4,2,26)),"hh"&amp;":"&amp;"mm")&amp;" à "&amp;TEXT((INDEX(MARSA1S4,2,26)),"hh"&amp;":"&amp;"mm"&amp;" ")&amp;CHAR(13)&amp;CHAR(10)&amp;(INDEX(MARSA1S4,4,26))&amp;" "&amp;CHAR(13)&amp;CHAR(10)&amp;(INDEX(MARSA1S4,3,27))&amp;" "&amp;CHAR(13)&amp;CHAR(10)&amp;(INDEX(MARSA1S4,3,26))))</f>
        <v>#REF!</v>
      </c>
      <c r="H154" s="624"/>
      <c r="I154" s="623" t="e">
        <f>IF(COUNTIF((INDEX(MARSA1S4,1,34)),""),"",IF(COUNTIF((INDEX(MARSA1S4,1,36)),"&gt;&lt;"),(INDEX(MARSA1S4,1,34))&amp;"&amp;"&amp;(INDEX(MARSA1S4,1,36))&amp;CHAR(13)&amp;CHAR(10)&amp;" de "&amp;TEXT((INDEX(MARSA1S4,2,34)),"hh"&amp;":"&amp;"mm")&amp;" à "&amp;TEXT((INDEX(MARSA1S4,2,35)),"hh"&amp;":"&amp;"mm"&amp;" "&amp;CHAR(13)&amp;CHAR(10)&amp;"&amp;")&amp;" de "&amp;TEXT((INDEX(MARSA1S4,2,36)),"hh"&amp;":"&amp;"mm")&amp;" à "&amp;TEXT((INDEX(MARSA1S4,2,37)),"hh"&amp;":"&amp;"mm"&amp;" ")&amp;CHAR(13)&amp;CHAR(10)&amp;(INDEX(MARSA1S4,4,34))&amp;" "&amp;(INDEX(MARSA1S4,4,36))&amp;CHAR(13)&amp;CHAR(10)&amp;" "&amp;(INDEX(MARSA1S4,3,35))&amp;" "&amp;(INDEX(MARSA1S4,3,37))&amp;CHAR(13)&amp;CHAR(10)&amp;" "&amp;(INDEX(MARSA1S4,3,34)),(INDEX(MARSA1S4,1,34))&amp;CHAR(13)&amp;CHAR(10)&amp;" de "&amp;TEXT((INDEX(MARSA1S4,2,34)),"hh"&amp;":"&amp;"mm")&amp;" à "&amp;TEXT((INDEX(MARSA1S4,2,34)),"hh"&amp;":"&amp;"mm"&amp;" ")&amp;CHAR(13)&amp;CHAR(10)&amp;(INDEX(MARSA1S4,4,34))&amp;" "&amp;CHAR(13)&amp;CHAR(10)&amp;(INDEX(MARSA1S4,3,35))&amp;" "&amp;CHAR(13)&amp;CHAR(10)&amp;(INDEX(MARSA1S4,3,34))))</f>
        <v>#REF!</v>
      </c>
      <c r="J154" s="624"/>
      <c r="K154" s="622" t="e">
        <f>IF(COUNTIF((INDEX(MARSA1S4,1,42)),""),"",(INDEX(MARSA1S4,1,42))&amp;CHAR(13)&amp;CHAR(10)&amp;" de "&amp;TEXT((INDEX(MARSA1S4,2,42)),"hh"&amp;":"&amp;"mm")&amp;" à "&amp;TEXT((INDEX(MARSA1S4,2,42)),"hh"&amp;":"&amp;"mm"&amp;" ")&amp;CHAR(13)&amp;CHAR(10)&amp;(INDEX(MARSA1S4,4,42))&amp;" "&amp;CHAR(13)&amp;CHAR(10)&amp;(INDEX(MARSA1S4,3,43))&amp;" "&amp;CHAR(13)&amp;CHAR(10)&amp;(INDEX(MARSA1S4,3,42)))</f>
        <v>#REF!</v>
      </c>
      <c r="L154" s="625"/>
    </row>
    <row r="155" spans="1:12" x14ac:dyDescent="0.25">
      <c r="A155" s="37"/>
      <c r="B155" s="39" t="s">
        <v>235</v>
      </c>
      <c r="C155" s="38"/>
      <c r="D155" s="39" t="s">
        <v>235</v>
      </c>
      <c r="E155" s="42"/>
      <c r="F155" s="43" t="s">
        <v>235</v>
      </c>
      <c r="G155" s="42"/>
      <c r="H155" s="43" t="s">
        <v>235</v>
      </c>
      <c r="I155" s="42"/>
      <c r="J155" s="43" t="s">
        <v>235</v>
      </c>
      <c r="K155" s="44"/>
      <c r="L155" s="45" t="s">
        <v>235</v>
      </c>
    </row>
    <row r="156" spans="1:12" ht="96" customHeight="1" thickBot="1" x14ac:dyDescent="0.3">
      <c r="A156" s="616" t="e">
        <f>IF(COUNTIF((INDEX(MARSA1S4,1,6)),""),"",IF(COUNTIF((INDEX(MARSA1S4,1,8)),"&gt;&lt;"),(INDEX(MARSA1S4,1,6))&amp;"&amp;"&amp;(INDEX(MARSA1S4,1,8))&amp;CHAR(13)&amp;CHAR(10)&amp;" de "&amp;TEXT((INDEX(MARSA1S4,2,6)),"hh"&amp;":"&amp;"mm")&amp;" à "&amp;TEXT((INDEX(MARSA1S4,2,7)),"hh"&amp;":"&amp;"mm"&amp;" "&amp;CHAR(13)&amp;CHAR(10)&amp;"&amp;")&amp;" de "&amp;TEXT((INDEX(MARSA1S4,2,8)),"hh"&amp;":"&amp;"mm")&amp;" à "&amp;TEXT((INDEX(MARSA1S4,2,9)),"hh"&amp;":"&amp;"mm"&amp;" ")&amp;CHAR(13)&amp;CHAR(10)&amp;(INDEX(MARSA1S4,4,6))&amp;" "&amp;(INDEX(MARSA1S4,4,8))&amp;CHAR(13)&amp;CHAR(10)&amp;" "&amp;(INDEX(MARSA1S4,3,7))&amp;" "&amp;(INDEX(MARSA1S4,3,9))&amp;CHAR(13)&amp;CHAR(10)&amp;" "&amp;(INDEX(MARSA1S4,3,6)),(INDEX(MARSA1S4,1,6))&amp;CHAR(13)&amp;CHAR(10)&amp;" de "&amp;TEXT((INDEX(MARSA1S4,2,6)),"hh"&amp;":"&amp;"mm")&amp;" à "&amp;TEXT((INDEX(MARSA1S4,2,6)),"hh"&amp;":"&amp;"mm"&amp;" ")&amp;CHAR(13)&amp;CHAR(10)&amp;(INDEX(MARSA1S4,4,6))&amp;" "&amp;CHAR(13)&amp;CHAR(10)&amp;(INDEX(MARSA1S4,3,7))&amp;" "&amp;CHAR(13)&amp;CHAR(10)&amp;(INDEX(MARSA1S4,3,6))))</f>
        <v>#REF!</v>
      </c>
      <c r="B156" s="617"/>
      <c r="C156" s="618" t="e">
        <f>IF(COUNTIF((INDEX(MARSA1S4,1,14)),""),"",IF(COUNTIF((INDEX(MARSA1S4,1,16)),"&gt;&lt;"),(INDEX(MARSA1S4,1,14))&amp;"&amp;"&amp;(INDEX(MARSA1S4,1,16))&amp;CHAR(13)&amp;CHAR(10)&amp;" de "&amp;TEXT((INDEX(MARSA1S4,2,14)),"hh"&amp;":"&amp;"mm")&amp;" à "&amp;TEXT((INDEX(MARSA1S4,2,15)),"hh"&amp;":"&amp;"mm"&amp;" "&amp;CHAR(13)&amp;CHAR(10)&amp;"&amp;")&amp;" de "&amp;TEXT((INDEX(MARSA1S4,2,16)),"hh"&amp;":"&amp;"mm")&amp;" à "&amp;TEXT((INDEX(MARSA1S4,2,17)),"hh"&amp;":"&amp;"mm"&amp;" ")&amp;CHAR(13)&amp;CHAR(10)&amp;(INDEX(MARSA1S4,4,14))&amp;" "&amp;(INDEX(MARSA1S4,4,16))&amp;CHAR(13)&amp;CHAR(10)&amp;" "&amp;(INDEX(MARSA1S4,3,15))&amp;" "&amp;(INDEX(MARSA1S4,3,17))&amp;CHAR(13)&amp;CHAR(10)&amp;" "&amp;(INDEX(MARSA1S4,3,14)),(INDEX(MARSA1S4,1,14))&amp;CHAR(13)&amp;CHAR(10)&amp;" de "&amp;TEXT((INDEX(MARSA1S4,2,14)),"hh"&amp;":"&amp;"mm")&amp;" à "&amp;TEXT((INDEX(MARSA1S4,2,14)),"hh"&amp;":"&amp;"mm"&amp;" ")&amp;CHAR(13)&amp;CHAR(10)&amp;(INDEX(MARSA1S4,4,14))&amp;" "&amp;CHAR(13)&amp;CHAR(10)&amp;(INDEX(MARSA1S4,3,15))&amp;" "&amp;CHAR(13)&amp;CHAR(10)&amp;(INDEX(MARSA1S4,3,14))))</f>
        <v>#REF!</v>
      </c>
      <c r="D156" s="617"/>
      <c r="E156" s="618" t="e">
        <f>IF(COUNTIF((INDEX(MARSA1S4,1,22)),""),"",IF(COUNTIF((INDEX(MARSA1S4,1,24)),"&gt;&lt;"),(INDEX(MARSA1S4,1,22))&amp;"&amp;"&amp;(INDEX(MARSA1S4,1,24))&amp;CHAR(13)&amp;CHAR(10)&amp;" de "&amp;TEXT((INDEX(MARSA1S4,2,22)),"hh"&amp;":"&amp;"mm")&amp;" à "&amp;TEXT((INDEX(MARSA1S4,2,23)),"hh"&amp;":"&amp;"mm"&amp;" "&amp;CHAR(13)&amp;CHAR(10)&amp;"&amp;")&amp;" de "&amp;TEXT((INDEX(MARSA1S4,2,24)),"hh"&amp;":"&amp;"mm")&amp;" à "&amp;TEXT((INDEX(MARSA1S4,2,25)),"hh"&amp;":"&amp;"mm"&amp;" ")&amp;CHAR(13)&amp;CHAR(10)&amp;(INDEX(MARSA1S4,4,22))&amp;" "&amp;(INDEX(MARSA1S4,4,24))&amp;CHAR(13)&amp;CHAR(10)&amp;" "&amp;(INDEX(MARSA1S4,3,23))&amp;" "&amp;(INDEX(MARSA1S4,3,25))&amp;CHAR(13)&amp;CHAR(10)&amp;" "&amp;(INDEX(MARSA1S4,3,22)),(INDEX(MARSA1S4,1,22))&amp;CHAR(13)&amp;CHAR(10)&amp;" de "&amp;TEXT((INDEX(MARSA1S4,2,22)),"hh"&amp;":"&amp;"mm")&amp;" à "&amp;TEXT((INDEX(MARSA1S4,2,22)),"hh"&amp;":"&amp;"mm"&amp;" ")&amp;CHAR(13)&amp;CHAR(10)&amp;(INDEX(MARSA1S4,4,22))&amp;" "&amp;CHAR(13)&amp;CHAR(10)&amp;(INDEX(MARSA1S4,3,23))&amp;" "&amp;CHAR(13)&amp;CHAR(10)&amp;(INDEX(MARSA1S4,3,22))))</f>
        <v>#REF!</v>
      </c>
      <c r="F156" s="617"/>
      <c r="G156" s="618" t="e">
        <f>IF(COUNTIF((INDEX(MARSA1S4,1,30)),""),"",IF(COUNTIF((INDEX(MARSA1S4,1,32)),"&gt;&lt;"),(INDEX(MARSA1S4,1,30))&amp;"&amp;"&amp;(INDEX(MARSA1S4,1,32))&amp;CHAR(13)&amp;CHAR(10)&amp;" de "&amp;TEXT((INDEX(MARSA1S4,2,30)),"hh"&amp;":"&amp;"mm")&amp;" à "&amp;TEXT((INDEX(MARSA1S4,2,31)),"hh"&amp;":"&amp;"mm"&amp;" "&amp;CHAR(13)&amp;CHAR(10)&amp;"&amp;")&amp;" de "&amp;TEXT((INDEX(MARSA1S4,2,32)),"hh"&amp;":"&amp;"mm")&amp;" à "&amp;TEXT((INDEX(MARSA1S4,2,33)),"hh"&amp;":"&amp;"mm"&amp;" ")&amp;CHAR(13)&amp;CHAR(10)&amp;(INDEX(MARSA1S4,4,30))&amp;" "&amp;(INDEX(MARSA1S4,4,32))&amp;CHAR(13)&amp;CHAR(10)&amp;" "&amp;(INDEX(MARSA1S4,3,31))&amp;" "&amp;(INDEX(MARSA1S4,3,33))&amp;CHAR(13)&amp;CHAR(10)&amp;" "&amp;(INDEX(MARSA1S4,3,30)),(INDEX(MARSA1S4,1,30))&amp;CHAR(13)&amp;CHAR(10)&amp;" de "&amp;TEXT((INDEX(MARSA1S4,2,30)),"hh"&amp;":"&amp;"mm")&amp;" à "&amp;TEXT((INDEX(MARSA1S4,2,30)),"hh"&amp;":"&amp;"mm"&amp;" ")&amp;CHAR(13)&amp;CHAR(10)&amp;(INDEX(MARSA1S4,4,30))&amp;" "&amp;CHAR(13)&amp;CHAR(10)&amp;(INDEX(MARSA1S4,3,31))&amp;" "&amp;CHAR(13)&amp;CHAR(10)&amp;(INDEX(MARSA1S4,3,30))))</f>
        <v>#REF!</v>
      </c>
      <c r="H156" s="617"/>
      <c r="I156" s="618" t="e">
        <f>IF(COUNTIF((INDEX(MARSA1S4,1,38)),""),"",IF(COUNTIF((INDEX(MARSA1S4,1,40)),"&gt;&lt;"),(INDEX(MARSA1S4,1,38))&amp;"&amp;"&amp;(INDEX(MARSA1S4,1,40))&amp;CHAR(13)&amp;CHAR(10)&amp;" de "&amp;TEXT((INDEX(MARSA1S4,2,38)),"hh"&amp;":"&amp;"mm")&amp;" à "&amp;TEXT((INDEX(MARSA1S4,2,39)),"hh"&amp;":"&amp;"mm"&amp;" "&amp;CHAR(13)&amp;CHAR(10)&amp;"&amp;")&amp;" de "&amp;TEXT((INDEX(MARSA1S4,2,40)),"hh"&amp;":"&amp;"mm")&amp;" à "&amp;TEXT((INDEX(MARSA1S4,2,41)),"hh"&amp;":"&amp;"mm"&amp;" ")&amp;CHAR(13)&amp;CHAR(10)&amp;(INDEX(MARSA1S4,4,38))&amp;" "&amp;(INDEX(MARSA1S4,4,40))&amp;CHAR(13)&amp;CHAR(10)&amp;" "&amp;(INDEX(MARSA1S4,3,39))&amp;" "&amp;(INDEX(MARSA1S4,3,41))&amp;CHAR(13)&amp;CHAR(10)&amp;" "&amp;(INDEX(MARSA1S4,3,38)),(INDEX(MARSA1S4,1,38))&amp;CHAR(13)&amp;CHAR(10)&amp;" de "&amp;TEXT((INDEX(MARSA1S4,2,38)),"hh"&amp;":"&amp;"mm")&amp;" à "&amp;TEXT((INDEX(MARSA1S4,2,38)),"hh"&amp;":"&amp;"mm"&amp;" ")&amp;CHAR(13)&amp;CHAR(10)&amp;(INDEX(MARSA1S4,4,38))&amp;" "&amp;CHAR(13)&amp;CHAR(10)&amp;(INDEX(MARSA1S4,3,39))&amp;" "&amp;CHAR(13)&amp;CHAR(10)&amp;(INDEX(MARSA1S4,3,38))))</f>
        <v>#REF!</v>
      </c>
      <c r="J156" s="617"/>
      <c r="K156" s="618" t="e">
        <f>IF(COUNTIF((INDEX(MARSA1S4,1,44)),""),"",(INDEX(MARSA1S4,1,44))&amp;CHAR(13)&amp;CHAR(10)&amp;" de "&amp;TEXT((INDEX(MARSA1S4,2,44)),"hh"&amp;":"&amp;"mm")&amp;" à "&amp;TEXT((INDEX(MARSA1S4,2,44)),"hh"&amp;":"&amp;"mm"&amp;" ")&amp;CHAR(13)&amp;CHAR(10)&amp;(INDEX(MARSA1S4,4,44))&amp;" "&amp;CHAR(13)&amp;CHAR(10)&amp;(INDEX(MARSA1S4,3,45))&amp;" "&amp;CHAR(13)&amp;CHAR(10)&amp;(INDEX(MARSA1S4,3,44)))</f>
        <v>#REF!</v>
      </c>
      <c r="L156" s="619"/>
    </row>
    <row r="157" spans="1:12" ht="16.5" thickBot="1" x14ac:dyDescent="0.3"/>
    <row r="158" spans="1:12" x14ac:dyDescent="0.25">
      <c r="A158" s="33">
        <f>K153+2</f>
        <v>43185</v>
      </c>
      <c r="B158" s="34" t="s">
        <v>234</v>
      </c>
      <c r="C158" s="35">
        <f>A158+1</f>
        <v>43186</v>
      </c>
      <c r="D158" s="34" t="s">
        <v>234</v>
      </c>
      <c r="E158" s="35">
        <f>C158+1</f>
        <v>43187</v>
      </c>
      <c r="F158" s="34" t="s">
        <v>234</v>
      </c>
      <c r="G158" s="35">
        <f>E158+1</f>
        <v>43188</v>
      </c>
      <c r="H158" s="34" t="s">
        <v>234</v>
      </c>
      <c r="I158" s="35">
        <f>G158+1</f>
        <v>43189</v>
      </c>
      <c r="J158" s="34" t="s">
        <v>234</v>
      </c>
      <c r="K158" s="35">
        <f>I158+1</f>
        <v>43190</v>
      </c>
      <c r="L158" s="36" t="s">
        <v>234</v>
      </c>
    </row>
    <row r="159" spans="1:12" ht="96" customHeight="1" thickBot="1" x14ac:dyDescent="0.3">
      <c r="A159" s="620" t="e">
        <f>IF(COUNTIF((INDEX(MARSA1S5,1,2)),""),"",IF(COUNTIF((INDEX(MARSA1S5,1,4)),"&gt;&lt;"),(INDEX(MARSA1S5,1,2))&amp;"&amp;"&amp;(INDEX(MARSA1S5,1,4))&amp;CHAR(13)&amp;CHAR(10)&amp;" de "&amp;TEXT((INDEX(MARSA1S5,2,2)),"hh"&amp;":"&amp;"mm")&amp;" à "&amp;TEXT((INDEX(MARSA1S5,2,3)),"hh"&amp;":"&amp;"mm"&amp;" "&amp;CHAR(13)&amp;CHAR(10)&amp;"&amp;")&amp;" de "&amp;TEXT((INDEX(MARSA1S5,2,4)),"hh"&amp;":"&amp;"mm")&amp;" à "&amp;TEXT((INDEX(MARSA1S5,2,5)),"hh"&amp;":"&amp;"mm"&amp;" ")&amp;CHAR(13)&amp;CHAR(10)&amp;(INDEX(MARSA1S5,4,2))&amp;" "&amp;(INDEX(MARSA1S5,4,4))&amp;CHAR(13)&amp;CHAR(10)&amp;" "&amp;(INDEX(MARSA1S5,3,3))&amp;" "&amp;(INDEX(MARSA1S5,3,5))&amp;CHAR(13)&amp;CHAR(10)&amp;" "&amp;(INDEX(MARSA1S5,3,2)),(INDEX(MARSA1S5,1,2))&amp;CHAR(13)&amp;CHAR(10)&amp;" de "&amp;TEXT((INDEX(MARSA1S5,2,2)),"hh"&amp;":"&amp;"mm")&amp;" à "&amp;TEXT((INDEX(MARSA1S5,2,2)),"hh"&amp;":"&amp;"mm"&amp;" ")&amp;CHAR(13)&amp;CHAR(10)&amp;(INDEX(MARSA1S5,4,2))&amp;" "&amp;CHAR(13)&amp;CHAR(10)&amp;(INDEX(MARSA1S5,3,3))&amp;" "&amp;CHAR(13)&amp;CHAR(10)&amp;(INDEX(MARSA1S5,3,2))))</f>
        <v>#REF!</v>
      </c>
      <c r="B159" s="621"/>
      <c r="C159" s="622" t="e">
        <f>IF(COUNTIF((INDEX(MARSA1S5,1,10)),""),"",IF(COUNTIF((INDEX(MARSA1S5,1,12)),"&gt;&lt;"),(INDEX(MARSA1S5,1,10))&amp;"&amp;"&amp;(INDEX(MARSA1S5,1,12))&amp;CHAR(13)&amp;CHAR(10)&amp;" de "&amp;TEXT((INDEX(MARSA1S5,2,10)),"hh"&amp;":"&amp;"mm")&amp;" à "&amp;TEXT((INDEX(MARSA1S5,2,11)),"hh"&amp;":"&amp;"mm"&amp;" "&amp;CHAR(13)&amp;CHAR(10)&amp;"&amp;")&amp;" de "&amp;TEXT((INDEX(MARSA1S5,2,12)),"hh"&amp;":"&amp;"mm")&amp;" à "&amp;TEXT((INDEX(MARSA1S5,2,13)),"hh"&amp;":"&amp;"mm"&amp;" ")&amp;CHAR(13)&amp;CHAR(10)&amp;(INDEX(MARSA1S5,4,10))&amp;" "&amp;(INDEX(MARSA1S5,4,12))&amp;CHAR(13)&amp;CHAR(10)&amp;" "&amp;(INDEX(MARSA1S5,3,11))&amp;" "&amp;(INDEX(MARSA1S5,3,13))&amp;CHAR(13)&amp;CHAR(10)&amp;" "&amp;(INDEX(MARSA1S5,3,10)),(INDEX(MARSA1S5,1,10))&amp;CHAR(13)&amp;CHAR(10)&amp;" de "&amp;TEXT((INDEX(MARSA1S5,2,10)),"hh"&amp;":"&amp;"mm")&amp;" à "&amp;TEXT((INDEX(MARSA1S5,2,10)),"hh"&amp;":"&amp;"mm"&amp;" ")&amp;CHAR(13)&amp;CHAR(10)&amp;(INDEX(MARSA1S5,4,10))&amp;" "&amp;CHAR(13)&amp;CHAR(10)&amp;(INDEX(MARSA1S5,3,11))&amp;" "&amp;CHAR(13)&amp;CHAR(10)&amp;(INDEX(MARSA1S5,3,10))))</f>
        <v>#REF!</v>
      </c>
      <c r="D159" s="621"/>
      <c r="E159" s="623" t="e">
        <f>IF(COUNTIF((INDEX(MARSA1S5,1,18)),""),"",IF(COUNTIF((INDEX(MARSA1S5,1,20)),"&gt;&lt;"),(INDEX(MARSA1S5,1,18))&amp;"&amp;"&amp;(INDEX(MARSA1S5,1,20))&amp;CHAR(13)&amp;CHAR(10)&amp;" de "&amp;TEXT((INDEX(MARSA1S5,2,18)),"hh"&amp;":"&amp;"mm")&amp;" à "&amp;TEXT((INDEX(MARSA1S5,2,19)),"hh"&amp;":"&amp;"mm"&amp;" "&amp;CHAR(13)&amp;CHAR(10)&amp;"&amp;")&amp;" de "&amp;TEXT((INDEX(MARSA1S5,2,20)),"hh"&amp;":"&amp;"mm")&amp;" à "&amp;TEXT((INDEX(MARSA1S5,2,21)),"hh"&amp;":"&amp;"mm"&amp;" ")&amp;CHAR(13)&amp;CHAR(10)&amp;(INDEX(MARSA1S5,4,18))&amp;" "&amp;(INDEX(MARSA1S5,4,20))&amp;CHAR(13)&amp;CHAR(10)&amp;" "&amp;(INDEX(MARSA1S5,3,19))&amp;" "&amp;(INDEX(MARSA1S5,3,21))&amp;CHAR(13)&amp;CHAR(10)&amp;" "&amp;(INDEX(MARSA1S5,3,18)),(INDEX(MARSA1S5,1,18))&amp;CHAR(13)&amp;CHAR(10)&amp;" de "&amp;TEXT((INDEX(MARSA1S5,2,18)),"hh"&amp;":"&amp;"mm")&amp;" à "&amp;TEXT((INDEX(MARSA1S5,2,18)),"hh"&amp;":"&amp;"mm"&amp;" ")&amp;CHAR(13)&amp;CHAR(10)&amp;(INDEX(MARSA1S5,4,18))&amp;" "&amp;CHAR(13)&amp;CHAR(10)&amp;(INDEX(MARSA1S5,3,19))&amp;" "&amp;CHAR(13)&amp;CHAR(10)&amp;(INDEX(MARSA1S5,3,18))))</f>
        <v>#REF!</v>
      </c>
      <c r="F159" s="624"/>
      <c r="G159" s="623" t="e">
        <f>IF(COUNTIF((INDEX(MARSA1S5,1,26)),""),"",IF(COUNTIF((INDEX(MARSA1S5,1,28)),"&gt;&lt;"),(INDEX(MARSA1S5,1,26))&amp;"&amp;"&amp;(INDEX(MARSA1S5,1,28))&amp;CHAR(13)&amp;CHAR(10)&amp;" de "&amp;TEXT((INDEX(MARSA1S5,2,26)),"hh"&amp;":"&amp;"mm")&amp;" à "&amp;TEXT((INDEX(MARSA1S5,2,27)),"hh"&amp;":"&amp;"mm"&amp;" "&amp;CHAR(13)&amp;CHAR(10)&amp;"&amp;")&amp;" de "&amp;TEXT((INDEX(MARSA1S5,2,28)),"hh"&amp;":"&amp;"mm")&amp;" à "&amp;TEXT((INDEX(MARSA1S5,2,29)),"hh"&amp;":"&amp;"mm"&amp;" ")&amp;CHAR(13)&amp;CHAR(10)&amp;(INDEX(MARSA1S5,4,26))&amp;" "&amp;(INDEX(MARSA1S5,4,28))&amp;CHAR(13)&amp;CHAR(10)&amp;" "&amp;(INDEX(MARSA1S5,3,27))&amp;" "&amp;(INDEX(MARSA1S5,3,29))&amp;CHAR(13)&amp;CHAR(10)&amp;" "&amp;(INDEX(MARSA1S5,3,26)),(INDEX(MARSA1S5,1,26))&amp;CHAR(13)&amp;CHAR(10)&amp;" de "&amp;TEXT((INDEX(MARSA1S5,2,26)),"hh"&amp;":"&amp;"mm")&amp;" à "&amp;TEXT((INDEX(MARSA1S5,2,26)),"hh"&amp;":"&amp;"mm"&amp;" ")&amp;CHAR(13)&amp;CHAR(10)&amp;(INDEX(MARSA1S5,4,26))&amp;" "&amp;CHAR(13)&amp;CHAR(10)&amp;(INDEX(MARSA1S5,3,27))&amp;" "&amp;CHAR(13)&amp;CHAR(10)&amp;(INDEX(MARSA1S5,3,26))))</f>
        <v>#REF!</v>
      </c>
      <c r="H159" s="624"/>
      <c r="I159" s="623" t="e">
        <f>IF(COUNTIF((INDEX(MARSA1S5,1,34)),""),"",IF(COUNTIF((INDEX(MARSA1S5,1,36)),"&gt;&lt;"),(INDEX(MARSA1S5,1,34))&amp;"&amp;"&amp;(INDEX(MARSA1S5,1,36))&amp;CHAR(13)&amp;CHAR(10)&amp;" de "&amp;TEXT((INDEX(MARSA1S5,2,34)),"hh"&amp;":"&amp;"mm")&amp;" à "&amp;TEXT((INDEX(MARSA1S5,2,35)),"hh"&amp;":"&amp;"mm"&amp;" "&amp;CHAR(13)&amp;CHAR(10)&amp;"&amp;")&amp;" de "&amp;TEXT((INDEX(MARSA1S5,2,36)),"hh"&amp;":"&amp;"mm")&amp;" à "&amp;TEXT((INDEX(MARSA1S5,2,37)),"hh"&amp;":"&amp;"mm"&amp;" ")&amp;CHAR(13)&amp;CHAR(10)&amp;(INDEX(MARSA1S5,4,34))&amp;" "&amp;(INDEX(MARSA1S5,4,36))&amp;CHAR(13)&amp;CHAR(10)&amp;" "&amp;(INDEX(MARSA1S5,3,35))&amp;" "&amp;(INDEX(MARSA1S5,3,37))&amp;CHAR(13)&amp;CHAR(10)&amp;" "&amp;(INDEX(MARSA1S5,3,34)),(INDEX(MARSA1S5,1,34))&amp;CHAR(13)&amp;CHAR(10)&amp;" de "&amp;TEXT((INDEX(MARSA1S5,2,34)),"hh"&amp;":"&amp;"mm")&amp;" à "&amp;TEXT((INDEX(MARSA1S5,2,34)),"hh"&amp;":"&amp;"mm"&amp;" ")&amp;CHAR(13)&amp;CHAR(10)&amp;(INDEX(MARSA1S5,4,34))&amp;" "&amp;CHAR(13)&amp;CHAR(10)&amp;(INDEX(MARSA1S5,3,35))&amp;" "&amp;CHAR(13)&amp;CHAR(10)&amp;(INDEX(MARSA1S5,3,34))))</f>
        <v>#REF!</v>
      </c>
      <c r="J159" s="624"/>
      <c r="K159" s="622" t="e">
        <f>IF(COUNTIF((INDEX(MARSA1S5,1,42)),""),"",(INDEX(MARSA1S5,1,42))&amp;CHAR(13)&amp;CHAR(10)&amp;" de "&amp;TEXT((INDEX(MARSA1S5,2,42)),"hh"&amp;":"&amp;"mm")&amp;" à "&amp;TEXT((INDEX(MARSA1S5,2,42)),"hh"&amp;":"&amp;"mm"&amp;" ")&amp;CHAR(13)&amp;CHAR(10)&amp;(INDEX(MARSA1S5,4,42))&amp;" "&amp;CHAR(13)&amp;CHAR(10)&amp;(INDEX(MARSA1S5,3,43))&amp;" "&amp;CHAR(13)&amp;CHAR(10)&amp;(INDEX(MARSA1S5,3,42)))</f>
        <v>#REF!</v>
      </c>
      <c r="L159" s="625"/>
    </row>
    <row r="160" spans="1:12" x14ac:dyDescent="0.25">
      <c r="A160" s="37"/>
      <c r="B160" s="39" t="s">
        <v>235</v>
      </c>
      <c r="C160" s="38"/>
      <c r="D160" s="39" t="s">
        <v>235</v>
      </c>
      <c r="E160" s="42"/>
      <c r="F160" s="43" t="s">
        <v>235</v>
      </c>
      <c r="G160" s="42"/>
      <c r="H160" s="43" t="s">
        <v>235</v>
      </c>
      <c r="I160" s="42"/>
      <c r="J160" s="43" t="s">
        <v>235</v>
      </c>
      <c r="K160" s="44"/>
      <c r="L160" s="45" t="s">
        <v>235</v>
      </c>
    </row>
    <row r="161" spans="1:12" ht="96" customHeight="1" thickBot="1" x14ac:dyDescent="0.3">
      <c r="A161" s="616" t="e">
        <f>IF(COUNTIF((INDEX(MARSA1S5,1,6)),""),"",IF(COUNTIF((INDEX(MARSA1S5,1,8)),"&gt;&lt;"),(INDEX(MARSA1S5,1,6))&amp;"&amp;"&amp;(INDEX(MARSA1S5,1,8))&amp;CHAR(13)&amp;CHAR(10)&amp;" de "&amp;TEXT((INDEX(MARSA1S5,2,6)),"hh"&amp;":"&amp;"mm")&amp;" à "&amp;TEXT((INDEX(MARSA1S5,2,7)),"hh"&amp;":"&amp;"mm"&amp;" "&amp;CHAR(13)&amp;CHAR(10)&amp;"&amp;")&amp;" de "&amp;TEXT((INDEX(MARSA1S5,2,8)),"hh"&amp;":"&amp;"mm")&amp;" à "&amp;TEXT((INDEX(MARSA1S5,2,9)),"hh"&amp;":"&amp;"mm"&amp;" ")&amp;CHAR(13)&amp;CHAR(10)&amp;(INDEX(MARSA1S5,4,6))&amp;" "&amp;(INDEX(MARSA1S5,4,8))&amp;CHAR(13)&amp;CHAR(10)&amp;" "&amp;(INDEX(MARSA1S5,3,7))&amp;" "&amp;(INDEX(MARSA1S5,3,9))&amp;CHAR(13)&amp;CHAR(10)&amp;" "&amp;(INDEX(MARSA1S5,3,6)),(INDEX(MARSA1S5,1,6))&amp;CHAR(13)&amp;CHAR(10)&amp;" de "&amp;TEXT((INDEX(MARSA1S5,2,6)),"hh"&amp;":"&amp;"mm")&amp;" à "&amp;TEXT((INDEX(MARSA1S5,2,6)),"hh"&amp;":"&amp;"mm"&amp;" ")&amp;CHAR(13)&amp;CHAR(10)&amp;(INDEX(MARSA1S5,4,6))&amp;" "&amp;CHAR(13)&amp;CHAR(10)&amp;(INDEX(MARSA1S5,3,7))&amp;" "&amp;CHAR(13)&amp;CHAR(10)&amp;(INDEX(MARSA1S5,3,6))))</f>
        <v>#REF!</v>
      </c>
      <c r="B161" s="617"/>
      <c r="C161" s="618" t="e">
        <f>IF(COUNTIF((INDEX(MARSA1S5,1,14)),""),"",IF(COUNTIF((INDEX(MARSA1S5,1,16)),"&gt;&lt;"),(INDEX(MARSA1S5,1,14))&amp;"&amp;"&amp;(INDEX(MARSA1S5,1,16))&amp;CHAR(13)&amp;CHAR(10)&amp;" de "&amp;TEXT((INDEX(MARSA1S5,2,14)),"hh"&amp;":"&amp;"mm")&amp;" à "&amp;TEXT((INDEX(MARSA1S5,2,15)),"hh"&amp;":"&amp;"mm"&amp;" "&amp;CHAR(13)&amp;CHAR(10)&amp;"&amp;")&amp;" de "&amp;TEXT((INDEX(MARSA1S5,2,16)),"hh"&amp;":"&amp;"mm")&amp;" à "&amp;TEXT((INDEX(MARSA1S5,2,17)),"hh"&amp;":"&amp;"mm"&amp;" ")&amp;CHAR(13)&amp;CHAR(10)&amp;(INDEX(MARSA1S5,4,14))&amp;" "&amp;(INDEX(MARSA1S5,4,16))&amp;CHAR(13)&amp;CHAR(10)&amp;" "&amp;(INDEX(MARSA1S5,3,15))&amp;" "&amp;(INDEX(MARSA1S5,3,17))&amp;CHAR(13)&amp;CHAR(10)&amp;" "&amp;(INDEX(MARSA1S5,3,14)),(INDEX(MARSA1S5,1,14))&amp;CHAR(13)&amp;CHAR(10)&amp;" de "&amp;TEXT((INDEX(MARSA1S5,2,14)),"hh"&amp;":"&amp;"mm")&amp;" à "&amp;TEXT((INDEX(MARSA1S5,2,14)),"hh"&amp;":"&amp;"mm"&amp;" ")&amp;CHAR(13)&amp;CHAR(10)&amp;(INDEX(MARSA1S5,4,14))&amp;" "&amp;CHAR(13)&amp;CHAR(10)&amp;(INDEX(MARSA1S5,3,15))&amp;" "&amp;CHAR(13)&amp;CHAR(10)&amp;(INDEX(MARSA1S5,3,14))))</f>
        <v>#REF!</v>
      </c>
      <c r="D161" s="617"/>
      <c r="E161" s="618" t="e">
        <f>IF(COUNTIF((INDEX(MARSA1S5,1,22)),""),"",IF(COUNTIF((INDEX(MARSA1S5,1,24)),"&gt;&lt;"),(INDEX(MARSA1S5,1,22))&amp;"&amp;"&amp;(INDEX(MARSA1S5,1,24))&amp;CHAR(13)&amp;CHAR(10)&amp;" de "&amp;TEXT((INDEX(MARSA1S5,2,22)),"hh"&amp;":"&amp;"mm")&amp;" à "&amp;TEXT((INDEX(MARSA1S5,2,23)),"hh"&amp;":"&amp;"mm"&amp;" "&amp;CHAR(13)&amp;CHAR(10)&amp;"&amp;")&amp;" de "&amp;TEXT((INDEX(MARSA1S5,2,24)),"hh"&amp;":"&amp;"mm")&amp;" à "&amp;TEXT((INDEX(MARSA1S5,2,25)),"hh"&amp;":"&amp;"mm"&amp;" ")&amp;CHAR(13)&amp;CHAR(10)&amp;(INDEX(MARSA1S5,4,22))&amp;" "&amp;(INDEX(MARSA1S5,4,24))&amp;CHAR(13)&amp;CHAR(10)&amp;" "&amp;(INDEX(MARSA1S5,3,23))&amp;" "&amp;(INDEX(MARSA1S5,3,25))&amp;CHAR(13)&amp;CHAR(10)&amp;" "&amp;(INDEX(MARSA1S5,3,22)),(INDEX(MARSA1S5,1,22))&amp;CHAR(13)&amp;CHAR(10)&amp;" de "&amp;TEXT((INDEX(MARSA1S5,2,22)),"hh"&amp;":"&amp;"mm")&amp;" à "&amp;TEXT((INDEX(MARSA1S5,2,22)),"hh"&amp;":"&amp;"mm"&amp;" ")&amp;CHAR(13)&amp;CHAR(10)&amp;(INDEX(MARSA1S5,4,22))&amp;" "&amp;CHAR(13)&amp;CHAR(10)&amp;(INDEX(MARSA1S5,3,23))&amp;" "&amp;CHAR(13)&amp;CHAR(10)&amp;(INDEX(MARSA1S5,3,22))))</f>
        <v>#REF!</v>
      </c>
      <c r="F161" s="617"/>
      <c r="G161" s="618" t="e">
        <f>IF(COUNTIF((INDEX(MARSA1S5,1,30)),""),"",IF(COUNTIF((INDEX(MARSA1S5,1,32)),"&gt;&lt;"),(INDEX(MARSA1S5,1,30))&amp;"&amp;"&amp;(INDEX(MARSA1S5,1,32))&amp;CHAR(13)&amp;CHAR(10)&amp;" de "&amp;TEXT((INDEX(MARSA1S5,2,30)),"hh"&amp;":"&amp;"mm")&amp;" à "&amp;TEXT((INDEX(MARSA1S5,2,31)),"hh"&amp;":"&amp;"mm"&amp;" "&amp;CHAR(13)&amp;CHAR(10)&amp;"&amp;")&amp;" de "&amp;TEXT((INDEX(MARSA1S5,2,32)),"hh"&amp;":"&amp;"mm")&amp;" à "&amp;TEXT((INDEX(MARSA1S5,2,33)),"hh"&amp;":"&amp;"mm"&amp;" ")&amp;CHAR(13)&amp;CHAR(10)&amp;(INDEX(MARSA1S5,4,30))&amp;" "&amp;(INDEX(MARSA1S5,4,32))&amp;CHAR(13)&amp;CHAR(10)&amp;" "&amp;(INDEX(MARSA1S5,3,31))&amp;" "&amp;(INDEX(MARSA1S5,3,33))&amp;CHAR(13)&amp;CHAR(10)&amp;" "&amp;(INDEX(MARSA1S5,3,30)),(INDEX(MARSA1S5,1,30))&amp;CHAR(13)&amp;CHAR(10)&amp;" de "&amp;TEXT((INDEX(MARSA1S5,2,30)),"hh"&amp;":"&amp;"mm")&amp;" à "&amp;TEXT((INDEX(MARSA1S5,2,30)),"hh"&amp;":"&amp;"mm"&amp;" ")&amp;CHAR(13)&amp;CHAR(10)&amp;(INDEX(MARSA1S5,4,30))&amp;" "&amp;CHAR(13)&amp;CHAR(10)&amp;(INDEX(MARSA1S5,3,31))&amp;" "&amp;CHAR(13)&amp;CHAR(10)&amp;(INDEX(MARSA1S5,3,30))))</f>
        <v>#REF!</v>
      </c>
      <c r="H161" s="617"/>
      <c r="I161" s="618" t="e">
        <f>IF(COUNTIF((INDEX(MARSA1S5,1,38)),""),"",IF(COUNTIF((INDEX(MARSA1S5,1,40)),"&gt;&lt;"),(INDEX(MARSA1S5,1,38))&amp;"&amp;"&amp;(INDEX(MARSA1S5,1,40))&amp;CHAR(13)&amp;CHAR(10)&amp;" de "&amp;TEXT((INDEX(MARSA1S5,2,38)),"hh"&amp;":"&amp;"mm")&amp;" à "&amp;TEXT((INDEX(MARSA1S5,2,39)),"hh"&amp;":"&amp;"mm"&amp;" "&amp;CHAR(13)&amp;CHAR(10)&amp;"&amp;")&amp;" de "&amp;TEXT((INDEX(MARSA1S5,2,40)),"hh"&amp;":"&amp;"mm")&amp;" à "&amp;TEXT((INDEX(MARSA1S5,2,41)),"hh"&amp;":"&amp;"mm"&amp;" ")&amp;CHAR(13)&amp;CHAR(10)&amp;(INDEX(MARSA1S5,4,38))&amp;" "&amp;(INDEX(MARSA1S5,4,40))&amp;CHAR(13)&amp;CHAR(10)&amp;" "&amp;(INDEX(MARSA1S5,3,39))&amp;" "&amp;(INDEX(MARSA1S5,3,41))&amp;CHAR(13)&amp;CHAR(10)&amp;" "&amp;(INDEX(MARSA1S5,3,38)),(INDEX(MARSA1S5,1,38))&amp;CHAR(13)&amp;CHAR(10)&amp;" de "&amp;TEXT((INDEX(MARSA1S5,2,38)),"hh"&amp;":"&amp;"mm")&amp;" à "&amp;TEXT((INDEX(MARSA1S5,2,38)),"hh"&amp;":"&amp;"mm"&amp;" ")&amp;CHAR(13)&amp;CHAR(10)&amp;(INDEX(MARSA1S5,4,38))&amp;" "&amp;CHAR(13)&amp;CHAR(10)&amp;(INDEX(MARSA1S5,3,39))&amp;" "&amp;CHAR(13)&amp;CHAR(10)&amp;(INDEX(MARSA1S5,3,38))))</f>
        <v>#REF!</v>
      </c>
      <c r="J161" s="617"/>
      <c r="K161" s="618" t="e">
        <f>IF(COUNTIF((INDEX(MARSA1S5,1,44)),""),"",(INDEX(MARSA1S5,1,44))&amp;CHAR(13)&amp;CHAR(10)&amp;" de "&amp;TEXT((INDEX(MARSA1S5,2,44)),"hh"&amp;":"&amp;"mm")&amp;" à "&amp;TEXT((INDEX(MARSA1S5,2,44)),"hh"&amp;":"&amp;"mm"&amp;" ")&amp;CHAR(13)&amp;CHAR(10)&amp;(INDEX(MARSA1S5,4,44))&amp;" "&amp;CHAR(13)&amp;CHAR(10)&amp;(INDEX(MARSA1S5,3,45))&amp;" "&amp;CHAR(13)&amp;CHAR(10)&amp;(INDEX(MARSA1S5,3,44)))</f>
        <v>#REF!</v>
      </c>
      <c r="L161" s="619"/>
    </row>
    <row r="163" spans="1:12" ht="19.5" thickBot="1" x14ac:dyDescent="0.35">
      <c r="A163" s="32">
        <f>EDATE(A142,1)</f>
        <v>43218</v>
      </c>
      <c r="C163" s="32"/>
      <c r="E163" s="32"/>
      <c r="G163" s="32"/>
      <c r="I163" s="32"/>
      <c r="K163" s="32"/>
    </row>
    <row r="164" spans="1:12" x14ac:dyDescent="0.25">
      <c r="A164" s="33">
        <f>+K158+2</f>
        <v>43192</v>
      </c>
      <c r="B164" s="34" t="s">
        <v>234</v>
      </c>
      <c r="C164" s="35">
        <f>A164+1</f>
        <v>43193</v>
      </c>
      <c r="D164" s="34" t="s">
        <v>234</v>
      </c>
      <c r="E164" s="35">
        <f>C164+1</f>
        <v>43194</v>
      </c>
      <c r="F164" s="34" t="s">
        <v>234</v>
      </c>
      <c r="G164" s="35">
        <f>E164+1</f>
        <v>43195</v>
      </c>
      <c r="H164" s="34" t="s">
        <v>234</v>
      </c>
      <c r="I164" s="35">
        <f>G164+1</f>
        <v>43196</v>
      </c>
      <c r="J164" s="34" t="s">
        <v>234</v>
      </c>
      <c r="K164" s="35">
        <f>I164+1</f>
        <v>43197</v>
      </c>
      <c r="L164" s="36" t="s">
        <v>234</v>
      </c>
    </row>
    <row r="165" spans="1:12" ht="96" customHeight="1" thickBot="1" x14ac:dyDescent="0.3">
      <c r="A165" s="620" t="e">
        <f>IF(COUNTIF((INDEX(AVRILA1S1,1,2)),""),"",IF(COUNTIF((INDEX(AVRILA1S1,1,4)),"&gt;&lt;"),(INDEX(AVRILA1S1,1,2))&amp;"&amp;"&amp;(INDEX(AVRILA1S1,1,4))&amp;CHAR(13)&amp;CHAR(10)&amp;" de "&amp;TEXT((INDEX(AVRILA1S1,2,2)),"hh"&amp;":"&amp;"mm")&amp;" à "&amp;TEXT((INDEX(AVRILA1S1,2,3)),"hh"&amp;":"&amp;"mm"&amp;" "&amp;CHAR(13)&amp;CHAR(10)&amp;"&amp;")&amp;" de "&amp;TEXT((INDEX(AVRILA1S1,2,4)),"hh"&amp;":"&amp;"mm")&amp;" à "&amp;TEXT((INDEX(AVRILA1S1,2,5)),"hh"&amp;":"&amp;"mm"&amp;" ")&amp;CHAR(13)&amp;CHAR(10)&amp;(INDEX(AVRILA1S1,4,2))&amp;" "&amp;(INDEX(AVRILA1S1,4,4))&amp;CHAR(13)&amp;CHAR(10)&amp;" "&amp;(INDEX(AVRILA1S1,3,3))&amp;" "&amp;(INDEX(AVRILA1S1,3,5))&amp;CHAR(13)&amp;CHAR(10)&amp;" "&amp;(INDEX(AVRILA1S1,3,2)),(INDEX(AVRILA1S1,1,2))&amp;CHAR(13)&amp;CHAR(10)&amp;" de "&amp;TEXT((INDEX(AVRILA1S1,2,2)),"hh"&amp;":"&amp;"mm")&amp;" à "&amp;TEXT((INDEX(AVRILA1S1,2,2)),"hh"&amp;":"&amp;"mm"&amp;" ")&amp;CHAR(13)&amp;CHAR(10)&amp;(INDEX(AVRILA1S1,4,2))&amp;" "&amp;CHAR(13)&amp;CHAR(10)&amp;(INDEX(AVRILA1S1,3,3))&amp;" "&amp;CHAR(13)&amp;CHAR(10)&amp;(INDEX(AVRILA1S1,3,2))))</f>
        <v>#REF!</v>
      </c>
      <c r="B165" s="621"/>
      <c r="C165" s="622" t="e">
        <f>IF(COUNTIF((INDEX(AVRILA1S1,1,10)),""),"",IF(COUNTIF((INDEX(AVRILA1S1,1,12)),"&gt;&lt;"),(INDEX(AVRILA1S1,1,10))&amp;"&amp;"&amp;(INDEX(AVRILA1S1,1,12))&amp;CHAR(13)&amp;CHAR(10)&amp;" de "&amp;TEXT((INDEX(AVRILA1S1,2,10)),"hh"&amp;":"&amp;"mm")&amp;" à "&amp;TEXT((INDEX(AVRILA1S1,2,11)),"hh"&amp;":"&amp;"mm"&amp;" "&amp;CHAR(13)&amp;CHAR(10)&amp;"&amp;")&amp;" de "&amp;TEXT((INDEX(AVRILA1S1,2,12)),"hh"&amp;":"&amp;"mm")&amp;" à "&amp;TEXT((INDEX(AVRILA1S1,2,13)),"hh"&amp;":"&amp;"mm"&amp;" ")&amp;CHAR(13)&amp;CHAR(10)&amp;(INDEX(AVRILA1S1,4,10))&amp;" "&amp;(INDEX(AVRILA1S1,4,12))&amp;CHAR(13)&amp;CHAR(10)&amp;" "&amp;(INDEX(AVRILA1S1,3,11))&amp;" "&amp;(INDEX(AVRILA1S1,3,13))&amp;CHAR(13)&amp;CHAR(10)&amp;" "&amp;(INDEX(AVRILA1S1,3,10)),(INDEX(AVRILA1S1,1,10))&amp;CHAR(13)&amp;CHAR(10)&amp;" de "&amp;TEXT((INDEX(AVRILA1S1,2,10)),"hh"&amp;":"&amp;"mm")&amp;" à "&amp;TEXT((INDEX(AVRILA1S1,2,10)),"hh"&amp;":"&amp;"mm"&amp;" ")&amp;CHAR(13)&amp;CHAR(10)&amp;(INDEX(AVRILA1S1,4,10))&amp;" "&amp;CHAR(13)&amp;CHAR(10)&amp;(INDEX(AVRILA1S1,3,11))&amp;" "&amp;CHAR(13)&amp;CHAR(10)&amp;(INDEX(AVRILA1S1,3,10))))</f>
        <v>#REF!</v>
      </c>
      <c r="D165" s="621"/>
      <c r="E165" s="623" t="e">
        <f>IF(COUNTIF((INDEX(AVRILA1S1,1,18)),""),"",IF(COUNTIF((INDEX(AVRILA1S1,1,20)),"&gt;&lt;"),(INDEX(AVRILA1S1,1,18))&amp;"&amp;"&amp;(INDEX(AVRILA1S1,1,20))&amp;CHAR(13)&amp;CHAR(10)&amp;" de "&amp;TEXT((INDEX(AVRILA1S1,2,18)),"hh"&amp;":"&amp;"mm")&amp;" à "&amp;TEXT((INDEX(AVRILA1S1,2,19)),"hh"&amp;":"&amp;"mm"&amp;" "&amp;CHAR(13)&amp;CHAR(10)&amp;"&amp;")&amp;" de "&amp;TEXT((INDEX(AVRILA1S1,2,20)),"hh"&amp;":"&amp;"mm")&amp;" à "&amp;TEXT((INDEX(AVRILA1S1,2,21)),"hh"&amp;":"&amp;"mm"&amp;" ")&amp;CHAR(13)&amp;CHAR(10)&amp;(INDEX(AVRILA1S1,4,18))&amp;" "&amp;(INDEX(AVRILA1S1,4,20))&amp;CHAR(13)&amp;CHAR(10)&amp;" "&amp;(INDEX(AVRILA1S1,3,19))&amp;" "&amp;(INDEX(AVRILA1S1,3,21))&amp;CHAR(13)&amp;CHAR(10)&amp;" "&amp;(INDEX(AVRILA1S1,3,18)),(INDEX(AVRILA1S1,1,18))&amp;CHAR(13)&amp;CHAR(10)&amp;" de "&amp;TEXT((INDEX(AVRILA1S1,2,18)),"hh"&amp;":"&amp;"mm")&amp;" à "&amp;TEXT((INDEX(AVRILA1S1,2,18)),"hh"&amp;":"&amp;"mm"&amp;" ")&amp;CHAR(13)&amp;CHAR(10)&amp;(INDEX(AVRILA1S1,4,18))&amp;" "&amp;CHAR(13)&amp;CHAR(10)&amp;(INDEX(AVRILA1S1,3,19))&amp;" "&amp;CHAR(13)&amp;CHAR(10)&amp;(INDEX(AVRILA1S1,3,18))))</f>
        <v>#REF!</v>
      </c>
      <c r="F165" s="624"/>
      <c r="G165" s="623" t="e">
        <f>IF(COUNTIF((INDEX(AVRILA1S1,1,26)),""),"",IF(COUNTIF((INDEX(AVRILA1S1,1,28)),"&gt;&lt;"),(INDEX(AVRILA1S1,1,26))&amp;"&amp;"&amp;(INDEX(AVRILA1S1,1,28))&amp;CHAR(13)&amp;CHAR(10)&amp;" de "&amp;TEXT((INDEX(AVRILA1S1,2,26)),"hh"&amp;":"&amp;"mm")&amp;" à "&amp;TEXT((INDEX(AVRILA1S1,2,27)),"hh"&amp;":"&amp;"mm"&amp;" "&amp;CHAR(13)&amp;CHAR(10)&amp;"&amp;")&amp;" de "&amp;TEXT((INDEX(AVRILA1S1,2,28)),"hh"&amp;":"&amp;"mm")&amp;" à "&amp;TEXT((INDEX(AVRILA1S1,2,29)),"hh"&amp;":"&amp;"mm"&amp;" ")&amp;CHAR(13)&amp;CHAR(10)&amp;(INDEX(AVRILA1S1,4,26))&amp;" "&amp;(INDEX(AVRILA1S1,4,28))&amp;CHAR(13)&amp;CHAR(10)&amp;" "&amp;(INDEX(AVRILA1S1,3,27))&amp;" "&amp;(INDEX(AVRILA1S1,3,29))&amp;CHAR(13)&amp;CHAR(10)&amp;" "&amp;(INDEX(AVRILA1S1,3,26)),(INDEX(AVRILA1S1,1,26))&amp;CHAR(13)&amp;CHAR(10)&amp;" de "&amp;TEXT((INDEX(AVRILA1S1,2,26)),"hh"&amp;":"&amp;"mm")&amp;" à "&amp;TEXT((INDEX(AVRILA1S1,2,26)),"hh"&amp;":"&amp;"mm"&amp;" ")&amp;CHAR(13)&amp;CHAR(10)&amp;(INDEX(AVRILA1S1,4,26))&amp;" "&amp;CHAR(13)&amp;CHAR(10)&amp;(INDEX(AVRILA1S1,3,27))&amp;" "&amp;CHAR(13)&amp;CHAR(10)&amp;(INDEX(AVRILA1S1,3,26))))</f>
        <v>#REF!</v>
      </c>
      <c r="H165" s="624"/>
      <c r="I165" s="623" t="e">
        <f>IF(COUNTIF((INDEX(AVRILA1S1,1,34)),""),"",IF(COUNTIF((INDEX(AVRILA1S1,1,36)),"&gt;&lt;"),(INDEX(AVRILA1S1,1,34))&amp;"&amp;"&amp;(INDEX(AVRILA1S1,1,36))&amp;CHAR(13)&amp;CHAR(10)&amp;" de "&amp;TEXT((INDEX(AVRILA1S1,2,34)),"hh"&amp;":"&amp;"mm")&amp;" à "&amp;TEXT((INDEX(AVRILA1S1,2,35)),"hh"&amp;":"&amp;"mm"&amp;" "&amp;CHAR(13)&amp;CHAR(10)&amp;"&amp;")&amp;" de "&amp;TEXT((INDEX(AVRILA1S1,2,36)),"hh"&amp;":"&amp;"mm")&amp;" à "&amp;TEXT((INDEX(AVRILA1S1,2,37)),"hh"&amp;":"&amp;"mm"&amp;" ")&amp;CHAR(13)&amp;CHAR(10)&amp;(INDEX(AVRILA1S1,4,34))&amp;" "&amp;(INDEX(AVRILA1S1,4,36))&amp;CHAR(13)&amp;CHAR(10)&amp;" "&amp;(INDEX(AVRILA1S1,3,35))&amp;" "&amp;(INDEX(AVRILA1S1,3,37))&amp;CHAR(13)&amp;CHAR(10)&amp;" "&amp;(INDEX(AVRILA1S1,3,34)),(INDEX(AVRILA1S1,1,34))&amp;CHAR(13)&amp;CHAR(10)&amp;" de "&amp;TEXT((INDEX(AVRILA1S1,2,34)),"hh"&amp;":"&amp;"mm")&amp;" à "&amp;TEXT((INDEX(AVRILA1S1,2,34)),"hh"&amp;":"&amp;"mm"&amp;" ")&amp;CHAR(13)&amp;CHAR(10)&amp;(INDEX(AVRILA1S1,4,34))&amp;" "&amp;CHAR(13)&amp;CHAR(10)&amp;(INDEX(AVRILA1S1,3,35))&amp;" "&amp;CHAR(13)&amp;CHAR(10)&amp;(INDEX(AVRILA1S1,3,34))))</f>
        <v>#REF!</v>
      </c>
      <c r="J165" s="624"/>
      <c r="K165" s="622" t="e">
        <f>IF(COUNTIF((INDEX(AVRILA1S1,1,42)),""),"",(INDEX(AVRILA1S1,1,42))&amp;CHAR(13)&amp;CHAR(10)&amp;" de "&amp;TEXT((INDEX(AVRILA1S1,2,42)),"hh"&amp;":"&amp;"mm")&amp;" à "&amp;TEXT((INDEX(AVRILA1S1,2,42)),"hh"&amp;":"&amp;"mm"&amp;" ")&amp;CHAR(13)&amp;CHAR(10)&amp;(INDEX(AVRILA1S1,4,42))&amp;" "&amp;CHAR(13)&amp;CHAR(10)&amp;(INDEX(AVRILA1S1,3,43))&amp;" "&amp;CHAR(13)&amp;CHAR(10)&amp;(INDEX(AVRILA1S1,3,42)))</f>
        <v>#REF!</v>
      </c>
      <c r="L165" s="625"/>
    </row>
    <row r="166" spans="1:12" x14ac:dyDescent="0.25">
      <c r="A166" s="37"/>
      <c r="B166" s="39" t="s">
        <v>235</v>
      </c>
      <c r="C166" s="38"/>
      <c r="D166" s="39" t="s">
        <v>235</v>
      </c>
      <c r="E166" s="42"/>
      <c r="F166" s="43" t="s">
        <v>235</v>
      </c>
      <c r="G166" s="42"/>
      <c r="H166" s="43" t="s">
        <v>235</v>
      </c>
      <c r="I166" s="42"/>
      <c r="J166" s="43" t="s">
        <v>235</v>
      </c>
      <c r="K166" s="44"/>
      <c r="L166" s="45" t="s">
        <v>235</v>
      </c>
    </row>
    <row r="167" spans="1:12" ht="96" customHeight="1" thickBot="1" x14ac:dyDescent="0.3">
      <c r="A167" s="616" t="e">
        <f>IF(COUNTIF((INDEX(AVRILA1S1,1,6)),""),"",IF(COUNTIF((INDEX(AVRILA1S1,1,8)),"&gt;&lt;"),(INDEX(AVRILA1S1,1,6))&amp;"&amp;"&amp;(INDEX(AVRILA1S1,1,8))&amp;CHAR(13)&amp;CHAR(10)&amp;" de "&amp;TEXT((INDEX(AVRILA1S1,2,6)),"hh"&amp;":"&amp;"mm")&amp;" à "&amp;TEXT((INDEX(AVRILA1S1,2,7)),"hh"&amp;":"&amp;"mm"&amp;" "&amp;CHAR(13)&amp;CHAR(10)&amp;"&amp;")&amp;" de "&amp;TEXT((INDEX(AVRILA1S1,2,8)),"hh"&amp;":"&amp;"mm")&amp;" à "&amp;TEXT((INDEX(AVRILA1S1,2,9)),"hh"&amp;":"&amp;"mm"&amp;" ")&amp;CHAR(13)&amp;CHAR(10)&amp;(INDEX(AVRILA1S1,4,6))&amp;" "&amp;(INDEX(AVRILA1S1,4,8))&amp;CHAR(13)&amp;CHAR(10)&amp;" "&amp;(INDEX(AVRILA1S1,3,7))&amp;" "&amp;(INDEX(AVRILA1S1,3,9))&amp;CHAR(13)&amp;CHAR(10)&amp;" "&amp;(INDEX(AVRILA1S1,3,6)),(INDEX(AVRILA1S1,1,6))&amp;CHAR(13)&amp;CHAR(10)&amp;" de "&amp;TEXT((INDEX(AVRILA1S1,2,6)),"hh"&amp;":"&amp;"mm")&amp;" à "&amp;TEXT((INDEX(AVRILA1S1,2,6)),"hh"&amp;":"&amp;"mm"&amp;" ")&amp;CHAR(13)&amp;CHAR(10)&amp;(INDEX(AVRILA1S1,4,6))&amp;" "&amp;CHAR(13)&amp;CHAR(10)&amp;(INDEX(AVRILA1S1,3,7))&amp;" "&amp;CHAR(13)&amp;CHAR(10)&amp;(INDEX(AVRILA1S1,3,6))))</f>
        <v>#REF!</v>
      </c>
      <c r="B167" s="617"/>
      <c r="C167" s="618" t="e">
        <f>IF(COUNTIF((INDEX(AVRILA1S1,1,14)),""),"",IF(COUNTIF((INDEX(AVRILA1S1,1,16)),"&gt;&lt;"),(INDEX(AVRILA1S1,1,14))&amp;"&amp;"&amp;(INDEX(AVRILA1S1,1,16))&amp;CHAR(13)&amp;CHAR(10)&amp;" de "&amp;TEXT((INDEX(AVRILA1S1,2,14)),"hh"&amp;":"&amp;"mm")&amp;" à "&amp;TEXT((INDEX(AVRILA1S1,2,15)),"hh"&amp;":"&amp;"mm"&amp;" "&amp;CHAR(13)&amp;CHAR(10)&amp;"&amp;")&amp;" de "&amp;TEXT((INDEX(AVRILA1S1,2,16)),"hh"&amp;":"&amp;"mm")&amp;" à "&amp;TEXT((INDEX(AVRILA1S1,2,17)),"hh"&amp;":"&amp;"mm"&amp;" ")&amp;CHAR(13)&amp;CHAR(10)&amp;(INDEX(AVRILA1S1,4,14))&amp;" "&amp;(INDEX(AVRILA1S1,4,16))&amp;CHAR(13)&amp;CHAR(10)&amp;" "&amp;(INDEX(AVRILA1S1,3,15))&amp;" "&amp;(INDEX(AVRILA1S1,3,17))&amp;CHAR(13)&amp;CHAR(10)&amp;" "&amp;(INDEX(AVRILA1S1,3,14)),(INDEX(AVRILA1S1,1,14))&amp;CHAR(13)&amp;CHAR(10)&amp;" de "&amp;TEXT((INDEX(AVRILA1S1,2,14)),"hh"&amp;":"&amp;"mm")&amp;" à "&amp;TEXT((INDEX(AVRILA1S1,2,14)),"hh"&amp;":"&amp;"mm"&amp;" ")&amp;CHAR(13)&amp;CHAR(10)&amp;(INDEX(AVRILA1S1,4,14))&amp;" "&amp;CHAR(13)&amp;CHAR(10)&amp;(INDEX(AVRILA1S1,3,15))&amp;" "&amp;CHAR(13)&amp;CHAR(10)&amp;(INDEX(AVRILA1S1,3,14))))</f>
        <v>#REF!</v>
      </c>
      <c r="D167" s="617"/>
      <c r="E167" s="618" t="e">
        <f>IF(COUNTIF((INDEX(AVRILA1S1,1,22)),""),"",IF(COUNTIF((INDEX(AVRILA1S1,1,24)),"&gt;&lt;"),(INDEX(AVRILA1S1,1,22))&amp;"&amp;"&amp;(INDEX(AVRILA1S1,1,24))&amp;CHAR(13)&amp;CHAR(10)&amp;" de "&amp;TEXT((INDEX(AVRILA1S1,2,22)),"hh"&amp;":"&amp;"mm")&amp;" à "&amp;TEXT((INDEX(AVRILA1S1,2,23)),"hh"&amp;":"&amp;"mm"&amp;" "&amp;CHAR(13)&amp;CHAR(10)&amp;"&amp;")&amp;" de "&amp;TEXT((INDEX(AVRILA1S1,2,24)),"hh"&amp;":"&amp;"mm")&amp;" à "&amp;TEXT((INDEX(AVRILA1S1,2,25)),"hh"&amp;":"&amp;"mm"&amp;" ")&amp;CHAR(13)&amp;CHAR(10)&amp;(INDEX(AVRILA1S1,4,22))&amp;" "&amp;(INDEX(AVRILA1S1,4,24))&amp;CHAR(13)&amp;CHAR(10)&amp;" "&amp;(INDEX(AVRILA1S1,3,23))&amp;" "&amp;(INDEX(AVRILA1S1,3,25))&amp;CHAR(13)&amp;CHAR(10)&amp;" "&amp;(INDEX(AVRILA1S1,3,22)),(INDEX(AVRILA1S1,1,22))&amp;CHAR(13)&amp;CHAR(10)&amp;" de "&amp;TEXT((INDEX(AVRILA1S1,2,22)),"hh"&amp;":"&amp;"mm")&amp;" à "&amp;TEXT((INDEX(AVRILA1S1,2,22)),"hh"&amp;":"&amp;"mm"&amp;" ")&amp;CHAR(13)&amp;CHAR(10)&amp;(INDEX(AVRILA1S1,4,22))&amp;" "&amp;CHAR(13)&amp;CHAR(10)&amp;(INDEX(AVRILA1S1,3,23))&amp;" "&amp;CHAR(13)&amp;CHAR(10)&amp;(INDEX(AVRILA1S1,3,22))))</f>
        <v>#REF!</v>
      </c>
      <c r="F167" s="617"/>
      <c r="G167" s="618" t="e">
        <f>IF(COUNTIF((INDEX(AVRILA1S1,1,30)),""),"",IF(COUNTIF((INDEX(AVRILA1S1,1,32)),"&gt;&lt;"),(INDEX(AVRILA1S1,1,30))&amp;"&amp;"&amp;(INDEX(AVRILA1S1,1,32))&amp;CHAR(13)&amp;CHAR(10)&amp;" de "&amp;TEXT((INDEX(AVRILA1S1,2,30)),"hh"&amp;":"&amp;"mm")&amp;" à "&amp;TEXT((INDEX(AVRILA1S1,2,31)),"hh"&amp;":"&amp;"mm"&amp;" "&amp;CHAR(13)&amp;CHAR(10)&amp;"&amp;")&amp;" de "&amp;TEXT((INDEX(AVRILA1S1,2,32)),"hh"&amp;":"&amp;"mm")&amp;" à "&amp;TEXT((INDEX(AVRILA1S1,2,33)),"hh"&amp;":"&amp;"mm"&amp;" ")&amp;CHAR(13)&amp;CHAR(10)&amp;(INDEX(AVRILA1S1,4,30))&amp;" "&amp;(INDEX(AVRILA1S1,4,32))&amp;CHAR(13)&amp;CHAR(10)&amp;" "&amp;(INDEX(AVRILA1S1,3,31))&amp;" "&amp;(INDEX(AVRILA1S1,3,33))&amp;CHAR(13)&amp;CHAR(10)&amp;" "&amp;(INDEX(AVRILA1S1,3,30)),(INDEX(AVRILA1S1,1,30))&amp;CHAR(13)&amp;CHAR(10)&amp;" de "&amp;TEXT((INDEX(AVRILA1S1,2,30)),"hh"&amp;":"&amp;"mm")&amp;" à "&amp;TEXT((INDEX(AVRILA1S1,2,30)),"hh"&amp;":"&amp;"mm"&amp;" ")&amp;CHAR(13)&amp;CHAR(10)&amp;(INDEX(AVRILA1S1,4,30))&amp;" "&amp;CHAR(13)&amp;CHAR(10)&amp;(INDEX(AVRILA1S1,3,31))&amp;" "&amp;CHAR(13)&amp;CHAR(10)&amp;(INDEX(AVRILA1S1,3,30))))</f>
        <v>#REF!</v>
      </c>
      <c r="H167" s="617"/>
      <c r="I167" s="618" t="e">
        <f>IF(COUNTIF((INDEX(AVRILA1S1,1,38)),""),"",IF(COUNTIF((INDEX(AVRILA1S1,1,40)),"&gt;&lt;"),(INDEX(AVRILA1S1,1,38))&amp;"&amp;"&amp;(INDEX(AVRILA1S1,1,40))&amp;CHAR(13)&amp;CHAR(10)&amp;" de "&amp;TEXT((INDEX(AVRILA1S1,2,38)),"hh"&amp;":"&amp;"mm")&amp;" à "&amp;TEXT((INDEX(AVRILA1S1,2,39)),"hh"&amp;":"&amp;"mm"&amp;" "&amp;CHAR(13)&amp;CHAR(10)&amp;"&amp;")&amp;" de "&amp;TEXT((INDEX(AVRILA1S1,2,40)),"hh"&amp;":"&amp;"mm")&amp;" à "&amp;TEXT((INDEX(AVRILA1S1,2,41)),"hh"&amp;":"&amp;"mm"&amp;" ")&amp;CHAR(13)&amp;CHAR(10)&amp;(INDEX(AVRILA1S1,4,38))&amp;" "&amp;(INDEX(AVRILA1S1,4,40))&amp;CHAR(13)&amp;CHAR(10)&amp;" "&amp;(INDEX(AVRILA1S1,3,39))&amp;" "&amp;(INDEX(AVRILA1S1,3,41))&amp;CHAR(13)&amp;CHAR(10)&amp;" "&amp;(INDEX(AVRILA1S1,3,38)),(INDEX(AVRILA1S1,1,38))&amp;CHAR(13)&amp;CHAR(10)&amp;" de "&amp;TEXT((INDEX(AVRILA1S1,2,38)),"hh"&amp;":"&amp;"mm")&amp;" à "&amp;TEXT((INDEX(AVRILA1S1,2,38)),"hh"&amp;":"&amp;"mm"&amp;" ")&amp;CHAR(13)&amp;CHAR(10)&amp;(INDEX(AVRILA1S1,4,38))&amp;" "&amp;CHAR(13)&amp;CHAR(10)&amp;(INDEX(AVRILA1S1,3,39))&amp;" "&amp;CHAR(13)&amp;CHAR(10)&amp;(INDEX(AVRILA1S1,3,38))))</f>
        <v>#REF!</v>
      </c>
      <c r="J167" s="617"/>
      <c r="K167" s="618" t="e">
        <f>IF(COUNTIF((INDEX(AVRILA1S1,1,44)),""),"",(INDEX(AVRILA1S1,1,44))&amp;CHAR(13)&amp;CHAR(10)&amp;" de "&amp;TEXT((INDEX(AVRILA1S1,2,44)),"hh"&amp;":"&amp;"mm")&amp;" à "&amp;TEXT((INDEX(AVRILA1S1,2,44)),"hh"&amp;":"&amp;"mm"&amp;" ")&amp;CHAR(13)&amp;CHAR(10)&amp;(INDEX(AVRILA1S1,4,44))&amp;" "&amp;CHAR(13)&amp;CHAR(10)&amp;(INDEX(AVRILA1S1,3,45))&amp;" "&amp;CHAR(13)&amp;CHAR(10)&amp;(INDEX(AVRILA1S1,3,44)))</f>
        <v>#REF!</v>
      </c>
      <c r="L167" s="619"/>
    </row>
    <row r="168" spans="1:12" ht="16.5" thickBot="1" x14ac:dyDescent="0.3"/>
    <row r="169" spans="1:12" x14ac:dyDescent="0.25">
      <c r="A169" s="33">
        <f>K164+2</f>
        <v>43199</v>
      </c>
      <c r="B169" s="34" t="s">
        <v>234</v>
      </c>
      <c r="C169" s="35">
        <f>A169+1</f>
        <v>43200</v>
      </c>
      <c r="D169" s="34" t="s">
        <v>234</v>
      </c>
      <c r="E169" s="35">
        <f>C169+1</f>
        <v>43201</v>
      </c>
      <c r="F169" s="34" t="s">
        <v>234</v>
      </c>
      <c r="G169" s="35">
        <f>E169+1</f>
        <v>43202</v>
      </c>
      <c r="H169" s="34" t="s">
        <v>234</v>
      </c>
      <c r="I169" s="35">
        <f>G169+1</f>
        <v>43203</v>
      </c>
      <c r="J169" s="34" t="s">
        <v>234</v>
      </c>
      <c r="K169" s="35">
        <f>I169+1</f>
        <v>43204</v>
      </c>
      <c r="L169" s="36" t="s">
        <v>234</v>
      </c>
    </row>
    <row r="170" spans="1:12" ht="96" customHeight="1" thickBot="1" x14ac:dyDescent="0.3">
      <c r="A170" s="620" t="e">
        <f>IF(COUNTIF((INDEX(AVRILA1S2,1,2)),""),"",IF(COUNTIF((INDEX(AVRILA1S2,1,4)),"&gt;&lt;"),(INDEX(AVRILA1S2,1,2))&amp;"&amp;"&amp;(INDEX(AVRILA1S2,1,4))&amp;CHAR(13)&amp;CHAR(10)&amp;" de "&amp;TEXT((INDEX(AVRILA1S2,2,2)),"hh"&amp;":"&amp;"mm")&amp;" à "&amp;TEXT((INDEX(AVRILA1S2,2,3)),"hh"&amp;":"&amp;"mm"&amp;" "&amp;CHAR(13)&amp;CHAR(10)&amp;"&amp;")&amp;" de "&amp;TEXT((INDEX(AVRILA1S2,2,4)),"hh"&amp;":"&amp;"mm")&amp;" à "&amp;TEXT((INDEX(AVRILA1S2,2,5)),"hh"&amp;":"&amp;"mm"&amp;" ")&amp;CHAR(13)&amp;CHAR(10)&amp;(INDEX(AVRILA1S2,4,2))&amp;" "&amp;(INDEX(AVRILA1S2,4,4))&amp;CHAR(13)&amp;CHAR(10)&amp;" "&amp;(INDEX(AVRILA1S2,3,3))&amp;" "&amp;(INDEX(AVRILA1S2,3,5))&amp;CHAR(13)&amp;CHAR(10)&amp;" "&amp;(INDEX(AVRILA1S2,3,2)),(INDEX(AVRILA1S2,1,2))&amp;CHAR(13)&amp;CHAR(10)&amp;" de "&amp;TEXT((INDEX(AVRILA1S2,2,2)),"hh"&amp;":"&amp;"mm")&amp;" à "&amp;TEXT((INDEX(AVRILA1S2,2,2)),"hh"&amp;":"&amp;"mm"&amp;" ")&amp;CHAR(13)&amp;CHAR(10)&amp;(INDEX(AVRILA1S2,4,2))&amp;" "&amp;CHAR(13)&amp;CHAR(10)&amp;(INDEX(AVRILA1S2,3,3))&amp;" "&amp;CHAR(13)&amp;CHAR(10)&amp;(INDEX(AVRILA1S2,3,2))))</f>
        <v>#REF!</v>
      </c>
      <c r="B170" s="621"/>
      <c r="C170" s="622" t="e">
        <f>IF(COUNTIF((INDEX(AVRILA1S2,1,10)),""),"",IF(COUNTIF((INDEX(AVRILA1S2,1,12)),"&gt;&lt;"),(INDEX(AVRILA1S2,1,10))&amp;"&amp;"&amp;(INDEX(AVRILA1S2,1,12))&amp;CHAR(13)&amp;CHAR(10)&amp;" de "&amp;TEXT((INDEX(AVRILA1S2,2,10)),"hh"&amp;":"&amp;"mm")&amp;" à "&amp;TEXT((INDEX(AVRILA1S2,2,11)),"hh"&amp;":"&amp;"mm"&amp;" "&amp;CHAR(13)&amp;CHAR(10)&amp;"&amp;")&amp;" de "&amp;TEXT((INDEX(AVRILA1S2,2,12)),"hh"&amp;":"&amp;"mm")&amp;" à "&amp;TEXT((INDEX(AVRILA1S2,2,13)),"hh"&amp;":"&amp;"mm"&amp;" ")&amp;CHAR(13)&amp;CHAR(10)&amp;(INDEX(AVRILA1S2,4,10))&amp;" "&amp;(INDEX(AVRILA1S2,4,12))&amp;CHAR(13)&amp;CHAR(10)&amp;" "&amp;(INDEX(AVRILA1S2,3,11))&amp;" "&amp;(INDEX(AVRILA1S2,3,13))&amp;CHAR(13)&amp;CHAR(10)&amp;" "&amp;(INDEX(AVRILA1S2,3,10)),(INDEX(AVRILA1S2,1,10))&amp;CHAR(13)&amp;CHAR(10)&amp;" de "&amp;TEXT((INDEX(AVRILA1S2,2,10)),"hh"&amp;":"&amp;"mm")&amp;" à "&amp;TEXT((INDEX(AVRILA1S2,2,10)),"hh"&amp;":"&amp;"mm"&amp;" ")&amp;CHAR(13)&amp;CHAR(10)&amp;(INDEX(AVRILA1S2,4,10))&amp;" "&amp;CHAR(13)&amp;CHAR(10)&amp;(INDEX(AVRILA1S2,3,11))&amp;" "&amp;CHAR(13)&amp;CHAR(10)&amp;(INDEX(AVRILA1S2,3,10))))</f>
        <v>#REF!</v>
      </c>
      <c r="D170" s="621"/>
      <c r="E170" s="623" t="e">
        <f>IF(COUNTIF((INDEX(AVRILA1S2,1,18)),""),"",IF(COUNTIF((INDEX(AVRILA1S2,1,20)),"&gt;&lt;"),(INDEX(AVRILA1S2,1,18))&amp;"&amp;"&amp;(INDEX(AVRILA1S2,1,20))&amp;CHAR(13)&amp;CHAR(10)&amp;" de "&amp;TEXT((INDEX(AVRILA1S2,2,18)),"hh"&amp;":"&amp;"mm")&amp;" à "&amp;TEXT((INDEX(AVRILA1S2,2,19)),"hh"&amp;":"&amp;"mm"&amp;" "&amp;CHAR(13)&amp;CHAR(10)&amp;"&amp;")&amp;" de "&amp;TEXT((INDEX(AVRILA1S2,2,20)),"hh"&amp;":"&amp;"mm")&amp;" à "&amp;TEXT((INDEX(AVRILA1S2,2,21)),"hh"&amp;":"&amp;"mm"&amp;" ")&amp;CHAR(13)&amp;CHAR(10)&amp;(INDEX(AVRILA1S2,4,18))&amp;" "&amp;(INDEX(AVRILA1S2,4,20))&amp;CHAR(13)&amp;CHAR(10)&amp;" "&amp;(INDEX(AVRILA1S2,3,19))&amp;" "&amp;(INDEX(AVRILA1S2,3,21))&amp;CHAR(13)&amp;CHAR(10)&amp;" "&amp;(INDEX(AVRILA1S2,3,18)),(INDEX(AVRILA1S2,1,18))&amp;CHAR(13)&amp;CHAR(10)&amp;" de "&amp;TEXT((INDEX(AVRILA1S2,2,18)),"hh"&amp;":"&amp;"mm")&amp;" à "&amp;TEXT((INDEX(AVRILA1S2,2,18)),"hh"&amp;":"&amp;"mm"&amp;" ")&amp;CHAR(13)&amp;CHAR(10)&amp;(INDEX(AVRILA1S2,4,18))&amp;" "&amp;CHAR(13)&amp;CHAR(10)&amp;(INDEX(AVRILA1S2,3,19))&amp;" "&amp;CHAR(13)&amp;CHAR(10)&amp;(INDEX(AVRILA1S2,3,18))))</f>
        <v>#REF!</v>
      </c>
      <c r="F170" s="624"/>
      <c r="G170" s="623" t="e">
        <f>IF(COUNTIF((INDEX(AVRILA1S2,1,26)),""),"",IF(COUNTIF((INDEX(AVRILA1S2,1,28)),"&gt;&lt;"),(INDEX(AVRILA1S2,1,26))&amp;"&amp;"&amp;(INDEX(AVRILA1S2,1,28))&amp;CHAR(13)&amp;CHAR(10)&amp;" de "&amp;TEXT((INDEX(AVRILA1S2,2,26)),"hh"&amp;":"&amp;"mm")&amp;" à "&amp;TEXT((INDEX(AVRILA1S2,2,27)),"hh"&amp;":"&amp;"mm"&amp;" "&amp;CHAR(13)&amp;CHAR(10)&amp;"&amp;")&amp;" de "&amp;TEXT((INDEX(AVRILA1S2,2,28)),"hh"&amp;":"&amp;"mm")&amp;" à "&amp;TEXT((INDEX(AVRILA1S2,2,29)),"hh"&amp;":"&amp;"mm"&amp;" ")&amp;CHAR(13)&amp;CHAR(10)&amp;(INDEX(AVRILA1S2,4,26))&amp;" "&amp;(INDEX(AVRILA1S2,4,28))&amp;CHAR(13)&amp;CHAR(10)&amp;" "&amp;(INDEX(AVRILA1S2,3,27))&amp;" "&amp;(INDEX(AVRILA1S2,3,29))&amp;CHAR(13)&amp;CHAR(10)&amp;" "&amp;(INDEX(AVRILA1S2,3,26)),(INDEX(AVRILA1S2,1,26))&amp;CHAR(13)&amp;CHAR(10)&amp;" de "&amp;TEXT((INDEX(AVRILA1S2,2,26)),"hh"&amp;":"&amp;"mm")&amp;" à "&amp;TEXT((INDEX(AVRILA1S2,2,26)),"hh"&amp;":"&amp;"mm"&amp;" ")&amp;CHAR(13)&amp;CHAR(10)&amp;(INDEX(AVRILA1S2,4,26))&amp;" "&amp;CHAR(13)&amp;CHAR(10)&amp;(INDEX(AVRILA1S2,3,27))&amp;" "&amp;CHAR(13)&amp;CHAR(10)&amp;(INDEX(AVRILA1S2,3,26))))</f>
        <v>#REF!</v>
      </c>
      <c r="H170" s="624"/>
      <c r="I170" s="623" t="e">
        <f>IF(COUNTIF((INDEX(AVRILA1S2,1,34)),""),"",IF(COUNTIF((INDEX(AVRILA1S2,1,36)),"&gt;&lt;"),(INDEX(AVRILA1S2,1,34))&amp;"&amp;"&amp;(INDEX(AVRILA1S2,1,36))&amp;CHAR(13)&amp;CHAR(10)&amp;" de "&amp;TEXT((INDEX(AVRILA1S2,2,34)),"hh"&amp;":"&amp;"mm")&amp;" à "&amp;TEXT((INDEX(AVRILA1S2,2,35)),"hh"&amp;":"&amp;"mm"&amp;" "&amp;CHAR(13)&amp;CHAR(10)&amp;"&amp;")&amp;" de "&amp;TEXT((INDEX(AVRILA1S2,2,36)),"hh"&amp;":"&amp;"mm")&amp;" à "&amp;TEXT((INDEX(AVRILA1S2,2,37)),"hh"&amp;":"&amp;"mm"&amp;" ")&amp;CHAR(13)&amp;CHAR(10)&amp;(INDEX(AVRILA1S2,4,34))&amp;" "&amp;(INDEX(AVRILA1S2,4,36))&amp;CHAR(13)&amp;CHAR(10)&amp;" "&amp;(INDEX(AVRILA1S2,3,35))&amp;" "&amp;(INDEX(AVRILA1S2,3,37))&amp;CHAR(13)&amp;CHAR(10)&amp;" "&amp;(INDEX(AVRILA1S2,3,34)),(INDEX(AVRILA1S2,1,34))&amp;CHAR(13)&amp;CHAR(10)&amp;" de "&amp;TEXT((INDEX(AVRILA1S2,2,34)),"hh"&amp;":"&amp;"mm")&amp;" à "&amp;TEXT((INDEX(AVRILA1S2,2,34)),"hh"&amp;":"&amp;"mm"&amp;" ")&amp;CHAR(13)&amp;CHAR(10)&amp;(INDEX(AVRILA1S2,4,34))&amp;" "&amp;CHAR(13)&amp;CHAR(10)&amp;(INDEX(AVRILA1S2,3,35))&amp;" "&amp;CHAR(13)&amp;CHAR(10)&amp;(INDEX(AVRILA1S2,3,34))))</f>
        <v>#REF!</v>
      </c>
      <c r="J170" s="624"/>
      <c r="K170" s="622" t="e">
        <f>IF(COUNTIF((INDEX(AVRILA1S2,1,42)),""),"",(INDEX(AVRILA1S2,1,42))&amp;CHAR(13)&amp;CHAR(10)&amp;" de "&amp;TEXT((INDEX(AVRILA1S2,2,42)),"hh"&amp;":"&amp;"mm")&amp;" à "&amp;TEXT((INDEX(AVRILA1S2,2,42)),"hh"&amp;":"&amp;"mm"&amp;" ")&amp;CHAR(13)&amp;CHAR(10)&amp;(INDEX(AVRILA1S2,4,42))&amp;" "&amp;CHAR(13)&amp;CHAR(10)&amp;(INDEX(AVRILA1S2,3,43))&amp;" "&amp;CHAR(13)&amp;CHAR(10)&amp;(INDEX(AVRILA1S2,3,42)))</f>
        <v>#REF!</v>
      </c>
      <c r="L170" s="625"/>
    </row>
    <row r="171" spans="1:12" x14ac:dyDescent="0.25">
      <c r="A171" s="37"/>
      <c r="B171" s="39" t="s">
        <v>235</v>
      </c>
      <c r="C171" s="38"/>
      <c r="D171" s="39" t="s">
        <v>235</v>
      </c>
      <c r="E171" s="42"/>
      <c r="F171" s="43" t="s">
        <v>235</v>
      </c>
      <c r="G171" s="42"/>
      <c r="H171" s="43" t="s">
        <v>235</v>
      </c>
      <c r="I171" s="42"/>
      <c r="J171" s="43" t="s">
        <v>235</v>
      </c>
      <c r="K171" s="44"/>
      <c r="L171" s="45" t="s">
        <v>235</v>
      </c>
    </row>
    <row r="172" spans="1:12" ht="96" customHeight="1" thickBot="1" x14ac:dyDescent="0.3">
      <c r="A172" s="616" t="e">
        <f>IF(COUNTIF((INDEX(AVRILA1S2,1,6)),""),"",IF(COUNTIF((INDEX(AVRILA1S2,1,8)),"&gt;&lt;"),(INDEX(AVRILA1S2,1,6))&amp;"&amp;"&amp;(INDEX(AVRILA1S2,1,8))&amp;CHAR(13)&amp;CHAR(10)&amp;" de "&amp;TEXT((INDEX(AVRILA1S2,2,6)),"hh"&amp;":"&amp;"mm")&amp;" à "&amp;TEXT((INDEX(AVRILA1S2,2,7)),"hh"&amp;":"&amp;"mm"&amp;" "&amp;CHAR(13)&amp;CHAR(10)&amp;"&amp;")&amp;" de "&amp;TEXT((INDEX(AVRILA1S2,2,8)),"hh"&amp;":"&amp;"mm")&amp;" à "&amp;TEXT((INDEX(AVRILA1S2,2,9)),"hh"&amp;":"&amp;"mm"&amp;" ")&amp;CHAR(13)&amp;CHAR(10)&amp;(INDEX(AVRILA1S2,4,6))&amp;" "&amp;(INDEX(AVRILA1S2,4,8))&amp;CHAR(13)&amp;CHAR(10)&amp;" "&amp;(INDEX(AVRILA1S2,3,7))&amp;" "&amp;(INDEX(AVRILA1S2,3,9))&amp;CHAR(13)&amp;CHAR(10)&amp;" "&amp;(INDEX(AVRILA1S2,3,6)),(INDEX(AVRILA1S2,1,6))&amp;CHAR(13)&amp;CHAR(10)&amp;" de "&amp;TEXT((INDEX(AVRILA1S2,2,6)),"hh"&amp;":"&amp;"mm")&amp;" à "&amp;TEXT((INDEX(AVRILA1S2,2,6)),"hh"&amp;":"&amp;"mm"&amp;" ")&amp;CHAR(13)&amp;CHAR(10)&amp;(INDEX(AVRILA1S2,4,6))&amp;" "&amp;CHAR(13)&amp;CHAR(10)&amp;(INDEX(AVRILA1S2,3,7))&amp;" "&amp;CHAR(13)&amp;CHAR(10)&amp;(INDEX(AVRILA1S2,3,6))))</f>
        <v>#REF!</v>
      </c>
      <c r="B172" s="617"/>
      <c r="C172" s="618" t="e">
        <f>IF(COUNTIF((INDEX(AVRILA1S2,1,14)),""),"",IF(COUNTIF((INDEX(AVRILA1S2,1,16)),"&gt;&lt;"),(INDEX(AVRILA1S2,1,14))&amp;"&amp;"&amp;(INDEX(AVRILA1S2,1,16))&amp;CHAR(13)&amp;CHAR(10)&amp;" de "&amp;TEXT((INDEX(AVRILA1S2,2,14)),"hh"&amp;":"&amp;"mm")&amp;" à "&amp;TEXT((INDEX(AVRILA1S2,2,15)),"hh"&amp;":"&amp;"mm"&amp;" "&amp;CHAR(13)&amp;CHAR(10)&amp;"&amp;")&amp;" de "&amp;TEXT((INDEX(AVRILA1S2,2,16)),"hh"&amp;":"&amp;"mm")&amp;" à "&amp;TEXT((INDEX(AVRILA1S2,2,17)),"hh"&amp;":"&amp;"mm"&amp;" ")&amp;CHAR(13)&amp;CHAR(10)&amp;(INDEX(AVRILA1S2,4,14))&amp;" "&amp;(INDEX(AVRILA1S2,4,16))&amp;CHAR(13)&amp;CHAR(10)&amp;" "&amp;(INDEX(AVRILA1S2,3,15))&amp;" "&amp;(INDEX(AVRILA1S2,3,17))&amp;CHAR(13)&amp;CHAR(10)&amp;" "&amp;(INDEX(AVRILA1S2,3,14)),(INDEX(AVRILA1S2,1,14))&amp;CHAR(13)&amp;CHAR(10)&amp;" de "&amp;TEXT((INDEX(AVRILA1S2,2,14)),"hh"&amp;":"&amp;"mm")&amp;" à "&amp;TEXT((INDEX(AVRILA1S2,2,14)),"hh"&amp;":"&amp;"mm"&amp;" ")&amp;CHAR(13)&amp;CHAR(10)&amp;(INDEX(AVRILA1S2,4,14))&amp;" "&amp;CHAR(13)&amp;CHAR(10)&amp;(INDEX(AVRILA1S2,3,15))&amp;" "&amp;CHAR(13)&amp;CHAR(10)&amp;(INDEX(AVRILA1S2,3,14))))</f>
        <v>#REF!</v>
      </c>
      <c r="D172" s="617"/>
      <c r="E172" s="618" t="e">
        <f>IF(COUNTIF((INDEX(AVRILA1S2,1,22)),""),"",IF(COUNTIF((INDEX(AVRILA1S2,1,24)),"&gt;&lt;"),(INDEX(AVRILA1S2,1,22))&amp;"&amp;"&amp;(INDEX(AVRILA1S2,1,24))&amp;CHAR(13)&amp;CHAR(10)&amp;" de "&amp;TEXT((INDEX(AVRILA1S2,2,22)),"hh"&amp;":"&amp;"mm")&amp;" à "&amp;TEXT((INDEX(AVRILA1S2,2,23)),"hh"&amp;":"&amp;"mm"&amp;" "&amp;CHAR(13)&amp;CHAR(10)&amp;"&amp;")&amp;" de "&amp;TEXT((INDEX(AVRILA1S2,2,24)),"hh"&amp;":"&amp;"mm")&amp;" à "&amp;TEXT((INDEX(AVRILA1S2,2,25)),"hh"&amp;":"&amp;"mm"&amp;" ")&amp;CHAR(13)&amp;CHAR(10)&amp;(INDEX(AVRILA1S2,4,22))&amp;" "&amp;(INDEX(AVRILA1S2,4,24))&amp;CHAR(13)&amp;CHAR(10)&amp;" "&amp;(INDEX(AVRILA1S2,3,23))&amp;" "&amp;(INDEX(AVRILA1S2,3,25))&amp;CHAR(13)&amp;CHAR(10)&amp;" "&amp;(INDEX(AVRILA1S2,3,22)),(INDEX(AVRILA1S2,1,22))&amp;CHAR(13)&amp;CHAR(10)&amp;" de "&amp;TEXT((INDEX(AVRILA1S2,2,22)),"hh"&amp;":"&amp;"mm")&amp;" à "&amp;TEXT((INDEX(AVRILA1S2,2,22)),"hh"&amp;":"&amp;"mm"&amp;" ")&amp;CHAR(13)&amp;CHAR(10)&amp;(INDEX(AVRILA1S2,4,22))&amp;" "&amp;CHAR(13)&amp;CHAR(10)&amp;(INDEX(AVRILA1S2,3,23))&amp;" "&amp;CHAR(13)&amp;CHAR(10)&amp;(INDEX(AVRILA1S2,3,22))))</f>
        <v>#REF!</v>
      </c>
      <c r="F172" s="617"/>
      <c r="G172" s="618" t="e">
        <f>IF(COUNTIF((INDEX(AVRILA1S2,1,30)),""),"",IF(COUNTIF((INDEX(AVRILA1S2,1,32)),"&gt;&lt;"),(INDEX(AVRILA1S2,1,30))&amp;"&amp;"&amp;(INDEX(AVRILA1S2,1,32))&amp;CHAR(13)&amp;CHAR(10)&amp;" de "&amp;TEXT((INDEX(AVRILA1S2,2,30)),"hh"&amp;":"&amp;"mm")&amp;" à "&amp;TEXT((INDEX(AVRILA1S2,2,31)),"hh"&amp;":"&amp;"mm"&amp;" "&amp;CHAR(13)&amp;CHAR(10)&amp;"&amp;")&amp;" de "&amp;TEXT((INDEX(AVRILA1S2,2,32)),"hh"&amp;":"&amp;"mm")&amp;" à "&amp;TEXT((INDEX(AVRILA1S2,2,33)),"hh"&amp;":"&amp;"mm"&amp;" ")&amp;CHAR(13)&amp;CHAR(10)&amp;(INDEX(AVRILA1S2,4,30))&amp;" "&amp;(INDEX(AVRILA1S2,4,32))&amp;CHAR(13)&amp;CHAR(10)&amp;" "&amp;(INDEX(AVRILA1S2,3,31))&amp;" "&amp;(INDEX(AVRILA1S2,3,33))&amp;CHAR(13)&amp;CHAR(10)&amp;" "&amp;(INDEX(AVRILA1S2,3,30)),(INDEX(AVRILA1S2,1,30))&amp;CHAR(13)&amp;CHAR(10)&amp;" de "&amp;TEXT((INDEX(AVRILA1S2,2,30)),"hh"&amp;":"&amp;"mm")&amp;" à "&amp;TEXT((INDEX(AVRILA1S2,2,30)),"hh"&amp;":"&amp;"mm"&amp;" ")&amp;CHAR(13)&amp;CHAR(10)&amp;(INDEX(AVRILA1S2,4,30))&amp;" "&amp;CHAR(13)&amp;CHAR(10)&amp;(INDEX(AVRILA1S2,3,31))&amp;" "&amp;CHAR(13)&amp;CHAR(10)&amp;(INDEX(AVRILA1S2,3,30))))</f>
        <v>#REF!</v>
      </c>
      <c r="H172" s="617"/>
      <c r="I172" s="618" t="e">
        <f>IF(COUNTIF((INDEX(AVRILA1S2,1,38)),""),"",IF(COUNTIF((INDEX(AVRILA1S2,1,40)),"&gt;&lt;"),(INDEX(AVRILA1S2,1,38))&amp;"&amp;"&amp;(INDEX(AVRILA1S2,1,40))&amp;CHAR(13)&amp;CHAR(10)&amp;" de "&amp;TEXT((INDEX(AVRILA1S2,2,38)),"hh"&amp;":"&amp;"mm")&amp;" à "&amp;TEXT((INDEX(AVRILA1S2,2,39)),"hh"&amp;":"&amp;"mm"&amp;" "&amp;CHAR(13)&amp;CHAR(10)&amp;"&amp;")&amp;" de "&amp;TEXT((INDEX(AVRILA1S2,2,40)),"hh"&amp;":"&amp;"mm")&amp;" à "&amp;TEXT((INDEX(AVRILA1S2,2,41)),"hh"&amp;":"&amp;"mm"&amp;" ")&amp;CHAR(13)&amp;CHAR(10)&amp;(INDEX(AVRILA1S2,4,38))&amp;" "&amp;(INDEX(AVRILA1S2,4,40))&amp;CHAR(13)&amp;CHAR(10)&amp;" "&amp;(INDEX(AVRILA1S2,3,39))&amp;" "&amp;(INDEX(AVRILA1S2,3,41))&amp;CHAR(13)&amp;CHAR(10)&amp;" "&amp;(INDEX(AVRILA1S2,3,38)),(INDEX(AVRILA1S2,1,38))&amp;CHAR(13)&amp;CHAR(10)&amp;" de "&amp;TEXT((INDEX(AVRILA1S2,2,38)),"hh"&amp;":"&amp;"mm")&amp;" à "&amp;TEXT((INDEX(AVRILA1S2,2,38)),"hh"&amp;":"&amp;"mm"&amp;" ")&amp;CHAR(13)&amp;CHAR(10)&amp;(INDEX(AVRILA1S2,4,38))&amp;" "&amp;CHAR(13)&amp;CHAR(10)&amp;(INDEX(AVRILA1S2,3,39))&amp;" "&amp;CHAR(13)&amp;CHAR(10)&amp;(INDEX(AVRILA1S2,3,38))))</f>
        <v>#REF!</v>
      </c>
      <c r="J172" s="617"/>
      <c r="K172" s="618" t="e">
        <f>IF(COUNTIF((INDEX(AVRILA1S2,1,44)),""),"",(INDEX(AVRILA1S2,1,44))&amp;CHAR(13)&amp;CHAR(10)&amp;" de "&amp;TEXT((INDEX(AVRILA1S2,2,44)),"hh"&amp;":"&amp;"mm")&amp;" à "&amp;TEXT((INDEX(AVRILA1S2,2,44)),"hh"&amp;":"&amp;"mm"&amp;" ")&amp;CHAR(13)&amp;CHAR(10)&amp;(INDEX(AVRILA1S2,4,44))&amp;" "&amp;CHAR(13)&amp;CHAR(10)&amp;(INDEX(AVRILA1S2,3,45))&amp;" "&amp;CHAR(13)&amp;CHAR(10)&amp;(INDEX(AVRILA1S2,3,44)))</f>
        <v>#REF!</v>
      </c>
      <c r="L172" s="619"/>
    </row>
    <row r="173" spans="1:12" ht="16.5" thickBot="1" x14ac:dyDescent="0.3"/>
    <row r="174" spans="1:12" x14ac:dyDescent="0.25">
      <c r="A174" s="33">
        <f>K169+2</f>
        <v>43206</v>
      </c>
      <c r="B174" s="34" t="s">
        <v>234</v>
      </c>
      <c r="C174" s="35">
        <f>A174+1</f>
        <v>43207</v>
      </c>
      <c r="D174" s="34" t="s">
        <v>234</v>
      </c>
      <c r="E174" s="35">
        <f>C174+1</f>
        <v>43208</v>
      </c>
      <c r="F174" s="34" t="s">
        <v>234</v>
      </c>
      <c r="G174" s="35">
        <f>E174+1</f>
        <v>43209</v>
      </c>
      <c r="H174" s="34" t="s">
        <v>234</v>
      </c>
      <c r="I174" s="35">
        <f>G174+1</f>
        <v>43210</v>
      </c>
      <c r="J174" s="34" t="s">
        <v>234</v>
      </c>
      <c r="K174" s="35">
        <f>I174+1</f>
        <v>43211</v>
      </c>
      <c r="L174" s="36" t="s">
        <v>234</v>
      </c>
    </row>
    <row r="175" spans="1:12" ht="96" customHeight="1" thickBot="1" x14ac:dyDescent="0.3">
      <c r="A175" s="620" t="e">
        <f>IF(COUNTIF((INDEX(AVRILA1S3,1,2)),""),"",IF(COUNTIF((INDEX(AVRILA1S3,1,4)),"&gt;&lt;"),(INDEX(AVRILA1S3,1,2))&amp;"&amp;"&amp;(INDEX(AVRILA1S3,1,4))&amp;CHAR(13)&amp;CHAR(10)&amp;" de "&amp;TEXT((INDEX(AVRILA1S3,2,2)),"hh"&amp;":"&amp;"mm")&amp;" à "&amp;TEXT((INDEX(AVRILA1S3,2,3)),"hh"&amp;":"&amp;"mm"&amp;" "&amp;CHAR(13)&amp;CHAR(10)&amp;"&amp;")&amp;" de "&amp;TEXT((INDEX(AVRILA1S3,2,4)),"hh"&amp;":"&amp;"mm")&amp;" à "&amp;TEXT((INDEX(AVRILA1S3,2,5)),"hh"&amp;":"&amp;"mm"&amp;" ")&amp;CHAR(13)&amp;CHAR(10)&amp;(INDEX(AVRILA1S3,4,2))&amp;" "&amp;(INDEX(AVRILA1S3,4,4))&amp;CHAR(13)&amp;CHAR(10)&amp;" "&amp;(INDEX(AVRILA1S3,3,3))&amp;" "&amp;(INDEX(AVRILA1S3,3,5))&amp;CHAR(13)&amp;CHAR(10)&amp;" "&amp;(INDEX(AVRILA1S3,3,2)),(INDEX(AVRILA1S3,1,2))&amp;CHAR(13)&amp;CHAR(10)&amp;" de "&amp;TEXT((INDEX(AVRILA1S3,2,2)),"hh"&amp;":"&amp;"mm")&amp;" à "&amp;TEXT((INDEX(AVRILA1S3,2,2)),"hh"&amp;":"&amp;"mm"&amp;" ")&amp;CHAR(13)&amp;CHAR(10)&amp;(INDEX(AVRILA1S3,4,2))&amp;" "&amp;CHAR(13)&amp;CHAR(10)&amp;(INDEX(AVRILA1S3,3,3))&amp;" "&amp;CHAR(13)&amp;CHAR(10)&amp;(INDEX(AVRILA1S3,3,2))))</f>
        <v>#REF!</v>
      </c>
      <c r="B175" s="621"/>
      <c r="C175" s="622" t="e">
        <f>IF(COUNTIF((INDEX(AVRILA1S3,1,10)),""),"",IF(COUNTIF((INDEX(AVRILA1S3,1,12)),"&gt;&lt;"),(INDEX(AVRILA1S3,1,10))&amp;"&amp;"&amp;(INDEX(AVRILA1S3,1,12))&amp;CHAR(13)&amp;CHAR(10)&amp;" de "&amp;TEXT((INDEX(AVRILA1S3,2,10)),"hh"&amp;":"&amp;"mm")&amp;" à "&amp;TEXT((INDEX(AVRILA1S3,2,11)),"hh"&amp;":"&amp;"mm"&amp;" "&amp;CHAR(13)&amp;CHAR(10)&amp;"&amp;")&amp;" de "&amp;TEXT((INDEX(AVRILA1S3,2,12)),"hh"&amp;":"&amp;"mm")&amp;" à "&amp;TEXT((INDEX(AVRILA1S3,2,13)),"hh"&amp;":"&amp;"mm"&amp;" ")&amp;CHAR(13)&amp;CHAR(10)&amp;(INDEX(AVRILA1S3,4,10))&amp;" "&amp;(INDEX(AVRILA1S3,4,12))&amp;CHAR(13)&amp;CHAR(10)&amp;" "&amp;(INDEX(AVRILA1S3,3,11))&amp;" "&amp;(INDEX(AVRILA1S3,3,13))&amp;CHAR(13)&amp;CHAR(10)&amp;" "&amp;(INDEX(AVRILA1S3,3,10)),(INDEX(AVRILA1S3,1,10))&amp;CHAR(13)&amp;CHAR(10)&amp;" de "&amp;TEXT((INDEX(AVRILA1S3,2,10)),"hh"&amp;":"&amp;"mm")&amp;" à "&amp;TEXT((INDEX(AVRILA1S3,2,10)),"hh"&amp;":"&amp;"mm"&amp;" ")&amp;CHAR(13)&amp;CHAR(10)&amp;(INDEX(AVRILA1S3,4,10))&amp;" "&amp;CHAR(13)&amp;CHAR(10)&amp;(INDEX(AVRILA1S3,3,11))&amp;" "&amp;CHAR(13)&amp;CHAR(10)&amp;(INDEX(AVRILA1S3,3,10))))</f>
        <v>#REF!</v>
      </c>
      <c r="D175" s="621"/>
      <c r="E175" s="623" t="e">
        <f>IF(COUNTIF((INDEX(AVRILA1S3,1,18)),""),"",IF(COUNTIF((INDEX(AVRILA1S3,1,20)),"&gt;&lt;"),(INDEX(AVRILA1S3,1,18))&amp;"&amp;"&amp;(INDEX(AVRILA1S3,1,20))&amp;CHAR(13)&amp;CHAR(10)&amp;" de "&amp;TEXT((INDEX(AVRILA1S3,2,18)),"hh"&amp;":"&amp;"mm")&amp;" à "&amp;TEXT((INDEX(AVRILA1S3,2,19)),"hh"&amp;":"&amp;"mm"&amp;" "&amp;CHAR(13)&amp;CHAR(10)&amp;"&amp;")&amp;" de "&amp;TEXT((INDEX(AVRILA1S3,2,20)),"hh"&amp;":"&amp;"mm")&amp;" à "&amp;TEXT((INDEX(AVRILA1S3,2,21)),"hh"&amp;":"&amp;"mm"&amp;" ")&amp;CHAR(13)&amp;CHAR(10)&amp;(INDEX(AVRILA1S3,4,18))&amp;" "&amp;(INDEX(AVRILA1S3,4,20))&amp;CHAR(13)&amp;CHAR(10)&amp;" "&amp;(INDEX(AVRILA1S3,3,19))&amp;" "&amp;(INDEX(AVRILA1S3,3,21))&amp;CHAR(13)&amp;CHAR(10)&amp;" "&amp;(INDEX(AVRILA1S3,3,18)),(INDEX(AVRILA1S3,1,18))&amp;CHAR(13)&amp;CHAR(10)&amp;" de "&amp;TEXT((INDEX(AVRILA1S3,2,18)),"hh"&amp;":"&amp;"mm")&amp;" à "&amp;TEXT((INDEX(AVRILA1S3,2,18)),"hh"&amp;":"&amp;"mm"&amp;" ")&amp;CHAR(13)&amp;CHAR(10)&amp;(INDEX(AVRILA1S3,4,18))&amp;" "&amp;CHAR(13)&amp;CHAR(10)&amp;(INDEX(AVRILA1S3,3,19))&amp;" "&amp;CHAR(13)&amp;CHAR(10)&amp;(INDEX(AVRILA1S3,3,18))))</f>
        <v>#REF!</v>
      </c>
      <c r="F175" s="624"/>
      <c r="G175" s="623" t="e">
        <f>IF(COUNTIF((INDEX(AVRILA1S3,1,26)),""),"",IF(COUNTIF((INDEX(AVRILA1S3,1,28)),"&gt;&lt;"),(INDEX(AVRILA1S3,1,26))&amp;"&amp;"&amp;(INDEX(AVRILA1S3,1,28))&amp;CHAR(13)&amp;CHAR(10)&amp;" de "&amp;TEXT((INDEX(AVRILA1S3,2,26)),"hh"&amp;":"&amp;"mm")&amp;" à "&amp;TEXT((INDEX(AVRILA1S3,2,27)),"hh"&amp;":"&amp;"mm"&amp;" "&amp;CHAR(13)&amp;CHAR(10)&amp;"&amp;")&amp;" de "&amp;TEXT((INDEX(AVRILA1S3,2,28)),"hh"&amp;":"&amp;"mm")&amp;" à "&amp;TEXT((INDEX(AVRILA1S3,2,29)),"hh"&amp;":"&amp;"mm"&amp;" ")&amp;CHAR(13)&amp;CHAR(10)&amp;(INDEX(AVRILA1S3,4,26))&amp;" "&amp;(INDEX(AVRILA1S3,4,28))&amp;CHAR(13)&amp;CHAR(10)&amp;" "&amp;(INDEX(AVRILA1S3,3,27))&amp;" "&amp;(INDEX(AVRILA1S3,3,29))&amp;CHAR(13)&amp;CHAR(10)&amp;" "&amp;(INDEX(AVRILA1S3,3,26)),(INDEX(AVRILA1S3,1,26))&amp;CHAR(13)&amp;CHAR(10)&amp;" de "&amp;TEXT((INDEX(AVRILA1S3,2,26)),"hh"&amp;":"&amp;"mm")&amp;" à "&amp;TEXT((INDEX(AVRILA1S3,2,26)),"hh"&amp;":"&amp;"mm"&amp;" ")&amp;CHAR(13)&amp;CHAR(10)&amp;(INDEX(AVRILA1S3,4,26))&amp;" "&amp;CHAR(13)&amp;CHAR(10)&amp;(INDEX(AVRILA1S3,3,27))&amp;" "&amp;CHAR(13)&amp;CHAR(10)&amp;(INDEX(AVRILA1S3,3,26))))</f>
        <v>#REF!</v>
      </c>
      <c r="H175" s="624"/>
      <c r="I175" s="623" t="e">
        <f>IF(COUNTIF((INDEX(AVRILA1S3,1,34)),""),"",IF(COUNTIF((INDEX(AVRILA1S3,1,36)),"&gt;&lt;"),(INDEX(AVRILA1S3,1,34))&amp;"&amp;"&amp;(INDEX(AVRILA1S3,1,36))&amp;CHAR(13)&amp;CHAR(10)&amp;" de "&amp;TEXT((INDEX(AVRILA1S3,2,34)),"hh"&amp;":"&amp;"mm")&amp;" à "&amp;TEXT((INDEX(AVRILA1S3,2,35)),"hh"&amp;":"&amp;"mm"&amp;" "&amp;CHAR(13)&amp;CHAR(10)&amp;"&amp;")&amp;" de "&amp;TEXT((INDEX(AVRILA1S3,2,36)),"hh"&amp;":"&amp;"mm")&amp;" à "&amp;TEXT((INDEX(AVRILA1S3,2,37)),"hh"&amp;":"&amp;"mm"&amp;" ")&amp;CHAR(13)&amp;CHAR(10)&amp;(INDEX(AVRILA1S3,4,34))&amp;" "&amp;(INDEX(AVRILA1S3,4,36))&amp;CHAR(13)&amp;CHAR(10)&amp;" "&amp;(INDEX(AVRILA1S3,3,35))&amp;" "&amp;(INDEX(AVRILA1S3,3,37))&amp;CHAR(13)&amp;CHAR(10)&amp;" "&amp;(INDEX(AVRILA1S3,3,34)),(INDEX(AVRILA1S3,1,34))&amp;CHAR(13)&amp;CHAR(10)&amp;" de "&amp;TEXT((INDEX(AVRILA1S3,2,34)),"hh"&amp;":"&amp;"mm")&amp;" à "&amp;TEXT((INDEX(AVRILA1S3,2,34)),"hh"&amp;":"&amp;"mm"&amp;" ")&amp;CHAR(13)&amp;CHAR(10)&amp;(INDEX(AVRILA1S3,4,34))&amp;" "&amp;CHAR(13)&amp;CHAR(10)&amp;(INDEX(AVRILA1S3,3,35))&amp;" "&amp;CHAR(13)&amp;CHAR(10)&amp;(INDEX(AVRILA1S3,3,34))))</f>
        <v>#REF!</v>
      </c>
      <c r="J175" s="624"/>
      <c r="K175" s="622" t="e">
        <f>IF(COUNTIF((INDEX(AVRILA1S3,1,42)),""),"",(INDEX(AVRILA1S3,1,42))&amp;CHAR(13)&amp;CHAR(10)&amp;" de "&amp;TEXT((INDEX(AVRILA1S3,2,42)),"hh"&amp;":"&amp;"mm")&amp;" à "&amp;TEXT((INDEX(AVRILA1S3,2,42)),"hh"&amp;":"&amp;"mm"&amp;" ")&amp;CHAR(13)&amp;CHAR(10)&amp;(INDEX(AVRILA1S3,4,42))&amp;" "&amp;CHAR(13)&amp;CHAR(10)&amp;(INDEX(AVRILA1S3,3,43))&amp;" "&amp;CHAR(13)&amp;CHAR(10)&amp;(INDEX(AVRILA1S3,3,42)))</f>
        <v>#REF!</v>
      </c>
      <c r="L175" s="625"/>
    </row>
    <row r="176" spans="1:12" x14ac:dyDescent="0.25">
      <c r="A176" s="37"/>
      <c r="B176" s="39" t="s">
        <v>235</v>
      </c>
      <c r="C176" s="38"/>
      <c r="D176" s="39" t="s">
        <v>235</v>
      </c>
      <c r="E176" s="42"/>
      <c r="F176" s="43" t="s">
        <v>235</v>
      </c>
      <c r="G176" s="42"/>
      <c r="H176" s="43" t="s">
        <v>235</v>
      </c>
      <c r="I176" s="42"/>
      <c r="J176" s="43" t="s">
        <v>235</v>
      </c>
      <c r="K176" s="44"/>
      <c r="L176" s="45" t="s">
        <v>235</v>
      </c>
    </row>
    <row r="177" spans="1:15" ht="96" customHeight="1" thickBot="1" x14ac:dyDescent="0.3">
      <c r="A177" s="616" t="e">
        <f>IF(COUNTIF((INDEX(AVRILA1S3,1,6)),""),"",IF(COUNTIF((INDEX(AVRILA1S3,1,8)),"&gt;&lt;"),(INDEX(AVRILA1S3,1,6))&amp;"&amp;"&amp;(INDEX(AVRILA1S3,1,8))&amp;CHAR(13)&amp;CHAR(10)&amp;" de "&amp;TEXT((INDEX(AVRILA1S3,2,6)),"hh"&amp;":"&amp;"mm")&amp;" à "&amp;TEXT((INDEX(AVRILA1S3,2,7)),"hh"&amp;":"&amp;"mm"&amp;" "&amp;CHAR(13)&amp;CHAR(10)&amp;"&amp;")&amp;" de "&amp;TEXT((INDEX(AVRILA1S3,2,8)),"hh"&amp;":"&amp;"mm")&amp;" à "&amp;TEXT((INDEX(AVRILA1S3,2,9)),"hh"&amp;":"&amp;"mm"&amp;" ")&amp;CHAR(13)&amp;CHAR(10)&amp;(INDEX(AVRILA1S3,4,6))&amp;" "&amp;(INDEX(AVRILA1S3,4,8))&amp;CHAR(13)&amp;CHAR(10)&amp;" "&amp;(INDEX(AVRILA1S3,3,7))&amp;" "&amp;(INDEX(AVRILA1S3,3,9))&amp;CHAR(13)&amp;CHAR(10)&amp;" "&amp;(INDEX(AVRILA1S3,3,6)),(INDEX(AVRILA1S3,1,6))&amp;CHAR(13)&amp;CHAR(10)&amp;" de "&amp;TEXT((INDEX(AVRILA1S3,2,6)),"hh"&amp;":"&amp;"mm")&amp;" à "&amp;TEXT((INDEX(AVRILA1S3,2,6)),"hh"&amp;":"&amp;"mm"&amp;" ")&amp;CHAR(13)&amp;CHAR(10)&amp;(INDEX(AVRILA1S3,4,6))&amp;" "&amp;CHAR(13)&amp;CHAR(10)&amp;(INDEX(AVRILA1S3,3,7))&amp;" "&amp;CHAR(13)&amp;CHAR(10)&amp;(INDEX(AVRILA1S3,3,6))))</f>
        <v>#REF!</v>
      </c>
      <c r="B177" s="617"/>
      <c r="C177" s="618" t="e">
        <f>IF(COUNTIF((INDEX(AVRILA1S3,1,14)),""),"",IF(COUNTIF((INDEX(AVRILA1S3,1,16)),"&gt;&lt;"),(INDEX(AVRILA1S3,1,14))&amp;"&amp;"&amp;(INDEX(AVRILA1S3,1,16))&amp;CHAR(13)&amp;CHAR(10)&amp;" de "&amp;TEXT((INDEX(AVRILA1S3,2,14)),"hh"&amp;":"&amp;"mm")&amp;" à "&amp;TEXT((INDEX(AVRILA1S3,2,15)),"hh"&amp;":"&amp;"mm"&amp;" "&amp;CHAR(13)&amp;CHAR(10)&amp;"&amp;")&amp;" de "&amp;TEXT((INDEX(AVRILA1S3,2,16)),"hh"&amp;":"&amp;"mm")&amp;" à "&amp;TEXT((INDEX(AVRILA1S3,2,17)),"hh"&amp;":"&amp;"mm"&amp;" ")&amp;CHAR(13)&amp;CHAR(10)&amp;(INDEX(AVRILA1S3,4,14))&amp;" "&amp;(INDEX(AVRILA1S3,4,16))&amp;CHAR(13)&amp;CHAR(10)&amp;" "&amp;(INDEX(AVRILA1S3,3,15))&amp;" "&amp;(INDEX(AVRILA1S3,3,17))&amp;CHAR(13)&amp;CHAR(10)&amp;" "&amp;(INDEX(AVRILA1S3,3,14)),(INDEX(AVRILA1S3,1,14))&amp;CHAR(13)&amp;CHAR(10)&amp;" de "&amp;TEXT((INDEX(AVRILA1S3,2,14)),"hh"&amp;":"&amp;"mm")&amp;" à "&amp;TEXT((INDEX(AVRILA1S3,2,14)),"hh"&amp;":"&amp;"mm"&amp;" ")&amp;CHAR(13)&amp;CHAR(10)&amp;(INDEX(AVRILA1S3,4,14))&amp;" "&amp;CHAR(13)&amp;CHAR(10)&amp;(INDEX(AVRILA1S3,3,15))&amp;" "&amp;CHAR(13)&amp;CHAR(10)&amp;(INDEX(AVRILA1S3,3,14))))</f>
        <v>#REF!</v>
      </c>
      <c r="D177" s="617"/>
      <c r="E177" s="618" t="e">
        <f>IF(COUNTIF((INDEX(AVRILA1S3,1,22)),""),"",IF(COUNTIF((INDEX(AVRILA1S3,1,24)),"&gt;&lt;"),(INDEX(AVRILA1S3,1,22))&amp;"&amp;"&amp;(INDEX(AVRILA1S3,1,24))&amp;CHAR(13)&amp;CHAR(10)&amp;" de "&amp;TEXT((INDEX(AVRILA1S3,2,22)),"hh"&amp;":"&amp;"mm")&amp;" à "&amp;TEXT((INDEX(AVRILA1S3,2,23)),"hh"&amp;":"&amp;"mm"&amp;" "&amp;CHAR(13)&amp;CHAR(10)&amp;"&amp;")&amp;" de "&amp;TEXT((INDEX(AVRILA1S3,2,24)),"hh"&amp;":"&amp;"mm")&amp;" à "&amp;TEXT((INDEX(AVRILA1S3,2,25)),"hh"&amp;":"&amp;"mm"&amp;" ")&amp;CHAR(13)&amp;CHAR(10)&amp;(INDEX(AVRILA1S3,4,22))&amp;" "&amp;(INDEX(AVRILA1S3,4,24))&amp;CHAR(13)&amp;CHAR(10)&amp;" "&amp;(INDEX(AVRILA1S3,3,23))&amp;" "&amp;(INDEX(AVRILA1S3,3,25))&amp;CHAR(13)&amp;CHAR(10)&amp;" "&amp;(INDEX(AVRILA1S3,3,22)),(INDEX(AVRILA1S3,1,22))&amp;CHAR(13)&amp;CHAR(10)&amp;" de "&amp;TEXT((INDEX(AVRILA1S3,2,22)),"hh"&amp;":"&amp;"mm")&amp;" à "&amp;TEXT((INDEX(AVRILA1S3,2,22)),"hh"&amp;":"&amp;"mm"&amp;" ")&amp;CHAR(13)&amp;CHAR(10)&amp;(INDEX(AVRILA1S3,4,22))&amp;" "&amp;CHAR(13)&amp;CHAR(10)&amp;(INDEX(AVRILA1S3,3,23))&amp;" "&amp;CHAR(13)&amp;CHAR(10)&amp;(INDEX(AVRILA1S3,3,22))))</f>
        <v>#REF!</v>
      </c>
      <c r="F177" s="617"/>
      <c r="G177" s="618" t="e">
        <f>IF(COUNTIF((INDEX(AVRILA1S3,1,30)),""),"",IF(COUNTIF((INDEX(AVRILA1S3,1,32)),"&gt;&lt;"),(INDEX(AVRILA1S3,1,30))&amp;"&amp;"&amp;(INDEX(AVRILA1S3,1,32))&amp;CHAR(13)&amp;CHAR(10)&amp;" de "&amp;TEXT((INDEX(AVRILA1S3,2,30)),"hh"&amp;":"&amp;"mm")&amp;" à "&amp;TEXT((INDEX(AVRILA1S3,2,31)),"hh"&amp;":"&amp;"mm"&amp;" "&amp;CHAR(13)&amp;CHAR(10)&amp;"&amp;")&amp;" de "&amp;TEXT((INDEX(AVRILA1S3,2,32)),"hh"&amp;":"&amp;"mm")&amp;" à "&amp;TEXT((INDEX(AVRILA1S3,2,33)),"hh"&amp;":"&amp;"mm"&amp;" ")&amp;CHAR(13)&amp;CHAR(10)&amp;(INDEX(AVRILA1S3,4,30))&amp;" "&amp;(INDEX(AVRILA1S3,4,32))&amp;CHAR(13)&amp;CHAR(10)&amp;" "&amp;(INDEX(AVRILA1S3,3,31))&amp;" "&amp;(INDEX(AVRILA1S3,3,33))&amp;CHAR(13)&amp;CHAR(10)&amp;" "&amp;(INDEX(AVRILA1S3,3,30)),(INDEX(AVRILA1S3,1,30))&amp;CHAR(13)&amp;CHAR(10)&amp;" de "&amp;TEXT((INDEX(AVRILA1S3,2,30)),"hh"&amp;":"&amp;"mm")&amp;" à "&amp;TEXT((INDEX(AVRILA1S3,2,30)),"hh"&amp;":"&amp;"mm"&amp;" ")&amp;CHAR(13)&amp;CHAR(10)&amp;(INDEX(AVRILA1S3,4,30))&amp;" "&amp;CHAR(13)&amp;CHAR(10)&amp;(INDEX(AVRILA1S3,3,31))&amp;" "&amp;CHAR(13)&amp;CHAR(10)&amp;(INDEX(AVRILA1S3,3,30))))</f>
        <v>#REF!</v>
      </c>
      <c r="H177" s="617"/>
      <c r="I177" s="618" t="e">
        <f>IF(COUNTIF((INDEX(AVRILA1S3,1,38)),""),"",IF(COUNTIF((INDEX(AVRILA1S3,1,40)),"&gt;&lt;"),(INDEX(AVRILA1S3,1,38))&amp;"&amp;"&amp;(INDEX(AVRILA1S3,1,40))&amp;CHAR(13)&amp;CHAR(10)&amp;" de "&amp;TEXT((INDEX(AVRILA1S3,2,38)),"hh"&amp;":"&amp;"mm")&amp;" à "&amp;TEXT((INDEX(AVRILA1S3,2,39)),"hh"&amp;":"&amp;"mm"&amp;" "&amp;CHAR(13)&amp;CHAR(10)&amp;"&amp;")&amp;" de "&amp;TEXT((INDEX(AVRILA1S3,2,40)),"hh"&amp;":"&amp;"mm")&amp;" à "&amp;TEXT((INDEX(AVRILA1S3,2,41)),"hh"&amp;":"&amp;"mm"&amp;" ")&amp;CHAR(13)&amp;CHAR(10)&amp;(INDEX(AVRILA1S3,4,38))&amp;" "&amp;(INDEX(AVRILA1S3,4,40))&amp;CHAR(13)&amp;CHAR(10)&amp;" "&amp;(INDEX(AVRILA1S3,3,39))&amp;" "&amp;(INDEX(AVRILA1S3,3,41))&amp;CHAR(13)&amp;CHAR(10)&amp;" "&amp;(INDEX(AVRILA1S3,3,38)),(INDEX(AVRILA1S3,1,38))&amp;CHAR(13)&amp;CHAR(10)&amp;" de "&amp;TEXT((INDEX(AVRILA1S3,2,38)),"hh"&amp;":"&amp;"mm")&amp;" à "&amp;TEXT((INDEX(AVRILA1S3,2,38)),"hh"&amp;":"&amp;"mm"&amp;" ")&amp;CHAR(13)&amp;CHAR(10)&amp;(INDEX(AVRILA1S3,4,38))&amp;" "&amp;CHAR(13)&amp;CHAR(10)&amp;(INDEX(AVRILA1S3,3,39))&amp;" "&amp;CHAR(13)&amp;CHAR(10)&amp;(INDEX(AVRILA1S3,3,38))))</f>
        <v>#REF!</v>
      </c>
      <c r="J177" s="617"/>
      <c r="K177" s="618" t="e">
        <f>IF(COUNTIF((INDEX(AVRILA1S3,1,44)),""),"",(INDEX(AVRILA1S3,1,44))&amp;CHAR(13)&amp;CHAR(10)&amp;" de "&amp;TEXT((INDEX(AVRILA1S3,2,44)),"hh"&amp;":"&amp;"mm")&amp;" à "&amp;TEXT((INDEX(AVRILA1S3,2,44)),"hh"&amp;":"&amp;"mm"&amp;" ")&amp;CHAR(13)&amp;CHAR(10)&amp;(INDEX(AVRILA1S3,4,44))&amp;" "&amp;CHAR(13)&amp;CHAR(10)&amp;(INDEX(AVRILA1S3,3,45))&amp;" "&amp;CHAR(13)&amp;CHAR(10)&amp;(INDEX(AVRILA1S3,3,44)))</f>
        <v>#REF!</v>
      </c>
      <c r="L177" s="619"/>
    </row>
    <row r="178" spans="1:15" ht="16.5" thickBot="1" x14ac:dyDescent="0.3"/>
    <row r="179" spans="1:15" x14ac:dyDescent="0.25">
      <c r="A179" s="33">
        <f>K174+2</f>
        <v>43213</v>
      </c>
      <c r="B179" s="34" t="s">
        <v>234</v>
      </c>
      <c r="C179" s="35">
        <f>A179+1</f>
        <v>43214</v>
      </c>
      <c r="D179" s="34" t="s">
        <v>234</v>
      </c>
      <c r="E179" s="35">
        <f>C179+1</f>
        <v>43215</v>
      </c>
      <c r="F179" s="34" t="s">
        <v>234</v>
      </c>
      <c r="G179" s="35">
        <f>E179+1</f>
        <v>43216</v>
      </c>
      <c r="H179" s="34" t="s">
        <v>234</v>
      </c>
      <c r="I179" s="35">
        <f>G179+1</f>
        <v>43217</v>
      </c>
      <c r="J179" s="34" t="s">
        <v>234</v>
      </c>
      <c r="K179" s="35">
        <f>I179+1</f>
        <v>43218</v>
      </c>
      <c r="L179" s="36" t="s">
        <v>234</v>
      </c>
    </row>
    <row r="180" spans="1:15" ht="96" customHeight="1" thickBot="1" x14ac:dyDescent="0.3">
      <c r="A180" s="620" t="e">
        <f>IF(COUNTIF((INDEX(AVRILA1S4,1,2)),""),"",IF(COUNTIF((INDEX(AVRILA1S4,1,4)),"&gt;&lt;"),(INDEX(AVRILA1S4,1,2))&amp;"&amp;"&amp;(INDEX(AVRILA1S4,1,4))&amp;CHAR(13)&amp;CHAR(10)&amp;" de "&amp;TEXT((INDEX(AVRILA1S4,2,2)),"hh"&amp;":"&amp;"mm")&amp;" à "&amp;TEXT((INDEX(AVRILA1S4,2,3)),"hh"&amp;":"&amp;"mm"&amp;" "&amp;CHAR(13)&amp;CHAR(10)&amp;"&amp;")&amp;" de "&amp;TEXT((INDEX(AVRILA1S4,2,4)),"hh"&amp;":"&amp;"mm")&amp;" à "&amp;TEXT((INDEX(AVRILA1S4,2,5)),"hh"&amp;":"&amp;"mm"&amp;" ")&amp;CHAR(13)&amp;CHAR(10)&amp;(INDEX(AVRILA1S4,4,2))&amp;" "&amp;(INDEX(AVRILA1S4,4,4))&amp;CHAR(13)&amp;CHAR(10)&amp;" "&amp;(INDEX(AVRILA1S4,3,3))&amp;" "&amp;(INDEX(AVRILA1S4,3,5))&amp;CHAR(13)&amp;CHAR(10)&amp;" "&amp;(INDEX(AVRILA1S4,3,2)),(INDEX(AVRILA1S4,1,2))&amp;CHAR(13)&amp;CHAR(10)&amp;" de "&amp;TEXT((INDEX(AVRILA1S4,2,2)),"hh"&amp;":"&amp;"mm")&amp;" à "&amp;TEXT((INDEX(AVRILA1S4,2,2)),"hh"&amp;":"&amp;"mm"&amp;" ")&amp;CHAR(13)&amp;CHAR(10)&amp;(INDEX(AVRILA1S4,4,2))&amp;" "&amp;CHAR(13)&amp;CHAR(10)&amp;(INDEX(AVRILA1S4,3,3))&amp;" "&amp;CHAR(13)&amp;CHAR(10)&amp;(INDEX(AVRILA1S4,3,2))))</f>
        <v>#REF!</v>
      </c>
      <c r="B180" s="621"/>
      <c r="C180" s="622" t="e">
        <f>IF(COUNTIF((INDEX(AVRILA1S4,1,10)),""),"",IF(COUNTIF((INDEX(AVRILA1S4,1,12)),"&gt;&lt;"),(INDEX(AVRILA1S4,1,10))&amp;"&amp;"&amp;(INDEX(AVRILA1S4,1,12))&amp;CHAR(13)&amp;CHAR(10)&amp;" de "&amp;TEXT((INDEX(AVRILA1S4,2,10)),"hh"&amp;":"&amp;"mm")&amp;" à "&amp;TEXT((INDEX(AVRILA1S4,2,11)),"hh"&amp;":"&amp;"mm"&amp;" "&amp;CHAR(13)&amp;CHAR(10)&amp;"&amp;")&amp;" de "&amp;TEXT((INDEX(AVRILA1S4,2,12)),"hh"&amp;":"&amp;"mm")&amp;" à "&amp;TEXT((INDEX(AVRILA1S4,2,13)),"hh"&amp;":"&amp;"mm"&amp;" ")&amp;CHAR(13)&amp;CHAR(10)&amp;(INDEX(AVRILA1S4,4,10))&amp;" "&amp;(INDEX(AVRILA1S4,4,12))&amp;CHAR(13)&amp;CHAR(10)&amp;" "&amp;(INDEX(AVRILA1S4,3,11))&amp;" "&amp;(INDEX(AVRILA1S4,3,13))&amp;CHAR(13)&amp;CHAR(10)&amp;" "&amp;(INDEX(AVRILA1S4,3,10)),(INDEX(AVRILA1S4,1,10))&amp;CHAR(13)&amp;CHAR(10)&amp;" de "&amp;TEXT((INDEX(AVRILA1S4,2,10)),"hh"&amp;":"&amp;"mm")&amp;" à "&amp;TEXT((INDEX(AVRILA1S4,2,10)),"hh"&amp;":"&amp;"mm"&amp;" ")&amp;CHAR(13)&amp;CHAR(10)&amp;(INDEX(AVRILA1S4,4,10))&amp;" "&amp;CHAR(13)&amp;CHAR(10)&amp;(INDEX(AVRILA1S4,3,11))&amp;" "&amp;CHAR(13)&amp;CHAR(10)&amp;(INDEX(AVRILA1S4,3,10))))</f>
        <v>#REF!</v>
      </c>
      <c r="D180" s="621"/>
      <c r="E180" s="623" t="e">
        <f>IF(COUNTIF((INDEX(AVRILA1S4,1,18)),""),"",IF(COUNTIF((INDEX(AVRILA1S4,1,20)),"&gt;&lt;"),(INDEX(AVRILA1S4,1,18))&amp;"&amp;"&amp;(INDEX(AVRILA1S4,1,20))&amp;CHAR(13)&amp;CHAR(10)&amp;" de "&amp;TEXT((INDEX(AVRILA1S4,2,18)),"hh"&amp;":"&amp;"mm")&amp;" à "&amp;TEXT((INDEX(AVRILA1S4,2,19)),"hh"&amp;":"&amp;"mm"&amp;" "&amp;CHAR(13)&amp;CHAR(10)&amp;"&amp;")&amp;" de "&amp;TEXT((INDEX(AVRILA1S4,2,20)),"hh"&amp;":"&amp;"mm")&amp;" à "&amp;TEXT((INDEX(AVRILA1S4,2,21)),"hh"&amp;":"&amp;"mm"&amp;" ")&amp;CHAR(13)&amp;CHAR(10)&amp;(INDEX(AVRILA1S4,4,18))&amp;" "&amp;(INDEX(AVRILA1S4,4,20))&amp;CHAR(13)&amp;CHAR(10)&amp;" "&amp;(INDEX(AVRILA1S4,3,19))&amp;" "&amp;(INDEX(AVRILA1S4,3,21))&amp;CHAR(13)&amp;CHAR(10)&amp;" "&amp;(INDEX(AVRILA1S4,3,18)),(INDEX(AVRILA1S4,1,18))&amp;CHAR(13)&amp;CHAR(10)&amp;" de "&amp;TEXT((INDEX(AVRILA1S4,2,18)),"hh"&amp;":"&amp;"mm")&amp;" à "&amp;TEXT((INDEX(AVRILA1S4,2,18)),"hh"&amp;":"&amp;"mm"&amp;" ")&amp;CHAR(13)&amp;CHAR(10)&amp;(INDEX(AVRILA1S4,4,18))&amp;" "&amp;CHAR(13)&amp;CHAR(10)&amp;(INDEX(AVRILA1S4,3,19))&amp;" "&amp;CHAR(13)&amp;CHAR(10)&amp;(INDEX(AVRILA1S4,3,18))))</f>
        <v>#REF!</v>
      </c>
      <c r="F180" s="624"/>
      <c r="G180" s="623" t="e">
        <f>IF(COUNTIF((INDEX(AVRILA1S4,1,26)),""),"",IF(COUNTIF((INDEX(AVRILA1S4,1,28)),"&gt;&lt;"),(INDEX(AVRILA1S4,1,26))&amp;"&amp;"&amp;(INDEX(AVRILA1S4,1,28))&amp;CHAR(13)&amp;CHAR(10)&amp;" de "&amp;TEXT((INDEX(AVRILA1S4,2,26)),"hh"&amp;":"&amp;"mm")&amp;" à "&amp;TEXT((INDEX(AVRILA1S4,2,27)),"hh"&amp;":"&amp;"mm"&amp;" "&amp;CHAR(13)&amp;CHAR(10)&amp;"&amp;")&amp;" de "&amp;TEXT((INDEX(AVRILA1S4,2,28)),"hh"&amp;":"&amp;"mm")&amp;" à "&amp;TEXT((INDEX(AVRILA1S4,2,29)),"hh"&amp;":"&amp;"mm"&amp;" ")&amp;CHAR(13)&amp;CHAR(10)&amp;(INDEX(AVRILA1S4,4,26))&amp;" "&amp;(INDEX(AVRILA1S4,4,28))&amp;CHAR(13)&amp;CHAR(10)&amp;" "&amp;(INDEX(AVRILA1S4,3,27))&amp;" "&amp;(INDEX(AVRILA1S4,3,29))&amp;CHAR(13)&amp;CHAR(10)&amp;" "&amp;(INDEX(AVRILA1S4,3,26)),(INDEX(AVRILA1S4,1,26))&amp;CHAR(13)&amp;CHAR(10)&amp;" de "&amp;TEXT((INDEX(AVRILA1S4,2,26)),"hh"&amp;":"&amp;"mm")&amp;" à "&amp;TEXT((INDEX(AVRILA1S4,2,26)),"hh"&amp;":"&amp;"mm"&amp;" ")&amp;CHAR(13)&amp;CHAR(10)&amp;(INDEX(AVRILA1S4,4,26))&amp;" "&amp;CHAR(13)&amp;CHAR(10)&amp;(INDEX(AVRILA1S4,3,27))&amp;" "&amp;CHAR(13)&amp;CHAR(10)&amp;(INDEX(AVRILA1S4,3,26))))</f>
        <v>#REF!</v>
      </c>
      <c r="H180" s="624"/>
      <c r="I180" s="623" t="e">
        <f>IF(COUNTIF((INDEX(AVRILA1S4,1,34)),""),"",IF(COUNTIF((INDEX(AVRILA1S4,1,36)),"&gt;&lt;"),(INDEX(AVRILA1S4,1,34))&amp;"&amp;"&amp;(INDEX(AVRILA1S4,1,36))&amp;CHAR(13)&amp;CHAR(10)&amp;" de "&amp;TEXT((INDEX(AVRILA1S4,2,34)),"hh"&amp;":"&amp;"mm")&amp;" à "&amp;TEXT((INDEX(AVRILA1S4,2,35)),"hh"&amp;":"&amp;"mm"&amp;" "&amp;CHAR(13)&amp;CHAR(10)&amp;"&amp;")&amp;" de "&amp;TEXT((INDEX(AVRILA1S4,2,36)),"hh"&amp;":"&amp;"mm")&amp;" à "&amp;TEXT((INDEX(AVRILA1S4,2,37)),"hh"&amp;":"&amp;"mm"&amp;" ")&amp;CHAR(13)&amp;CHAR(10)&amp;(INDEX(AVRILA1S4,4,34))&amp;" "&amp;(INDEX(AVRILA1S4,4,36))&amp;CHAR(13)&amp;CHAR(10)&amp;" "&amp;(INDEX(AVRILA1S4,3,35))&amp;" "&amp;(INDEX(AVRILA1S4,3,37))&amp;CHAR(13)&amp;CHAR(10)&amp;" "&amp;(INDEX(AVRILA1S4,3,34)),(INDEX(AVRILA1S4,1,34))&amp;CHAR(13)&amp;CHAR(10)&amp;" de "&amp;TEXT((INDEX(AVRILA1S4,2,34)),"hh"&amp;":"&amp;"mm")&amp;" à "&amp;TEXT((INDEX(AVRILA1S4,2,34)),"hh"&amp;":"&amp;"mm"&amp;" ")&amp;CHAR(13)&amp;CHAR(10)&amp;(INDEX(AVRILA1S4,4,34))&amp;" "&amp;CHAR(13)&amp;CHAR(10)&amp;(INDEX(AVRILA1S4,3,35))&amp;" "&amp;CHAR(13)&amp;CHAR(10)&amp;(INDEX(AVRILA1S4,3,34))))</f>
        <v>#REF!</v>
      </c>
      <c r="J180" s="624"/>
      <c r="K180" s="622" t="e">
        <f>IF(COUNTIF((INDEX(AVRILA1S4,1,42)),""),"",(INDEX(AVRILA1S4,1,42))&amp;CHAR(13)&amp;CHAR(10)&amp;" de "&amp;TEXT((INDEX(AVRILA1S4,2,42)),"hh"&amp;":"&amp;"mm")&amp;" à "&amp;TEXT((INDEX(AVRILA1S4,2,42)),"hh"&amp;":"&amp;"mm"&amp;" ")&amp;CHAR(13)&amp;CHAR(10)&amp;(INDEX(AVRILA1S4,4,42))&amp;" "&amp;CHAR(13)&amp;CHAR(10)&amp;(INDEX(AVRILA1S4,3,43))&amp;" "&amp;CHAR(13)&amp;CHAR(10)&amp;(INDEX(AVRILA1S4,3,42)))</f>
        <v>#REF!</v>
      </c>
      <c r="L180" s="625"/>
    </row>
    <row r="181" spans="1:15" x14ac:dyDescent="0.25">
      <c r="A181" s="37"/>
      <c r="B181" s="39" t="s">
        <v>235</v>
      </c>
      <c r="C181" s="38"/>
      <c r="D181" s="39" t="s">
        <v>235</v>
      </c>
      <c r="E181" s="42"/>
      <c r="F181" s="43" t="s">
        <v>235</v>
      </c>
      <c r="G181" s="42"/>
      <c r="H181" s="43" t="s">
        <v>235</v>
      </c>
      <c r="I181" s="42"/>
      <c r="J181" s="43" t="s">
        <v>235</v>
      </c>
      <c r="K181" s="44"/>
      <c r="L181" s="45" t="s">
        <v>235</v>
      </c>
    </row>
    <row r="182" spans="1:15" ht="96" customHeight="1" thickBot="1" x14ac:dyDescent="0.3">
      <c r="A182" s="616" t="e">
        <f>IF(COUNTIF((INDEX(AVRILA1S4,1,6)),""),"",IF(COUNTIF((INDEX(AVRILA1S4,1,8)),"&gt;&lt;"),(INDEX(AVRILA1S4,1,6))&amp;"&amp;"&amp;(INDEX(AVRILA1S4,1,8))&amp;CHAR(13)&amp;CHAR(10)&amp;" de "&amp;TEXT((INDEX(AVRILA1S4,2,6)),"hh"&amp;":"&amp;"mm")&amp;" à "&amp;TEXT((INDEX(AVRILA1S4,2,7)),"hh"&amp;":"&amp;"mm"&amp;" "&amp;CHAR(13)&amp;CHAR(10)&amp;"&amp;")&amp;" de "&amp;TEXT((INDEX(AVRILA1S4,2,8)),"hh"&amp;":"&amp;"mm")&amp;" à "&amp;TEXT((INDEX(AVRILA1S4,2,9)),"hh"&amp;":"&amp;"mm"&amp;" ")&amp;CHAR(13)&amp;CHAR(10)&amp;(INDEX(AVRILA1S4,4,6))&amp;" "&amp;(INDEX(AVRILA1S4,4,8))&amp;CHAR(13)&amp;CHAR(10)&amp;" "&amp;(INDEX(AVRILA1S4,3,7))&amp;" "&amp;(INDEX(AVRILA1S4,3,9))&amp;CHAR(13)&amp;CHAR(10)&amp;" "&amp;(INDEX(AVRILA1S4,3,6)),(INDEX(AVRILA1S4,1,6))&amp;CHAR(13)&amp;CHAR(10)&amp;" de "&amp;TEXT((INDEX(AVRILA1S4,2,6)),"hh"&amp;":"&amp;"mm")&amp;" à "&amp;TEXT((INDEX(AVRILA1S4,2,6)),"hh"&amp;":"&amp;"mm"&amp;" ")&amp;CHAR(13)&amp;CHAR(10)&amp;(INDEX(AVRILA1S4,4,6))&amp;" "&amp;CHAR(13)&amp;CHAR(10)&amp;(INDEX(AVRILA1S4,3,7))&amp;" "&amp;CHAR(13)&amp;CHAR(10)&amp;(INDEX(AVRILA1S4,3,6))))</f>
        <v>#REF!</v>
      </c>
      <c r="B182" s="617"/>
      <c r="C182" s="618" t="e">
        <f>IF(COUNTIF((INDEX(AVRILA1S4,1,14)),""),"",IF(COUNTIF((INDEX(AVRILA1S4,1,16)),"&gt;&lt;"),(INDEX(AVRILA1S4,1,14))&amp;"&amp;"&amp;(INDEX(AVRILA1S4,1,16))&amp;CHAR(13)&amp;CHAR(10)&amp;" de "&amp;TEXT((INDEX(AVRILA1S4,2,14)),"hh"&amp;":"&amp;"mm")&amp;" à "&amp;TEXT((INDEX(AVRILA1S4,2,15)),"hh"&amp;":"&amp;"mm"&amp;" "&amp;CHAR(13)&amp;CHAR(10)&amp;"&amp;")&amp;" de "&amp;TEXT((INDEX(AVRILA1S4,2,16)),"hh"&amp;":"&amp;"mm")&amp;" à "&amp;TEXT((INDEX(AVRILA1S4,2,17)),"hh"&amp;":"&amp;"mm"&amp;" ")&amp;CHAR(13)&amp;CHAR(10)&amp;(INDEX(AVRILA1S4,4,14))&amp;" "&amp;(INDEX(AVRILA1S4,4,16))&amp;CHAR(13)&amp;CHAR(10)&amp;" "&amp;(INDEX(AVRILA1S4,3,15))&amp;" "&amp;(INDEX(AVRILA1S4,3,17))&amp;CHAR(13)&amp;CHAR(10)&amp;" "&amp;(INDEX(AVRILA1S4,3,14)),(INDEX(AVRILA1S4,1,14))&amp;CHAR(13)&amp;CHAR(10)&amp;" de "&amp;TEXT((INDEX(AVRILA1S4,2,14)),"hh"&amp;":"&amp;"mm")&amp;" à "&amp;TEXT((INDEX(AVRILA1S4,2,14)),"hh"&amp;":"&amp;"mm"&amp;" ")&amp;CHAR(13)&amp;CHAR(10)&amp;(INDEX(AVRILA1S4,4,14))&amp;" "&amp;CHAR(13)&amp;CHAR(10)&amp;(INDEX(AVRILA1S4,3,15))&amp;" "&amp;CHAR(13)&amp;CHAR(10)&amp;(INDEX(AVRILA1S4,3,14))))</f>
        <v>#REF!</v>
      </c>
      <c r="D182" s="617"/>
      <c r="E182" s="618" t="e">
        <f>IF(COUNTIF((INDEX(AVRILA1S4,1,22)),""),"",IF(COUNTIF((INDEX(AVRILA1S4,1,24)),"&gt;&lt;"),(INDEX(AVRILA1S4,1,22))&amp;"&amp;"&amp;(INDEX(AVRILA1S4,1,24))&amp;CHAR(13)&amp;CHAR(10)&amp;" de "&amp;TEXT((INDEX(AVRILA1S4,2,22)),"hh"&amp;":"&amp;"mm")&amp;" à "&amp;TEXT((INDEX(AVRILA1S4,2,23)),"hh"&amp;":"&amp;"mm"&amp;" "&amp;CHAR(13)&amp;CHAR(10)&amp;"&amp;")&amp;" de "&amp;TEXT((INDEX(AVRILA1S4,2,24)),"hh"&amp;":"&amp;"mm")&amp;" à "&amp;TEXT((INDEX(AVRILA1S4,2,25)),"hh"&amp;":"&amp;"mm"&amp;" ")&amp;CHAR(13)&amp;CHAR(10)&amp;(INDEX(AVRILA1S4,4,22))&amp;" "&amp;(INDEX(AVRILA1S4,4,24))&amp;CHAR(13)&amp;CHAR(10)&amp;" "&amp;(INDEX(AVRILA1S4,3,23))&amp;" "&amp;(INDEX(AVRILA1S4,3,25))&amp;CHAR(13)&amp;CHAR(10)&amp;" "&amp;(INDEX(AVRILA1S4,3,22)),(INDEX(AVRILA1S4,1,22))&amp;CHAR(13)&amp;CHAR(10)&amp;" de "&amp;TEXT((INDEX(AVRILA1S4,2,22)),"hh"&amp;":"&amp;"mm")&amp;" à "&amp;TEXT((INDEX(AVRILA1S4,2,22)),"hh"&amp;":"&amp;"mm"&amp;" ")&amp;CHAR(13)&amp;CHAR(10)&amp;(INDEX(AVRILA1S4,4,22))&amp;" "&amp;CHAR(13)&amp;CHAR(10)&amp;(INDEX(AVRILA1S4,3,23))&amp;" "&amp;CHAR(13)&amp;CHAR(10)&amp;(INDEX(AVRILA1S4,3,22))))</f>
        <v>#REF!</v>
      </c>
      <c r="F182" s="617"/>
      <c r="G182" s="618" t="e">
        <f>IF(COUNTIF((INDEX(AVRILA1S4,1,30)),""),"",IF(COUNTIF((INDEX(AVRILA1S4,1,32)),"&gt;&lt;"),(INDEX(AVRILA1S4,1,30))&amp;"&amp;"&amp;(INDEX(AVRILA1S4,1,32))&amp;CHAR(13)&amp;CHAR(10)&amp;" de "&amp;TEXT((INDEX(AVRILA1S4,2,30)),"hh"&amp;":"&amp;"mm")&amp;" à "&amp;TEXT((INDEX(AVRILA1S4,2,31)),"hh"&amp;":"&amp;"mm"&amp;" "&amp;CHAR(13)&amp;CHAR(10)&amp;"&amp;")&amp;" de "&amp;TEXT((INDEX(AVRILA1S4,2,32)),"hh"&amp;":"&amp;"mm")&amp;" à "&amp;TEXT((INDEX(AVRILA1S4,2,33)),"hh"&amp;":"&amp;"mm"&amp;" ")&amp;CHAR(13)&amp;CHAR(10)&amp;(INDEX(AVRILA1S4,4,30))&amp;" "&amp;(INDEX(AVRILA1S4,4,32))&amp;CHAR(13)&amp;CHAR(10)&amp;" "&amp;(INDEX(AVRILA1S4,3,31))&amp;" "&amp;(INDEX(AVRILA1S4,3,33))&amp;CHAR(13)&amp;CHAR(10)&amp;" "&amp;(INDEX(AVRILA1S4,3,30)),(INDEX(AVRILA1S4,1,30))&amp;CHAR(13)&amp;CHAR(10)&amp;" de "&amp;TEXT((INDEX(AVRILA1S4,2,30)),"hh"&amp;":"&amp;"mm")&amp;" à "&amp;TEXT((INDEX(AVRILA1S4,2,30)),"hh"&amp;":"&amp;"mm"&amp;" ")&amp;CHAR(13)&amp;CHAR(10)&amp;(INDEX(AVRILA1S4,4,30))&amp;" "&amp;CHAR(13)&amp;CHAR(10)&amp;(INDEX(AVRILA1S4,3,31))&amp;" "&amp;CHAR(13)&amp;CHAR(10)&amp;(INDEX(AVRILA1S4,3,30))))</f>
        <v>#REF!</v>
      </c>
      <c r="H182" s="617"/>
      <c r="I182" s="618" t="e">
        <f>IF(COUNTIF((INDEX(AVRILA1S4,1,38)),""),"",IF(COUNTIF((INDEX(AVRILA1S4,1,40)),"&gt;&lt;"),(INDEX(AVRILA1S4,1,38))&amp;"&amp;"&amp;(INDEX(AVRILA1S4,1,40))&amp;CHAR(13)&amp;CHAR(10)&amp;" de "&amp;TEXT((INDEX(AVRILA1S4,2,38)),"hh"&amp;":"&amp;"mm")&amp;" à "&amp;TEXT((INDEX(AVRILA1S4,2,39)),"hh"&amp;":"&amp;"mm"&amp;" "&amp;CHAR(13)&amp;CHAR(10)&amp;"&amp;")&amp;" de "&amp;TEXT((INDEX(AVRILA1S4,2,40)),"hh"&amp;":"&amp;"mm")&amp;" à "&amp;TEXT((INDEX(AVRILA1S4,2,41)),"hh"&amp;":"&amp;"mm"&amp;" ")&amp;CHAR(13)&amp;CHAR(10)&amp;(INDEX(AVRILA1S4,4,38))&amp;" "&amp;(INDEX(AVRILA1S4,4,40))&amp;CHAR(13)&amp;CHAR(10)&amp;" "&amp;(INDEX(AVRILA1S4,3,39))&amp;" "&amp;(INDEX(AVRILA1S4,3,41))&amp;CHAR(13)&amp;CHAR(10)&amp;" "&amp;(INDEX(AVRILA1S4,3,38)),(INDEX(AVRILA1S4,1,38))&amp;CHAR(13)&amp;CHAR(10)&amp;" de "&amp;TEXT((INDEX(AVRILA1S4,2,38)),"hh"&amp;":"&amp;"mm")&amp;" à "&amp;TEXT((INDEX(AVRILA1S4,2,38)),"hh"&amp;":"&amp;"mm"&amp;" ")&amp;CHAR(13)&amp;CHAR(10)&amp;(INDEX(AVRILA1S4,4,38))&amp;" "&amp;CHAR(13)&amp;CHAR(10)&amp;(INDEX(AVRILA1S4,3,39))&amp;" "&amp;CHAR(13)&amp;CHAR(10)&amp;(INDEX(AVRILA1S4,3,38))))</f>
        <v>#REF!</v>
      </c>
      <c r="J182" s="617"/>
      <c r="K182" s="618" t="e">
        <f>IF(COUNTIF((INDEX(AVRILA1S4,1,44)),""),"",(INDEX(AVRILA1S4,1,44))&amp;CHAR(13)&amp;CHAR(10)&amp;" de "&amp;TEXT((INDEX(AVRILA1S4,2,44)),"hh"&amp;":"&amp;"mm")&amp;" à "&amp;TEXT((INDEX(AVRILA1S4,2,44)),"hh"&amp;":"&amp;"mm"&amp;" ")&amp;CHAR(13)&amp;CHAR(10)&amp;(INDEX(AVRILA1S4,4,44))&amp;" "&amp;CHAR(13)&amp;CHAR(10)&amp;(INDEX(AVRILA1S4,3,45))&amp;" "&amp;CHAR(13)&amp;CHAR(10)&amp;(INDEX(AVRILA1S4,3,44)))</f>
        <v>#REF!</v>
      </c>
      <c r="L182" s="619"/>
    </row>
    <row r="183" spans="1:15" ht="16.5" thickBot="1" x14ac:dyDescent="0.3"/>
    <row r="184" spans="1:15" x14ac:dyDescent="0.25">
      <c r="A184" s="33">
        <f>K179+2</f>
        <v>43220</v>
      </c>
      <c r="B184" s="34" t="s">
        <v>234</v>
      </c>
      <c r="C184" s="35">
        <f>A184+1</f>
        <v>43221</v>
      </c>
      <c r="D184" s="34" t="s">
        <v>234</v>
      </c>
      <c r="E184" s="35">
        <f>C184+1</f>
        <v>43222</v>
      </c>
      <c r="F184" s="34" t="s">
        <v>234</v>
      </c>
      <c r="G184" s="35">
        <f>E184+1</f>
        <v>43223</v>
      </c>
      <c r="H184" s="34" t="s">
        <v>234</v>
      </c>
      <c r="I184" s="35">
        <f>G184+1</f>
        <v>43224</v>
      </c>
      <c r="J184" s="34" t="s">
        <v>234</v>
      </c>
      <c r="K184" s="35">
        <f>I184+1</f>
        <v>43225</v>
      </c>
      <c r="L184" s="36" t="s">
        <v>234</v>
      </c>
      <c r="O184" s="46"/>
    </row>
    <row r="185" spans="1:15" ht="96" customHeight="1" thickBot="1" x14ac:dyDescent="0.3">
      <c r="A185" s="620" t="e">
        <f>IF(COUNTIF((INDEX(AVRILA1S5,1,2)),""),"",IF(COUNTIF((INDEX(AVRILA1S5,1,4)),"&gt;&lt;"),(INDEX(AVRILA1S5,1,2))&amp;"&amp;"&amp;(INDEX(AVRILA1S5,1,4))&amp;CHAR(13)&amp;CHAR(10)&amp;" de "&amp;TEXT((INDEX(AVRILA1S5,2,2)),"hh"&amp;":"&amp;"mm")&amp;" à "&amp;TEXT((INDEX(AVRILA1S5,2,3)),"hh"&amp;":"&amp;"mm"&amp;" "&amp;CHAR(13)&amp;CHAR(10)&amp;"&amp;")&amp;" de "&amp;TEXT((INDEX(AVRILA1S5,2,4)),"hh"&amp;":"&amp;"mm")&amp;" à "&amp;TEXT((INDEX(AVRILA1S5,2,5)),"hh"&amp;":"&amp;"mm"&amp;" ")&amp;CHAR(13)&amp;CHAR(10)&amp;(INDEX(AVRILA1S5,4,2))&amp;" "&amp;(INDEX(AVRILA1S5,4,4))&amp;CHAR(13)&amp;CHAR(10)&amp;" "&amp;(INDEX(AVRILA1S5,3,3))&amp;" "&amp;(INDEX(AVRILA1S5,3,5))&amp;CHAR(13)&amp;CHAR(10)&amp;" "&amp;(INDEX(AVRILA1S5,3,2)),(INDEX(AVRILA1S5,1,2))&amp;CHAR(13)&amp;CHAR(10)&amp;" de "&amp;TEXT((INDEX(AVRILA1S5,2,2)),"hh"&amp;":"&amp;"mm")&amp;" à "&amp;TEXT((INDEX(AVRILA1S5,2,2)),"hh"&amp;":"&amp;"mm"&amp;" ")&amp;CHAR(13)&amp;CHAR(10)&amp;(INDEX(AVRILA1S5,4,2))&amp;" "&amp;CHAR(13)&amp;CHAR(10)&amp;(INDEX(AVRILA1S5,3,3))&amp;" "&amp;CHAR(13)&amp;CHAR(10)&amp;(INDEX(AVRILA1S5,3,2))))</f>
        <v>#REF!</v>
      </c>
      <c r="B185" s="621"/>
      <c r="C185" s="622" t="e">
        <f>IF(COUNTIF((INDEX(MAIA1S1,1,10)),""),"",IF(COUNTIF((INDEX(MAIA1S1,1,12)),"&gt;&lt;"),(INDEX(MAIA1S1,1,10))&amp;"&amp;"&amp;(INDEX(MAIA1S1,1,12))&amp;CHAR(13)&amp;CHAR(10)&amp;" de "&amp;TEXT((INDEX(MAIA1S1,2,10)),"hh"&amp;":"&amp;"mm")&amp;" à "&amp;TEXT((INDEX(MAIA1S1,2,11)),"hh"&amp;":"&amp;"mm"&amp;" "&amp;CHAR(13)&amp;CHAR(10)&amp;"&amp;")&amp;" de "&amp;TEXT((INDEX(MAIA1S1,2,12)),"hh"&amp;":"&amp;"mm")&amp;" à "&amp;TEXT((INDEX(MAIA1S1,2,13)),"hh"&amp;":"&amp;"mm"&amp;" ")&amp;CHAR(13)&amp;CHAR(10)&amp;(INDEX(MAIA1S1,4,10))&amp;" "&amp;(INDEX(MAIA1S1,4,12))&amp;CHAR(13)&amp;CHAR(10)&amp;" "&amp;(INDEX(MAIA1S1,3,11))&amp;" "&amp;(INDEX(MAIA1S1,3,13))&amp;CHAR(13)&amp;CHAR(10)&amp;" "&amp;(INDEX(MAIA1S1,3,10)),(INDEX(MAIA1S1,1,10))&amp;CHAR(13)&amp;CHAR(10)&amp;" de "&amp;TEXT((INDEX(MAIA1S1,2,10)),"hh"&amp;":"&amp;"mm")&amp;" à "&amp;TEXT((INDEX(MAIA1S1,2,10)),"hh"&amp;":"&amp;"mm"&amp;" ")&amp;CHAR(13)&amp;CHAR(10)&amp;(INDEX(MAIA1S1,4,10))&amp;" "&amp;CHAR(13)&amp;CHAR(10)&amp;(INDEX(MAIA1S1,3,11))&amp;" "&amp;CHAR(13)&amp;CHAR(10)&amp;(INDEX(MAIA1S1,3,10))))</f>
        <v>#REF!</v>
      </c>
      <c r="D185" s="621"/>
      <c r="E185" s="623" t="e">
        <f>IF(COUNTIF((INDEX(MAIA1S1,1,18)),""),"",IF(COUNTIF((INDEX(MAIA1S1,1,20)),"&gt;&lt;"),(INDEX(MAIA1S1,1,18))&amp;"&amp;"&amp;(INDEX(MAIA1S1,1,20))&amp;CHAR(13)&amp;CHAR(10)&amp;" de "&amp;TEXT((INDEX(MAIA1S1,2,18)),"hh"&amp;":"&amp;"mm")&amp;" à "&amp;TEXT((INDEX(MAIA1S1,2,19)),"hh"&amp;":"&amp;"mm"&amp;" "&amp;CHAR(13)&amp;CHAR(10)&amp;"&amp;")&amp;" de "&amp;TEXT((INDEX(MAIA1S1,2,20)),"hh"&amp;":"&amp;"mm")&amp;" à "&amp;TEXT((INDEX(MAIA1S1,2,21)),"hh"&amp;":"&amp;"mm"&amp;" ")&amp;CHAR(13)&amp;CHAR(10)&amp;(INDEX(MAIA1S1,4,18))&amp;" "&amp;(INDEX(MAIA1S1,4,20))&amp;CHAR(13)&amp;CHAR(10)&amp;" "&amp;(INDEX(MAIA1S1,3,19))&amp;" "&amp;(INDEX(MAIA1S1,3,21))&amp;CHAR(13)&amp;CHAR(10)&amp;" "&amp;(INDEX(MAIA1S1,3,18)),(INDEX(MAIA1S1,1,18))&amp;CHAR(13)&amp;CHAR(10)&amp;" de "&amp;TEXT((INDEX(MAIA1S1,2,18)),"hh"&amp;":"&amp;"mm")&amp;" à "&amp;TEXT((INDEX(MAIA1S1,2,18)),"hh"&amp;":"&amp;"mm"&amp;" ")&amp;CHAR(13)&amp;CHAR(10)&amp;(INDEX(MAIA1S1,4,18))&amp;" "&amp;CHAR(13)&amp;CHAR(10)&amp;(INDEX(MAIA1S1,3,19))&amp;" "&amp;CHAR(13)&amp;CHAR(10)&amp;(INDEX(MAIA1S1,3,18))))</f>
        <v>#REF!</v>
      </c>
      <c r="F185" s="624"/>
      <c r="G185" s="623" t="e">
        <f>IF(COUNTIF((INDEX(MAIA1S1,1,26)),""),"",IF(COUNTIF((INDEX(MAIA1S1,1,28)),"&gt;&lt;"),(INDEX(MAIA1S1,1,26))&amp;"&amp;"&amp;(INDEX(MAIA1S1,1,28))&amp;CHAR(13)&amp;CHAR(10)&amp;" de "&amp;TEXT((INDEX(MAIA1S1,2,26)),"hh"&amp;":"&amp;"mm")&amp;" à "&amp;TEXT((INDEX(MAIA1S1,2,27)),"hh"&amp;":"&amp;"mm"&amp;" "&amp;CHAR(13)&amp;CHAR(10)&amp;"&amp;")&amp;" de "&amp;TEXT((INDEX(MAIA1S1,2,28)),"hh"&amp;":"&amp;"mm")&amp;" à "&amp;TEXT((INDEX(MAIA1S1,2,29)),"hh"&amp;":"&amp;"mm"&amp;" ")&amp;CHAR(13)&amp;CHAR(10)&amp;(INDEX(MAIA1S1,4,26))&amp;" "&amp;(INDEX(MAIA1S1,4,28))&amp;CHAR(13)&amp;CHAR(10)&amp;" "&amp;(INDEX(MAIA1S1,3,27))&amp;" "&amp;(INDEX(MAIA1S1,3,29))&amp;CHAR(13)&amp;CHAR(10)&amp;" "&amp;(INDEX(MAIA1S1,3,26)),(INDEX(MAIA1S1,1,26))&amp;CHAR(13)&amp;CHAR(10)&amp;" de "&amp;TEXT((INDEX(MAIA1S1,2,26)),"hh"&amp;":"&amp;"mm")&amp;" à "&amp;TEXT((INDEX(MAIA1S1,2,26)),"hh"&amp;":"&amp;"mm"&amp;" ")&amp;CHAR(13)&amp;CHAR(10)&amp;(INDEX(MAIA1S1,4,26))&amp;" "&amp;CHAR(13)&amp;CHAR(10)&amp;(INDEX(MAIA1S1,3,27))&amp;" "&amp;CHAR(13)&amp;CHAR(10)&amp;(INDEX(MAIA1S1,3,26))))</f>
        <v>#REF!</v>
      </c>
      <c r="H185" s="624"/>
      <c r="I185" s="623" t="e">
        <f>IF(COUNTIF((INDEX(MAIA1S1,1,34)),""),"",IF(COUNTIF((INDEX(MAIA1S1,1,36)),"&gt;&lt;"),(INDEX(MAIA1S1,1,34))&amp;"&amp;"&amp;(INDEX(MAIA1S1,1,36))&amp;CHAR(13)&amp;CHAR(10)&amp;" de "&amp;TEXT((INDEX(MAIA1S1,2,34)),"hh"&amp;":"&amp;"mm")&amp;" à "&amp;TEXT((INDEX(MAIA1S1,2,35)),"hh"&amp;":"&amp;"mm"&amp;" "&amp;CHAR(13)&amp;CHAR(10)&amp;"&amp;")&amp;" de "&amp;TEXT((INDEX(MAIA1S1,2,36)),"hh"&amp;":"&amp;"mm")&amp;" à "&amp;TEXT((INDEX(MAIA1S1,2,37)),"hh"&amp;":"&amp;"mm"&amp;" ")&amp;CHAR(13)&amp;CHAR(10)&amp;(INDEX(MAIA1S1,4,34))&amp;" "&amp;(INDEX(MAIA1S1,4,36))&amp;CHAR(13)&amp;CHAR(10)&amp;" "&amp;(INDEX(MAIA1S1,3,35))&amp;" "&amp;(INDEX(MAIA1S1,3,37))&amp;CHAR(13)&amp;CHAR(10)&amp;" "&amp;(INDEX(MAIA1S1,3,34)),(INDEX(MAIA1S1,1,34))&amp;CHAR(13)&amp;CHAR(10)&amp;" de "&amp;TEXT((INDEX(MAIA1S1,2,34)),"hh"&amp;":"&amp;"mm")&amp;" à "&amp;TEXT((INDEX(MAIA1S1,2,34)),"hh"&amp;":"&amp;"mm"&amp;" ")&amp;CHAR(13)&amp;CHAR(10)&amp;(INDEX(MAIA1S1,4,34))&amp;" "&amp;CHAR(13)&amp;CHAR(10)&amp;(INDEX(MAIA1S1,3,35))&amp;" "&amp;CHAR(13)&amp;CHAR(10)&amp;(INDEX(MAIA1S1,3,34))))</f>
        <v>#REF!</v>
      </c>
      <c r="J185" s="624"/>
      <c r="K185" s="622" t="e">
        <f>IF(COUNTIF((INDEX(MAIA1S1,1,42)),""),"",(INDEX(MAIA1S1,1,42))&amp;CHAR(13)&amp;CHAR(10)&amp;" de "&amp;TEXT((INDEX(MAIA1S1,2,42)),"hh"&amp;":"&amp;"mm")&amp;" à "&amp;TEXT((INDEX(MAIA1S1,2,42)),"hh"&amp;":"&amp;"mm"&amp;" ")&amp;CHAR(13)&amp;CHAR(10)&amp;(INDEX(MAIA1S1,4,42))&amp;" "&amp;CHAR(13)&amp;CHAR(10)&amp;(INDEX(MAIA1S1,3,43))&amp;" "&amp;CHAR(13)&amp;CHAR(10)&amp;(INDEX(MAIA1S1,3,42)))</f>
        <v>#REF!</v>
      </c>
      <c r="L185" s="625"/>
    </row>
    <row r="186" spans="1:15" x14ac:dyDescent="0.25">
      <c r="A186" s="37"/>
      <c r="B186" s="39" t="s">
        <v>235</v>
      </c>
      <c r="C186" s="38"/>
      <c r="D186" s="39" t="s">
        <v>235</v>
      </c>
      <c r="E186" s="42"/>
      <c r="F186" s="43" t="s">
        <v>235</v>
      </c>
      <c r="G186" s="42"/>
      <c r="H186" s="43" t="s">
        <v>235</v>
      </c>
      <c r="I186" s="42"/>
      <c r="J186" s="43" t="s">
        <v>235</v>
      </c>
      <c r="K186" s="44"/>
      <c r="L186" s="45" t="s">
        <v>235</v>
      </c>
    </row>
    <row r="187" spans="1:15" ht="96" customHeight="1" thickBot="1" x14ac:dyDescent="0.3">
      <c r="A187" s="616" t="e">
        <f>IF(COUNTIF((INDEX(AVRILA1S5,1,6)),""),"",IF(COUNTIF((INDEX(AVRILA1S5,1,8)),"&gt;&lt;"),(INDEX(AVRILA1S5,1,6))&amp;"&amp;"&amp;(INDEX(AVRILA1S5,1,8))&amp;CHAR(13)&amp;CHAR(10)&amp;" de "&amp;TEXT((INDEX(AVRILA1S5,2,6)),"hh"&amp;":"&amp;"mm")&amp;" à "&amp;TEXT((INDEX(AVRILA1S5,2,7)),"hh"&amp;":"&amp;"mm"&amp;" "&amp;CHAR(13)&amp;CHAR(10)&amp;"&amp;")&amp;" de "&amp;TEXT((INDEX(AVRILA1S5,2,8)),"hh"&amp;":"&amp;"mm")&amp;" à "&amp;TEXT((INDEX(AVRILA1S5,2,9)),"hh"&amp;":"&amp;"mm"&amp;" ")&amp;CHAR(13)&amp;CHAR(10)&amp;(INDEX(AVRILA1S5,4,6))&amp;" "&amp;(INDEX(AVRILA1S5,4,8))&amp;CHAR(13)&amp;CHAR(10)&amp;" "&amp;(INDEX(AVRILA1S5,3,7))&amp;" "&amp;(INDEX(AVRILA1S5,3,9))&amp;CHAR(13)&amp;CHAR(10)&amp;" "&amp;(INDEX(AVRILA1S5,3,6)),(INDEX(AVRILA1S5,1,6))&amp;CHAR(13)&amp;CHAR(10)&amp;" de "&amp;TEXT((INDEX(AVRILA1S5,2,6)),"hh"&amp;":"&amp;"mm")&amp;" à "&amp;TEXT((INDEX(AVRILA1S5,2,6)),"hh"&amp;":"&amp;"mm"&amp;" ")&amp;CHAR(13)&amp;CHAR(10)&amp;(INDEX(AVRILA1S5,4,6))&amp;" "&amp;CHAR(13)&amp;CHAR(10)&amp;(INDEX(AVRILA1S5,3,7))&amp;" "&amp;CHAR(13)&amp;CHAR(10)&amp;(INDEX(AVRILA1S5,3,6))))</f>
        <v>#REF!</v>
      </c>
      <c r="B187" s="617"/>
      <c r="C187" s="618" t="e">
        <f>IF(COUNTIF((INDEX(MAIA1S1,1,14)),""),"",IF(COUNTIF((INDEX(MAIA1S1,1,16)),"&gt;&lt;"),(INDEX(MAIA1S1,1,14))&amp;"&amp;"&amp;(INDEX(MAIA1S1,1,16))&amp;CHAR(13)&amp;CHAR(10)&amp;" de "&amp;TEXT((INDEX(MAIA1S1,2,14)),"hh"&amp;":"&amp;"mm")&amp;" à "&amp;TEXT((INDEX(MAIA1S1,2,15)),"hh"&amp;":"&amp;"mm"&amp;" "&amp;CHAR(13)&amp;CHAR(10)&amp;"&amp;")&amp;" de "&amp;TEXT((INDEX(MAIA1S1,2,16)),"hh"&amp;":"&amp;"mm")&amp;" à "&amp;TEXT((INDEX(MAIA1S1,2,17)),"hh"&amp;":"&amp;"mm"&amp;" ")&amp;CHAR(13)&amp;CHAR(10)&amp;(INDEX(MAIA1S1,4,14))&amp;" "&amp;(INDEX(MAIA1S1,4,16))&amp;CHAR(13)&amp;CHAR(10)&amp;" "&amp;(INDEX(MAIA1S1,3,15))&amp;" "&amp;(INDEX(MAIA1S1,3,17))&amp;CHAR(13)&amp;CHAR(10)&amp;" "&amp;(INDEX(MAIA1S1,3,14)),(INDEX(MAIA1S1,1,14))&amp;CHAR(13)&amp;CHAR(10)&amp;" de "&amp;TEXT((INDEX(MAIA1S1,2,14)),"hh"&amp;":"&amp;"mm")&amp;" à "&amp;TEXT((INDEX(MAIA1S1,2,14)),"hh"&amp;":"&amp;"mm"&amp;" ")&amp;CHAR(13)&amp;CHAR(10)&amp;(INDEX(MAIA1S1,4,14))&amp;" "&amp;CHAR(13)&amp;CHAR(10)&amp;(INDEX(MAIA1S1,3,15))&amp;" "&amp;CHAR(13)&amp;CHAR(10)&amp;(INDEX(MAIA1S1,3,14))))</f>
        <v>#REF!</v>
      </c>
      <c r="D187" s="617"/>
      <c r="E187" s="618" t="e">
        <f>IF(COUNTIF((INDEX(MAIA1S1,1,22)),""),"",IF(COUNTIF((INDEX(MAIA1S1,1,24)),"&gt;&lt;"),(INDEX(MAIA1S1,1,22))&amp;"&amp;"&amp;(INDEX(MAIA1S1,1,24))&amp;CHAR(13)&amp;CHAR(10)&amp;" de "&amp;TEXT((INDEX(MAIA1S1,2,22)),"hh"&amp;":"&amp;"mm")&amp;" à "&amp;TEXT((INDEX(MAIA1S1,2,23)),"hh"&amp;":"&amp;"mm"&amp;" "&amp;CHAR(13)&amp;CHAR(10)&amp;"&amp;")&amp;" de "&amp;TEXT((INDEX(MAIA1S1,2,24)),"hh"&amp;":"&amp;"mm")&amp;" à "&amp;TEXT((INDEX(MAIA1S1,2,25)),"hh"&amp;":"&amp;"mm"&amp;" ")&amp;CHAR(13)&amp;CHAR(10)&amp;(INDEX(MAIA1S1,4,22))&amp;" "&amp;(INDEX(MAIA1S1,4,24))&amp;CHAR(13)&amp;CHAR(10)&amp;" "&amp;(INDEX(MAIA1S1,3,23))&amp;" "&amp;(INDEX(MAIA1S1,3,25))&amp;CHAR(13)&amp;CHAR(10)&amp;" "&amp;(INDEX(MAIA1S1,3,22)),(INDEX(MAIA1S1,1,22))&amp;CHAR(13)&amp;CHAR(10)&amp;" de "&amp;TEXT((INDEX(MAIA1S1,2,22)),"hh"&amp;":"&amp;"mm")&amp;" à "&amp;TEXT((INDEX(MAIA1S1,2,22)),"hh"&amp;":"&amp;"mm"&amp;" ")&amp;CHAR(13)&amp;CHAR(10)&amp;(INDEX(MAIA1S1,4,22))&amp;" "&amp;CHAR(13)&amp;CHAR(10)&amp;(INDEX(MAIA1S1,3,23))&amp;" "&amp;CHAR(13)&amp;CHAR(10)&amp;(INDEX(MAIA1S1,3,22))))</f>
        <v>#REF!</v>
      </c>
      <c r="F187" s="617"/>
      <c r="G187" s="618" t="e">
        <f>IF(COUNTIF((INDEX(MAIA1S1,1,30)),""),"",IF(COUNTIF((INDEX(MAIA1S1,1,32)),"&gt;&lt;"),(INDEX(MAIA1S1,1,30))&amp;"&amp;"&amp;(INDEX(MAIA1S1,1,32))&amp;CHAR(13)&amp;CHAR(10)&amp;" de "&amp;TEXT((INDEX(MAIA1S1,2,30)),"hh"&amp;":"&amp;"mm")&amp;" à "&amp;TEXT((INDEX(MAIA1S1,2,31)),"hh"&amp;":"&amp;"mm"&amp;" "&amp;CHAR(13)&amp;CHAR(10)&amp;"&amp;")&amp;" de "&amp;TEXT((INDEX(MAIA1S1,2,32)),"hh"&amp;":"&amp;"mm")&amp;" à "&amp;TEXT((INDEX(MAIA1S1,2,33)),"hh"&amp;":"&amp;"mm"&amp;" ")&amp;CHAR(13)&amp;CHAR(10)&amp;(INDEX(MAIA1S1,4,30))&amp;" "&amp;(INDEX(MAIA1S1,4,32))&amp;CHAR(13)&amp;CHAR(10)&amp;" "&amp;(INDEX(MAIA1S1,3,31))&amp;" "&amp;(INDEX(MAIA1S1,3,33))&amp;CHAR(13)&amp;CHAR(10)&amp;" "&amp;(INDEX(MAIA1S1,3,30)),(INDEX(MAIA1S1,1,30))&amp;CHAR(13)&amp;CHAR(10)&amp;" de "&amp;TEXT((INDEX(MAIA1S1,2,30)),"hh"&amp;":"&amp;"mm")&amp;" à "&amp;TEXT((INDEX(MAIA1S1,2,30)),"hh"&amp;":"&amp;"mm"&amp;" ")&amp;CHAR(13)&amp;CHAR(10)&amp;(INDEX(MAIA1S1,4,30))&amp;" "&amp;CHAR(13)&amp;CHAR(10)&amp;(INDEX(MAIA1S1,3,31))&amp;" "&amp;CHAR(13)&amp;CHAR(10)&amp;(INDEX(MAIA1S1,3,30))))</f>
        <v>#REF!</v>
      </c>
      <c r="H187" s="617"/>
      <c r="I187" s="618" t="e">
        <f>IF(COUNTIF((INDEX(MAIA1S1,1,38)),""),"",IF(COUNTIF((INDEX(MAIA1S1,1,40)),"&gt;&lt;"),(INDEX(MAIA1S1,1,38))&amp;"&amp;"&amp;(INDEX(MAIA1S1,1,40))&amp;CHAR(13)&amp;CHAR(10)&amp;" de "&amp;TEXT((INDEX(MAIA1S1,2,38)),"hh"&amp;":"&amp;"mm")&amp;" à "&amp;TEXT((INDEX(MAIA1S1,2,39)),"hh"&amp;":"&amp;"mm"&amp;" "&amp;CHAR(13)&amp;CHAR(10)&amp;"&amp;")&amp;" de "&amp;TEXT((INDEX(MAIA1S1,2,40)),"hh"&amp;":"&amp;"mm")&amp;" à "&amp;TEXT((INDEX(MAIA1S1,2,41)),"hh"&amp;":"&amp;"mm"&amp;" ")&amp;CHAR(13)&amp;CHAR(10)&amp;(INDEX(MAIA1S1,4,38))&amp;" "&amp;(INDEX(MAIA1S1,4,40))&amp;CHAR(13)&amp;CHAR(10)&amp;" "&amp;(INDEX(MAIA1S1,3,39))&amp;" "&amp;(INDEX(MAIA1S1,3,41))&amp;CHAR(13)&amp;CHAR(10)&amp;" "&amp;(INDEX(MAIA1S1,3,38)),(INDEX(MAIA1S1,1,38))&amp;CHAR(13)&amp;CHAR(10)&amp;" de "&amp;TEXT((INDEX(MAIA1S1,2,38)),"hh"&amp;":"&amp;"mm")&amp;" à "&amp;TEXT((INDEX(MAIA1S1,2,38)),"hh"&amp;":"&amp;"mm"&amp;" ")&amp;CHAR(13)&amp;CHAR(10)&amp;(INDEX(MAIA1S1,4,38))&amp;" "&amp;CHAR(13)&amp;CHAR(10)&amp;(INDEX(MAIA1S1,3,39))&amp;" "&amp;CHAR(13)&amp;CHAR(10)&amp;(INDEX(MAIA1S1,3,38))))</f>
        <v>#REF!</v>
      </c>
      <c r="J187" s="617"/>
      <c r="K187" s="618" t="e">
        <f>IF(COUNTIF((INDEX(MAIA1S1,1,44)),""),"",(INDEX(MAIA1S1,1,44))&amp;CHAR(13)&amp;CHAR(10)&amp;" de "&amp;TEXT((INDEX(MAIA1S1,2,44)),"hh"&amp;":"&amp;"mm")&amp;" à "&amp;TEXT((INDEX(MAIA1S1,2,44)),"hh"&amp;":"&amp;"mm"&amp;" ")&amp;CHAR(13)&amp;CHAR(10)&amp;(INDEX(MAIA1S1,4,44))&amp;" "&amp;CHAR(13)&amp;CHAR(10)&amp;(INDEX(MAIA1S1,3,45))&amp;" "&amp;CHAR(13)&amp;CHAR(10)&amp;(INDEX(MAIA1S1,3,44)))</f>
        <v>#REF!</v>
      </c>
      <c r="L187" s="619"/>
    </row>
    <row r="189" spans="1:15" ht="19.5" thickBot="1" x14ac:dyDescent="0.35">
      <c r="A189" s="32">
        <f>EDATE(A163,1)</f>
        <v>43248</v>
      </c>
      <c r="C189" s="32"/>
      <c r="E189" s="32"/>
      <c r="G189" s="32"/>
      <c r="I189" s="32"/>
      <c r="K189" s="32"/>
    </row>
    <row r="190" spans="1:15" x14ac:dyDescent="0.25">
      <c r="A190" s="33">
        <f>+K184+2</f>
        <v>43227</v>
      </c>
      <c r="B190" s="34" t="s">
        <v>234</v>
      </c>
      <c r="C190" s="35">
        <f>A190+1</f>
        <v>43228</v>
      </c>
      <c r="D190" s="34" t="s">
        <v>234</v>
      </c>
      <c r="E190" s="35">
        <f>C190+1</f>
        <v>43229</v>
      </c>
      <c r="F190" s="34" t="s">
        <v>234</v>
      </c>
      <c r="G190" s="35">
        <f>E190+1</f>
        <v>43230</v>
      </c>
      <c r="H190" s="34" t="s">
        <v>234</v>
      </c>
      <c r="I190" s="35">
        <f>G190+1</f>
        <v>43231</v>
      </c>
      <c r="J190" s="34" t="s">
        <v>234</v>
      </c>
      <c r="K190" s="35">
        <f>I190+1</f>
        <v>43232</v>
      </c>
      <c r="L190" s="36" t="s">
        <v>234</v>
      </c>
    </row>
    <row r="191" spans="1:15" ht="96" customHeight="1" thickBot="1" x14ac:dyDescent="0.3">
      <c r="A191" s="620" t="e">
        <f>IF(COUNTIF((INDEX(MAIA1S2,1,2)),""),"",IF(COUNTIF((INDEX(MAIA1S2,1,4)),"&gt;&lt;"),(INDEX(MAIA1S2,1,2))&amp;"&amp;"&amp;(INDEX(MAIA1S2,1,4))&amp;CHAR(13)&amp;CHAR(10)&amp;" de "&amp;TEXT((INDEX(MAIA1S2,2,2)),"hh"&amp;":"&amp;"mm")&amp;" à "&amp;TEXT((INDEX(MAIA1S2,2,3)),"hh"&amp;":"&amp;"mm"&amp;" "&amp;CHAR(13)&amp;CHAR(10)&amp;"&amp;")&amp;" de "&amp;TEXT((INDEX(MAIA1S2,2,4)),"hh"&amp;":"&amp;"mm")&amp;" à "&amp;TEXT((INDEX(MAIA1S2,2,5)),"hh"&amp;":"&amp;"mm"&amp;" ")&amp;CHAR(13)&amp;CHAR(10)&amp;(INDEX(MAIA1S2,4,2))&amp;" "&amp;(INDEX(MAIA1S2,4,4))&amp;CHAR(13)&amp;CHAR(10)&amp;" "&amp;(INDEX(MAIA1S2,3,3))&amp;" "&amp;(INDEX(MAIA1S2,3,5))&amp;CHAR(13)&amp;CHAR(10)&amp;" "&amp;(INDEX(MAIA1S2,3,2)),(INDEX(MAIA1S2,1,2))&amp;CHAR(13)&amp;CHAR(10)&amp;" de "&amp;TEXT((INDEX(MAIA1S2,2,2)),"hh"&amp;":"&amp;"mm")&amp;" à "&amp;TEXT((INDEX(MAIA1S2,2,2)),"hh"&amp;":"&amp;"mm"&amp;" ")&amp;CHAR(13)&amp;CHAR(10)&amp;(INDEX(MAIA1S2,4,2))&amp;" "&amp;CHAR(13)&amp;CHAR(10)&amp;(INDEX(MAIA1S2,3,3))&amp;" "&amp;CHAR(13)&amp;CHAR(10)&amp;(INDEX(MAIA1S2,3,2))))</f>
        <v>#REF!</v>
      </c>
      <c r="B191" s="621"/>
      <c r="C191" s="622" t="e">
        <f>IF(COUNTIF((INDEX(MAIA1S2,1,10)),""),"",IF(COUNTIF((INDEX(MAIA1S2,1,12)),"&gt;&lt;"),(INDEX(MAIA1S2,1,10))&amp;"&amp;"&amp;(INDEX(MAIA1S2,1,12))&amp;CHAR(13)&amp;CHAR(10)&amp;" de "&amp;TEXT((INDEX(MAIA1S2,2,10)),"hh"&amp;":"&amp;"mm")&amp;" à "&amp;TEXT((INDEX(MAIA1S2,2,11)),"hh"&amp;":"&amp;"mm"&amp;" "&amp;CHAR(13)&amp;CHAR(10)&amp;"&amp;")&amp;" de "&amp;TEXT((INDEX(MAIA1S2,2,12)),"hh"&amp;":"&amp;"mm")&amp;" à "&amp;TEXT((INDEX(MAIA1S2,2,13)),"hh"&amp;":"&amp;"mm"&amp;" ")&amp;CHAR(13)&amp;CHAR(10)&amp;(INDEX(MAIA1S2,4,10))&amp;" "&amp;(INDEX(MAIA1S2,4,12))&amp;CHAR(13)&amp;CHAR(10)&amp;" "&amp;(INDEX(MAIA1S2,3,11))&amp;" "&amp;(INDEX(MAIA1S2,3,13))&amp;CHAR(13)&amp;CHAR(10)&amp;" "&amp;(INDEX(MAIA1S2,3,10)),(INDEX(MAIA1S2,1,10))&amp;CHAR(13)&amp;CHAR(10)&amp;" de "&amp;TEXT((INDEX(MAIA1S2,2,10)),"hh"&amp;":"&amp;"mm")&amp;" à "&amp;TEXT((INDEX(MAIA1S2,2,10)),"hh"&amp;":"&amp;"mm"&amp;" ")&amp;CHAR(13)&amp;CHAR(10)&amp;(INDEX(MAIA1S2,4,10))&amp;" "&amp;CHAR(13)&amp;CHAR(10)&amp;(INDEX(MAIA1S2,3,11))&amp;" "&amp;CHAR(13)&amp;CHAR(10)&amp;(INDEX(MAIA1S2,3,10))))</f>
        <v>#REF!</v>
      </c>
      <c r="D191" s="621"/>
      <c r="E191" s="623" t="e">
        <f>IF(COUNTIF((INDEX(MAIA1S2,1,18)),""),"",IF(COUNTIF((INDEX(MAIA1S2,1,20)),"&gt;&lt;"),(INDEX(MAIA1S2,1,18))&amp;"&amp;"&amp;(INDEX(MAIA1S2,1,20))&amp;CHAR(13)&amp;CHAR(10)&amp;" de "&amp;TEXT((INDEX(MAIA1S2,2,18)),"hh"&amp;":"&amp;"mm")&amp;" à "&amp;TEXT((INDEX(MAIA1S2,2,19)),"hh"&amp;":"&amp;"mm"&amp;" "&amp;CHAR(13)&amp;CHAR(10)&amp;"&amp;")&amp;" de "&amp;TEXT((INDEX(MAIA1S2,2,20)),"hh"&amp;":"&amp;"mm")&amp;" à "&amp;TEXT((INDEX(MAIA1S2,2,21)),"hh"&amp;":"&amp;"mm"&amp;" ")&amp;CHAR(13)&amp;CHAR(10)&amp;(INDEX(MAIA1S2,4,18))&amp;" "&amp;(INDEX(MAIA1S2,4,20))&amp;CHAR(13)&amp;CHAR(10)&amp;" "&amp;(INDEX(MAIA1S2,3,19))&amp;" "&amp;(INDEX(MAIA1S2,3,21))&amp;CHAR(13)&amp;CHAR(10)&amp;" "&amp;(INDEX(MAIA1S2,3,18)),(INDEX(MAIA1S2,1,18))&amp;CHAR(13)&amp;CHAR(10)&amp;" de "&amp;TEXT((INDEX(MAIA1S2,2,18)),"hh"&amp;":"&amp;"mm")&amp;" à "&amp;TEXT((INDEX(MAIA1S2,2,18)),"hh"&amp;":"&amp;"mm"&amp;" ")&amp;CHAR(13)&amp;CHAR(10)&amp;(INDEX(MAIA1S2,4,18))&amp;" "&amp;CHAR(13)&amp;CHAR(10)&amp;(INDEX(MAIA1S2,3,19))&amp;" "&amp;CHAR(13)&amp;CHAR(10)&amp;(INDEX(MAIA1S2,3,18))))</f>
        <v>#REF!</v>
      </c>
      <c r="F191" s="624"/>
      <c r="G191" s="623" t="e">
        <f>IF(COUNTIF((INDEX(MAIA1S2,1,26)),""),"",IF(COUNTIF((INDEX(MAIA1S2,1,28)),"&gt;&lt;"),(INDEX(MAIA1S2,1,26))&amp;"&amp;"&amp;(INDEX(MAIA1S2,1,28))&amp;CHAR(13)&amp;CHAR(10)&amp;" de "&amp;TEXT((INDEX(MAIA1S2,2,26)),"hh"&amp;":"&amp;"mm")&amp;" à "&amp;TEXT((INDEX(MAIA1S2,2,27)),"hh"&amp;":"&amp;"mm"&amp;" "&amp;CHAR(13)&amp;CHAR(10)&amp;"&amp;")&amp;" de "&amp;TEXT((INDEX(MAIA1S2,2,28)),"hh"&amp;":"&amp;"mm")&amp;" à "&amp;TEXT((INDEX(MAIA1S2,2,29)),"hh"&amp;":"&amp;"mm"&amp;" ")&amp;CHAR(13)&amp;CHAR(10)&amp;(INDEX(MAIA1S2,4,26))&amp;" "&amp;(INDEX(MAIA1S2,4,28))&amp;CHAR(13)&amp;CHAR(10)&amp;" "&amp;(INDEX(MAIA1S2,3,27))&amp;" "&amp;(INDEX(MAIA1S2,3,29))&amp;CHAR(13)&amp;CHAR(10)&amp;" "&amp;(INDEX(MAIA1S2,3,26)),(INDEX(MAIA1S2,1,26))&amp;CHAR(13)&amp;CHAR(10)&amp;" de "&amp;TEXT((INDEX(MAIA1S2,2,26)),"hh"&amp;":"&amp;"mm")&amp;" à "&amp;TEXT((INDEX(MAIA1S2,2,26)),"hh"&amp;":"&amp;"mm"&amp;" ")&amp;CHAR(13)&amp;CHAR(10)&amp;(INDEX(MAIA1S2,4,26))&amp;" "&amp;CHAR(13)&amp;CHAR(10)&amp;(INDEX(MAIA1S2,3,27))&amp;" "&amp;CHAR(13)&amp;CHAR(10)&amp;(INDEX(MAIA1S2,3,26))))</f>
        <v>#REF!</v>
      </c>
      <c r="H191" s="624"/>
      <c r="I191" s="623" t="e">
        <f>IF(COUNTIF((INDEX(MAIA1S2,1,34)),""),"",IF(COUNTIF((INDEX(MAIA1S2,1,36)),"&gt;&lt;"),(INDEX(MAIA1S2,1,34))&amp;"&amp;"&amp;(INDEX(MAIA1S2,1,36))&amp;CHAR(13)&amp;CHAR(10)&amp;" de "&amp;TEXT((INDEX(MAIA1S2,2,34)),"hh"&amp;":"&amp;"mm")&amp;" à "&amp;TEXT((INDEX(MAIA1S2,2,35)),"hh"&amp;":"&amp;"mm"&amp;" "&amp;CHAR(13)&amp;CHAR(10)&amp;"&amp;")&amp;" de "&amp;TEXT((INDEX(MAIA1S2,2,36)),"hh"&amp;":"&amp;"mm")&amp;" à "&amp;TEXT((INDEX(MAIA1S2,2,37)),"hh"&amp;":"&amp;"mm"&amp;" ")&amp;CHAR(13)&amp;CHAR(10)&amp;(INDEX(MAIA1S2,4,34))&amp;" "&amp;(INDEX(MAIA1S2,4,36))&amp;CHAR(13)&amp;CHAR(10)&amp;" "&amp;(INDEX(MAIA1S2,3,35))&amp;" "&amp;(INDEX(MAIA1S2,3,37))&amp;CHAR(13)&amp;CHAR(10)&amp;" "&amp;(INDEX(MAIA1S2,3,34)),(INDEX(MAIA1S2,1,34))&amp;CHAR(13)&amp;CHAR(10)&amp;" de "&amp;TEXT((INDEX(MAIA1S2,2,34)),"hh"&amp;":"&amp;"mm")&amp;" à "&amp;TEXT((INDEX(MAIA1S2,2,34)),"hh"&amp;":"&amp;"mm"&amp;" ")&amp;CHAR(13)&amp;CHAR(10)&amp;(INDEX(MAIA1S2,4,34))&amp;" "&amp;CHAR(13)&amp;CHAR(10)&amp;(INDEX(MAIA1S2,3,35))&amp;" "&amp;CHAR(13)&amp;CHAR(10)&amp;(INDEX(MAIA1S2,3,34))))</f>
        <v>#REF!</v>
      </c>
      <c r="J191" s="624"/>
      <c r="K191" s="622" t="e">
        <f>IF(COUNTIF((INDEX(MAIA1S2,1,42)),""),"",(INDEX(MAIA1S2,1,42))&amp;CHAR(13)&amp;CHAR(10)&amp;" de "&amp;TEXT((INDEX(MAIA1S2,2,42)),"hh"&amp;":"&amp;"mm")&amp;" à "&amp;TEXT((INDEX(MAIA1S2,2,42)),"hh"&amp;":"&amp;"mm"&amp;" ")&amp;CHAR(13)&amp;CHAR(10)&amp;(INDEX(MAIA1S2,4,42))&amp;" "&amp;CHAR(13)&amp;CHAR(10)&amp;(INDEX(MAIA1S2,3,43))&amp;" "&amp;CHAR(13)&amp;CHAR(10)&amp;(INDEX(MAIA1S2,3,42)))</f>
        <v>#REF!</v>
      </c>
      <c r="L191" s="625"/>
    </row>
    <row r="192" spans="1:15" x14ac:dyDescent="0.25">
      <c r="A192" s="37"/>
      <c r="B192" s="39" t="s">
        <v>235</v>
      </c>
      <c r="C192" s="38"/>
      <c r="D192" s="39" t="s">
        <v>235</v>
      </c>
      <c r="E192" s="42"/>
      <c r="F192" s="43" t="s">
        <v>235</v>
      </c>
      <c r="G192" s="42"/>
      <c r="H192" s="43" t="s">
        <v>235</v>
      </c>
      <c r="I192" s="42"/>
      <c r="J192" s="43" t="s">
        <v>235</v>
      </c>
      <c r="K192" s="44"/>
      <c r="L192" s="45" t="s">
        <v>235</v>
      </c>
    </row>
    <row r="193" spans="1:12" ht="96" customHeight="1" thickBot="1" x14ac:dyDescent="0.3">
      <c r="A193" s="616" t="e">
        <f>IF(COUNTIF((INDEX(MAIA1S2,1,6)),""),"",IF(COUNTIF((INDEX(MAIA1S2,1,8)),"&gt;&lt;"),(INDEX(MAIA1S2,1,6))&amp;"&amp;"&amp;(INDEX(MAIA1S2,1,8))&amp;CHAR(13)&amp;CHAR(10)&amp;" de "&amp;TEXT((INDEX(MAIA1S2,2,6)),"hh"&amp;":"&amp;"mm")&amp;" à "&amp;TEXT((INDEX(MAIA1S2,2,7)),"hh"&amp;":"&amp;"mm"&amp;" "&amp;CHAR(13)&amp;CHAR(10)&amp;"&amp;")&amp;" de "&amp;TEXT((INDEX(MAIA1S2,2,8)),"hh"&amp;":"&amp;"mm")&amp;" à "&amp;TEXT((INDEX(MAIA1S2,2,9)),"hh"&amp;":"&amp;"mm"&amp;" ")&amp;CHAR(13)&amp;CHAR(10)&amp;(INDEX(MAIA1S2,4,6))&amp;" "&amp;(INDEX(MAIA1S2,4,8))&amp;CHAR(13)&amp;CHAR(10)&amp;" "&amp;(INDEX(MAIA1S2,3,7))&amp;" "&amp;(INDEX(MAIA1S2,3,9))&amp;CHAR(13)&amp;CHAR(10)&amp;" "&amp;(INDEX(MAIA1S2,3,6)),(INDEX(MAIA1S2,1,6))&amp;CHAR(13)&amp;CHAR(10)&amp;" de "&amp;TEXT((INDEX(MAIA1S2,2,6)),"hh"&amp;":"&amp;"mm")&amp;" à "&amp;TEXT((INDEX(MAIA1S2,2,6)),"hh"&amp;":"&amp;"mm"&amp;" ")&amp;CHAR(13)&amp;CHAR(10)&amp;(INDEX(MAIA1S2,4,6))&amp;" "&amp;CHAR(13)&amp;CHAR(10)&amp;(INDEX(MAIA1S2,3,7))&amp;" "&amp;CHAR(13)&amp;CHAR(10)&amp;(INDEX(MAIA1S2,3,6))))</f>
        <v>#REF!</v>
      </c>
      <c r="B193" s="617"/>
      <c r="C193" s="618" t="e">
        <f>IF(COUNTIF((INDEX(MAIA1S2,1,14)),""),"",IF(COUNTIF((INDEX(MAIA1S2,1,16)),"&gt;&lt;"),(INDEX(MAIA1S2,1,14))&amp;"&amp;"&amp;(INDEX(MAIA1S2,1,16))&amp;CHAR(13)&amp;CHAR(10)&amp;" de "&amp;TEXT((INDEX(MAIA1S2,2,14)),"hh"&amp;":"&amp;"mm")&amp;" à "&amp;TEXT((INDEX(MAIA1S2,2,15)),"hh"&amp;":"&amp;"mm"&amp;" "&amp;CHAR(13)&amp;CHAR(10)&amp;"&amp;")&amp;" de "&amp;TEXT((INDEX(MAIA1S2,2,16)),"hh"&amp;":"&amp;"mm")&amp;" à "&amp;TEXT((INDEX(MAIA1S2,2,17)),"hh"&amp;":"&amp;"mm"&amp;" ")&amp;CHAR(13)&amp;CHAR(10)&amp;(INDEX(MAIA1S2,4,14))&amp;" "&amp;(INDEX(MAIA1S2,4,16))&amp;CHAR(13)&amp;CHAR(10)&amp;" "&amp;(INDEX(MAIA1S2,3,15))&amp;" "&amp;(INDEX(MAIA1S2,3,17))&amp;CHAR(13)&amp;CHAR(10)&amp;" "&amp;(INDEX(MAIA1S2,3,14)),(INDEX(MAIA1S2,1,14))&amp;CHAR(13)&amp;CHAR(10)&amp;" de "&amp;TEXT((INDEX(MAIA1S2,2,14)),"hh"&amp;":"&amp;"mm")&amp;" à "&amp;TEXT((INDEX(MAIA1S2,2,14)),"hh"&amp;":"&amp;"mm"&amp;" ")&amp;CHAR(13)&amp;CHAR(10)&amp;(INDEX(MAIA1S2,4,14))&amp;" "&amp;CHAR(13)&amp;CHAR(10)&amp;(INDEX(MAIA1S2,3,15))&amp;" "&amp;CHAR(13)&amp;CHAR(10)&amp;(INDEX(MAIA1S2,3,14))))</f>
        <v>#REF!</v>
      </c>
      <c r="D193" s="617"/>
      <c r="E193" s="618" t="e">
        <f>IF(COUNTIF((INDEX(MAIA1S2,1,22)),""),"",IF(COUNTIF((INDEX(MAIA1S2,1,24)),"&gt;&lt;"),(INDEX(MAIA1S2,1,22))&amp;"&amp;"&amp;(INDEX(MAIA1S2,1,24))&amp;CHAR(13)&amp;CHAR(10)&amp;" de "&amp;TEXT((INDEX(MAIA1S2,2,22)),"hh"&amp;":"&amp;"mm")&amp;" à "&amp;TEXT((INDEX(MAIA1S2,2,23)),"hh"&amp;":"&amp;"mm"&amp;" "&amp;CHAR(13)&amp;CHAR(10)&amp;"&amp;")&amp;" de "&amp;TEXT((INDEX(MAIA1S2,2,24)),"hh"&amp;":"&amp;"mm")&amp;" à "&amp;TEXT((INDEX(MAIA1S2,2,25)),"hh"&amp;":"&amp;"mm"&amp;" ")&amp;CHAR(13)&amp;CHAR(10)&amp;(INDEX(MAIA1S2,4,22))&amp;" "&amp;(INDEX(MAIA1S2,4,24))&amp;CHAR(13)&amp;CHAR(10)&amp;" "&amp;(INDEX(MAIA1S2,3,23))&amp;" "&amp;(INDEX(MAIA1S2,3,25))&amp;CHAR(13)&amp;CHAR(10)&amp;" "&amp;(INDEX(MAIA1S2,3,22)),(INDEX(MAIA1S2,1,22))&amp;CHAR(13)&amp;CHAR(10)&amp;" de "&amp;TEXT((INDEX(MAIA1S2,2,22)),"hh"&amp;":"&amp;"mm")&amp;" à "&amp;TEXT((INDEX(MAIA1S2,2,22)),"hh"&amp;":"&amp;"mm"&amp;" ")&amp;CHAR(13)&amp;CHAR(10)&amp;(INDEX(MAIA1S2,4,22))&amp;" "&amp;CHAR(13)&amp;CHAR(10)&amp;(INDEX(MAIA1S2,3,23))&amp;" "&amp;CHAR(13)&amp;CHAR(10)&amp;(INDEX(MAIA1S2,3,22))))</f>
        <v>#REF!</v>
      </c>
      <c r="F193" s="617"/>
      <c r="G193" s="618" t="e">
        <f>IF(COUNTIF((INDEX(MAIA1S2,1,30)),""),"",IF(COUNTIF((INDEX(MAIA1S2,1,32)),"&gt;&lt;"),(INDEX(MAIA1S2,1,30))&amp;"&amp;"&amp;(INDEX(MAIA1S2,1,32))&amp;CHAR(13)&amp;CHAR(10)&amp;" de "&amp;TEXT((INDEX(MAIA1S2,2,30)),"hh"&amp;":"&amp;"mm")&amp;" à "&amp;TEXT((INDEX(MAIA1S2,2,31)),"hh"&amp;":"&amp;"mm"&amp;" "&amp;CHAR(13)&amp;CHAR(10)&amp;"&amp;")&amp;" de "&amp;TEXT((INDEX(MAIA1S2,2,32)),"hh"&amp;":"&amp;"mm")&amp;" à "&amp;TEXT((INDEX(MAIA1S2,2,33)),"hh"&amp;":"&amp;"mm"&amp;" ")&amp;CHAR(13)&amp;CHAR(10)&amp;(INDEX(MAIA1S2,4,30))&amp;" "&amp;(INDEX(MAIA1S2,4,32))&amp;CHAR(13)&amp;CHAR(10)&amp;" "&amp;(INDEX(MAIA1S2,3,31))&amp;" "&amp;(INDEX(MAIA1S2,3,33))&amp;CHAR(13)&amp;CHAR(10)&amp;" "&amp;(INDEX(MAIA1S2,3,30)),(INDEX(MAIA1S2,1,30))&amp;CHAR(13)&amp;CHAR(10)&amp;" de "&amp;TEXT((INDEX(MAIA1S2,2,30)),"hh"&amp;":"&amp;"mm")&amp;" à "&amp;TEXT((INDEX(MAIA1S2,2,30)),"hh"&amp;":"&amp;"mm"&amp;" ")&amp;CHAR(13)&amp;CHAR(10)&amp;(INDEX(MAIA1S2,4,30))&amp;" "&amp;CHAR(13)&amp;CHAR(10)&amp;(INDEX(MAIA1S2,3,31))&amp;" "&amp;CHAR(13)&amp;CHAR(10)&amp;(INDEX(MAIA1S2,3,30))))</f>
        <v>#REF!</v>
      </c>
      <c r="H193" s="617"/>
      <c r="I193" s="618" t="e">
        <f>IF(COUNTIF((INDEX(MAIA1S2,1,38)),""),"",IF(COUNTIF((INDEX(MAIA1S2,1,40)),"&gt;&lt;"),(INDEX(MAIA1S2,1,38))&amp;"&amp;"&amp;(INDEX(MAIA1S2,1,40))&amp;CHAR(13)&amp;CHAR(10)&amp;" de "&amp;TEXT((INDEX(MAIA1S2,2,38)),"hh"&amp;":"&amp;"mm")&amp;" à "&amp;TEXT((INDEX(MAIA1S2,2,39)),"hh"&amp;":"&amp;"mm"&amp;" "&amp;CHAR(13)&amp;CHAR(10)&amp;"&amp;")&amp;" de "&amp;TEXT((INDEX(MAIA1S2,2,40)),"hh"&amp;":"&amp;"mm")&amp;" à "&amp;TEXT((INDEX(MAIA1S2,2,41)),"hh"&amp;":"&amp;"mm"&amp;" ")&amp;CHAR(13)&amp;CHAR(10)&amp;(INDEX(MAIA1S2,4,38))&amp;" "&amp;(INDEX(MAIA1S2,4,40))&amp;CHAR(13)&amp;CHAR(10)&amp;" "&amp;(INDEX(MAIA1S2,3,39))&amp;" "&amp;(INDEX(MAIA1S2,3,41))&amp;CHAR(13)&amp;CHAR(10)&amp;" "&amp;(INDEX(MAIA1S2,3,38)),(INDEX(MAIA1S2,1,38))&amp;CHAR(13)&amp;CHAR(10)&amp;" de "&amp;TEXT((INDEX(MAIA1S2,2,38)),"hh"&amp;":"&amp;"mm")&amp;" à "&amp;TEXT((INDEX(MAIA1S2,2,38)),"hh"&amp;":"&amp;"mm"&amp;" ")&amp;CHAR(13)&amp;CHAR(10)&amp;(INDEX(MAIA1S2,4,38))&amp;" "&amp;CHAR(13)&amp;CHAR(10)&amp;(INDEX(MAIA1S2,3,39))&amp;" "&amp;CHAR(13)&amp;CHAR(10)&amp;(INDEX(MAIA1S2,3,38))))</f>
        <v>#REF!</v>
      </c>
      <c r="J193" s="617"/>
      <c r="K193" s="618" t="e">
        <f>IF(COUNTIF((INDEX(MAIA1S2,1,44)),""),"",(INDEX(MAIA1S2,1,44))&amp;CHAR(13)&amp;CHAR(10)&amp;" de "&amp;TEXT((INDEX(MAIA1S2,2,44)),"hh"&amp;":"&amp;"mm")&amp;" à "&amp;TEXT((INDEX(MAIA1S2,2,44)),"hh"&amp;":"&amp;"mm"&amp;" ")&amp;CHAR(13)&amp;CHAR(10)&amp;(INDEX(MAIA1S2,4,44))&amp;" "&amp;CHAR(13)&amp;CHAR(10)&amp;(INDEX(MAIA1S2,3,45))&amp;" "&amp;CHAR(13)&amp;CHAR(10)&amp;(INDEX(MAIA1S2,3,44)))</f>
        <v>#REF!</v>
      </c>
      <c r="L193" s="619"/>
    </row>
    <row r="194" spans="1:12" ht="16.5" thickBot="1" x14ac:dyDescent="0.3"/>
    <row r="195" spans="1:12" x14ac:dyDescent="0.25">
      <c r="A195" s="33">
        <f>K190+2</f>
        <v>43234</v>
      </c>
      <c r="B195" s="34" t="s">
        <v>234</v>
      </c>
      <c r="C195" s="35">
        <f>A195+1</f>
        <v>43235</v>
      </c>
      <c r="D195" s="34" t="s">
        <v>234</v>
      </c>
      <c r="E195" s="35">
        <f>C195+1</f>
        <v>43236</v>
      </c>
      <c r="F195" s="34" t="s">
        <v>234</v>
      </c>
      <c r="G195" s="35">
        <f>E195+1</f>
        <v>43237</v>
      </c>
      <c r="H195" s="34" t="s">
        <v>234</v>
      </c>
      <c r="I195" s="35">
        <f>G195+1</f>
        <v>43238</v>
      </c>
      <c r="J195" s="34" t="s">
        <v>234</v>
      </c>
      <c r="K195" s="35">
        <f>I195+1</f>
        <v>43239</v>
      </c>
      <c r="L195" s="36" t="s">
        <v>234</v>
      </c>
    </row>
    <row r="196" spans="1:12" ht="96" customHeight="1" thickBot="1" x14ac:dyDescent="0.3">
      <c r="A196" s="620" t="e">
        <f>IF(COUNTIF((INDEX(MAIA1S3,1,2)),""),"",IF(COUNTIF((INDEX(MAIA1S3,1,4)),"&gt;&lt;"),(INDEX(MAIA1S3,1,2))&amp;"&amp;"&amp;(INDEX(MAIA1S3,1,4))&amp;CHAR(13)&amp;CHAR(10)&amp;" de "&amp;TEXT((INDEX(MAIA1S3,2,2)),"hh"&amp;":"&amp;"mm")&amp;" à "&amp;TEXT((INDEX(MAIA1S3,2,3)),"hh"&amp;":"&amp;"mm"&amp;" "&amp;CHAR(13)&amp;CHAR(10)&amp;"&amp;")&amp;" de "&amp;TEXT((INDEX(MAIA1S3,2,4)),"hh"&amp;":"&amp;"mm")&amp;" à "&amp;TEXT((INDEX(MAIA1S3,2,5)),"hh"&amp;":"&amp;"mm"&amp;" ")&amp;CHAR(13)&amp;CHAR(10)&amp;(INDEX(MAIA1S3,4,2))&amp;" "&amp;(INDEX(MAIA1S3,4,4))&amp;CHAR(13)&amp;CHAR(10)&amp;" "&amp;(INDEX(MAIA1S3,3,3))&amp;" "&amp;(INDEX(MAIA1S3,3,5))&amp;CHAR(13)&amp;CHAR(10)&amp;" "&amp;(INDEX(MAIA1S3,3,2)),(INDEX(MAIA1S3,1,2))&amp;CHAR(13)&amp;CHAR(10)&amp;" de "&amp;TEXT((INDEX(MAIA1S3,2,2)),"hh"&amp;":"&amp;"mm")&amp;" à "&amp;TEXT((INDEX(MAIA1S3,2,2)),"hh"&amp;":"&amp;"mm"&amp;" ")&amp;CHAR(13)&amp;CHAR(10)&amp;(INDEX(MAIA1S3,4,2))&amp;" "&amp;CHAR(13)&amp;CHAR(10)&amp;(INDEX(MAIA1S3,3,3))&amp;" "&amp;CHAR(13)&amp;CHAR(10)&amp;(INDEX(MAIA1S3,3,2))))</f>
        <v>#REF!</v>
      </c>
      <c r="B196" s="621"/>
      <c r="C196" s="622" t="e">
        <f>IF(COUNTIF((INDEX(MAIA1S3,1,10)),""),"",IF(COUNTIF((INDEX(MAIA1S3,1,12)),"&gt;&lt;"),(INDEX(MAIA1S3,1,10))&amp;"&amp;"&amp;(INDEX(MAIA1S3,1,12))&amp;CHAR(13)&amp;CHAR(10)&amp;" de "&amp;TEXT((INDEX(MAIA1S3,2,10)),"hh"&amp;":"&amp;"mm")&amp;" à "&amp;TEXT((INDEX(MAIA1S3,2,11)),"hh"&amp;":"&amp;"mm"&amp;" "&amp;CHAR(13)&amp;CHAR(10)&amp;"&amp;")&amp;" de "&amp;TEXT((INDEX(MAIA1S3,2,12)),"hh"&amp;":"&amp;"mm")&amp;" à "&amp;TEXT((INDEX(MAIA1S3,2,13)),"hh"&amp;":"&amp;"mm"&amp;" ")&amp;CHAR(13)&amp;CHAR(10)&amp;(INDEX(MAIA1S3,4,10))&amp;" "&amp;(INDEX(MAIA1S3,4,12))&amp;CHAR(13)&amp;CHAR(10)&amp;" "&amp;(INDEX(MAIA1S3,3,11))&amp;" "&amp;(INDEX(MAIA1S3,3,13))&amp;CHAR(13)&amp;CHAR(10)&amp;" "&amp;(INDEX(MAIA1S3,3,10)),(INDEX(MAIA1S3,1,10))&amp;CHAR(13)&amp;CHAR(10)&amp;" de "&amp;TEXT((INDEX(MAIA1S3,2,10)),"hh"&amp;":"&amp;"mm")&amp;" à "&amp;TEXT((INDEX(MAIA1S3,2,10)),"hh"&amp;":"&amp;"mm"&amp;" ")&amp;CHAR(13)&amp;CHAR(10)&amp;(INDEX(MAIA1S3,4,10))&amp;" "&amp;CHAR(13)&amp;CHAR(10)&amp;(INDEX(MAIA1S3,3,11))&amp;" "&amp;CHAR(13)&amp;CHAR(10)&amp;(INDEX(MAIA1S3,3,10))))</f>
        <v>#REF!</v>
      </c>
      <c r="D196" s="621"/>
      <c r="E196" s="623" t="e">
        <f>IF(COUNTIF((INDEX(MAIA1S3,1,18)),""),"",IF(COUNTIF((INDEX(MAIA1S3,1,20)),"&gt;&lt;"),(INDEX(MAIA1S3,1,18))&amp;"&amp;"&amp;(INDEX(MAIA1S3,1,20))&amp;CHAR(13)&amp;CHAR(10)&amp;" de "&amp;TEXT((INDEX(MAIA1S3,2,18)),"hh"&amp;":"&amp;"mm")&amp;" à "&amp;TEXT((INDEX(MAIA1S3,2,19)),"hh"&amp;":"&amp;"mm"&amp;" "&amp;CHAR(13)&amp;CHAR(10)&amp;"&amp;")&amp;" de "&amp;TEXT((INDEX(MAIA1S3,2,20)),"hh"&amp;":"&amp;"mm")&amp;" à "&amp;TEXT((INDEX(MAIA1S3,2,21)),"hh"&amp;":"&amp;"mm"&amp;" ")&amp;CHAR(13)&amp;CHAR(10)&amp;(INDEX(MAIA1S3,4,18))&amp;" "&amp;(INDEX(MAIA1S3,4,20))&amp;CHAR(13)&amp;CHAR(10)&amp;" "&amp;(INDEX(MAIA1S3,3,19))&amp;" "&amp;(INDEX(MAIA1S3,3,21))&amp;CHAR(13)&amp;CHAR(10)&amp;" "&amp;(INDEX(MAIA1S3,3,18)),(INDEX(MAIA1S3,1,18))&amp;CHAR(13)&amp;CHAR(10)&amp;" de "&amp;TEXT((INDEX(MAIA1S3,2,18)),"hh"&amp;":"&amp;"mm")&amp;" à "&amp;TEXT((INDEX(MAIA1S3,2,18)),"hh"&amp;":"&amp;"mm"&amp;" ")&amp;CHAR(13)&amp;CHAR(10)&amp;(INDEX(MAIA1S3,4,18))&amp;" "&amp;CHAR(13)&amp;CHAR(10)&amp;(INDEX(MAIA1S3,3,19))&amp;" "&amp;CHAR(13)&amp;CHAR(10)&amp;(INDEX(MAIA1S3,3,18))))</f>
        <v>#REF!</v>
      </c>
      <c r="F196" s="624"/>
      <c r="G196" s="623" t="e">
        <f>IF(COUNTIF((INDEX(MAIA1S3,1,26)),""),"",IF(COUNTIF((INDEX(MAIA1S3,1,28)),"&gt;&lt;"),(INDEX(MAIA1S3,1,26))&amp;"&amp;"&amp;(INDEX(MAIA1S3,1,28))&amp;CHAR(13)&amp;CHAR(10)&amp;" de "&amp;TEXT((INDEX(MAIA1S3,2,26)),"hh"&amp;":"&amp;"mm")&amp;" à "&amp;TEXT((INDEX(MAIA1S3,2,27)),"hh"&amp;":"&amp;"mm"&amp;" "&amp;CHAR(13)&amp;CHAR(10)&amp;"&amp;")&amp;" de "&amp;TEXT((INDEX(MAIA1S3,2,28)),"hh"&amp;":"&amp;"mm")&amp;" à "&amp;TEXT((INDEX(MAIA1S3,2,29)),"hh"&amp;":"&amp;"mm"&amp;" ")&amp;CHAR(13)&amp;CHAR(10)&amp;(INDEX(MAIA1S3,4,26))&amp;" "&amp;(INDEX(MAIA1S3,4,28))&amp;CHAR(13)&amp;CHAR(10)&amp;" "&amp;(INDEX(MAIA1S3,3,27))&amp;" "&amp;(INDEX(MAIA1S3,3,29))&amp;CHAR(13)&amp;CHAR(10)&amp;" "&amp;(INDEX(MAIA1S3,3,26)),(INDEX(MAIA1S3,1,26))&amp;CHAR(13)&amp;CHAR(10)&amp;" de "&amp;TEXT((INDEX(MAIA1S3,2,26)),"hh"&amp;":"&amp;"mm")&amp;" à "&amp;TEXT((INDEX(MAIA1S3,2,26)),"hh"&amp;":"&amp;"mm"&amp;" ")&amp;CHAR(13)&amp;CHAR(10)&amp;(INDEX(MAIA1S3,4,26))&amp;" "&amp;CHAR(13)&amp;CHAR(10)&amp;(INDEX(MAIA1S3,3,27))&amp;" "&amp;CHAR(13)&amp;CHAR(10)&amp;(INDEX(MAIA1S3,3,26))))</f>
        <v>#REF!</v>
      </c>
      <c r="H196" s="624"/>
      <c r="I196" s="623" t="e">
        <f>IF(COUNTIF((INDEX(MAIA1S3,1,34)),""),"",IF(COUNTIF((INDEX(MAIA1S3,1,36)),"&gt;&lt;"),(INDEX(MAIA1S3,1,34))&amp;"&amp;"&amp;(INDEX(MAIA1S3,1,36))&amp;CHAR(13)&amp;CHAR(10)&amp;" de "&amp;TEXT((INDEX(MAIA1S3,2,34)),"hh"&amp;":"&amp;"mm")&amp;" à "&amp;TEXT((INDEX(MAIA1S3,2,35)),"hh"&amp;":"&amp;"mm"&amp;" "&amp;CHAR(13)&amp;CHAR(10)&amp;"&amp;")&amp;" de "&amp;TEXT((INDEX(MAIA1S3,2,36)),"hh"&amp;":"&amp;"mm")&amp;" à "&amp;TEXT((INDEX(MAIA1S3,2,37)),"hh"&amp;":"&amp;"mm"&amp;" ")&amp;CHAR(13)&amp;CHAR(10)&amp;(INDEX(MAIA1S3,4,34))&amp;" "&amp;(INDEX(MAIA1S3,4,36))&amp;CHAR(13)&amp;CHAR(10)&amp;" "&amp;(INDEX(MAIA1S3,3,35))&amp;" "&amp;(INDEX(MAIA1S3,3,37))&amp;CHAR(13)&amp;CHAR(10)&amp;" "&amp;(INDEX(MAIA1S3,3,34)),(INDEX(MAIA1S3,1,34))&amp;CHAR(13)&amp;CHAR(10)&amp;" de "&amp;TEXT((INDEX(MAIA1S3,2,34)),"hh"&amp;":"&amp;"mm")&amp;" à "&amp;TEXT((INDEX(MAIA1S3,2,34)),"hh"&amp;":"&amp;"mm"&amp;" ")&amp;CHAR(13)&amp;CHAR(10)&amp;(INDEX(MAIA1S3,4,34))&amp;" "&amp;CHAR(13)&amp;CHAR(10)&amp;(INDEX(MAIA1S3,3,35))&amp;" "&amp;CHAR(13)&amp;CHAR(10)&amp;(INDEX(MAIA1S3,3,34))))</f>
        <v>#REF!</v>
      </c>
      <c r="J196" s="624"/>
      <c r="K196" s="622" t="e">
        <f>IF(COUNTIF((INDEX(MAIA1S3,1,42)),""),"",(INDEX(MAIA1S3,1,42))&amp;CHAR(13)&amp;CHAR(10)&amp;" de "&amp;TEXT((INDEX(MAIA1S3,2,42)),"hh"&amp;":"&amp;"mm")&amp;" à "&amp;TEXT((INDEX(MAIA1S3,2,42)),"hh"&amp;":"&amp;"mm"&amp;" ")&amp;CHAR(13)&amp;CHAR(10)&amp;(INDEX(MAIA1S3,4,42))&amp;" "&amp;CHAR(13)&amp;CHAR(10)&amp;(INDEX(MAIA1S3,3,43))&amp;" "&amp;CHAR(13)&amp;CHAR(10)&amp;(INDEX(MAIA1S3,3,42)))</f>
        <v>#REF!</v>
      </c>
      <c r="L196" s="625"/>
    </row>
    <row r="197" spans="1:12" x14ac:dyDescent="0.25">
      <c r="A197" s="37"/>
      <c r="B197" s="39" t="s">
        <v>235</v>
      </c>
      <c r="C197" s="38"/>
      <c r="D197" s="39" t="s">
        <v>235</v>
      </c>
      <c r="E197" s="42"/>
      <c r="F197" s="43" t="s">
        <v>235</v>
      </c>
      <c r="G197" s="42"/>
      <c r="H197" s="43" t="s">
        <v>235</v>
      </c>
      <c r="I197" s="42"/>
      <c r="J197" s="43" t="s">
        <v>235</v>
      </c>
      <c r="K197" s="44"/>
      <c r="L197" s="45" t="s">
        <v>235</v>
      </c>
    </row>
    <row r="198" spans="1:12" ht="96" customHeight="1" thickBot="1" x14ac:dyDescent="0.3">
      <c r="A198" s="616" t="e">
        <f>IF(COUNTIF((INDEX(MAIA1S3,1,6)),""),"",IF(COUNTIF((INDEX(MAIA1S3,1,8)),"&gt;&lt;"),(INDEX(MAIA1S3,1,6))&amp;"&amp;"&amp;(INDEX(MAIA1S3,1,8))&amp;CHAR(13)&amp;CHAR(10)&amp;" de "&amp;TEXT((INDEX(MAIA1S3,2,6)),"hh"&amp;":"&amp;"mm")&amp;" à "&amp;TEXT((INDEX(MAIA1S3,2,7)),"hh"&amp;":"&amp;"mm"&amp;" "&amp;CHAR(13)&amp;CHAR(10)&amp;"&amp;")&amp;" de "&amp;TEXT((INDEX(MAIA1S3,2,8)),"hh"&amp;":"&amp;"mm")&amp;" à "&amp;TEXT((INDEX(MAIA1S3,2,9)),"hh"&amp;":"&amp;"mm"&amp;" ")&amp;CHAR(13)&amp;CHAR(10)&amp;(INDEX(MAIA1S3,4,6))&amp;" "&amp;(INDEX(MAIA1S3,4,8))&amp;CHAR(13)&amp;CHAR(10)&amp;" "&amp;(INDEX(MAIA1S3,3,7))&amp;" "&amp;(INDEX(MAIA1S3,3,9))&amp;CHAR(13)&amp;CHAR(10)&amp;" "&amp;(INDEX(MAIA1S3,3,6)),(INDEX(MAIA1S3,1,6))&amp;CHAR(13)&amp;CHAR(10)&amp;" de "&amp;TEXT((INDEX(MAIA1S3,2,6)),"hh"&amp;":"&amp;"mm")&amp;" à "&amp;TEXT((INDEX(MAIA1S3,2,6)),"hh"&amp;":"&amp;"mm"&amp;" ")&amp;CHAR(13)&amp;CHAR(10)&amp;(INDEX(MAIA1S3,4,6))&amp;" "&amp;CHAR(13)&amp;CHAR(10)&amp;(INDEX(MAIA1S3,3,7))&amp;" "&amp;CHAR(13)&amp;CHAR(10)&amp;(INDEX(MAIA1S3,3,6))))</f>
        <v>#REF!</v>
      </c>
      <c r="B198" s="617"/>
      <c r="C198" s="618" t="e">
        <f>IF(COUNTIF((INDEX(MAIA1S3,1,14)),""),"",IF(COUNTIF((INDEX(MAIA1S3,1,16)),"&gt;&lt;"),(INDEX(MAIA1S3,1,14))&amp;"&amp;"&amp;(INDEX(MAIA1S3,1,16))&amp;CHAR(13)&amp;CHAR(10)&amp;" de "&amp;TEXT((INDEX(MAIA1S3,2,14)),"hh"&amp;":"&amp;"mm")&amp;" à "&amp;TEXT((INDEX(MAIA1S3,2,15)),"hh"&amp;":"&amp;"mm"&amp;" "&amp;CHAR(13)&amp;CHAR(10)&amp;"&amp;")&amp;" de "&amp;TEXT((INDEX(MAIA1S3,2,16)),"hh"&amp;":"&amp;"mm")&amp;" à "&amp;TEXT((INDEX(MAIA1S3,2,17)),"hh"&amp;":"&amp;"mm"&amp;" ")&amp;CHAR(13)&amp;CHAR(10)&amp;(INDEX(MAIA1S3,4,14))&amp;" "&amp;(INDEX(MAIA1S3,4,16))&amp;CHAR(13)&amp;CHAR(10)&amp;" "&amp;(INDEX(MAIA1S3,3,15))&amp;" "&amp;(INDEX(MAIA1S3,3,17))&amp;CHAR(13)&amp;CHAR(10)&amp;" "&amp;(INDEX(MAIA1S3,3,14)),(INDEX(MAIA1S3,1,14))&amp;CHAR(13)&amp;CHAR(10)&amp;" de "&amp;TEXT((INDEX(MAIA1S3,2,14)),"hh"&amp;":"&amp;"mm")&amp;" à "&amp;TEXT((INDEX(MAIA1S3,2,14)),"hh"&amp;":"&amp;"mm"&amp;" ")&amp;CHAR(13)&amp;CHAR(10)&amp;(INDEX(MAIA1S3,4,14))&amp;" "&amp;CHAR(13)&amp;CHAR(10)&amp;(INDEX(MAIA1S3,3,15))&amp;" "&amp;CHAR(13)&amp;CHAR(10)&amp;(INDEX(MAIA1S3,3,14))))</f>
        <v>#REF!</v>
      </c>
      <c r="D198" s="617"/>
      <c r="E198" s="618" t="e">
        <f>IF(COUNTIF((INDEX(MAIA1S3,1,22)),""),"",IF(COUNTIF((INDEX(MAIA1S3,1,24)),"&gt;&lt;"),(INDEX(MAIA1S3,1,22))&amp;"&amp;"&amp;(INDEX(MAIA1S3,1,24))&amp;CHAR(13)&amp;CHAR(10)&amp;" de "&amp;TEXT((INDEX(MAIA1S3,2,22)),"hh"&amp;":"&amp;"mm")&amp;" à "&amp;TEXT((INDEX(MAIA1S3,2,23)),"hh"&amp;":"&amp;"mm"&amp;" "&amp;CHAR(13)&amp;CHAR(10)&amp;"&amp;")&amp;" de "&amp;TEXT((INDEX(MAIA1S3,2,24)),"hh"&amp;":"&amp;"mm")&amp;" à "&amp;TEXT((INDEX(MAIA1S3,2,25)),"hh"&amp;":"&amp;"mm"&amp;" ")&amp;CHAR(13)&amp;CHAR(10)&amp;(INDEX(MAIA1S3,4,22))&amp;" "&amp;(INDEX(MAIA1S3,4,24))&amp;CHAR(13)&amp;CHAR(10)&amp;" "&amp;(INDEX(MAIA1S3,3,23))&amp;" "&amp;(INDEX(MAIA1S3,3,25))&amp;CHAR(13)&amp;CHAR(10)&amp;" "&amp;(INDEX(MAIA1S3,3,22)),(INDEX(MAIA1S3,1,22))&amp;CHAR(13)&amp;CHAR(10)&amp;" de "&amp;TEXT((INDEX(MAIA1S3,2,22)),"hh"&amp;":"&amp;"mm")&amp;" à "&amp;TEXT((INDEX(MAIA1S3,2,22)),"hh"&amp;":"&amp;"mm"&amp;" ")&amp;CHAR(13)&amp;CHAR(10)&amp;(INDEX(MAIA1S3,4,22))&amp;" "&amp;CHAR(13)&amp;CHAR(10)&amp;(INDEX(MAIA1S3,3,23))&amp;" "&amp;CHAR(13)&amp;CHAR(10)&amp;(INDEX(MAIA1S3,3,22))))</f>
        <v>#REF!</v>
      </c>
      <c r="F198" s="617"/>
      <c r="G198" s="618" t="e">
        <f>IF(COUNTIF((INDEX(MAIA1S3,1,30)),""),"",IF(COUNTIF((INDEX(MAIA1S3,1,32)),"&gt;&lt;"),(INDEX(MAIA1S3,1,30))&amp;"&amp;"&amp;(INDEX(MAIA1S3,1,32))&amp;CHAR(13)&amp;CHAR(10)&amp;" de "&amp;TEXT((INDEX(MAIA1S3,2,30)),"hh"&amp;":"&amp;"mm")&amp;" à "&amp;TEXT((INDEX(MAIA1S3,2,31)),"hh"&amp;":"&amp;"mm"&amp;" "&amp;CHAR(13)&amp;CHAR(10)&amp;"&amp;")&amp;" de "&amp;TEXT((INDEX(MAIA1S3,2,32)),"hh"&amp;":"&amp;"mm")&amp;" à "&amp;TEXT((INDEX(MAIA1S3,2,33)),"hh"&amp;":"&amp;"mm"&amp;" ")&amp;CHAR(13)&amp;CHAR(10)&amp;(INDEX(MAIA1S3,4,30))&amp;" "&amp;(INDEX(MAIA1S3,4,32))&amp;CHAR(13)&amp;CHAR(10)&amp;" "&amp;(INDEX(MAIA1S3,3,31))&amp;" "&amp;(INDEX(MAIA1S3,3,33))&amp;CHAR(13)&amp;CHAR(10)&amp;" "&amp;(INDEX(MAIA1S3,3,30)),(INDEX(MAIA1S3,1,30))&amp;CHAR(13)&amp;CHAR(10)&amp;" de "&amp;TEXT((INDEX(MAIA1S3,2,30)),"hh"&amp;":"&amp;"mm")&amp;" à "&amp;TEXT((INDEX(MAIA1S3,2,30)),"hh"&amp;":"&amp;"mm"&amp;" ")&amp;CHAR(13)&amp;CHAR(10)&amp;(INDEX(MAIA1S3,4,30))&amp;" "&amp;CHAR(13)&amp;CHAR(10)&amp;(INDEX(MAIA1S3,3,31))&amp;" "&amp;CHAR(13)&amp;CHAR(10)&amp;(INDEX(MAIA1S3,3,30))))</f>
        <v>#REF!</v>
      </c>
      <c r="H198" s="617"/>
      <c r="I198" s="618" t="e">
        <f>IF(COUNTIF((INDEX(MAIA1S3,1,38)),""),"",IF(COUNTIF((INDEX(MAIA1S3,1,40)),"&gt;&lt;"),(INDEX(MAIA1S3,1,38))&amp;"&amp;"&amp;(INDEX(MAIA1S3,1,40))&amp;CHAR(13)&amp;CHAR(10)&amp;" de "&amp;TEXT((INDEX(MAIA1S3,2,38)),"hh"&amp;":"&amp;"mm")&amp;" à "&amp;TEXT((INDEX(MAIA1S3,2,39)),"hh"&amp;":"&amp;"mm"&amp;" "&amp;CHAR(13)&amp;CHAR(10)&amp;"&amp;")&amp;" de "&amp;TEXT((INDEX(MAIA1S3,2,40)),"hh"&amp;":"&amp;"mm")&amp;" à "&amp;TEXT((INDEX(MAIA1S3,2,41)),"hh"&amp;":"&amp;"mm"&amp;" ")&amp;CHAR(13)&amp;CHAR(10)&amp;(INDEX(MAIA1S3,4,38))&amp;" "&amp;(INDEX(MAIA1S3,4,40))&amp;CHAR(13)&amp;CHAR(10)&amp;" "&amp;(INDEX(MAIA1S3,3,39))&amp;" "&amp;(INDEX(MAIA1S3,3,41))&amp;CHAR(13)&amp;CHAR(10)&amp;" "&amp;(INDEX(MAIA1S3,3,38)),(INDEX(MAIA1S3,1,38))&amp;CHAR(13)&amp;CHAR(10)&amp;" de "&amp;TEXT((INDEX(MAIA1S3,2,38)),"hh"&amp;":"&amp;"mm")&amp;" à "&amp;TEXT((INDEX(MAIA1S3,2,38)),"hh"&amp;":"&amp;"mm"&amp;" ")&amp;CHAR(13)&amp;CHAR(10)&amp;(INDEX(MAIA1S3,4,38))&amp;" "&amp;CHAR(13)&amp;CHAR(10)&amp;(INDEX(MAIA1S3,3,39))&amp;" "&amp;CHAR(13)&amp;CHAR(10)&amp;(INDEX(MAIA1S3,3,38))))</f>
        <v>#REF!</v>
      </c>
      <c r="J198" s="617"/>
      <c r="K198" s="618" t="e">
        <f>IF(COUNTIF((INDEX(MAIA1S3,1,44)),""),"",(INDEX(MAIA1S3,1,44))&amp;CHAR(13)&amp;CHAR(10)&amp;" de "&amp;TEXT((INDEX(MAIA1S3,2,44)),"hh"&amp;":"&amp;"mm")&amp;" à "&amp;TEXT((INDEX(MAIA1S3,2,44)),"hh"&amp;":"&amp;"mm"&amp;" ")&amp;CHAR(13)&amp;CHAR(10)&amp;(INDEX(MAIA1S3,4,44))&amp;" "&amp;CHAR(13)&amp;CHAR(10)&amp;(INDEX(MAIA1S3,3,45))&amp;" "&amp;CHAR(13)&amp;CHAR(10)&amp;(INDEX(MAIA1S3,3,44)))</f>
        <v>#REF!</v>
      </c>
      <c r="L198" s="619"/>
    </row>
    <row r="199" spans="1:12" ht="16.5" thickBot="1" x14ac:dyDescent="0.3"/>
    <row r="200" spans="1:12" x14ac:dyDescent="0.25">
      <c r="A200" s="33">
        <f>K195+2</f>
        <v>43241</v>
      </c>
      <c r="B200" s="34" t="s">
        <v>234</v>
      </c>
      <c r="C200" s="35">
        <f>A200+1</f>
        <v>43242</v>
      </c>
      <c r="D200" s="34" t="s">
        <v>234</v>
      </c>
      <c r="E200" s="35">
        <f>C200+1</f>
        <v>43243</v>
      </c>
      <c r="F200" s="34" t="s">
        <v>234</v>
      </c>
      <c r="G200" s="35">
        <f>E200+1</f>
        <v>43244</v>
      </c>
      <c r="H200" s="34" t="s">
        <v>234</v>
      </c>
      <c r="I200" s="35">
        <f>G200+1</f>
        <v>43245</v>
      </c>
      <c r="J200" s="34" t="s">
        <v>234</v>
      </c>
      <c r="K200" s="35">
        <f>I200+1</f>
        <v>43246</v>
      </c>
      <c r="L200" s="36" t="s">
        <v>234</v>
      </c>
    </row>
    <row r="201" spans="1:12" ht="96" customHeight="1" thickBot="1" x14ac:dyDescent="0.3">
      <c r="A201" s="620" t="e">
        <f>IF(COUNTIF((INDEX(MAIA1S4,1,2)),""),"",IF(COUNTIF((INDEX(MAIA1S4,1,4)),"&gt;&lt;"),(INDEX(MAIA1S4,1,2))&amp;"&amp;"&amp;(INDEX(MAIA1S4,1,4))&amp;CHAR(13)&amp;CHAR(10)&amp;" de "&amp;TEXT((INDEX(MAIA1S4,2,2)),"hh"&amp;":"&amp;"mm")&amp;" à "&amp;TEXT((INDEX(MAIA1S4,2,3)),"hh"&amp;":"&amp;"mm"&amp;" "&amp;CHAR(13)&amp;CHAR(10)&amp;"&amp;")&amp;" de "&amp;TEXT((INDEX(MAIA1S4,2,4)),"hh"&amp;":"&amp;"mm")&amp;" à "&amp;TEXT((INDEX(MAIA1S4,2,5)),"hh"&amp;":"&amp;"mm"&amp;" ")&amp;CHAR(13)&amp;CHAR(10)&amp;(INDEX(MAIA1S4,4,2))&amp;" "&amp;(INDEX(MAIA1S4,4,4))&amp;CHAR(13)&amp;CHAR(10)&amp;" "&amp;(INDEX(MAIA1S4,3,3))&amp;" "&amp;(INDEX(MAIA1S4,3,5))&amp;CHAR(13)&amp;CHAR(10)&amp;" "&amp;(INDEX(MAIA1S4,3,2)),(INDEX(MAIA1S4,1,2))&amp;CHAR(13)&amp;CHAR(10)&amp;" de "&amp;TEXT((INDEX(MAIA1S4,2,2)),"hh"&amp;":"&amp;"mm")&amp;" à "&amp;TEXT((INDEX(MAIA1S4,2,2)),"hh"&amp;":"&amp;"mm"&amp;" ")&amp;CHAR(13)&amp;CHAR(10)&amp;(INDEX(MAIA1S4,4,2))&amp;" "&amp;CHAR(13)&amp;CHAR(10)&amp;(INDEX(MAIA1S4,3,3))&amp;" "&amp;CHAR(13)&amp;CHAR(10)&amp;(INDEX(MAIA1S4,3,2))))</f>
        <v>#REF!</v>
      </c>
      <c r="B201" s="621"/>
      <c r="C201" s="622" t="e">
        <f>IF(COUNTIF((INDEX(MAIA1S4,1,10)),""),"",IF(COUNTIF((INDEX(MAIA1S4,1,12)),"&gt;&lt;"),(INDEX(MAIA1S4,1,10))&amp;"&amp;"&amp;(INDEX(MAIA1S4,1,12))&amp;CHAR(13)&amp;CHAR(10)&amp;" de "&amp;TEXT((INDEX(MAIA1S4,2,10)),"hh"&amp;":"&amp;"mm")&amp;" à "&amp;TEXT((INDEX(MAIA1S4,2,11)),"hh"&amp;":"&amp;"mm"&amp;" "&amp;CHAR(13)&amp;CHAR(10)&amp;"&amp;")&amp;" de "&amp;TEXT((INDEX(MAIA1S4,2,12)),"hh"&amp;":"&amp;"mm")&amp;" à "&amp;TEXT((INDEX(MAIA1S4,2,13)),"hh"&amp;":"&amp;"mm"&amp;" ")&amp;CHAR(13)&amp;CHAR(10)&amp;(INDEX(MAIA1S4,4,10))&amp;" "&amp;(INDEX(MAIA1S4,4,12))&amp;CHAR(13)&amp;CHAR(10)&amp;" "&amp;(INDEX(MAIA1S4,3,11))&amp;" "&amp;(INDEX(MAIA1S4,3,13))&amp;CHAR(13)&amp;CHAR(10)&amp;" "&amp;(INDEX(MAIA1S4,3,10)),(INDEX(MAIA1S4,1,10))&amp;CHAR(13)&amp;CHAR(10)&amp;" de "&amp;TEXT((INDEX(MAIA1S4,2,10)),"hh"&amp;":"&amp;"mm")&amp;" à "&amp;TEXT((INDEX(MAIA1S4,2,10)),"hh"&amp;":"&amp;"mm"&amp;" ")&amp;CHAR(13)&amp;CHAR(10)&amp;(INDEX(MAIA1S4,4,10))&amp;" "&amp;CHAR(13)&amp;CHAR(10)&amp;(INDEX(MAIA1S4,3,11))&amp;" "&amp;CHAR(13)&amp;CHAR(10)&amp;(INDEX(MAIA1S4,3,10))))</f>
        <v>#REF!</v>
      </c>
      <c r="D201" s="621"/>
      <c r="E201" s="623" t="e">
        <f>IF(COUNTIF((INDEX(MAIA1S4,1,18)),""),"",IF(COUNTIF((INDEX(MAIA1S4,1,20)),"&gt;&lt;"),(INDEX(MAIA1S4,1,18))&amp;"&amp;"&amp;(INDEX(MAIA1S4,1,20))&amp;CHAR(13)&amp;CHAR(10)&amp;" de "&amp;TEXT((INDEX(MAIA1S4,2,18)),"hh"&amp;":"&amp;"mm")&amp;" à "&amp;TEXT((INDEX(MAIA1S4,2,19)),"hh"&amp;":"&amp;"mm"&amp;" "&amp;CHAR(13)&amp;CHAR(10)&amp;"&amp;")&amp;" de "&amp;TEXT((INDEX(MAIA1S4,2,20)),"hh"&amp;":"&amp;"mm")&amp;" à "&amp;TEXT((INDEX(MAIA1S4,2,21)),"hh"&amp;":"&amp;"mm"&amp;" ")&amp;CHAR(13)&amp;CHAR(10)&amp;(INDEX(MAIA1S4,4,18))&amp;" "&amp;(INDEX(MAIA1S4,4,20))&amp;CHAR(13)&amp;CHAR(10)&amp;" "&amp;(INDEX(MAIA1S4,3,19))&amp;" "&amp;(INDEX(MAIA1S4,3,21))&amp;CHAR(13)&amp;CHAR(10)&amp;" "&amp;(INDEX(MAIA1S4,3,18)),(INDEX(MAIA1S4,1,18))&amp;CHAR(13)&amp;CHAR(10)&amp;" de "&amp;TEXT((INDEX(MAIA1S4,2,18)),"hh"&amp;":"&amp;"mm")&amp;" à "&amp;TEXT((INDEX(MAIA1S4,2,18)),"hh"&amp;":"&amp;"mm"&amp;" ")&amp;CHAR(13)&amp;CHAR(10)&amp;(INDEX(MAIA1S4,4,18))&amp;" "&amp;CHAR(13)&amp;CHAR(10)&amp;(INDEX(MAIA1S4,3,19))&amp;" "&amp;CHAR(13)&amp;CHAR(10)&amp;(INDEX(MAIA1S4,3,18))))</f>
        <v>#REF!</v>
      </c>
      <c r="F201" s="624"/>
      <c r="G201" s="623" t="e">
        <f>IF(COUNTIF((INDEX(MAIA1S4,1,26)),""),"",IF(COUNTIF((INDEX(MAIA1S4,1,28)),"&gt;&lt;"),(INDEX(MAIA1S4,1,26))&amp;"&amp;"&amp;(INDEX(MAIA1S4,1,28))&amp;CHAR(13)&amp;CHAR(10)&amp;" de "&amp;TEXT((INDEX(MAIA1S4,2,26)),"hh"&amp;":"&amp;"mm")&amp;" à "&amp;TEXT((INDEX(MAIA1S4,2,27)),"hh"&amp;":"&amp;"mm"&amp;" "&amp;CHAR(13)&amp;CHAR(10)&amp;"&amp;")&amp;" de "&amp;TEXT((INDEX(MAIA1S4,2,28)),"hh"&amp;":"&amp;"mm")&amp;" à "&amp;TEXT((INDEX(MAIA1S4,2,29)),"hh"&amp;":"&amp;"mm"&amp;" ")&amp;CHAR(13)&amp;CHAR(10)&amp;(INDEX(MAIA1S4,4,26))&amp;" "&amp;(INDEX(MAIA1S4,4,28))&amp;CHAR(13)&amp;CHAR(10)&amp;" "&amp;(INDEX(MAIA1S4,3,27))&amp;" "&amp;(INDEX(MAIA1S4,3,29))&amp;CHAR(13)&amp;CHAR(10)&amp;" "&amp;(INDEX(MAIA1S4,3,26)),(INDEX(MAIA1S4,1,26))&amp;CHAR(13)&amp;CHAR(10)&amp;" de "&amp;TEXT((INDEX(MAIA1S4,2,26)),"hh"&amp;":"&amp;"mm")&amp;" à "&amp;TEXT((INDEX(MAIA1S4,2,26)),"hh"&amp;":"&amp;"mm"&amp;" ")&amp;CHAR(13)&amp;CHAR(10)&amp;(INDEX(MAIA1S4,4,26))&amp;" "&amp;CHAR(13)&amp;CHAR(10)&amp;(INDEX(MAIA1S4,3,27))&amp;" "&amp;CHAR(13)&amp;CHAR(10)&amp;(INDEX(MAIA1S4,3,26))))</f>
        <v>#REF!</v>
      </c>
      <c r="H201" s="624"/>
      <c r="I201" s="623" t="e">
        <f>IF(COUNTIF((INDEX(MAIA1S4,1,34)),""),"",IF(COUNTIF((INDEX(MAIA1S4,1,36)),"&gt;&lt;"),(INDEX(MAIA1S4,1,34))&amp;"&amp;"&amp;(INDEX(MAIA1S4,1,36))&amp;CHAR(13)&amp;CHAR(10)&amp;" de "&amp;TEXT((INDEX(MAIA1S4,2,34)),"hh"&amp;":"&amp;"mm")&amp;" à "&amp;TEXT((INDEX(MAIA1S4,2,35)),"hh"&amp;":"&amp;"mm"&amp;" "&amp;CHAR(13)&amp;CHAR(10)&amp;"&amp;")&amp;" de "&amp;TEXT((INDEX(MAIA1S4,2,36)),"hh"&amp;":"&amp;"mm")&amp;" à "&amp;TEXT((INDEX(MAIA1S4,2,37)),"hh"&amp;":"&amp;"mm"&amp;" ")&amp;CHAR(13)&amp;CHAR(10)&amp;(INDEX(MAIA1S4,4,34))&amp;" "&amp;(INDEX(MAIA1S4,4,36))&amp;CHAR(13)&amp;CHAR(10)&amp;" "&amp;(INDEX(MAIA1S4,3,35))&amp;" "&amp;(INDEX(MAIA1S4,3,37))&amp;CHAR(13)&amp;CHAR(10)&amp;" "&amp;(INDEX(MAIA1S4,3,34)),(INDEX(MAIA1S4,1,34))&amp;CHAR(13)&amp;CHAR(10)&amp;" de "&amp;TEXT((INDEX(MAIA1S4,2,34)),"hh"&amp;":"&amp;"mm")&amp;" à "&amp;TEXT((INDEX(MAIA1S4,2,34)),"hh"&amp;":"&amp;"mm"&amp;" ")&amp;CHAR(13)&amp;CHAR(10)&amp;(INDEX(MAIA1S4,4,34))&amp;" "&amp;CHAR(13)&amp;CHAR(10)&amp;(INDEX(MAIA1S4,3,35))&amp;" "&amp;CHAR(13)&amp;CHAR(10)&amp;(INDEX(MAIA1S4,3,34))))</f>
        <v>#REF!</v>
      </c>
      <c r="J201" s="624"/>
      <c r="K201" s="622" t="e">
        <f>IF(COUNTIF((INDEX(MAIA1S4,1,42)),""),"",(INDEX(MAIA1S4,1,42))&amp;CHAR(13)&amp;CHAR(10)&amp;" de "&amp;TEXT((INDEX(MAIA1S4,2,42)),"hh"&amp;":"&amp;"mm")&amp;" à "&amp;TEXT((INDEX(MAIA1S4,2,42)),"hh"&amp;":"&amp;"mm"&amp;" ")&amp;CHAR(13)&amp;CHAR(10)&amp;(INDEX(MAIA1S4,4,42))&amp;" "&amp;CHAR(13)&amp;CHAR(10)&amp;(INDEX(MAIA1S4,3,43))&amp;" "&amp;CHAR(13)&amp;CHAR(10)&amp;(INDEX(MAIA1S4,3,42)))</f>
        <v>#REF!</v>
      </c>
      <c r="L201" s="625"/>
    </row>
    <row r="202" spans="1:12" x14ac:dyDescent="0.25">
      <c r="A202" s="37"/>
      <c r="B202" s="39" t="s">
        <v>235</v>
      </c>
      <c r="C202" s="38"/>
      <c r="D202" s="39" t="s">
        <v>235</v>
      </c>
      <c r="E202" s="42"/>
      <c r="F202" s="43" t="s">
        <v>235</v>
      </c>
      <c r="G202" s="42"/>
      <c r="H202" s="43" t="s">
        <v>235</v>
      </c>
      <c r="I202" s="42"/>
      <c r="J202" s="43" t="s">
        <v>235</v>
      </c>
      <c r="K202" s="44"/>
      <c r="L202" s="45" t="s">
        <v>235</v>
      </c>
    </row>
    <row r="203" spans="1:12" ht="96" customHeight="1" thickBot="1" x14ac:dyDescent="0.3">
      <c r="A203" s="616" t="e">
        <f>IF(COUNTIF((INDEX(MAIA1S4,1,6)),""),"",IF(COUNTIF((INDEX(MAIA1S4,1,8)),"&gt;&lt;"),(INDEX(MAIA1S4,1,6))&amp;"&amp;"&amp;(INDEX(MAIA1S4,1,8))&amp;CHAR(13)&amp;CHAR(10)&amp;" de "&amp;TEXT((INDEX(MAIA1S4,2,6)),"hh"&amp;":"&amp;"mm")&amp;" à "&amp;TEXT((INDEX(MAIA1S4,2,7)),"hh"&amp;":"&amp;"mm"&amp;" "&amp;CHAR(13)&amp;CHAR(10)&amp;"&amp;")&amp;" de "&amp;TEXT((INDEX(MAIA1S4,2,8)),"hh"&amp;":"&amp;"mm")&amp;" à "&amp;TEXT((INDEX(MAIA1S4,2,9)),"hh"&amp;":"&amp;"mm"&amp;" ")&amp;CHAR(13)&amp;CHAR(10)&amp;(INDEX(MAIA1S4,4,6))&amp;" "&amp;(INDEX(MAIA1S4,4,8))&amp;CHAR(13)&amp;CHAR(10)&amp;" "&amp;(INDEX(MAIA1S4,3,7))&amp;" "&amp;(INDEX(MAIA1S4,3,9))&amp;CHAR(13)&amp;CHAR(10)&amp;" "&amp;(INDEX(MAIA1S4,3,6)),(INDEX(MAIA1S4,1,6))&amp;CHAR(13)&amp;CHAR(10)&amp;" de "&amp;TEXT((INDEX(MAIA1S4,2,6)),"hh"&amp;":"&amp;"mm")&amp;" à "&amp;TEXT((INDEX(MAIA1S4,2,6)),"hh"&amp;":"&amp;"mm"&amp;" ")&amp;CHAR(13)&amp;CHAR(10)&amp;(INDEX(MAIA1S4,4,6))&amp;" "&amp;CHAR(13)&amp;CHAR(10)&amp;(INDEX(MAIA1S4,3,7))&amp;" "&amp;CHAR(13)&amp;CHAR(10)&amp;(INDEX(MAIA1S4,3,6))))</f>
        <v>#REF!</v>
      </c>
      <c r="B203" s="617"/>
      <c r="C203" s="618" t="e">
        <f>IF(COUNTIF((INDEX(MAIA1S4,1,14)),""),"",IF(COUNTIF((INDEX(MAIA1S4,1,16)),"&gt;&lt;"),(INDEX(MAIA1S4,1,14))&amp;"&amp;"&amp;(INDEX(MAIA1S4,1,16))&amp;CHAR(13)&amp;CHAR(10)&amp;" de "&amp;TEXT((INDEX(MAIA1S4,2,14)),"hh"&amp;":"&amp;"mm")&amp;" à "&amp;TEXT((INDEX(MAIA1S4,2,15)),"hh"&amp;":"&amp;"mm"&amp;" "&amp;CHAR(13)&amp;CHAR(10)&amp;"&amp;")&amp;" de "&amp;TEXT((INDEX(MAIA1S4,2,16)),"hh"&amp;":"&amp;"mm")&amp;" à "&amp;TEXT((INDEX(MAIA1S4,2,17)),"hh"&amp;":"&amp;"mm"&amp;" ")&amp;CHAR(13)&amp;CHAR(10)&amp;(INDEX(MAIA1S4,4,14))&amp;" "&amp;(INDEX(MAIA1S4,4,16))&amp;CHAR(13)&amp;CHAR(10)&amp;" "&amp;(INDEX(MAIA1S4,3,15))&amp;" "&amp;(INDEX(MAIA1S4,3,17))&amp;CHAR(13)&amp;CHAR(10)&amp;" "&amp;(INDEX(MAIA1S4,3,14)),(INDEX(MAIA1S4,1,14))&amp;CHAR(13)&amp;CHAR(10)&amp;" de "&amp;TEXT((INDEX(MAIA1S4,2,14)),"hh"&amp;":"&amp;"mm")&amp;" à "&amp;TEXT((INDEX(MAIA1S4,2,14)),"hh"&amp;":"&amp;"mm"&amp;" ")&amp;CHAR(13)&amp;CHAR(10)&amp;(INDEX(MAIA1S4,4,14))&amp;" "&amp;CHAR(13)&amp;CHAR(10)&amp;(INDEX(MAIA1S4,3,15))&amp;" "&amp;CHAR(13)&amp;CHAR(10)&amp;(INDEX(MAIA1S4,3,14))))</f>
        <v>#REF!</v>
      </c>
      <c r="D203" s="617"/>
      <c r="E203" s="618" t="e">
        <f>IF(COUNTIF((INDEX(MAIA1S4,1,22)),""),"",IF(COUNTIF((INDEX(MAIA1S4,1,24)),"&gt;&lt;"),(INDEX(MAIA1S4,1,22))&amp;"&amp;"&amp;(INDEX(MAIA1S4,1,24))&amp;CHAR(13)&amp;CHAR(10)&amp;" de "&amp;TEXT((INDEX(MAIA1S4,2,22)),"hh"&amp;":"&amp;"mm")&amp;" à "&amp;TEXT((INDEX(MAIA1S4,2,23)),"hh"&amp;":"&amp;"mm"&amp;" "&amp;CHAR(13)&amp;CHAR(10)&amp;"&amp;")&amp;" de "&amp;TEXT((INDEX(MAIA1S4,2,24)),"hh"&amp;":"&amp;"mm")&amp;" à "&amp;TEXT((INDEX(MAIA1S4,2,25)),"hh"&amp;":"&amp;"mm"&amp;" ")&amp;CHAR(13)&amp;CHAR(10)&amp;(INDEX(MAIA1S4,4,22))&amp;" "&amp;(INDEX(MAIA1S4,4,24))&amp;CHAR(13)&amp;CHAR(10)&amp;" "&amp;(INDEX(MAIA1S4,3,23))&amp;" "&amp;(INDEX(MAIA1S4,3,25))&amp;CHAR(13)&amp;CHAR(10)&amp;" "&amp;(INDEX(MAIA1S4,3,22)),(INDEX(MAIA1S4,1,22))&amp;CHAR(13)&amp;CHAR(10)&amp;" de "&amp;TEXT((INDEX(MAIA1S4,2,22)),"hh"&amp;":"&amp;"mm")&amp;" à "&amp;TEXT((INDEX(MAIA1S4,2,22)),"hh"&amp;":"&amp;"mm"&amp;" ")&amp;CHAR(13)&amp;CHAR(10)&amp;(INDEX(MAIA1S4,4,22))&amp;" "&amp;CHAR(13)&amp;CHAR(10)&amp;(INDEX(MAIA1S4,3,23))&amp;" "&amp;CHAR(13)&amp;CHAR(10)&amp;(INDEX(MAIA1S4,3,22))))</f>
        <v>#REF!</v>
      </c>
      <c r="F203" s="617"/>
      <c r="G203" s="618" t="e">
        <f>IF(COUNTIF((INDEX(MAIA1S4,1,30)),""),"",IF(COUNTIF((INDEX(MAIA1S4,1,32)),"&gt;&lt;"),(INDEX(MAIA1S4,1,30))&amp;"&amp;"&amp;(INDEX(MAIA1S4,1,32))&amp;CHAR(13)&amp;CHAR(10)&amp;" de "&amp;TEXT((INDEX(MAIA1S4,2,30)),"hh"&amp;":"&amp;"mm")&amp;" à "&amp;TEXT((INDEX(MAIA1S4,2,31)),"hh"&amp;":"&amp;"mm"&amp;" "&amp;CHAR(13)&amp;CHAR(10)&amp;"&amp;")&amp;" de "&amp;TEXT((INDEX(MAIA1S4,2,32)),"hh"&amp;":"&amp;"mm")&amp;" à "&amp;TEXT((INDEX(MAIA1S4,2,33)),"hh"&amp;":"&amp;"mm"&amp;" ")&amp;CHAR(13)&amp;CHAR(10)&amp;(INDEX(MAIA1S4,4,30))&amp;" "&amp;(INDEX(MAIA1S4,4,32))&amp;CHAR(13)&amp;CHAR(10)&amp;" "&amp;(INDEX(MAIA1S4,3,31))&amp;" "&amp;(INDEX(MAIA1S4,3,33))&amp;CHAR(13)&amp;CHAR(10)&amp;" "&amp;(INDEX(MAIA1S4,3,30)),(INDEX(MAIA1S4,1,30))&amp;CHAR(13)&amp;CHAR(10)&amp;" de "&amp;TEXT((INDEX(MAIA1S4,2,30)),"hh"&amp;":"&amp;"mm")&amp;" à "&amp;TEXT((INDEX(MAIA1S4,2,30)),"hh"&amp;":"&amp;"mm"&amp;" ")&amp;CHAR(13)&amp;CHAR(10)&amp;(INDEX(MAIA1S4,4,30))&amp;" "&amp;CHAR(13)&amp;CHAR(10)&amp;(INDEX(MAIA1S4,3,31))&amp;" "&amp;CHAR(13)&amp;CHAR(10)&amp;(INDEX(MAIA1S4,3,30))))</f>
        <v>#REF!</v>
      </c>
      <c r="H203" s="617"/>
      <c r="I203" s="618" t="e">
        <f>IF(COUNTIF((INDEX(MAIA1S4,1,38)),""),"",IF(COUNTIF((INDEX(MAIA1S4,1,40)),"&gt;&lt;"),(INDEX(MAIA1S4,1,38))&amp;"&amp;"&amp;(INDEX(MAIA1S4,1,40))&amp;CHAR(13)&amp;CHAR(10)&amp;" de "&amp;TEXT((INDEX(MAIA1S4,2,38)),"hh"&amp;":"&amp;"mm")&amp;" à "&amp;TEXT((INDEX(MAIA1S4,2,39)),"hh"&amp;":"&amp;"mm"&amp;" "&amp;CHAR(13)&amp;CHAR(10)&amp;"&amp;")&amp;" de "&amp;TEXT((INDEX(MAIA1S4,2,40)),"hh"&amp;":"&amp;"mm")&amp;" à "&amp;TEXT((INDEX(MAIA1S4,2,41)),"hh"&amp;":"&amp;"mm"&amp;" ")&amp;CHAR(13)&amp;CHAR(10)&amp;(INDEX(MAIA1S4,4,38))&amp;" "&amp;(INDEX(MAIA1S4,4,40))&amp;CHAR(13)&amp;CHAR(10)&amp;" "&amp;(INDEX(MAIA1S4,3,39))&amp;" "&amp;(INDEX(MAIA1S4,3,41))&amp;CHAR(13)&amp;CHAR(10)&amp;" "&amp;(INDEX(MAIA1S4,3,38)),(INDEX(MAIA1S4,1,38))&amp;CHAR(13)&amp;CHAR(10)&amp;" de "&amp;TEXT((INDEX(MAIA1S4,2,38)),"hh"&amp;":"&amp;"mm")&amp;" à "&amp;TEXT((INDEX(MAIA1S4,2,38)),"hh"&amp;":"&amp;"mm"&amp;" ")&amp;CHAR(13)&amp;CHAR(10)&amp;(INDEX(MAIA1S4,4,38))&amp;" "&amp;CHAR(13)&amp;CHAR(10)&amp;(INDEX(MAIA1S4,3,39))&amp;" "&amp;CHAR(13)&amp;CHAR(10)&amp;(INDEX(MAIA1S4,3,38))))</f>
        <v>#REF!</v>
      </c>
      <c r="J203" s="617"/>
      <c r="K203" s="618" t="e">
        <f>IF(COUNTIF((INDEX(MAIA1S4,1,44)),""),"",(INDEX(MAIA1S4,1,44))&amp;CHAR(13)&amp;CHAR(10)&amp;" de "&amp;TEXT((INDEX(MAIA1S4,2,44)),"hh"&amp;":"&amp;"mm")&amp;" à "&amp;TEXT((INDEX(MAIA1S4,2,44)),"hh"&amp;":"&amp;"mm"&amp;" ")&amp;CHAR(13)&amp;CHAR(10)&amp;(INDEX(MAIA1S4,4,44))&amp;" "&amp;CHAR(13)&amp;CHAR(10)&amp;(INDEX(MAIA1S4,3,45))&amp;" "&amp;CHAR(13)&amp;CHAR(10)&amp;(INDEX(MAIA1S4,3,44)))</f>
        <v>#REF!</v>
      </c>
      <c r="L203" s="619"/>
    </row>
    <row r="204" spans="1:12" ht="16.5" thickBot="1" x14ac:dyDescent="0.3"/>
    <row r="205" spans="1:12" x14ac:dyDescent="0.25">
      <c r="A205" s="33">
        <f>K200+2</f>
        <v>43248</v>
      </c>
      <c r="B205" s="34" t="s">
        <v>234</v>
      </c>
      <c r="C205" s="35">
        <f>A205+1</f>
        <v>43249</v>
      </c>
      <c r="D205" s="34" t="s">
        <v>234</v>
      </c>
      <c r="E205" s="35">
        <f>C205+1</f>
        <v>43250</v>
      </c>
      <c r="F205" s="34" t="s">
        <v>234</v>
      </c>
      <c r="G205" s="35">
        <f>E205+1</f>
        <v>43251</v>
      </c>
      <c r="H205" s="34" t="s">
        <v>234</v>
      </c>
      <c r="I205" s="35">
        <f>G205+1</f>
        <v>43252</v>
      </c>
      <c r="J205" s="34" t="s">
        <v>234</v>
      </c>
      <c r="K205" s="35">
        <f>I205+1</f>
        <v>43253</v>
      </c>
      <c r="L205" s="36" t="s">
        <v>234</v>
      </c>
    </row>
    <row r="206" spans="1:12" ht="96" customHeight="1" thickBot="1" x14ac:dyDescent="0.3">
      <c r="A206" s="620" t="e">
        <f>IF(COUNTIF((INDEX(MAIA1S5,1,2)),""),"",IF(COUNTIF((INDEX(MAIA1S5,1,4)),"&gt;&lt;"),(INDEX(MAIA1S5,1,2))&amp;"&amp;"&amp;(INDEX(MAIA1S5,1,4))&amp;CHAR(13)&amp;CHAR(10)&amp;" de "&amp;TEXT((INDEX(MAIA1S5,2,2)),"hh"&amp;":"&amp;"mm")&amp;" à "&amp;TEXT((INDEX(MAIA1S5,2,3)),"hh"&amp;":"&amp;"mm"&amp;" "&amp;CHAR(13)&amp;CHAR(10)&amp;"&amp;")&amp;" de "&amp;TEXT((INDEX(MAIA1S5,2,4)),"hh"&amp;":"&amp;"mm")&amp;" à "&amp;TEXT((INDEX(MAIA1S5,2,5)),"hh"&amp;":"&amp;"mm"&amp;" ")&amp;CHAR(13)&amp;CHAR(10)&amp;(INDEX(MAIA1S5,4,2))&amp;" "&amp;(INDEX(MAIA1S5,4,4))&amp;CHAR(13)&amp;CHAR(10)&amp;" "&amp;(INDEX(MAIA1S5,3,3))&amp;" "&amp;(INDEX(MAIA1S5,3,5))&amp;CHAR(13)&amp;CHAR(10)&amp;" "&amp;(INDEX(MAIA1S5,3,2)),(INDEX(MAIA1S5,1,2))&amp;CHAR(13)&amp;CHAR(10)&amp;" de "&amp;TEXT((INDEX(MAIA1S5,2,2)),"hh"&amp;":"&amp;"mm")&amp;" à "&amp;TEXT((INDEX(MAIA1S5,2,2)),"hh"&amp;":"&amp;"mm"&amp;" ")&amp;CHAR(13)&amp;CHAR(10)&amp;(INDEX(MAIA1S5,4,2))&amp;" "&amp;CHAR(13)&amp;CHAR(10)&amp;(INDEX(MAIA1S5,3,3))&amp;" "&amp;CHAR(13)&amp;CHAR(10)&amp;(INDEX(MAIA1S5,3,2))))</f>
        <v>#REF!</v>
      </c>
      <c r="B206" s="621"/>
      <c r="C206" s="622" t="e">
        <f>IF(COUNTIF((INDEX(MAIA1S5,1,10)),""),"",IF(COUNTIF((INDEX(MAIA1S5,1,12)),"&gt;&lt;"),(INDEX(MAIA1S5,1,10))&amp;"&amp;"&amp;(INDEX(MAIA1S5,1,12))&amp;CHAR(13)&amp;CHAR(10)&amp;" de "&amp;TEXT((INDEX(MAIA1S5,2,10)),"hh"&amp;":"&amp;"mm")&amp;" à "&amp;TEXT((INDEX(MAIA1S5,2,11)),"hh"&amp;":"&amp;"mm"&amp;" "&amp;CHAR(13)&amp;CHAR(10)&amp;"&amp;")&amp;" de "&amp;TEXT((INDEX(MAIA1S5,2,12)),"hh"&amp;":"&amp;"mm")&amp;" à "&amp;TEXT((INDEX(MAIA1S5,2,13)),"hh"&amp;":"&amp;"mm"&amp;" ")&amp;CHAR(13)&amp;CHAR(10)&amp;(INDEX(MAIA1S5,4,10))&amp;" "&amp;(INDEX(MAIA1S5,4,12))&amp;CHAR(13)&amp;CHAR(10)&amp;" "&amp;(INDEX(MAIA1S5,3,11))&amp;" "&amp;(INDEX(MAIA1S5,3,13))&amp;CHAR(13)&amp;CHAR(10)&amp;" "&amp;(INDEX(MAIA1S5,3,10)),(INDEX(MAIA1S5,1,10))&amp;CHAR(13)&amp;CHAR(10)&amp;" de "&amp;TEXT((INDEX(MAIA1S5,2,10)),"hh"&amp;":"&amp;"mm")&amp;" à "&amp;TEXT((INDEX(MAIA1S5,2,10)),"hh"&amp;":"&amp;"mm"&amp;" ")&amp;CHAR(13)&amp;CHAR(10)&amp;(INDEX(MAIA1S5,4,10))&amp;" "&amp;CHAR(13)&amp;CHAR(10)&amp;(INDEX(MAIA1S5,3,11))&amp;" "&amp;CHAR(13)&amp;CHAR(10)&amp;(INDEX(MAIA1S5,3,10))))</f>
        <v>#REF!</v>
      </c>
      <c r="D206" s="621"/>
      <c r="E206" s="623" t="e">
        <f>IF(COUNTIF((INDEX(MAIA1S5,1,18)),""),"",IF(COUNTIF((INDEX(MAIA1S5,1,20)),"&gt;&lt;"),(INDEX(MAIA1S5,1,18))&amp;"&amp;"&amp;(INDEX(MAIA1S5,1,20))&amp;CHAR(13)&amp;CHAR(10)&amp;" de "&amp;TEXT((INDEX(MAIA1S5,2,18)),"hh"&amp;":"&amp;"mm")&amp;" à "&amp;TEXT((INDEX(MAIA1S5,2,19)),"hh"&amp;":"&amp;"mm"&amp;" "&amp;CHAR(13)&amp;CHAR(10)&amp;"&amp;")&amp;" de "&amp;TEXT((INDEX(MAIA1S5,2,20)),"hh"&amp;":"&amp;"mm")&amp;" à "&amp;TEXT((INDEX(MAIA1S5,2,21)),"hh"&amp;":"&amp;"mm"&amp;" ")&amp;CHAR(13)&amp;CHAR(10)&amp;(INDEX(MAIA1S5,4,18))&amp;" "&amp;(INDEX(MAIA1S5,4,20))&amp;CHAR(13)&amp;CHAR(10)&amp;" "&amp;(INDEX(MAIA1S5,3,19))&amp;" "&amp;(INDEX(MAIA1S5,3,21))&amp;CHAR(13)&amp;CHAR(10)&amp;" "&amp;(INDEX(MAIA1S5,3,18)),(INDEX(MAIA1S5,1,18))&amp;CHAR(13)&amp;CHAR(10)&amp;" de "&amp;TEXT((INDEX(MAIA1S5,2,18)),"hh"&amp;":"&amp;"mm")&amp;" à "&amp;TEXT((INDEX(MAIA1S5,2,18)),"hh"&amp;":"&amp;"mm"&amp;" ")&amp;CHAR(13)&amp;CHAR(10)&amp;(INDEX(MAIA1S5,4,18))&amp;" "&amp;CHAR(13)&amp;CHAR(10)&amp;(INDEX(MAIA1S5,3,19))&amp;" "&amp;CHAR(13)&amp;CHAR(10)&amp;(INDEX(MAIA1S5,3,18))))</f>
        <v>#REF!</v>
      </c>
      <c r="F206" s="624"/>
      <c r="G206" s="623" t="e">
        <f>IF(COUNTIF((INDEX(MAIA1S5,1,26)),""),"",IF(COUNTIF((INDEX(MAIA1S5,1,28)),"&gt;&lt;"),(INDEX(MAIA1S5,1,26))&amp;"&amp;"&amp;(INDEX(MAIA1S5,1,28))&amp;CHAR(13)&amp;CHAR(10)&amp;" de "&amp;TEXT((INDEX(MAIA1S5,2,26)),"hh"&amp;":"&amp;"mm")&amp;" à "&amp;TEXT((INDEX(MAIA1S5,2,27)),"hh"&amp;":"&amp;"mm"&amp;" "&amp;CHAR(13)&amp;CHAR(10)&amp;"&amp;")&amp;" de "&amp;TEXT((INDEX(MAIA1S5,2,28)),"hh"&amp;":"&amp;"mm")&amp;" à "&amp;TEXT((INDEX(MAIA1S5,2,29)),"hh"&amp;":"&amp;"mm"&amp;" ")&amp;CHAR(13)&amp;CHAR(10)&amp;(INDEX(MAIA1S5,4,26))&amp;" "&amp;(INDEX(MAIA1S5,4,28))&amp;CHAR(13)&amp;CHAR(10)&amp;" "&amp;(INDEX(MAIA1S5,3,27))&amp;" "&amp;(INDEX(MAIA1S5,3,29))&amp;CHAR(13)&amp;CHAR(10)&amp;" "&amp;(INDEX(MAIA1S5,3,26)),(INDEX(MAIA1S5,1,26))&amp;CHAR(13)&amp;CHAR(10)&amp;" de "&amp;TEXT((INDEX(MAIA1S5,2,26)),"hh"&amp;":"&amp;"mm")&amp;" à "&amp;TEXT((INDEX(MAIA1S5,2,26)),"hh"&amp;":"&amp;"mm"&amp;" ")&amp;CHAR(13)&amp;CHAR(10)&amp;(INDEX(MAIA1S5,4,26))&amp;" "&amp;CHAR(13)&amp;CHAR(10)&amp;(INDEX(MAIA1S5,3,27))&amp;" "&amp;CHAR(13)&amp;CHAR(10)&amp;(INDEX(MAIA1S5,3,26))))</f>
        <v>#REF!</v>
      </c>
      <c r="H206" s="624"/>
      <c r="I206" s="623" t="e">
        <f>IF(COUNTIF((INDEX(JUINA1S1,1,34)),""),"",IF(COUNTIF((INDEX(JUINA1S1,1,36)),"&gt;&lt;"),(INDEX(JUINA1S1,1,34))&amp;"&amp;"&amp;(INDEX(JUINA1S1,1,36))&amp;CHAR(13)&amp;CHAR(10)&amp;" de "&amp;TEXT((INDEX(JUINA1S1,2,34)),"hh"&amp;":"&amp;"mm")&amp;" à "&amp;TEXT((INDEX(JUINA1S1,2,35)),"hh"&amp;":"&amp;"mm"&amp;" "&amp;CHAR(13)&amp;CHAR(10)&amp;"&amp;")&amp;" de "&amp;TEXT((INDEX(JUINA1S1,2,36)),"hh"&amp;":"&amp;"mm")&amp;" à "&amp;TEXT((INDEX(JUINA1S1,2,37)),"hh"&amp;":"&amp;"mm"&amp;" ")&amp;CHAR(13)&amp;CHAR(10)&amp;(INDEX(JUINA1S1,4,34))&amp;" "&amp;(INDEX(JUINA1S1,4,36))&amp;CHAR(13)&amp;CHAR(10)&amp;" "&amp;(INDEX(JUINA1S1,3,35))&amp;" "&amp;(INDEX(JUINA1S1,3,37))&amp;CHAR(13)&amp;CHAR(10)&amp;" "&amp;(INDEX(JUINA1S1,3,34)),(INDEX(JUINA1S1,1,34))&amp;CHAR(13)&amp;CHAR(10)&amp;" de "&amp;TEXT((INDEX(JUINA1S1,2,34)),"hh"&amp;":"&amp;"mm")&amp;" à "&amp;TEXT((INDEX(JUINA1S1,2,34)),"hh"&amp;":"&amp;"mm"&amp;" ")&amp;CHAR(13)&amp;CHAR(10)&amp;(INDEX(JUINA1S1,4,34))&amp;" "&amp;CHAR(13)&amp;CHAR(10)&amp;(INDEX(JUINA1S1,3,35))&amp;" "&amp;CHAR(13)&amp;CHAR(10)&amp;(INDEX(JUINA1S1,3,34))))</f>
        <v>#REF!</v>
      </c>
      <c r="J206" s="624"/>
      <c r="K206" s="622" t="e">
        <f>IF(COUNTIF((INDEX(JUINA1S1,1,42)),""),"",(INDEX(JUINA1S1,1,42))&amp;CHAR(13)&amp;CHAR(10)&amp;" de "&amp;TEXT((INDEX(JUINA1S1,2,42)),"hh"&amp;":"&amp;"mm")&amp;" à "&amp;TEXT((INDEX(JUINA1S1,2,42)),"hh"&amp;":"&amp;"mm"&amp;" ")&amp;CHAR(13)&amp;CHAR(10)&amp;(INDEX(JUINA1S1,4,42))&amp;" "&amp;CHAR(13)&amp;CHAR(10)&amp;(INDEX(JUINA1S1,3,43))&amp;" "&amp;CHAR(13)&amp;CHAR(10)&amp;(INDEX(JUINA1S1,3,42)))</f>
        <v>#REF!</v>
      </c>
      <c r="L206" s="625"/>
    </row>
    <row r="207" spans="1:12" x14ac:dyDescent="0.25">
      <c r="A207" s="37"/>
      <c r="B207" s="39" t="s">
        <v>235</v>
      </c>
      <c r="C207" s="38"/>
      <c r="D207" s="39" t="s">
        <v>235</v>
      </c>
      <c r="E207" s="42"/>
      <c r="F207" s="43" t="s">
        <v>235</v>
      </c>
      <c r="G207" s="42"/>
      <c r="H207" s="43" t="s">
        <v>235</v>
      </c>
      <c r="I207" s="42"/>
      <c r="J207" s="43" t="s">
        <v>235</v>
      </c>
      <c r="K207" s="44"/>
      <c r="L207" s="45" t="s">
        <v>235</v>
      </c>
    </row>
    <row r="208" spans="1:12" ht="96" customHeight="1" thickBot="1" x14ac:dyDescent="0.3">
      <c r="A208" s="616" t="e">
        <f>IF(COUNTIF((INDEX(MAIA1S5,1,6)),""),"",IF(COUNTIF((INDEX(MAIA1S5,1,8)),"&gt;&lt;"),(INDEX(MAIA1S5,1,6))&amp;"&amp;"&amp;(INDEX(MAIA1S5,1,8))&amp;CHAR(13)&amp;CHAR(10)&amp;" de "&amp;TEXT((INDEX(MAIA1S5,2,6)),"hh"&amp;":"&amp;"mm")&amp;" à "&amp;TEXT((INDEX(MAIA1S5,2,7)),"hh"&amp;":"&amp;"mm"&amp;" "&amp;CHAR(13)&amp;CHAR(10)&amp;"&amp;")&amp;" de "&amp;TEXT((INDEX(MAIA1S5,2,8)),"hh"&amp;":"&amp;"mm")&amp;" à "&amp;TEXT((INDEX(MAIA1S5,2,9)),"hh"&amp;":"&amp;"mm"&amp;" ")&amp;CHAR(13)&amp;CHAR(10)&amp;(INDEX(MAIA1S5,4,6))&amp;" "&amp;(INDEX(MAIA1S5,4,8))&amp;CHAR(13)&amp;CHAR(10)&amp;" "&amp;(INDEX(MAIA1S5,3,7))&amp;" "&amp;(INDEX(MAIA1S5,3,9))&amp;CHAR(13)&amp;CHAR(10)&amp;" "&amp;(INDEX(MAIA1S5,3,6)),(INDEX(MAIA1S5,1,6))&amp;CHAR(13)&amp;CHAR(10)&amp;" de "&amp;TEXT((INDEX(MAIA1S5,2,6)),"hh"&amp;":"&amp;"mm")&amp;" à "&amp;TEXT((INDEX(MAIA1S5,2,6)),"hh"&amp;":"&amp;"mm"&amp;" ")&amp;CHAR(13)&amp;CHAR(10)&amp;(INDEX(MAIA1S5,4,6))&amp;" "&amp;CHAR(13)&amp;CHAR(10)&amp;(INDEX(MAIA1S5,3,7))&amp;" "&amp;CHAR(13)&amp;CHAR(10)&amp;(INDEX(MAIA1S5,3,6))))</f>
        <v>#REF!</v>
      </c>
      <c r="B208" s="617"/>
      <c r="C208" s="618" t="e">
        <f>IF(COUNTIF((INDEX(MAIA1S5,1,14)),""),"",IF(COUNTIF((INDEX(MAIA1S5,1,16)),"&gt;&lt;"),(INDEX(MAIA1S5,1,14))&amp;"&amp;"&amp;(INDEX(MAIA1S5,1,16))&amp;CHAR(13)&amp;CHAR(10)&amp;" de "&amp;TEXT((INDEX(MAIA1S5,2,14)),"hh"&amp;":"&amp;"mm")&amp;" à "&amp;TEXT((INDEX(MAIA1S5,2,15)),"hh"&amp;":"&amp;"mm"&amp;" "&amp;CHAR(13)&amp;CHAR(10)&amp;"&amp;")&amp;" de "&amp;TEXT((INDEX(MAIA1S5,2,16)),"hh"&amp;":"&amp;"mm")&amp;" à "&amp;TEXT((INDEX(MAIA1S5,2,17)),"hh"&amp;":"&amp;"mm"&amp;" ")&amp;CHAR(13)&amp;CHAR(10)&amp;(INDEX(MAIA1S5,4,14))&amp;" "&amp;(INDEX(MAIA1S5,4,16))&amp;CHAR(13)&amp;CHAR(10)&amp;" "&amp;(INDEX(MAIA1S5,3,15))&amp;" "&amp;(INDEX(MAIA1S5,3,17))&amp;CHAR(13)&amp;CHAR(10)&amp;" "&amp;(INDEX(MAIA1S5,3,14)),(INDEX(MAIA1S5,1,14))&amp;CHAR(13)&amp;CHAR(10)&amp;" de "&amp;TEXT((INDEX(MAIA1S5,2,14)),"hh"&amp;":"&amp;"mm")&amp;" à "&amp;TEXT((INDEX(MAIA1S5,2,14)),"hh"&amp;":"&amp;"mm"&amp;" ")&amp;CHAR(13)&amp;CHAR(10)&amp;(INDEX(MAIA1S5,4,14))&amp;" "&amp;CHAR(13)&amp;CHAR(10)&amp;(INDEX(MAIA1S5,3,15))&amp;" "&amp;CHAR(13)&amp;CHAR(10)&amp;(INDEX(MAIA1S5,3,14))))</f>
        <v>#REF!</v>
      </c>
      <c r="D208" s="617"/>
      <c r="E208" s="618" t="e">
        <f>IF(COUNTIF((INDEX(MAIA1S5,1,22)),""),"",IF(COUNTIF((INDEX(MAIA1S5,1,24)),"&gt;&lt;"),(INDEX(MAIA1S5,1,22))&amp;"&amp;"&amp;(INDEX(MAIA1S5,1,24))&amp;CHAR(13)&amp;CHAR(10)&amp;" de "&amp;TEXT((INDEX(MAIA1S5,2,22)),"hh"&amp;":"&amp;"mm")&amp;" à "&amp;TEXT((INDEX(MAIA1S5,2,23)),"hh"&amp;":"&amp;"mm"&amp;" "&amp;CHAR(13)&amp;CHAR(10)&amp;"&amp;")&amp;" de "&amp;TEXT((INDEX(MAIA1S5,2,24)),"hh"&amp;":"&amp;"mm")&amp;" à "&amp;TEXT((INDEX(MAIA1S5,2,25)),"hh"&amp;":"&amp;"mm"&amp;" ")&amp;CHAR(13)&amp;CHAR(10)&amp;(INDEX(MAIA1S5,4,22))&amp;" "&amp;(INDEX(MAIA1S5,4,24))&amp;CHAR(13)&amp;CHAR(10)&amp;" "&amp;(INDEX(MAIA1S5,3,23))&amp;" "&amp;(INDEX(MAIA1S5,3,25))&amp;CHAR(13)&amp;CHAR(10)&amp;" "&amp;(INDEX(MAIA1S5,3,22)),(INDEX(MAIA1S5,1,22))&amp;CHAR(13)&amp;CHAR(10)&amp;" de "&amp;TEXT((INDEX(MAIA1S5,2,22)),"hh"&amp;":"&amp;"mm")&amp;" à "&amp;TEXT((INDEX(MAIA1S5,2,22)),"hh"&amp;":"&amp;"mm"&amp;" ")&amp;CHAR(13)&amp;CHAR(10)&amp;(INDEX(MAIA1S5,4,22))&amp;" "&amp;CHAR(13)&amp;CHAR(10)&amp;(INDEX(MAIA1S5,3,23))&amp;" "&amp;CHAR(13)&amp;CHAR(10)&amp;(INDEX(MAIA1S5,3,22))))</f>
        <v>#REF!</v>
      </c>
      <c r="F208" s="617"/>
      <c r="G208" s="618" t="e">
        <f>IF(COUNTIF((INDEX(MAIA1S5,1,30)),""),"",IF(COUNTIF((INDEX(MAIA1S5,1,32)),"&gt;&lt;"),(INDEX(MAIA1S5,1,30))&amp;"&amp;"&amp;(INDEX(MAIA1S5,1,32))&amp;CHAR(13)&amp;CHAR(10)&amp;" de "&amp;TEXT((INDEX(MAIA1S5,2,30)),"hh"&amp;":"&amp;"mm")&amp;" à "&amp;TEXT((INDEX(MAIA1S5,2,31)),"hh"&amp;":"&amp;"mm"&amp;" "&amp;CHAR(13)&amp;CHAR(10)&amp;"&amp;")&amp;" de "&amp;TEXT((INDEX(MAIA1S5,2,32)),"hh"&amp;":"&amp;"mm")&amp;" à "&amp;TEXT((INDEX(MAIA1S5,2,33)),"hh"&amp;":"&amp;"mm"&amp;" ")&amp;CHAR(13)&amp;CHAR(10)&amp;(INDEX(MAIA1S5,4,30))&amp;" "&amp;(INDEX(MAIA1S5,4,32))&amp;CHAR(13)&amp;CHAR(10)&amp;" "&amp;(INDEX(MAIA1S5,3,31))&amp;" "&amp;(INDEX(MAIA1S5,3,33))&amp;CHAR(13)&amp;CHAR(10)&amp;" "&amp;(INDEX(MAIA1S5,3,30)),(INDEX(MAIA1S5,1,30))&amp;CHAR(13)&amp;CHAR(10)&amp;" de "&amp;TEXT((INDEX(MAIA1S5,2,30)),"hh"&amp;":"&amp;"mm")&amp;" à "&amp;TEXT((INDEX(MAIA1S5,2,30)),"hh"&amp;":"&amp;"mm"&amp;" ")&amp;CHAR(13)&amp;CHAR(10)&amp;(INDEX(MAIA1S5,4,30))&amp;" "&amp;CHAR(13)&amp;CHAR(10)&amp;(INDEX(MAIA1S5,3,31))&amp;" "&amp;CHAR(13)&amp;CHAR(10)&amp;(INDEX(MAIA1S5,3,30))))</f>
        <v>#REF!</v>
      </c>
      <c r="H208" s="617"/>
      <c r="I208" s="618" t="e">
        <f>IF(COUNTIF((INDEX(JUINA1S1,1,38)),""),"",IF(COUNTIF((INDEX(JUINA1S1,1,40)),"&gt;&lt;"),(INDEX(JUINA1S1,1,38))&amp;"&amp;"&amp;(INDEX(JUINA1S1,1,40))&amp;CHAR(13)&amp;CHAR(10)&amp;" de "&amp;TEXT((INDEX(JUINA1S1,2,38)),"hh"&amp;":"&amp;"mm")&amp;" à "&amp;TEXT((INDEX(JUINA1S1,2,39)),"hh"&amp;":"&amp;"mm"&amp;" "&amp;CHAR(13)&amp;CHAR(10)&amp;"&amp;")&amp;" de "&amp;TEXT((INDEX(JUINA1S1,2,40)),"hh"&amp;":"&amp;"mm")&amp;" à "&amp;TEXT((INDEX(JUINA1S1,2,41)),"hh"&amp;":"&amp;"mm"&amp;" ")&amp;CHAR(13)&amp;CHAR(10)&amp;(INDEX(JUINA1S1,4,38))&amp;" "&amp;(INDEX(JUINA1S1,4,40))&amp;CHAR(13)&amp;CHAR(10)&amp;" "&amp;(INDEX(JUINA1S1,3,39))&amp;" "&amp;(INDEX(JUINA1S1,3,41))&amp;CHAR(13)&amp;CHAR(10)&amp;" "&amp;(INDEX(JUINA1S1,3,38)),(INDEX(JUINA1S1,1,38))&amp;CHAR(13)&amp;CHAR(10)&amp;" de "&amp;TEXT((INDEX(JUINA1S1,2,38)),"hh"&amp;":"&amp;"mm")&amp;" à "&amp;TEXT((INDEX(JUINA1S1,2,38)),"hh"&amp;":"&amp;"mm"&amp;" ")&amp;CHAR(13)&amp;CHAR(10)&amp;(INDEX(JUINA1S1,4,38))&amp;" "&amp;CHAR(13)&amp;CHAR(10)&amp;(INDEX(JUINA1S1,3,39))&amp;" "&amp;CHAR(13)&amp;CHAR(10)&amp;(INDEX(JUINA1S1,3,38))))</f>
        <v>#REF!</v>
      </c>
      <c r="J208" s="617"/>
      <c r="K208" s="618" t="e">
        <f>IF(COUNTIF((INDEX(JUINA1S1,1,44)),""),"",(INDEX(JUINA1S1,1,44))&amp;CHAR(13)&amp;CHAR(10)&amp;" de "&amp;TEXT((INDEX(JUINA1S1,2,44)),"hh"&amp;":"&amp;"mm")&amp;" à "&amp;TEXT((INDEX(JUINA1S1,2,44)),"hh"&amp;":"&amp;"mm"&amp;" ")&amp;CHAR(13)&amp;CHAR(10)&amp;(INDEX(JUINA1S1,4,44))&amp;" "&amp;CHAR(13)&amp;CHAR(10)&amp;(INDEX(JUINA1S1,3,45))&amp;" "&amp;CHAR(13)&amp;CHAR(10)&amp;(INDEX(JUINA1S1,3,44)))</f>
        <v>#REF!</v>
      </c>
      <c r="L208" s="619"/>
    </row>
    <row r="210" spans="1:12" ht="19.5" thickBot="1" x14ac:dyDescent="0.35">
      <c r="A210" s="32">
        <f>EDATE(A189,1)</f>
        <v>43279</v>
      </c>
      <c r="C210" s="32"/>
      <c r="E210" s="32"/>
      <c r="G210" s="32"/>
      <c r="I210" s="32"/>
      <c r="K210" s="32"/>
    </row>
    <row r="211" spans="1:12" x14ac:dyDescent="0.25">
      <c r="A211" s="33">
        <f>+K205+2</f>
        <v>43255</v>
      </c>
      <c r="B211" s="34" t="s">
        <v>234</v>
      </c>
      <c r="C211" s="35">
        <f>A211+1</f>
        <v>43256</v>
      </c>
      <c r="D211" s="34" t="s">
        <v>234</v>
      </c>
      <c r="E211" s="35">
        <f>C211+1</f>
        <v>43257</v>
      </c>
      <c r="F211" s="34" t="s">
        <v>234</v>
      </c>
      <c r="G211" s="35">
        <f>E211+1</f>
        <v>43258</v>
      </c>
      <c r="H211" s="34" t="s">
        <v>234</v>
      </c>
      <c r="I211" s="35">
        <f>G211+1</f>
        <v>43259</v>
      </c>
      <c r="J211" s="34" t="s">
        <v>234</v>
      </c>
      <c r="K211" s="35">
        <f>I211+1</f>
        <v>43260</v>
      </c>
      <c r="L211" s="36" t="s">
        <v>234</v>
      </c>
    </row>
    <row r="212" spans="1:12" ht="96" customHeight="1" thickBot="1" x14ac:dyDescent="0.3">
      <c r="A212" s="620" t="e">
        <f>IF(COUNTIF((INDEX(JUINA1S2,1,2)),""),"",IF(COUNTIF((INDEX(JUINA1S2,1,4)),"&gt;&lt;"),(INDEX(JUINA1S2,1,2))&amp;"&amp;"&amp;(INDEX(JUINA1S2,1,4))&amp;CHAR(13)&amp;CHAR(10)&amp;" de "&amp;TEXT((INDEX(JUINA1S2,2,2)),"hh"&amp;":"&amp;"mm")&amp;" à "&amp;TEXT((INDEX(JUINA1S2,2,3)),"hh"&amp;":"&amp;"mm"&amp;" "&amp;CHAR(13)&amp;CHAR(10)&amp;"&amp;")&amp;" de "&amp;TEXT((INDEX(JUINA1S2,2,4)),"hh"&amp;":"&amp;"mm")&amp;" à "&amp;TEXT((INDEX(JUINA1S2,2,5)),"hh"&amp;":"&amp;"mm"&amp;" ")&amp;CHAR(13)&amp;CHAR(10)&amp;(INDEX(JUINA1S2,4,2))&amp;" "&amp;(INDEX(JUINA1S2,4,4))&amp;CHAR(13)&amp;CHAR(10)&amp;" "&amp;(INDEX(JUINA1S2,3,3))&amp;" "&amp;(INDEX(JUINA1S2,3,5))&amp;CHAR(13)&amp;CHAR(10)&amp;" "&amp;(INDEX(JUINA1S2,3,2)),(INDEX(JUINA1S2,1,2))&amp;CHAR(13)&amp;CHAR(10)&amp;" de "&amp;TEXT((INDEX(JUINA1S2,2,2)),"hh"&amp;":"&amp;"mm")&amp;" à "&amp;TEXT((INDEX(JUINA1S2,2,2)),"hh"&amp;":"&amp;"mm"&amp;" ")&amp;CHAR(13)&amp;CHAR(10)&amp;(INDEX(JUINA1S2,4,2))&amp;" "&amp;CHAR(13)&amp;CHAR(10)&amp;(INDEX(JUINA1S2,3,3))&amp;" "&amp;CHAR(13)&amp;CHAR(10)&amp;(INDEX(JUINA1S2,3,2))))</f>
        <v>#REF!</v>
      </c>
      <c r="B212" s="621"/>
      <c r="C212" s="622" t="e">
        <f>IF(COUNTIF((INDEX(JUINA1S2,1,10)),""),"",IF(COUNTIF((INDEX(JUINA1S2,1,12)),"&gt;&lt;"),(INDEX(JUINA1S2,1,10))&amp;"&amp;"&amp;(INDEX(JUINA1S2,1,12))&amp;CHAR(13)&amp;CHAR(10)&amp;" de "&amp;TEXT((INDEX(JUINA1S2,2,10)),"hh"&amp;":"&amp;"mm")&amp;" à "&amp;TEXT((INDEX(JUINA1S2,2,11)),"hh"&amp;":"&amp;"mm"&amp;" "&amp;CHAR(13)&amp;CHAR(10)&amp;"&amp;")&amp;" de "&amp;TEXT((INDEX(JUINA1S2,2,12)),"hh"&amp;":"&amp;"mm")&amp;" à "&amp;TEXT((INDEX(JUINA1S2,2,13)),"hh"&amp;":"&amp;"mm"&amp;" ")&amp;CHAR(13)&amp;CHAR(10)&amp;(INDEX(JUINA1S2,4,10))&amp;" "&amp;(INDEX(JUINA1S2,4,12))&amp;CHAR(13)&amp;CHAR(10)&amp;" "&amp;(INDEX(JUINA1S2,3,11))&amp;" "&amp;(INDEX(JUINA1S2,3,13))&amp;CHAR(13)&amp;CHAR(10)&amp;" "&amp;(INDEX(JUINA1S2,3,10)),(INDEX(JUINA1S2,1,10))&amp;CHAR(13)&amp;CHAR(10)&amp;" de "&amp;TEXT((INDEX(JUINA1S2,2,10)),"hh"&amp;":"&amp;"mm")&amp;" à "&amp;TEXT((INDEX(JUINA1S2,2,10)),"hh"&amp;":"&amp;"mm"&amp;" ")&amp;CHAR(13)&amp;CHAR(10)&amp;(INDEX(JUINA1S2,4,10))&amp;" "&amp;CHAR(13)&amp;CHAR(10)&amp;(INDEX(JUINA1S2,3,11))&amp;" "&amp;CHAR(13)&amp;CHAR(10)&amp;(INDEX(JUINA1S2,3,10))))</f>
        <v>#REF!</v>
      </c>
      <c r="D212" s="621"/>
      <c r="E212" s="623" t="e">
        <f>IF(COUNTIF((INDEX(JUINA1S2,1,18)),""),"",IF(COUNTIF((INDEX(JUINA1S2,1,20)),"&gt;&lt;"),(INDEX(JUINA1S2,1,18))&amp;"&amp;"&amp;(INDEX(JUINA1S2,1,20))&amp;CHAR(13)&amp;CHAR(10)&amp;" de "&amp;TEXT((INDEX(JUINA1S2,2,18)),"hh"&amp;":"&amp;"mm")&amp;" à "&amp;TEXT((INDEX(JUINA1S2,2,19)),"hh"&amp;":"&amp;"mm"&amp;" "&amp;CHAR(13)&amp;CHAR(10)&amp;"&amp;")&amp;" de "&amp;TEXT((INDEX(JUINA1S2,2,20)),"hh"&amp;":"&amp;"mm")&amp;" à "&amp;TEXT((INDEX(JUINA1S2,2,21)),"hh"&amp;":"&amp;"mm"&amp;" ")&amp;CHAR(13)&amp;CHAR(10)&amp;(INDEX(JUINA1S2,4,18))&amp;" "&amp;(INDEX(JUINA1S2,4,20))&amp;CHAR(13)&amp;CHAR(10)&amp;" "&amp;(INDEX(JUINA1S2,3,19))&amp;" "&amp;(INDEX(JUINA1S2,3,21))&amp;CHAR(13)&amp;CHAR(10)&amp;" "&amp;(INDEX(JUINA1S2,3,18)),(INDEX(JUINA1S2,1,18))&amp;CHAR(13)&amp;CHAR(10)&amp;" de "&amp;TEXT((INDEX(JUINA1S2,2,18)),"hh"&amp;":"&amp;"mm")&amp;" à "&amp;TEXT((INDEX(JUINA1S2,2,18)),"hh"&amp;":"&amp;"mm"&amp;" ")&amp;CHAR(13)&amp;CHAR(10)&amp;(INDEX(JUINA1S2,4,18))&amp;" "&amp;CHAR(13)&amp;CHAR(10)&amp;(INDEX(JUINA1S2,3,19))&amp;" "&amp;CHAR(13)&amp;CHAR(10)&amp;(INDEX(JUINA1S2,3,18))))</f>
        <v>#REF!</v>
      </c>
      <c r="F212" s="624"/>
      <c r="G212" s="623" t="e">
        <f>IF(COUNTIF((INDEX(JUINA1S2,1,26)),""),"",IF(COUNTIF((INDEX(JUINA1S2,1,28)),"&gt;&lt;"),(INDEX(JUINA1S2,1,26))&amp;"&amp;"&amp;(INDEX(JUINA1S2,1,28))&amp;CHAR(13)&amp;CHAR(10)&amp;" de "&amp;TEXT((INDEX(JUINA1S2,2,26)),"hh"&amp;":"&amp;"mm")&amp;" à "&amp;TEXT((INDEX(JUINA1S2,2,27)),"hh"&amp;":"&amp;"mm"&amp;" "&amp;CHAR(13)&amp;CHAR(10)&amp;"&amp;")&amp;" de "&amp;TEXT((INDEX(JUINA1S2,2,28)),"hh"&amp;":"&amp;"mm")&amp;" à "&amp;TEXT((INDEX(JUINA1S2,2,29)),"hh"&amp;":"&amp;"mm"&amp;" ")&amp;CHAR(13)&amp;CHAR(10)&amp;(INDEX(JUINA1S2,4,26))&amp;" "&amp;(INDEX(JUINA1S2,4,28))&amp;CHAR(13)&amp;CHAR(10)&amp;" "&amp;(INDEX(JUINA1S2,3,27))&amp;" "&amp;(INDEX(JUINA1S2,3,29))&amp;CHAR(13)&amp;CHAR(10)&amp;" "&amp;(INDEX(JUINA1S2,3,26)),(INDEX(JUINA1S2,1,26))&amp;CHAR(13)&amp;CHAR(10)&amp;" de "&amp;TEXT((INDEX(JUINA1S2,2,26)),"hh"&amp;":"&amp;"mm")&amp;" à "&amp;TEXT((INDEX(JUINA1S2,2,26)),"hh"&amp;":"&amp;"mm"&amp;" ")&amp;CHAR(13)&amp;CHAR(10)&amp;(INDEX(JUINA1S2,4,26))&amp;" "&amp;CHAR(13)&amp;CHAR(10)&amp;(INDEX(JUINA1S2,3,27))&amp;" "&amp;CHAR(13)&amp;CHAR(10)&amp;(INDEX(JUINA1S2,3,26))))</f>
        <v>#REF!</v>
      </c>
      <c r="H212" s="624"/>
      <c r="I212" s="623" t="e">
        <f>IF(COUNTIF((INDEX(JUINA1S2,1,34)),""),"",IF(COUNTIF((INDEX(JUINA1S2,1,36)),"&gt;&lt;"),(INDEX(JUINA1S2,1,34))&amp;"&amp;"&amp;(INDEX(JUINA1S2,1,36))&amp;CHAR(13)&amp;CHAR(10)&amp;" de "&amp;TEXT((INDEX(JUINA1S2,2,34)),"hh"&amp;":"&amp;"mm")&amp;" à "&amp;TEXT((INDEX(JUINA1S2,2,35)),"hh"&amp;":"&amp;"mm"&amp;" "&amp;CHAR(13)&amp;CHAR(10)&amp;"&amp;")&amp;" de "&amp;TEXT((INDEX(JUINA1S2,2,36)),"hh"&amp;":"&amp;"mm")&amp;" à "&amp;TEXT((INDEX(JUINA1S2,2,37)),"hh"&amp;":"&amp;"mm"&amp;" ")&amp;CHAR(13)&amp;CHAR(10)&amp;(INDEX(JUINA1S2,4,34))&amp;" "&amp;(INDEX(JUINA1S2,4,36))&amp;CHAR(13)&amp;CHAR(10)&amp;" "&amp;(INDEX(JUINA1S2,3,35))&amp;" "&amp;(INDEX(JUINA1S2,3,37))&amp;CHAR(13)&amp;CHAR(10)&amp;" "&amp;(INDEX(JUINA1S2,3,34)),(INDEX(JUINA1S2,1,34))&amp;CHAR(13)&amp;CHAR(10)&amp;" de "&amp;TEXT((INDEX(JUINA1S2,2,34)),"hh"&amp;":"&amp;"mm")&amp;" à "&amp;TEXT((INDEX(JUINA1S2,2,34)),"hh"&amp;":"&amp;"mm"&amp;" ")&amp;CHAR(13)&amp;CHAR(10)&amp;(INDEX(JUINA1S2,4,34))&amp;" "&amp;CHAR(13)&amp;CHAR(10)&amp;(INDEX(JUINA1S2,3,35))&amp;" "&amp;CHAR(13)&amp;CHAR(10)&amp;(INDEX(JUINA1S2,3,34))))</f>
        <v>#REF!</v>
      </c>
      <c r="J212" s="624"/>
      <c r="K212" s="622" t="e">
        <f>IF(COUNTIF((INDEX(JUINA1S2,1,42)),""),"",(INDEX(JUINA1S2,1,42))&amp;CHAR(13)&amp;CHAR(10)&amp;" de "&amp;TEXT((INDEX(JUINA1S2,2,42)),"hh"&amp;":"&amp;"mm")&amp;" à "&amp;TEXT((INDEX(JUINA1S2,2,42)),"hh"&amp;":"&amp;"mm"&amp;" ")&amp;CHAR(13)&amp;CHAR(10)&amp;(INDEX(JUINA1S2,4,42))&amp;" "&amp;CHAR(13)&amp;CHAR(10)&amp;(INDEX(JUINA1S2,3,43))&amp;" "&amp;CHAR(13)&amp;CHAR(10)&amp;(INDEX(JUINA1S2,3,42)))</f>
        <v>#REF!</v>
      </c>
      <c r="L212" s="625"/>
    </row>
    <row r="213" spans="1:12" x14ac:dyDescent="0.25">
      <c r="A213" s="37"/>
      <c r="B213" s="39" t="s">
        <v>235</v>
      </c>
      <c r="C213" s="38"/>
      <c r="D213" s="39" t="s">
        <v>235</v>
      </c>
      <c r="E213" s="42"/>
      <c r="F213" s="43" t="s">
        <v>235</v>
      </c>
      <c r="G213" s="42"/>
      <c r="H213" s="43" t="s">
        <v>235</v>
      </c>
      <c r="I213" s="42"/>
      <c r="J213" s="43" t="s">
        <v>235</v>
      </c>
      <c r="K213" s="44"/>
      <c r="L213" s="45" t="s">
        <v>235</v>
      </c>
    </row>
    <row r="214" spans="1:12" ht="96" customHeight="1" thickBot="1" x14ac:dyDescent="0.3">
      <c r="A214" s="616" t="e">
        <f>IF(COUNTIF((INDEX(JUINA1S2,1,6)),""),"",IF(COUNTIF((INDEX(JUINA1S2,1,8)),"&gt;&lt;"),(INDEX(JUINA1S2,1,6))&amp;"&amp;"&amp;(INDEX(JUINA1S2,1,8))&amp;CHAR(13)&amp;CHAR(10)&amp;" de "&amp;TEXT((INDEX(JUINA1S2,2,6)),"hh"&amp;":"&amp;"mm")&amp;" à "&amp;TEXT((INDEX(JUINA1S2,2,7)),"hh"&amp;":"&amp;"mm"&amp;" "&amp;CHAR(13)&amp;CHAR(10)&amp;"&amp;")&amp;" de "&amp;TEXT((INDEX(JUINA1S2,2,8)),"hh"&amp;":"&amp;"mm")&amp;" à "&amp;TEXT((INDEX(JUINA1S2,2,9)),"hh"&amp;":"&amp;"mm"&amp;" ")&amp;CHAR(13)&amp;CHAR(10)&amp;(INDEX(JUINA1S2,4,6))&amp;" "&amp;(INDEX(JUINA1S2,4,8))&amp;CHAR(13)&amp;CHAR(10)&amp;" "&amp;(INDEX(JUINA1S2,3,7))&amp;" "&amp;(INDEX(JUINA1S2,3,9))&amp;CHAR(13)&amp;CHAR(10)&amp;" "&amp;(INDEX(JUINA1S2,3,6)),(INDEX(JUINA1S2,1,6))&amp;CHAR(13)&amp;CHAR(10)&amp;" de "&amp;TEXT((INDEX(JUINA1S2,2,6)),"hh"&amp;":"&amp;"mm")&amp;" à "&amp;TEXT((INDEX(JUINA1S2,2,6)),"hh"&amp;":"&amp;"mm"&amp;" ")&amp;CHAR(13)&amp;CHAR(10)&amp;(INDEX(JUINA1S2,4,6))&amp;" "&amp;CHAR(13)&amp;CHAR(10)&amp;(INDEX(JUINA1S2,3,7))&amp;" "&amp;CHAR(13)&amp;CHAR(10)&amp;(INDEX(JUINA1S2,3,6))))</f>
        <v>#REF!</v>
      </c>
      <c r="B214" s="617"/>
      <c r="C214" s="618" t="e">
        <f>IF(COUNTIF((INDEX(JUINA1S2,1,14)),""),"",IF(COUNTIF((INDEX(JUINA1S2,1,16)),"&gt;&lt;"),(INDEX(JUINA1S2,1,14))&amp;"&amp;"&amp;(INDEX(JUINA1S2,1,16))&amp;CHAR(13)&amp;CHAR(10)&amp;" de "&amp;TEXT((INDEX(JUINA1S2,2,14)),"hh"&amp;":"&amp;"mm")&amp;" à "&amp;TEXT((INDEX(JUINA1S2,2,15)),"hh"&amp;":"&amp;"mm"&amp;" "&amp;CHAR(13)&amp;CHAR(10)&amp;"&amp;")&amp;" de "&amp;TEXT((INDEX(JUINA1S2,2,16)),"hh"&amp;":"&amp;"mm")&amp;" à "&amp;TEXT((INDEX(JUINA1S2,2,17)),"hh"&amp;":"&amp;"mm"&amp;" ")&amp;CHAR(13)&amp;CHAR(10)&amp;(INDEX(JUINA1S2,4,14))&amp;" "&amp;(INDEX(JUINA1S2,4,16))&amp;CHAR(13)&amp;CHAR(10)&amp;" "&amp;(INDEX(JUINA1S2,3,15))&amp;" "&amp;(INDEX(JUINA1S2,3,17))&amp;CHAR(13)&amp;CHAR(10)&amp;" "&amp;(INDEX(JUINA1S2,3,14)),(INDEX(JUINA1S2,1,14))&amp;CHAR(13)&amp;CHAR(10)&amp;" de "&amp;TEXT((INDEX(JUINA1S2,2,14)),"hh"&amp;":"&amp;"mm")&amp;" à "&amp;TEXT((INDEX(JUINA1S2,2,14)),"hh"&amp;":"&amp;"mm"&amp;" ")&amp;CHAR(13)&amp;CHAR(10)&amp;(INDEX(JUINA1S2,4,14))&amp;" "&amp;CHAR(13)&amp;CHAR(10)&amp;(INDEX(JUINA1S2,3,15))&amp;" "&amp;CHAR(13)&amp;CHAR(10)&amp;(INDEX(JUINA1S2,3,14))))</f>
        <v>#REF!</v>
      </c>
      <c r="D214" s="617"/>
      <c r="E214" s="618" t="e">
        <f>IF(COUNTIF((INDEX(JUINA1S2,1,22)),""),"",IF(COUNTIF((INDEX(JUINA1S2,1,24)),"&gt;&lt;"),(INDEX(JUINA1S2,1,22))&amp;"&amp;"&amp;(INDEX(JUINA1S2,1,24))&amp;CHAR(13)&amp;CHAR(10)&amp;" de "&amp;TEXT((INDEX(JUINA1S2,2,22)),"hh"&amp;":"&amp;"mm")&amp;" à "&amp;TEXT((INDEX(JUINA1S2,2,23)),"hh"&amp;":"&amp;"mm"&amp;" "&amp;CHAR(13)&amp;CHAR(10)&amp;"&amp;")&amp;" de "&amp;TEXT((INDEX(JUINA1S2,2,24)),"hh"&amp;":"&amp;"mm")&amp;" à "&amp;TEXT((INDEX(JUINA1S2,2,25)),"hh"&amp;":"&amp;"mm"&amp;" ")&amp;CHAR(13)&amp;CHAR(10)&amp;(INDEX(JUINA1S2,4,22))&amp;" "&amp;(INDEX(JUINA1S2,4,24))&amp;CHAR(13)&amp;CHAR(10)&amp;" "&amp;(INDEX(JUINA1S2,3,23))&amp;" "&amp;(INDEX(JUINA1S2,3,25))&amp;CHAR(13)&amp;CHAR(10)&amp;" "&amp;(INDEX(JUINA1S2,3,22)),(INDEX(JUINA1S2,1,22))&amp;CHAR(13)&amp;CHAR(10)&amp;" de "&amp;TEXT((INDEX(JUINA1S2,2,22)),"hh"&amp;":"&amp;"mm")&amp;" à "&amp;TEXT((INDEX(JUINA1S2,2,22)),"hh"&amp;":"&amp;"mm"&amp;" ")&amp;CHAR(13)&amp;CHAR(10)&amp;(INDEX(JUINA1S2,4,22))&amp;" "&amp;CHAR(13)&amp;CHAR(10)&amp;(INDEX(JUINA1S2,3,23))&amp;" "&amp;CHAR(13)&amp;CHAR(10)&amp;(INDEX(JUINA1S2,3,22))))</f>
        <v>#REF!</v>
      </c>
      <c r="F214" s="617"/>
      <c r="G214" s="618" t="e">
        <f>IF(COUNTIF((INDEX(JUINA1S2,1,30)),""),"",IF(COUNTIF((INDEX(JUINA1S2,1,32)),"&gt;&lt;"),(INDEX(JUINA1S2,1,30))&amp;"&amp;"&amp;(INDEX(JUINA1S2,1,32))&amp;CHAR(13)&amp;CHAR(10)&amp;" de "&amp;TEXT((INDEX(JUINA1S2,2,30)),"hh"&amp;":"&amp;"mm")&amp;" à "&amp;TEXT((INDEX(JUINA1S2,2,31)),"hh"&amp;":"&amp;"mm"&amp;" "&amp;CHAR(13)&amp;CHAR(10)&amp;"&amp;")&amp;" de "&amp;TEXT((INDEX(JUINA1S2,2,32)),"hh"&amp;":"&amp;"mm")&amp;" à "&amp;TEXT((INDEX(JUINA1S2,2,33)),"hh"&amp;":"&amp;"mm"&amp;" ")&amp;CHAR(13)&amp;CHAR(10)&amp;(INDEX(JUINA1S2,4,30))&amp;" "&amp;(INDEX(JUINA1S2,4,32))&amp;CHAR(13)&amp;CHAR(10)&amp;" "&amp;(INDEX(JUINA1S2,3,31))&amp;" "&amp;(INDEX(JUINA1S2,3,33))&amp;CHAR(13)&amp;CHAR(10)&amp;" "&amp;(INDEX(JUINA1S2,3,30)),(INDEX(JUINA1S2,1,30))&amp;CHAR(13)&amp;CHAR(10)&amp;" de "&amp;TEXT((INDEX(JUINA1S2,2,30)),"hh"&amp;":"&amp;"mm")&amp;" à "&amp;TEXT((INDEX(JUINA1S2,2,30)),"hh"&amp;":"&amp;"mm"&amp;" ")&amp;CHAR(13)&amp;CHAR(10)&amp;(INDEX(JUINA1S2,4,30))&amp;" "&amp;CHAR(13)&amp;CHAR(10)&amp;(INDEX(JUINA1S2,3,31))&amp;" "&amp;CHAR(13)&amp;CHAR(10)&amp;(INDEX(JUINA1S2,3,30))))</f>
        <v>#REF!</v>
      </c>
      <c r="H214" s="617"/>
      <c r="I214" s="618" t="e">
        <f>IF(COUNTIF((INDEX(JUINA1S2,1,38)),""),"",IF(COUNTIF((INDEX(JUINA1S2,1,40)),"&gt;&lt;"),(INDEX(JUINA1S2,1,38))&amp;"&amp;"&amp;(INDEX(JUINA1S2,1,40))&amp;CHAR(13)&amp;CHAR(10)&amp;" de "&amp;TEXT((INDEX(JUINA1S2,2,38)),"hh"&amp;":"&amp;"mm")&amp;" à "&amp;TEXT((INDEX(JUINA1S2,2,39)),"hh"&amp;":"&amp;"mm"&amp;" "&amp;CHAR(13)&amp;CHAR(10)&amp;"&amp;")&amp;" de "&amp;TEXT((INDEX(JUINA1S2,2,40)),"hh"&amp;":"&amp;"mm")&amp;" à "&amp;TEXT((INDEX(JUINA1S2,2,41)),"hh"&amp;":"&amp;"mm"&amp;" ")&amp;CHAR(13)&amp;CHAR(10)&amp;(INDEX(JUINA1S2,4,38))&amp;" "&amp;(INDEX(JUINA1S2,4,40))&amp;CHAR(13)&amp;CHAR(10)&amp;" "&amp;(INDEX(JUINA1S2,3,39))&amp;" "&amp;(INDEX(JUINA1S2,3,41))&amp;CHAR(13)&amp;CHAR(10)&amp;" "&amp;(INDEX(JUINA1S2,3,38)),(INDEX(JUINA1S2,1,38))&amp;CHAR(13)&amp;CHAR(10)&amp;" de "&amp;TEXT((INDEX(JUINA1S2,2,38)),"hh"&amp;":"&amp;"mm")&amp;" à "&amp;TEXT((INDEX(JUINA1S2,2,38)),"hh"&amp;":"&amp;"mm"&amp;" ")&amp;CHAR(13)&amp;CHAR(10)&amp;(INDEX(JUINA1S2,4,38))&amp;" "&amp;CHAR(13)&amp;CHAR(10)&amp;(INDEX(JUINA1S2,3,39))&amp;" "&amp;CHAR(13)&amp;CHAR(10)&amp;(INDEX(JUINA1S2,3,38))))</f>
        <v>#REF!</v>
      </c>
      <c r="J214" s="617"/>
      <c r="K214" s="618" t="e">
        <f>IF(COUNTIF((INDEX(JUINA1S2,1,44)),""),"",(INDEX(JUINA1S2,1,44))&amp;CHAR(13)&amp;CHAR(10)&amp;" de "&amp;TEXT((INDEX(JUINA1S2,2,44)),"hh"&amp;":"&amp;"mm")&amp;" à "&amp;TEXT((INDEX(JUINA1S2,2,44)),"hh"&amp;":"&amp;"mm"&amp;" ")&amp;CHAR(13)&amp;CHAR(10)&amp;(INDEX(JUINA1S2,4,44))&amp;" "&amp;CHAR(13)&amp;CHAR(10)&amp;(INDEX(JUINA1S2,3,45))&amp;" "&amp;CHAR(13)&amp;CHAR(10)&amp;(INDEX(JUINA1S2,3,44)))</f>
        <v>#REF!</v>
      </c>
      <c r="L214" s="619"/>
    </row>
    <row r="215" spans="1:12" ht="16.5" thickBot="1" x14ac:dyDescent="0.3"/>
    <row r="216" spans="1:12" x14ac:dyDescent="0.25">
      <c r="A216" s="33">
        <f>K211+2</f>
        <v>43262</v>
      </c>
      <c r="B216" s="34" t="s">
        <v>234</v>
      </c>
      <c r="C216" s="35">
        <f>A216+1</f>
        <v>43263</v>
      </c>
      <c r="D216" s="34" t="s">
        <v>234</v>
      </c>
      <c r="E216" s="35">
        <f>C216+1</f>
        <v>43264</v>
      </c>
      <c r="F216" s="34" t="s">
        <v>234</v>
      </c>
      <c r="G216" s="35">
        <f>E216+1</f>
        <v>43265</v>
      </c>
      <c r="H216" s="34" t="s">
        <v>234</v>
      </c>
      <c r="I216" s="35">
        <f>G216+1</f>
        <v>43266</v>
      </c>
      <c r="J216" s="34" t="s">
        <v>234</v>
      </c>
      <c r="K216" s="35">
        <f>I216+1</f>
        <v>43267</v>
      </c>
      <c r="L216" s="36" t="s">
        <v>234</v>
      </c>
    </row>
    <row r="217" spans="1:12" ht="96" customHeight="1" thickBot="1" x14ac:dyDescent="0.3">
      <c r="A217" s="620" t="e">
        <f>IF(COUNTIF((INDEX(JUINA1S3,1,2)),""),"",IF(COUNTIF((INDEX(JUINA1S3,1,4)),"&gt;&lt;"),(INDEX(JUINA1S3,1,2))&amp;"&amp;"&amp;(INDEX(JUINA1S3,1,4))&amp;CHAR(13)&amp;CHAR(10)&amp;" de "&amp;TEXT((INDEX(JUINA1S3,2,2)),"hh"&amp;":"&amp;"mm")&amp;" à "&amp;TEXT((INDEX(JUINA1S3,2,3)),"hh"&amp;":"&amp;"mm"&amp;" "&amp;CHAR(13)&amp;CHAR(10)&amp;"&amp;")&amp;" de "&amp;TEXT((INDEX(JUINA1S3,2,4)),"hh"&amp;":"&amp;"mm")&amp;" à "&amp;TEXT((INDEX(JUINA1S3,2,5)),"hh"&amp;":"&amp;"mm"&amp;" ")&amp;CHAR(13)&amp;CHAR(10)&amp;(INDEX(JUINA1S3,4,2))&amp;" "&amp;(INDEX(JUINA1S3,4,4))&amp;CHAR(13)&amp;CHAR(10)&amp;" "&amp;(INDEX(JUINA1S3,3,3))&amp;" "&amp;(INDEX(JUINA1S3,3,5))&amp;CHAR(13)&amp;CHAR(10)&amp;" "&amp;(INDEX(JUINA1S3,3,2)),(INDEX(JUINA1S3,1,2))&amp;CHAR(13)&amp;CHAR(10)&amp;" de "&amp;TEXT((INDEX(JUINA1S3,2,2)),"hh"&amp;":"&amp;"mm")&amp;" à "&amp;TEXT((INDEX(JUINA1S3,2,2)),"hh"&amp;":"&amp;"mm"&amp;" ")&amp;CHAR(13)&amp;CHAR(10)&amp;(INDEX(JUINA1S3,4,2))&amp;" "&amp;CHAR(13)&amp;CHAR(10)&amp;(INDEX(JUINA1S3,3,3))&amp;" "&amp;CHAR(13)&amp;CHAR(10)&amp;(INDEX(JUINA1S3,3,2))))</f>
        <v>#REF!</v>
      </c>
      <c r="B217" s="621"/>
      <c r="C217" s="622" t="e">
        <f>IF(COUNTIF((INDEX(JUINA1S3,1,10)),""),"",IF(COUNTIF((INDEX(JUINA1S3,1,12)),"&gt;&lt;"),(INDEX(JUINA1S3,1,10))&amp;"&amp;"&amp;(INDEX(JUINA1S3,1,12))&amp;CHAR(13)&amp;CHAR(10)&amp;" de "&amp;TEXT((INDEX(JUINA1S3,2,10)),"hh"&amp;":"&amp;"mm")&amp;" à "&amp;TEXT((INDEX(JUINA1S3,2,11)),"hh"&amp;":"&amp;"mm"&amp;" "&amp;CHAR(13)&amp;CHAR(10)&amp;"&amp;")&amp;" de "&amp;TEXT((INDEX(JUINA1S3,2,12)),"hh"&amp;":"&amp;"mm")&amp;" à "&amp;TEXT((INDEX(JUINA1S3,2,13)),"hh"&amp;":"&amp;"mm"&amp;" ")&amp;CHAR(13)&amp;CHAR(10)&amp;(INDEX(JUINA1S3,4,10))&amp;" "&amp;(INDEX(JUINA1S3,4,12))&amp;CHAR(13)&amp;CHAR(10)&amp;" "&amp;(INDEX(JUINA1S3,3,11))&amp;" "&amp;(INDEX(JUINA1S3,3,13))&amp;CHAR(13)&amp;CHAR(10)&amp;" "&amp;(INDEX(JUINA1S3,3,10)),(INDEX(JUINA1S3,1,10))&amp;CHAR(13)&amp;CHAR(10)&amp;" de "&amp;TEXT((INDEX(JUINA1S3,2,10)),"hh"&amp;":"&amp;"mm")&amp;" à "&amp;TEXT((INDEX(JUINA1S3,2,10)),"hh"&amp;":"&amp;"mm"&amp;" ")&amp;CHAR(13)&amp;CHAR(10)&amp;(INDEX(JUINA1S3,4,10))&amp;" "&amp;CHAR(13)&amp;CHAR(10)&amp;(INDEX(JUINA1S3,3,11))&amp;" "&amp;CHAR(13)&amp;CHAR(10)&amp;(INDEX(JUINA1S3,3,10))))</f>
        <v>#REF!</v>
      </c>
      <c r="D217" s="621"/>
      <c r="E217" s="623" t="e">
        <f>IF(COUNTIF((INDEX(JUINA1S3,1,18)),""),"",IF(COUNTIF((INDEX(JUINA1S3,1,20)),"&gt;&lt;"),(INDEX(JUINA1S3,1,18))&amp;"&amp;"&amp;(INDEX(JUINA1S3,1,20))&amp;CHAR(13)&amp;CHAR(10)&amp;" de "&amp;TEXT((INDEX(JUINA1S3,2,18)),"hh"&amp;":"&amp;"mm")&amp;" à "&amp;TEXT((INDEX(JUINA1S3,2,19)),"hh"&amp;":"&amp;"mm"&amp;" "&amp;CHAR(13)&amp;CHAR(10)&amp;"&amp;")&amp;" de "&amp;TEXT((INDEX(JUINA1S3,2,20)),"hh"&amp;":"&amp;"mm")&amp;" à "&amp;TEXT((INDEX(JUINA1S3,2,21)),"hh"&amp;":"&amp;"mm"&amp;" ")&amp;CHAR(13)&amp;CHAR(10)&amp;(INDEX(JUINA1S3,4,18))&amp;" "&amp;(INDEX(JUINA1S3,4,20))&amp;CHAR(13)&amp;CHAR(10)&amp;" "&amp;(INDEX(JUINA1S3,3,19))&amp;" "&amp;(INDEX(JUINA1S3,3,21))&amp;CHAR(13)&amp;CHAR(10)&amp;" "&amp;(INDEX(JUINA1S3,3,18)),(INDEX(JUINA1S3,1,18))&amp;CHAR(13)&amp;CHAR(10)&amp;" de "&amp;TEXT((INDEX(JUINA1S3,2,18)),"hh"&amp;":"&amp;"mm")&amp;" à "&amp;TEXT((INDEX(JUINA1S3,2,18)),"hh"&amp;":"&amp;"mm"&amp;" ")&amp;CHAR(13)&amp;CHAR(10)&amp;(INDEX(JUINA1S3,4,18))&amp;" "&amp;CHAR(13)&amp;CHAR(10)&amp;(INDEX(JUINA1S3,3,19))&amp;" "&amp;CHAR(13)&amp;CHAR(10)&amp;(INDEX(JUINA1S3,3,18))))</f>
        <v>#REF!</v>
      </c>
      <c r="F217" s="624"/>
      <c r="G217" s="623" t="e">
        <f>IF(COUNTIF((INDEX(JUINA1S3,1,26)),""),"",IF(COUNTIF((INDEX(JUINA1S3,1,28)),"&gt;&lt;"),(INDEX(JUINA1S3,1,26))&amp;"&amp;"&amp;(INDEX(JUINA1S3,1,28))&amp;CHAR(13)&amp;CHAR(10)&amp;" de "&amp;TEXT((INDEX(JUINA1S3,2,26)),"hh"&amp;":"&amp;"mm")&amp;" à "&amp;TEXT((INDEX(JUINA1S3,2,27)),"hh"&amp;":"&amp;"mm"&amp;" "&amp;CHAR(13)&amp;CHAR(10)&amp;"&amp;")&amp;" de "&amp;TEXT((INDEX(JUINA1S3,2,28)),"hh"&amp;":"&amp;"mm")&amp;" à "&amp;TEXT((INDEX(JUINA1S3,2,29)),"hh"&amp;":"&amp;"mm"&amp;" ")&amp;CHAR(13)&amp;CHAR(10)&amp;(INDEX(JUINA1S3,4,26))&amp;" "&amp;(INDEX(JUINA1S3,4,28))&amp;CHAR(13)&amp;CHAR(10)&amp;" "&amp;(INDEX(JUINA1S3,3,27))&amp;" "&amp;(INDEX(JUINA1S3,3,29))&amp;CHAR(13)&amp;CHAR(10)&amp;" "&amp;(INDEX(JUINA1S3,3,26)),(INDEX(JUINA1S3,1,26))&amp;CHAR(13)&amp;CHAR(10)&amp;" de "&amp;TEXT((INDEX(JUINA1S3,2,26)),"hh"&amp;":"&amp;"mm")&amp;" à "&amp;TEXT((INDEX(JUINA1S3,2,26)),"hh"&amp;":"&amp;"mm"&amp;" ")&amp;CHAR(13)&amp;CHAR(10)&amp;(INDEX(JUINA1S3,4,26))&amp;" "&amp;CHAR(13)&amp;CHAR(10)&amp;(INDEX(JUINA1S3,3,27))&amp;" "&amp;CHAR(13)&amp;CHAR(10)&amp;(INDEX(JUINA1S3,3,26))))</f>
        <v>#REF!</v>
      </c>
      <c r="H217" s="624"/>
      <c r="I217" s="623" t="e">
        <f>IF(COUNTIF((INDEX(JUINA1S3,1,34)),""),"",IF(COUNTIF((INDEX(JUINA1S3,1,36)),"&gt;&lt;"),(INDEX(JUINA1S3,1,34))&amp;"&amp;"&amp;(INDEX(JUINA1S3,1,36))&amp;CHAR(13)&amp;CHAR(10)&amp;" de "&amp;TEXT((INDEX(JUINA1S3,2,34)),"hh"&amp;":"&amp;"mm")&amp;" à "&amp;TEXT((INDEX(JUINA1S3,2,35)),"hh"&amp;":"&amp;"mm"&amp;" "&amp;CHAR(13)&amp;CHAR(10)&amp;"&amp;")&amp;" de "&amp;TEXT((INDEX(JUINA1S3,2,36)),"hh"&amp;":"&amp;"mm")&amp;" à "&amp;TEXT((INDEX(JUINA1S3,2,37)),"hh"&amp;":"&amp;"mm"&amp;" ")&amp;CHAR(13)&amp;CHAR(10)&amp;(INDEX(JUINA1S3,4,34))&amp;" "&amp;(INDEX(JUINA1S3,4,36))&amp;CHAR(13)&amp;CHAR(10)&amp;" "&amp;(INDEX(JUINA1S3,3,35))&amp;" "&amp;(INDEX(JUINA1S3,3,37))&amp;CHAR(13)&amp;CHAR(10)&amp;" "&amp;(INDEX(JUINA1S3,3,34)),(INDEX(JUINA1S3,1,34))&amp;CHAR(13)&amp;CHAR(10)&amp;" de "&amp;TEXT((INDEX(JUINA1S3,2,34)),"hh"&amp;":"&amp;"mm")&amp;" à "&amp;TEXT((INDEX(JUINA1S3,2,34)),"hh"&amp;":"&amp;"mm"&amp;" ")&amp;CHAR(13)&amp;CHAR(10)&amp;(INDEX(JUINA1S3,4,34))&amp;" "&amp;CHAR(13)&amp;CHAR(10)&amp;(INDEX(JUINA1S3,3,35))&amp;" "&amp;CHAR(13)&amp;CHAR(10)&amp;(INDEX(JUINA1S3,3,34))))</f>
        <v>#REF!</v>
      </c>
      <c r="J217" s="624"/>
      <c r="K217" s="622" t="e">
        <f>IF(COUNTIF((INDEX(JUINA1S3,1,42)),""),"",(INDEX(JUINA1S3,1,42))&amp;CHAR(13)&amp;CHAR(10)&amp;" de "&amp;TEXT((INDEX(JUINA1S3,2,42)),"hh"&amp;":"&amp;"mm")&amp;" à "&amp;TEXT((INDEX(JUINA1S3,2,42)),"hh"&amp;":"&amp;"mm"&amp;" ")&amp;CHAR(13)&amp;CHAR(10)&amp;(INDEX(JUINA1S3,4,42))&amp;" "&amp;CHAR(13)&amp;CHAR(10)&amp;(INDEX(JUINA1S3,3,43))&amp;" "&amp;CHAR(13)&amp;CHAR(10)&amp;(INDEX(JUINA1S3,3,42)))</f>
        <v>#REF!</v>
      </c>
      <c r="L217" s="625"/>
    </row>
    <row r="218" spans="1:12" x14ac:dyDescent="0.25">
      <c r="A218" s="37"/>
      <c r="B218" s="39" t="s">
        <v>235</v>
      </c>
      <c r="C218" s="38"/>
      <c r="D218" s="39" t="s">
        <v>235</v>
      </c>
      <c r="E218" s="42"/>
      <c r="F218" s="43" t="s">
        <v>235</v>
      </c>
      <c r="G218" s="42"/>
      <c r="H218" s="43" t="s">
        <v>235</v>
      </c>
      <c r="I218" s="42"/>
      <c r="J218" s="43" t="s">
        <v>235</v>
      </c>
      <c r="K218" s="44"/>
      <c r="L218" s="45" t="s">
        <v>235</v>
      </c>
    </row>
    <row r="219" spans="1:12" ht="96" customHeight="1" thickBot="1" x14ac:dyDescent="0.3">
      <c r="A219" s="616" t="e">
        <f>IF(COUNTIF((INDEX(JUINA1S3,1,6)),""),"",IF(COUNTIF((INDEX(JUINA1S3,1,8)),"&gt;&lt;"),(INDEX(JUINA1S3,1,6))&amp;"&amp;"&amp;(INDEX(JUINA1S3,1,8))&amp;CHAR(13)&amp;CHAR(10)&amp;" de "&amp;TEXT((INDEX(JUINA1S3,2,6)),"hh"&amp;":"&amp;"mm")&amp;" à "&amp;TEXT((INDEX(JUINA1S3,2,7)),"hh"&amp;":"&amp;"mm"&amp;" "&amp;CHAR(13)&amp;CHAR(10)&amp;"&amp;")&amp;" de "&amp;TEXT((INDEX(JUINA1S3,2,8)),"hh"&amp;":"&amp;"mm")&amp;" à "&amp;TEXT((INDEX(JUINA1S3,2,9)),"hh"&amp;":"&amp;"mm"&amp;" ")&amp;CHAR(13)&amp;CHAR(10)&amp;(INDEX(JUINA1S3,4,6))&amp;" "&amp;(INDEX(JUINA1S3,4,8))&amp;CHAR(13)&amp;CHAR(10)&amp;" "&amp;(INDEX(JUINA1S3,3,7))&amp;" "&amp;(INDEX(JUINA1S3,3,9))&amp;CHAR(13)&amp;CHAR(10)&amp;" "&amp;(INDEX(JUINA1S3,3,6)),(INDEX(JUINA1S3,1,6))&amp;CHAR(13)&amp;CHAR(10)&amp;" de "&amp;TEXT((INDEX(JUINA1S3,2,6)),"hh"&amp;":"&amp;"mm")&amp;" à "&amp;TEXT((INDEX(JUINA1S3,2,6)),"hh"&amp;":"&amp;"mm"&amp;" ")&amp;CHAR(13)&amp;CHAR(10)&amp;(INDEX(JUINA1S3,4,6))&amp;" "&amp;CHAR(13)&amp;CHAR(10)&amp;(INDEX(JUINA1S3,3,7))&amp;" "&amp;CHAR(13)&amp;CHAR(10)&amp;(INDEX(JUINA1S3,3,6))))</f>
        <v>#REF!</v>
      </c>
      <c r="B219" s="617"/>
      <c r="C219" s="618" t="e">
        <f>IF(COUNTIF((INDEX(JUINA1S3,1,14)),""),"",IF(COUNTIF((INDEX(JUINA1S3,1,16)),"&gt;&lt;"),(INDEX(JUINA1S3,1,14))&amp;"&amp;"&amp;(INDEX(JUINA1S3,1,16))&amp;CHAR(13)&amp;CHAR(10)&amp;" de "&amp;TEXT((INDEX(JUINA1S3,2,14)),"hh"&amp;":"&amp;"mm")&amp;" à "&amp;TEXT((INDEX(JUINA1S3,2,15)),"hh"&amp;":"&amp;"mm"&amp;" "&amp;CHAR(13)&amp;CHAR(10)&amp;"&amp;")&amp;" de "&amp;TEXT((INDEX(JUINA1S3,2,16)),"hh"&amp;":"&amp;"mm")&amp;" à "&amp;TEXT((INDEX(JUINA1S3,2,17)),"hh"&amp;":"&amp;"mm"&amp;" ")&amp;CHAR(13)&amp;CHAR(10)&amp;(INDEX(JUINA1S3,4,14))&amp;" "&amp;(INDEX(JUINA1S3,4,16))&amp;CHAR(13)&amp;CHAR(10)&amp;" "&amp;(INDEX(JUINA1S3,3,15))&amp;" "&amp;(INDEX(JUINA1S3,3,17))&amp;CHAR(13)&amp;CHAR(10)&amp;" "&amp;(INDEX(JUINA1S3,3,14)),(INDEX(JUINA1S3,1,14))&amp;CHAR(13)&amp;CHAR(10)&amp;" de "&amp;TEXT((INDEX(JUINA1S3,2,14)),"hh"&amp;":"&amp;"mm")&amp;" à "&amp;TEXT((INDEX(JUINA1S3,2,14)),"hh"&amp;":"&amp;"mm"&amp;" ")&amp;CHAR(13)&amp;CHAR(10)&amp;(INDEX(JUINA1S3,4,14))&amp;" "&amp;CHAR(13)&amp;CHAR(10)&amp;(INDEX(JUINA1S3,3,15))&amp;" "&amp;CHAR(13)&amp;CHAR(10)&amp;(INDEX(JUINA1S3,3,14))))</f>
        <v>#REF!</v>
      </c>
      <c r="D219" s="617"/>
      <c r="E219" s="618" t="e">
        <f>IF(COUNTIF((INDEX(JUINA1S3,1,22)),""),"",IF(COUNTIF((INDEX(JUINA1S3,1,24)),"&gt;&lt;"),(INDEX(JUINA1S3,1,22))&amp;"&amp;"&amp;(INDEX(JUINA1S3,1,24))&amp;CHAR(13)&amp;CHAR(10)&amp;" de "&amp;TEXT((INDEX(JUINA1S3,2,22)),"hh"&amp;":"&amp;"mm")&amp;" à "&amp;TEXT((INDEX(JUINA1S3,2,23)),"hh"&amp;":"&amp;"mm"&amp;" "&amp;CHAR(13)&amp;CHAR(10)&amp;"&amp;")&amp;" de "&amp;TEXT((INDEX(JUINA1S3,2,24)),"hh"&amp;":"&amp;"mm")&amp;" à "&amp;TEXT((INDEX(JUINA1S3,2,25)),"hh"&amp;":"&amp;"mm"&amp;" ")&amp;CHAR(13)&amp;CHAR(10)&amp;(INDEX(JUINA1S3,4,22))&amp;" "&amp;(INDEX(JUINA1S3,4,24))&amp;CHAR(13)&amp;CHAR(10)&amp;" "&amp;(INDEX(JUINA1S3,3,23))&amp;" "&amp;(INDEX(JUINA1S3,3,25))&amp;CHAR(13)&amp;CHAR(10)&amp;" "&amp;(INDEX(JUINA1S3,3,22)),(INDEX(JUINA1S3,1,22))&amp;CHAR(13)&amp;CHAR(10)&amp;" de "&amp;TEXT((INDEX(JUINA1S3,2,22)),"hh"&amp;":"&amp;"mm")&amp;" à "&amp;TEXT((INDEX(JUINA1S3,2,22)),"hh"&amp;":"&amp;"mm"&amp;" ")&amp;CHAR(13)&amp;CHAR(10)&amp;(INDEX(JUINA1S3,4,22))&amp;" "&amp;CHAR(13)&amp;CHAR(10)&amp;(INDEX(JUINA1S3,3,23))&amp;" "&amp;CHAR(13)&amp;CHAR(10)&amp;(INDEX(JUINA1S3,3,22))))</f>
        <v>#REF!</v>
      </c>
      <c r="F219" s="617"/>
      <c r="G219" s="618" t="e">
        <f>IF(COUNTIF((INDEX(JUINA1S3,1,30)),""),"",IF(COUNTIF((INDEX(JUINA1S3,1,32)),"&gt;&lt;"),(INDEX(JUINA1S3,1,30))&amp;"&amp;"&amp;(INDEX(JUINA1S3,1,32))&amp;CHAR(13)&amp;CHAR(10)&amp;" de "&amp;TEXT((INDEX(JUINA1S3,2,30)),"hh"&amp;":"&amp;"mm")&amp;" à "&amp;TEXT((INDEX(JUINA1S3,2,31)),"hh"&amp;":"&amp;"mm"&amp;" "&amp;CHAR(13)&amp;CHAR(10)&amp;"&amp;")&amp;" de "&amp;TEXT((INDEX(JUINA1S3,2,32)),"hh"&amp;":"&amp;"mm")&amp;" à "&amp;TEXT((INDEX(JUINA1S3,2,33)),"hh"&amp;":"&amp;"mm"&amp;" ")&amp;CHAR(13)&amp;CHAR(10)&amp;(INDEX(JUINA1S3,4,30))&amp;" "&amp;(INDEX(JUINA1S3,4,32))&amp;CHAR(13)&amp;CHAR(10)&amp;" "&amp;(INDEX(JUINA1S3,3,31))&amp;" "&amp;(INDEX(JUINA1S3,3,33))&amp;CHAR(13)&amp;CHAR(10)&amp;" "&amp;(INDEX(JUINA1S3,3,30)),(INDEX(JUINA1S3,1,30))&amp;CHAR(13)&amp;CHAR(10)&amp;" de "&amp;TEXT((INDEX(JUINA1S3,2,30)),"hh"&amp;":"&amp;"mm")&amp;" à "&amp;TEXT((INDEX(JUINA1S3,2,30)),"hh"&amp;":"&amp;"mm"&amp;" ")&amp;CHAR(13)&amp;CHAR(10)&amp;(INDEX(JUINA1S3,4,30))&amp;" "&amp;CHAR(13)&amp;CHAR(10)&amp;(INDEX(JUINA1S3,3,31))&amp;" "&amp;CHAR(13)&amp;CHAR(10)&amp;(INDEX(JUINA1S3,3,30))))</f>
        <v>#REF!</v>
      </c>
      <c r="H219" s="617"/>
      <c r="I219" s="618" t="e">
        <f>IF(COUNTIF((INDEX(JUINA1S3,1,38)),""),"",IF(COUNTIF((INDEX(JUINA1S3,1,40)),"&gt;&lt;"),(INDEX(JUINA1S3,1,38))&amp;"&amp;"&amp;(INDEX(JUINA1S3,1,40))&amp;CHAR(13)&amp;CHAR(10)&amp;" de "&amp;TEXT((INDEX(JUINA1S3,2,38)),"hh"&amp;":"&amp;"mm")&amp;" à "&amp;TEXT((INDEX(JUINA1S3,2,39)),"hh"&amp;":"&amp;"mm"&amp;" "&amp;CHAR(13)&amp;CHAR(10)&amp;"&amp;")&amp;" de "&amp;TEXT((INDEX(JUINA1S3,2,40)),"hh"&amp;":"&amp;"mm")&amp;" à "&amp;TEXT((INDEX(JUINA1S3,2,41)),"hh"&amp;":"&amp;"mm"&amp;" ")&amp;CHAR(13)&amp;CHAR(10)&amp;(INDEX(JUINA1S3,4,38))&amp;" "&amp;(INDEX(JUINA1S3,4,40))&amp;CHAR(13)&amp;CHAR(10)&amp;" "&amp;(INDEX(JUINA1S3,3,39))&amp;" "&amp;(INDEX(JUINA1S3,3,41))&amp;CHAR(13)&amp;CHAR(10)&amp;" "&amp;(INDEX(JUINA1S3,3,38)),(INDEX(JUINA1S3,1,38))&amp;CHAR(13)&amp;CHAR(10)&amp;" de "&amp;TEXT((INDEX(JUINA1S3,2,38)),"hh"&amp;":"&amp;"mm")&amp;" à "&amp;TEXT((INDEX(JUINA1S3,2,38)),"hh"&amp;":"&amp;"mm"&amp;" ")&amp;CHAR(13)&amp;CHAR(10)&amp;(INDEX(JUINA1S3,4,38))&amp;" "&amp;CHAR(13)&amp;CHAR(10)&amp;(INDEX(JUINA1S3,3,39))&amp;" "&amp;CHAR(13)&amp;CHAR(10)&amp;(INDEX(JUINA1S3,3,38))))</f>
        <v>#REF!</v>
      </c>
      <c r="J219" s="617"/>
      <c r="K219" s="618" t="e">
        <f>IF(COUNTIF((INDEX(JUINA1S3,1,44)),""),"",(INDEX(JUINA1S3,1,44))&amp;CHAR(13)&amp;CHAR(10)&amp;" de "&amp;TEXT((INDEX(JUINA1S3,2,44)),"hh"&amp;":"&amp;"mm")&amp;" à "&amp;TEXT((INDEX(JUINA1S3,2,44)),"hh"&amp;":"&amp;"mm"&amp;" ")&amp;CHAR(13)&amp;CHAR(10)&amp;(INDEX(JUINA1S3,4,44))&amp;" "&amp;CHAR(13)&amp;CHAR(10)&amp;(INDEX(JUINA1S3,3,45))&amp;" "&amp;CHAR(13)&amp;CHAR(10)&amp;(INDEX(JUINA1S3,3,44)))</f>
        <v>#REF!</v>
      </c>
      <c r="L219" s="619"/>
    </row>
    <row r="220" spans="1:12" ht="16.5" thickBot="1" x14ac:dyDescent="0.3"/>
    <row r="221" spans="1:12" x14ac:dyDescent="0.25">
      <c r="A221" s="33">
        <f>K216+2</f>
        <v>43269</v>
      </c>
      <c r="B221" s="34" t="s">
        <v>234</v>
      </c>
      <c r="C221" s="35">
        <f>A221+1</f>
        <v>43270</v>
      </c>
      <c r="D221" s="34" t="s">
        <v>234</v>
      </c>
      <c r="E221" s="35">
        <f>C221+1</f>
        <v>43271</v>
      </c>
      <c r="F221" s="34" t="s">
        <v>234</v>
      </c>
      <c r="G221" s="35">
        <f>E221+1</f>
        <v>43272</v>
      </c>
      <c r="H221" s="34" t="s">
        <v>234</v>
      </c>
      <c r="I221" s="35">
        <f>G221+1</f>
        <v>43273</v>
      </c>
      <c r="J221" s="34" t="s">
        <v>234</v>
      </c>
      <c r="K221" s="35">
        <f>I221+1</f>
        <v>43274</v>
      </c>
      <c r="L221" s="36" t="s">
        <v>234</v>
      </c>
    </row>
    <row r="222" spans="1:12" ht="96" customHeight="1" thickBot="1" x14ac:dyDescent="0.3">
      <c r="A222" s="620" t="e">
        <f>IF(COUNTIF((INDEX(JUINA1S4,1,2)),""),"",IF(COUNTIF((INDEX(JUINA1S4,1,4)),"&gt;&lt;"),(INDEX(JUINA1S4,1,2))&amp;"&amp;"&amp;(INDEX(JUINA1S4,1,4))&amp;CHAR(13)&amp;CHAR(10)&amp;" de "&amp;TEXT((INDEX(JUINA1S4,2,2)),"hh"&amp;":"&amp;"mm")&amp;" à "&amp;TEXT((INDEX(JUINA1S4,2,3)),"hh"&amp;":"&amp;"mm"&amp;" "&amp;CHAR(13)&amp;CHAR(10)&amp;"&amp;")&amp;" de "&amp;TEXT((INDEX(JUINA1S4,2,4)),"hh"&amp;":"&amp;"mm")&amp;" à "&amp;TEXT((INDEX(JUINA1S4,2,5)),"hh"&amp;":"&amp;"mm"&amp;" ")&amp;CHAR(13)&amp;CHAR(10)&amp;(INDEX(JUINA1S4,4,2))&amp;" "&amp;(INDEX(JUINA1S4,4,4))&amp;CHAR(13)&amp;CHAR(10)&amp;" "&amp;(INDEX(JUINA1S4,3,3))&amp;" "&amp;(INDEX(JUINA1S4,3,5))&amp;CHAR(13)&amp;CHAR(10)&amp;" "&amp;(INDEX(JUINA1S4,3,2)),(INDEX(JUINA1S4,1,2))&amp;CHAR(13)&amp;CHAR(10)&amp;" de "&amp;TEXT((INDEX(JUINA1S4,2,2)),"hh"&amp;":"&amp;"mm")&amp;" à "&amp;TEXT((INDEX(JUINA1S4,2,2)),"hh"&amp;":"&amp;"mm"&amp;" ")&amp;CHAR(13)&amp;CHAR(10)&amp;(INDEX(JUINA1S4,4,2))&amp;" "&amp;CHAR(13)&amp;CHAR(10)&amp;(INDEX(JUINA1S4,3,3))&amp;" "&amp;CHAR(13)&amp;CHAR(10)&amp;(INDEX(JUINA1S4,3,2))))</f>
        <v>#REF!</v>
      </c>
      <c r="B222" s="621"/>
      <c r="C222" s="622" t="e">
        <f>IF(COUNTIF((INDEX(JUINA1S4,1,10)),""),"",IF(COUNTIF((INDEX(JUINA1S4,1,12)),"&gt;&lt;"),(INDEX(JUINA1S4,1,10))&amp;"&amp;"&amp;(INDEX(JUINA1S4,1,12))&amp;CHAR(13)&amp;CHAR(10)&amp;" de "&amp;TEXT((INDEX(JUINA1S4,2,10)),"hh"&amp;":"&amp;"mm")&amp;" à "&amp;TEXT((INDEX(JUINA1S4,2,11)),"hh"&amp;":"&amp;"mm"&amp;" "&amp;CHAR(13)&amp;CHAR(10)&amp;"&amp;")&amp;" de "&amp;TEXT((INDEX(JUINA1S4,2,12)),"hh"&amp;":"&amp;"mm")&amp;" à "&amp;TEXT((INDEX(JUINA1S4,2,13)),"hh"&amp;":"&amp;"mm"&amp;" ")&amp;CHAR(13)&amp;CHAR(10)&amp;(INDEX(JUINA1S4,4,10))&amp;" "&amp;(INDEX(JUINA1S4,4,12))&amp;CHAR(13)&amp;CHAR(10)&amp;" "&amp;(INDEX(JUINA1S4,3,11))&amp;" "&amp;(INDEX(JUINA1S4,3,13))&amp;CHAR(13)&amp;CHAR(10)&amp;" "&amp;(INDEX(JUINA1S4,3,10)),(INDEX(JUINA1S4,1,10))&amp;CHAR(13)&amp;CHAR(10)&amp;" de "&amp;TEXT((INDEX(JUINA1S4,2,10)),"hh"&amp;":"&amp;"mm")&amp;" à "&amp;TEXT((INDEX(JUINA1S4,2,10)),"hh"&amp;":"&amp;"mm"&amp;" ")&amp;CHAR(13)&amp;CHAR(10)&amp;(INDEX(JUINA1S4,4,10))&amp;" "&amp;CHAR(13)&amp;CHAR(10)&amp;(INDEX(JUINA1S4,3,11))&amp;" "&amp;CHAR(13)&amp;CHAR(10)&amp;(INDEX(JUINA1S4,3,10))))</f>
        <v>#REF!</v>
      </c>
      <c r="D222" s="621"/>
      <c r="E222" s="623" t="e">
        <f>IF(COUNTIF((INDEX(JUINA1S4,1,18)),""),"",IF(COUNTIF((INDEX(JUINA1S4,1,20)),"&gt;&lt;"),(INDEX(JUINA1S4,1,18))&amp;"&amp;"&amp;(INDEX(JUINA1S4,1,20))&amp;CHAR(13)&amp;CHAR(10)&amp;" de "&amp;TEXT((INDEX(JUINA1S4,2,18)),"hh"&amp;":"&amp;"mm")&amp;" à "&amp;TEXT((INDEX(JUINA1S4,2,19)),"hh"&amp;":"&amp;"mm"&amp;" "&amp;CHAR(13)&amp;CHAR(10)&amp;"&amp;")&amp;" de "&amp;TEXT((INDEX(JUINA1S4,2,20)),"hh"&amp;":"&amp;"mm")&amp;" à "&amp;TEXT((INDEX(JUINA1S4,2,21)),"hh"&amp;":"&amp;"mm"&amp;" ")&amp;CHAR(13)&amp;CHAR(10)&amp;(INDEX(JUINA1S4,4,18))&amp;" "&amp;(INDEX(JUINA1S4,4,20))&amp;CHAR(13)&amp;CHAR(10)&amp;" "&amp;(INDEX(JUINA1S4,3,19))&amp;" "&amp;(INDEX(JUINA1S4,3,21))&amp;CHAR(13)&amp;CHAR(10)&amp;" "&amp;(INDEX(JUINA1S4,3,18)),(INDEX(JUINA1S4,1,18))&amp;CHAR(13)&amp;CHAR(10)&amp;" de "&amp;TEXT((INDEX(JUINA1S4,2,18)),"hh"&amp;":"&amp;"mm")&amp;" à "&amp;TEXT((INDEX(JUINA1S4,2,18)),"hh"&amp;":"&amp;"mm"&amp;" ")&amp;CHAR(13)&amp;CHAR(10)&amp;(INDEX(JUINA1S4,4,18))&amp;" "&amp;CHAR(13)&amp;CHAR(10)&amp;(INDEX(JUINA1S4,3,19))&amp;" "&amp;CHAR(13)&amp;CHAR(10)&amp;(INDEX(JUINA1S4,3,18))))</f>
        <v>#REF!</v>
      </c>
      <c r="F222" s="624"/>
      <c r="G222" s="623" t="e">
        <f>IF(COUNTIF((INDEX(JUINA1S4,1,26)),""),"",IF(COUNTIF((INDEX(JUINA1S4,1,28)),"&gt;&lt;"),(INDEX(JUINA1S4,1,26))&amp;"&amp;"&amp;(INDEX(JUINA1S4,1,28))&amp;CHAR(13)&amp;CHAR(10)&amp;" de "&amp;TEXT((INDEX(JUINA1S4,2,26)),"hh"&amp;":"&amp;"mm")&amp;" à "&amp;TEXT((INDEX(JUINA1S4,2,27)),"hh"&amp;":"&amp;"mm"&amp;" "&amp;CHAR(13)&amp;CHAR(10)&amp;"&amp;")&amp;" de "&amp;TEXT((INDEX(JUINA1S4,2,28)),"hh"&amp;":"&amp;"mm")&amp;" à "&amp;TEXT((INDEX(JUINA1S4,2,29)),"hh"&amp;":"&amp;"mm"&amp;" ")&amp;CHAR(13)&amp;CHAR(10)&amp;(INDEX(JUINA1S4,4,26))&amp;" "&amp;(INDEX(JUINA1S4,4,28))&amp;CHAR(13)&amp;CHAR(10)&amp;" "&amp;(INDEX(JUINA1S4,3,27))&amp;" "&amp;(INDEX(JUINA1S4,3,29))&amp;CHAR(13)&amp;CHAR(10)&amp;" "&amp;(INDEX(JUINA1S4,3,26)),(INDEX(JUINA1S4,1,26))&amp;CHAR(13)&amp;CHAR(10)&amp;" de "&amp;TEXT((INDEX(JUINA1S4,2,26)),"hh"&amp;":"&amp;"mm")&amp;" à "&amp;TEXT((INDEX(JUINA1S4,2,26)),"hh"&amp;":"&amp;"mm"&amp;" ")&amp;CHAR(13)&amp;CHAR(10)&amp;(INDEX(JUINA1S4,4,26))&amp;" "&amp;CHAR(13)&amp;CHAR(10)&amp;(INDEX(JUINA1S4,3,27))&amp;" "&amp;CHAR(13)&amp;CHAR(10)&amp;(INDEX(JUINA1S4,3,26))))</f>
        <v>#REF!</v>
      </c>
      <c r="H222" s="624"/>
      <c r="I222" s="623" t="e">
        <f>IF(COUNTIF((INDEX(JUINA1S4,1,34)),""),"",IF(COUNTIF((INDEX(JUINA1S4,1,36)),"&gt;&lt;"),(INDEX(JUINA1S4,1,34))&amp;"&amp;"&amp;(INDEX(JUINA1S4,1,36))&amp;CHAR(13)&amp;CHAR(10)&amp;" de "&amp;TEXT((INDEX(JUINA1S4,2,34)),"hh"&amp;":"&amp;"mm")&amp;" à "&amp;TEXT((INDEX(JUINA1S4,2,35)),"hh"&amp;":"&amp;"mm"&amp;" "&amp;CHAR(13)&amp;CHAR(10)&amp;"&amp;")&amp;" de "&amp;TEXT((INDEX(JUINA1S4,2,36)),"hh"&amp;":"&amp;"mm")&amp;" à "&amp;TEXT((INDEX(JUINA1S4,2,37)),"hh"&amp;":"&amp;"mm"&amp;" ")&amp;CHAR(13)&amp;CHAR(10)&amp;(INDEX(JUINA1S4,4,34))&amp;" "&amp;(INDEX(JUINA1S4,4,36))&amp;CHAR(13)&amp;CHAR(10)&amp;" "&amp;(INDEX(JUINA1S4,3,35))&amp;" "&amp;(INDEX(JUINA1S4,3,37))&amp;CHAR(13)&amp;CHAR(10)&amp;" "&amp;(INDEX(JUINA1S4,3,34)),(INDEX(JUINA1S4,1,34))&amp;CHAR(13)&amp;CHAR(10)&amp;" de "&amp;TEXT((INDEX(JUINA1S4,2,34)),"hh"&amp;":"&amp;"mm")&amp;" à "&amp;TEXT((INDEX(JUINA1S4,2,34)),"hh"&amp;":"&amp;"mm"&amp;" ")&amp;CHAR(13)&amp;CHAR(10)&amp;(INDEX(JUINA1S4,4,34))&amp;" "&amp;CHAR(13)&amp;CHAR(10)&amp;(INDEX(JUINA1S4,3,35))&amp;" "&amp;CHAR(13)&amp;CHAR(10)&amp;(INDEX(JUINA1S4,3,34))))</f>
        <v>#REF!</v>
      </c>
      <c r="J222" s="624"/>
      <c r="K222" s="622" t="e">
        <f>IF(COUNTIF((INDEX(JUINA1S4,1,42)),""),"",(INDEX(JUINA1S4,1,42))&amp;CHAR(13)&amp;CHAR(10)&amp;" de "&amp;TEXT((INDEX(JUINA1S4,2,42)),"hh"&amp;":"&amp;"mm")&amp;" à "&amp;TEXT((INDEX(JUINA1S4,2,42)),"hh"&amp;":"&amp;"mm"&amp;" ")&amp;CHAR(13)&amp;CHAR(10)&amp;(INDEX(JUINA1S4,4,42))&amp;" "&amp;CHAR(13)&amp;CHAR(10)&amp;(INDEX(JUINA1S4,3,43))&amp;" "&amp;CHAR(13)&amp;CHAR(10)&amp;(INDEX(JUINA1S4,3,42)))</f>
        <v>#REF!</v>
      </c>
      <c r="L222" s="625"/>
    </row>
    <row r="223" spans="1:12" x14ac:dyDescent="0.25">
      <c r="A223" s="37"/>
      <c r="B223" s="39" t="s">
        <v>235</v>
      </c>
      <c r="C223" s="38"/>
      <c r="D223" s="39" t="s">
        <v>235</v>
      </c>
      <c r="E223" s="42"/>
      <c r="F223" s="43" t="s">
        <v>235</v>
      </c>
      <c r="G223" s="42"/>
      <c r="H223" s="43" t="s">
        <v>235</v>
      </c>
      <c r="I223" s="42"/>
      <c r="J223" s="43" t="s">
        <v>235</v>
      </c>
      <c r="K223" s="44"/>
      <c r="L223" s="45" t="s">
        <v>235</v>
      </c>
    </row>
    <row r="224" spans="1:12" ht="96" customHeight="1" thickBot="1" x14ac:dyDescent="0.3">
      <c r="A224" s="616" t="e">
        <f>IF(COUNTIF((INDEX(JUINA1S4,1,6)),""),"",IF(COUNTIF((INDEX(JUINA1S4,1,8)),"&gt;&lt;"),(INDEX(JUINA1S4,1,6))&amp;"&amp;"&amp;(INDEX(JUINA1S4,1,8))&amp;CHAR(13)&amp;CHAR(10)&amp;" de "&amp;TEXT((INDEX(JUINA1S4,2,6)),"hh"&amp;":"&amp;"mm")&amp;" à "&amp;TEXT((INDEX(JUINA1S4,2,7)),"hh"&amp;":"&amp;"mm"&amp;" "&amp;CHAR(13)&amp;CHAR(10)&amp;"&amp;")&amp;" de "&amp;TEXT((INDEX(JUINA1S4,2,8)),"hh"&amp;":"&amp;"mm")&amp;" à "&amp;TEXT((INDEX(JUINA1S4,2,9)),"hh"&amp;":"&amp;"mm"&amp;" ")&amp;CHAR(13)&amp;CHAR(10)&amp;(INDEX(JUINA1S4,4,6))&amp;" "&amp;(INDEX(JUINA1S4,4,8))&amp;CHAR(13)&amp;CHAR(10)&amp;" "&amp;(INDEX(JUINA1S4,3,7))&amp;" "&amp;(INDEX(JUINA1S4,3,9))&amp;CHAR(13)&amp;CHAR(10)&amp;" "&amp;(INDEX(JUINA1S4,3,6)),(INDEX(JUINA1S4,1,6))&amp;CHAR(13)&amp;CHAR(10)&amp;" de "&amp;TEXT((INDEX(JUINA1S4,2,6)),"hh"&amp;":"&amp;"mm")&amp;" à "&amp;TEXT((INDEX(JUINA1S4,2,6)),"hh"&amp;":"&amp;"mm"&amp;" ")&amp;CHAR(13)&amp;CHAR(10)&amp;(INDEX(JUINA1S4,4,6))&amp;" "&amp;CHAR(13)&amp;CHAR(10)&amp;(INDEX(JUINA1S4,3,7))&amp;" "&amp;CHAR(13)&amp;CHAR(10)&amp;(INDEX(JUINA1S4,3,6))))</f>
        <v>#REF!</v>
      </c>
      <c r="B224" s="617"/>
      <c r="C224" s="618" t="e">
        <f>IF(COUNTIF((INDEX(JUINA1S4,1,14)),""),"",IF(COUNTIF((INDEX(JUINA1S4,1,16)),"&gt;&lt;"),(INDEX(JUINA1S4,1,14))&amp;"&amp;"&amp;(INDEX(JUINA1S4,1,16))&amp;CHAR(13)&amp;CHAR(10)&amp;" de "&amp;TEXT((INDEX(JUINA1S4,2,14)),"hh"&amp;":"&amp;"mm")&amp;" à "&amp;TEXT((INDEX(JUINA1S4,2,15)),"hh"&amp;":"&amp;"mm"&amp;" "&amp;CHAR(13)&amp;CHAR(10)&amp;"&amp;")&amp;" de "&amp;TEXT((INDEX(JUINA1S4,2,16)),"hh"&amp;":"&amp;"mm")&amp;" à "&amp;TEXT((INDEX(JUINA1S4,2,17)),"hh"&amp;":"&amp;"mm"&amp;" ")&amp;CHAR(13)&amp;CHAR(10)&amp;(INDEX(JUINA1S4,4,14))&amp;" "&amp;(INDEX(JUINA1S4,4,16))&amp;CHAR(13)&amp;CHAR(10)&amp;" "&amp;(INDEX(JUINA1S4,3,15))&amp;" "&amp;(INDEX(JUINA1S4,3,17))&amp;CHAR(13)&amp;CHAR(10)&amp;" "&amp;(INDEX(JUINA1S4,3,14)),(INDEX(JUINA1S4,1,14))&amp;CHAR(13)&amp;CHAR(10)&amp;" de "&amp;TEXT((INDEX(JUINA1S4,2,14)),"hh"&amp;":"&amp;"mm")&amp;" à "&amp;TEXT((INDEX(JUINA1S4,2,14)),"hh"&amp;":"&amp;"mm"&amp;" ")&amp;CHAR(13)&amp;CHAR(10)&amp;(INDEX(JUINA1S4,4,14))&amp;" "&amp;CHAR(13)&amp;CHAR(10)&amp;(INDEX(JUINA1S4,3,15))&amp;" "&amp;CHAR(13)&amp;CHAR(10)&amp;(INDEX(JUINA1S4,3,14))))</f>
        <v>#REF!</v>
      </c>
      <c r="D224" s="617"/>
      <c r="E224" s="618" t="e">
        <f>IF(COUNTIF((INDEX(JUINA1S4,1,22)),""),"",IF(COUNTIF((INDEX(JUINA1S4,1,24)),"&gt;&lt;"),(INDEX(JUINA1S4,1,22))&amp;"&amp;"&amp;(INDEX(JUINA1S4,1,24))&amp;CHAR(13)&amp;CHAR(10)&amp;" de "&amp;TEXT((INDEX(JUINA1S4,2,22)),"hh"&amp;":"&amp;"mm")&amp;" à "&amp;TEXT((INDEX(JUINA1S4,2,23)),"hh"&amp;":"&amp;"mm"&amp;" "&amp;CHAR(13)&amp;CHAR(10)&amp;"&amp;")&amp;" de "&amp;TEXT((INDEX(JUINA1S4,2,24)),"hh"&amp;":"&amp;"mm")&amp;" à "&amp;TEXT((INDEX(JUINA1S4,2,25)),"hh"&amp;":"&amp;"mm"&amp;" ")&amp;CHAR(13)&amp;CHAR(10)&amp;(INDEX(JUINA1S4,4,22))&amp;" "&amp;(INDEX(JUINA1S4,4,24))&amp;CHAR(13)&amp;CHAR(10)&amp;" "&amp;(INDEX(JUINA1S4,3,23))&amp;" "&amp;(INDEX(JUINA1S4,3,25))&amp;CHAR(13)&amp;CHAR(10)&amp;" "&amp;(INDEX(JUINA1S4,3,22)),(INDEX(JUINA1S4,1,22))&amp;CHAR(13)&amp;CHAR(10)&amp;" de "&amp;TEXT((INDEX(JUINA1S4,2,22)),"hh"&amp;":"&amp;"mm")&amp;" à "&amp;TEXT((INDEX(JUINA1S4,2,22)),"hh"&amp;":"&amp;"mm"&amp;" ")&amp;CHAR(13)&amp;CHAR(10)&amp;(INDEX(JUINA1S4,4,22))&amp;" "&amp;CHAR(13)&amp;CHAR(10)&amp;(INDEX(JUINA1S4,3,23))&amp;" "&amp;CHAR(13)&amp;CHAR(10)&amp;(INDEX(JUINA1S4,3,22))))</f>
        <v>#REF!</v>
      </c>
      <c r="F224" s="617"/>
      <c r="G224" s="618" t="e">
        <f>IF(COUNTIF((INDEX(JUINA1S4,1,30)),""),"",IF(COUNTIF((INDEX(JUINA1S4,1,32)),"&gt;&lt;"),(INDEX(JUINA1S4,1,30))&amp;"&amp;"&amp;(INDEX(JUINA1S4,1,32))&amp;CHAR(13)&amp;CHAR(10)&amp;" de "&amp;TEXT((INDEX(JUINA1S4,2,30)),"hh"&amp;":"&amp;"mm")&amp;" à "&amp;TEXT((INDEX(JUINA1S4,2,31)),"hh"&amp;":"&amp;"mm"&amp;" "&amp;CHAR(13)&amp;CHAR(10)&amp;"&amp;")&amp;" de "&amp;TEXT((INDEX(JUINA1S4,2,32)),"hh"&amp;":"&amp;"mm")&amp;" à "&amp;TEXT((INDEX(JUINA1S4,2,33)),"hh"&amp;":"&amp;"mm"&amp;" ")&amp;CHAR(13)&amp;CHAR(10)&amp;(INDEX(JUINA1S4,4,30))&amp;" "&amp;(INDEX(JUINA1S4,4,32))&amp;CHAR(13)&amp;CHAR(10)&amp;" "&amp;(INDEX(JUINA1S4,3,31))&amp;" "&amp;(INDEX(JUINA1S4,3,33))&amp;CHAR(13)&amp;CHAR(10)&amp;" "&amp;(INDEX(JUINA1S4,3,30)),(INDEX(JUINA1S4,1,30))&amp;CHAR(13)&amp;CHAR(10)&amp;" de "&amp;TEXT((INDEX(JUINA1S4,2,30)),"hh"&amp;":"&amp;"mm")&amp;" à "&amp;TEXT((INDEX(JUINA1S4,2,30)),"hh"&amp;":"&amp;"mm"&amp;" ")&amp;CHAR(13)&amp;CHAR(10)&amp;(INDEX(JUINA1S4,4,30))&amp;" "&amp;CHAR(13)&amp;CHAR(10)&amp;(INDEX(JUINA1S4,3,31))&amp;" "&amp;CHAR(13)&amp;CHAR(10)&amp;(INDEX(JUINA1S4,3,30))))</f>
        <v>#REF!</v>
      </c>
      <c r="H224" s="617"/>
      <c r="I224" s="618" t="e">
        <f>IF(COUNTIF((INDEX(JUINA1S4,1,38)),""),"",IF(COUNTIF((INDEX(JUINA1S4,1,40)),"&gt;&lt;"),(INDEX(JUINA1S4,1,38))&amp;"&amp;"&amp;(INDEX(JUINA1S4,1,40))&amp;CHAR(13)&amp;CHAR(10)&amp;" de "&amp;TEXT((INDEX(JUINA1S4,2,38)),"hh"&amp;":"&amp;"mm")&amp;" à "&amp;TEXT((INDEX(JUINA1S4,2,39)),"hh"&amp;":"&amp;"mm"&amp;" "&amp;CHAR(13)&amp;CHAR(10)&amp;"&amp;")&amp;" de "&amp;TEXT((INDEX(JUINA1S4,2,40)),"hh"&amp;":"&amp;"mm")&amp;" à "&amp;TEXT((INDEX(JUINA1S4,2,41)),"hh"&amp;":"&amp;"mm"&amp;" ")&amp;CHAR(13)&amp;CHAR(10)&amp;(INDEX(JUINA1S4,4,38))&amp;" "&amp;(INDEX(JUINA1S4,4,40))&amp;CHAR(13)&amp;CHAR(10)&amp;" "&amp;(INDEX(JUINA1S4,3,39))&amp;" "&amp;(INDEX(JUINA1S4,3,41))&amp;CHAR(13)&amp;CHAR(10)&amp;" "&amp;(INDEX(JUINA1S4,3,38)),(INDEX(JUINA1S4,1,38))&amp;CHAR(13)&amp;CHAR(10)&amp;" de "&amp;TEXT((INDEX(JUINA1S4,2,38)),"hh"&amp;":"&amp;"mm")&amp;" à "&amp;TEXT((INDEX(JUINA1S4,2,38)),"hh"&amp;":"&amp;"mm"&amp;" ")&amp;CHAR(13)&amp;CHAR(10)&amp;(INDEX(JUINA1S4,4,38))&amp;" "&amp;CHAR(13)&amp;CHAR(10)&amp;(INDEX(JUINA1S4,3,39))&amp;" "&amp;CHAR(13)&amp;CHAR(10)&amp;(INDEX(JUINA1S4,3,38))))</f>
        <v>#REF!</v>
      </c>
      <c r="J224" s="617"/>
      <c r="K224" s="618" t="e">
        <f>IF(COUNTIF((INDEX(JUINA1S4,1,44)),""),"",(INDEX(JUINA1S4,1,44))&amp;CHAR(13)&amp;CHAR(10)&amp;" de "&amp;TEXT((INDEX(JUINA1S4,2,44)),"hh"&amp;":"&amp;"mm")&amp;" à "&amp;TEXT((INDEX(JUINA1S4,2,44)),"hh"&amp;":"&amp;"mm"&amp;" ")&amp;CHAR(13)&amp;CHAR(10)&amp;(INDEX(JUINA1S4,4,44))&amp;" "&amp;CHAR(13)&amp;CHAR(10)&amp;(INDEX(JUINA1S4,3,45))&amp;" "&amp;CHAR(13)&amp;CHAR(10)&amp;(INDEX(JUINA1S4,3,44)))</f>
        <v>#REF!</v>
      </c>
      <c r="L224" s="619"/>
    </row>
    <row r="225" spans="1:12" ht="16.5" thickBot="1" x14ac:dyDescent="0.3"/>
    <row r="226" spans="1:12" x14ac:dyDescent="0.25">
      <c r="A226" s="33">
        <f>K221+2</f>
        <v>43276</v>
      </c>
      <c r="B226" s="34" t="s">
        <v>234</v>
      </c>
      <c r="C226" s="35">
        <f>A226+1</f>
        <v>43277</v>
      </c>
      <c r="D226" s="34" t="s">
        <v>234</v>
      </c>
      <c r="E226" s="35">
        <f>C226+1</f>
        <v>43278</v>
      </c>
      <c r="F226" s="34" t="s">
        <v>234</v>
      </c>
      <c r="G226" s="35">
        <f>E226+1</f>
        <v>43279</v>
      </c>
      <c r="H226" s="34" t="s">
        <v>234</v>
      </c>
      <c r="I226" s="35">
        <f>G226+1</f>
        <v>43280</v>
      </c>
      <c r="J226" s="34" t="s">
        <v>234</v>
      </c>
      <c r="K226" s="35">
        <f>I226+1</f>
        <v>43281</v>
      </c>
      <c r="L226" s="36" t="s">
        <v>234</v>
      </c>
    </row>
    <row r="227" spans="1:12" ht="96" customHeight="1" thickBot="1" x14ac:dyDescent="0.3">
      <c r="A227" s="620" t="e">
        <f>IF(COUNTIF((INDEX(JUINA1S5,1,2)),""),"",IF(COUNTIF((INDEX(JUINA1S5,1,4)),"&gt;&lt;"),(INDEX(JUINA1S5,1,2))&amp;"&amp;"&amp;(INDEX(JUINA1S5,1,4))&amp;CHAR(13)&amp;CHAR(10)&amp;" de "&amp;TEXT((INDEX(JUINA1S5,2,2)),"hh"&amp;":"&amp;"mm")&amp;" à "&amp;TEXT((INDEX(JUINA1S5,2,3)),"hh"&amp;":"&amp;"mm"&amp;" "&amp;CHAR(13)&amp;CHAR(10)&amp;"&amp;")&amp;" de "&amp;TEXT((INDEX(JUINA1S5,2,4)),"hh"&amp;":"&amp;"mm")&amp;" à "&amp;TEXT((INDEX(JUINA1S5,2,5)),"hh"&amp;":"&amp;"mm"&amp;" ")&amp;CHAR(13)&amp;CHAR(10)&amp;(INDEX(JUINA1S5,4,2))&amp;" "&amp;(INDEX(JUINA1S5,4,4))&amp;CHAR(13)&amp;CHAR(10)&amp;" "&amp;(INDEX(JUINA1S5,3,3))&amp;" "&amp;(INDEX(JUINA1S5,3,5))&amp;CHAR(13)&amp;CHAR(10)&amp;" "&amp;(INDEX(JUINA1S5,3,2)),(INDEX(JUINA1S5,1,2))&amp;CHAR(13)&amp;CHAR(10)&amp;" de "&amp;TEXT((INDEX(JUINA1S5,2,2)),"hh"&amp;":"&amp;"mm")&amp;" à "&amp;TEXT((INDEX(JUINA1S5,2,2)),"hh"&amp;":"&amp;"mm"&amp;" ")&amp;CHAR(13)&amp;CHAR(10)&amp;(INDEX(JUINA1S5,4,2))&amp;" "&amp;CHAR(13)&amp;CHAR(10)&amp;(INDEX(JUINA1S5,3,3))&amp;" "&amp;CHAR(13)&amp;CHAR(10)&amp;(INDEX(JUINA1S5,3,2))))</f>
        <v>#REF!</v>
      </c>
      <c r="B227" s="621"/>
      <c r="C227" s="622" t="e">
        <f>IF(COUNTIF((INDEX(JUINA1S5,1,10)),""),"",IF(COUNTIF((INDEX(JUINA1S5,1,12)),"&gt;&lt;"),(INDEX(JUINA1S5,1,10))&amp;"&amp;"&amp;(INDEX(JUINA1S5,1,12))&amp;CHAR(13)&amp;CHAR(10)&amp;" de "&amp;TEXT((INDEX(JUINA1S5,2,10)),"hh"&amp;":"&amp;"mm")&amp;" à "&amp;TEXT((INDEX(JUINA1S5,2,11)),"hh"&amp;":"&amp;"mm"&amp;" "&amp;CHAR(13)&amp;CHAR(10)&amp;"&amp;")&amp;" de "&amp;TEXT((INDEX(JUINA1S5,2,12)),"hh"&amp;":"&amp;"mm")&amp;" à "&amp;TEXT((INDEX(JUINA1S5,2,13)),"hh"&amp;":"&amp;"mm"&amp;" ")&amp;CHAR(13)&amp;CHAR(10)&amp;(INDEX(JUINA1S5,4,10))&amp;" "&amp;(INDEX(JUINA1S5,4,12))&amp;CHAR(13)&amp;CHAR(10)&amp;" "&amp;(INDEX(JUINA1S5,3,11))&amp;" "&amp;(INDEX(JUINA1S5,3,13))&amp;CHAR(13)&amp;CHAR(10)&amp;" "&amp;(INDEX(JUINA1S5,3,10)),(INDEX(JUINA1S5,1,10))&amp;CHAR(13)&amp;CHAR(10)&amp;" de "&amp;TEXT((INDEX(JUINA1S5,2,10)),"hh"&amp;":"&amp;"mm")&amp;" à "&amp;TEXT((INDEX(JUINA1S5,2,10)),"hh"&amp;":"&amp;"mm"&amp;" ")&amp;CHAR(13)&amp;CHAR(10)&amp;(INDEX(JUINA1S5,4,10))&amp;" "&amp;CHAR(13)&amp;CHAR(10)&amp;(INDEX(JUINA1S5,3,11))&amp;" "&amp;CHAR(13)&amp;CHAR(10)&amp;(INDEX(JUINA1S5,3,10))))</f>
        <v>#REF!</v>
      </c>
      <c r="D227" s="621"/>
      <c r="E227" s="623" t="e">
        <f>IF(COUNTIF((INDEX(JUINA1S5,1,18)),""),"",IF(COUNTIF((INDEX(JUINA1S5,1,20)),"&gt;&lt;"),(INDEX(JUINA1S5,1,18))&amp;"&amp;"&amp;(INDEX(JUINA1S5,1,20))&amp;CHAR(13)&amp;CHAR(10)&amp;" de "&amp;TEXT((INDEX(JUINA1S5,2,18)),"hh"&amp;":"&amp;"mm")&amp;" à "&amp;TEXT((INDEX(JUINA1S5,2,19)),"hh"&amp;":"&amp;"mm"&amp;" "&amp;CHAR(13)&amp;CHAR(10)&amp;"&amp;")&amp;" de "&amp;TEXT((INDEX(JUINA1S5,2,20)),"hh"&amp;":"&amp;"mm")&amp;" à "&amp;TEXT((INDEX(JUINA1S5,2,21)),"hh"&amp;":"&amp;"mm"&amp;" ")&amp;CHAR(13)&amp;CHAR(10)&amp;(INDEX(JUINA1S5,4,18))&amp;" "&amp;(INDEX(JUINA1S5,4,20))&amp;CHAR(13)&amp;CHAR(10)&amp;" "&amp;(INDEX(JUINA1S5,3,19))&amp;" "&amp;(INDEX(JUINA1S5,3,21))&amp;CHAR(13)&amp;CHAR(10)&amp;" "&amp;(INDEX(JUINA1S5,3,18)),(INDEX(JUINA1S5,1,18))&amp;CHAR(13)&amp;CHAR(10)&amp;" de "&amp;TEXT((INDEX(JUINA1S5,2,18)),"hh"&amp;":"&amp;"mm")&amp;" à "&amp;TEXT((INDEX(JUINA1S5,2,18)),"hh"&amp;":"&amp;"mm"&amp;" ")&amp;CHAR(13)&amp;CHAR(10)&amp;(INDEX(JUINA1S5,4,18))&amp;" "&amp;CHAR(13)&amp;CHAR(10)&amp;(INDEX(JUINA1S5,3,19))&amp;" "&amp;CHAR(13)&amp;CHAR(10)&amp;(INDEX(JUINA1S5,3,18))))</f>
        <v>#REF!</v>
      </c>
      <c r="F227" s="624"/>
      <c r="G227" s="623" t="e">
        <f>IF(COUNTIF((INDEX(JUINA1S5,1,26)),""),"",IF(COUNTIF((INDEX(JUINA1S5,1,28)),"&gt;&lt;"),(INDEX(JUINA1S5,1,26))&amp;"&amp;"&amp;(INDEX(JUINA1S5,1,28))&amp;CHAR(13)&amp;CHAR(10)&amp;" de "&amp;TEXT((INDEX(JUINA1S5,2,26)),"hh"&amp;":"&amp;"mm")&amp;" à "&amp;TEXT((INDEX(JUINA1S5,2,27)),"hh"&amp;":"&amp;"mm"&amp;" "&amp;CHAR(13)&amp;CHAR(10)&amp;"&amp;")&amp;" de "&amp;TEXT((INDEX(JUINA1S5,2,28)),"hh"&amp;":"&amp;"mm")&amp;" à "&amp;TEXT((INDEX(JUINA1S5,2,29)),"hh"&amp;":"&amp;"mm"&amp;" ")&amp;CHAR(13)&amp;CHAR(10)&amp;(INDEX(JUINA1S5,4,26))&amp;" "&amp;(INDEX(JUINA1S5,4,28))&amp;CHAR(13)&amp;CHAR(10)&amp;" "&amp;(INDEX(JUINA1S5,3,27))&amp;" "&amp;(INDEX(JUINA1S5,3,29))&amp;CHAR(13)&amp;CHAR(10)&amp;" "&amp;(INDEX(JUINA1S5,3,26)),(INDEX(JUINA1S5,1,26))&amp;CHAR(13)&amp;CHAR(10)&amp;" de "&amp;TEXT((INDEX(JUINA1S5,2,26)),"hh"&amp;":"&amp;"mm")&amp;" à "&amp;TEXT((INDEX(JUINA1S5,2,26)),"hh"&amp;":"&amp;"mm"&amp;" ")&amp;CHAR(13)&amp;CHAR(10)&amp;(INDEX(JUINA1S5,4,26))&amp;" "&amp;CHAR(13)&amp;CHAR(10)&amp;(INDEX(JUINA1S5,3,27))&amp;" "&amp;CHAR(13)&amp;CHAR(10)&amp;(INDEX(JUINA1S5,3,26))))</f>
        <v>#REF!</v>
      </c>
      <c r="H227" s="624"/>
      <c r="I227" s="623" t="e">
        <f>IF(COUNTIF((INDEX(JUINA1S5,1,34)),""),"",IF(COUNTIF((INDEX(JUINA1S5,1,36)),"&gt;&lt;"),(INDEX(JUINA1S5,1,34))&amp;"&amp;"&amp;(INDEX(JUINA1S5,1,36))&amp;CHAR(13)&amp;CHAR(10)&amp;" de "&amp;TEXT((INDEX(JUINA1S5,2,34)),"hh"&amp;":"&amp;"mm")&amp;" à "&amp;TEXT((INDEX(JUINA1S5,2,35)),"hh"&amp;":"&amp;"mm"&amp;" "&amp;CHAR(13)&amp;CHAR(10)&amp;"&amp;")&amp;" de "&amp;TEXT((INDEX(JUINA1S5,2,36)),"hh"&amp;":"&amp;"mm")&amp;" à "&amp;TEXT((INDEX(JUINA1S5,2,37)),"hh"&amp;":"&amp;"mm"&amp;" ")&amp;CHAR(13)&amp;CHAR(10)&amp;(INDEX(JUINA1S5,4,34))&amp;" "&amp;(INDEX(JUINA1S5,4,36))&amp;CHAR(13)&amp;CHAR(10)&amp;" "&amp;(INDEX(JUINA1S5,3,35))&amp;" "&amp;(INDEX(JUINA1S5,3,37))&amp;CHAR(13)&amp;CHAR(10)&amp;" "&amp;(INDEX(JUINA1S5,3,34)),(INDEX(JUINA1S5,1,34))&amp;CHAR(13)&amp;CHAR(10)&amp;" de "&amp;TEXT((INDEX(JUINA1S5,2,34)),"hh"&amp;":"&amp;"mm")&amp;" à "&amp;TEXT((INDEX(JUINA1S5,2,34)),"hh"&amp;":"&amp;"mm"&amp;" ")&amp;CHAR(13)&amp;CHAR(10)&amp;(INDEX(JUINA1S5,4,34))&amp;" "&amp;CHAR(13)&amp;CHAR(10)&amp;(INDEX(JUINA1S5,3,35))&amp;" "&amp;CHAR(13)&amp;CHAR(10)&amp;(INDEX(JUINA1S5,3,34))))</f>
        <v>#REF!</v>
      </c>
      <c r="J227" s="624"/>
      <c r="K227" s="622" t="e">
        <f>IF(COUNTIF((INDEX(JUINA1S5,1,42)),""),"",(INDEX(JUINA1S5,1,42))&amp;CHAR(13)&amp;CHAR(10)&amp;" de "&amp;TEXT((INDEX(JUINA1S5,2,42)),"hh"&amp;":"&amp;"mm")&amp;" à "&amp;TEXT((INDEX(JUINA1S5,2,42)),"hh"&amp;":"&amp;"mm"&amp;" ")&amp;CHAR(13)&amp;CHAR(10)&amp;(INDEX(JUINA1S5,4,42))&amp;" "&amp;CHAR(13)&amp;CHAR(10)&amp;(INDEX(JUINA1S5,3,43))&amp;" "&amp;CHAR(13)&amp;CHAR(10)&amp;(INDEX(JUINA1S5,3,42)))</f>
        <v>#REF!</v>
      </c>
      <c r="L227" s="625"/>
    </row>
    <row r="228" spans="1:12" x14ac:dyDescent="0.25">
      <c r="A228" s="37"/>
      <c r="B228" s="39" t="s">
        <v>235</v>
      </c>
      <c r="C228" s="38"/>
      <c r="D228" s="39" t="s">
        <v>235</v>
      </c>
      <c r="E228" s="42"/>
      <c r="F228" s="43" t="s">
        <v>235</v>
      </c>
      <c r="G228" s="42"/>
      <c r="H228" s="43" t="s">
        <v>235</v>
      </c>
      <c r="I228" s="42"/>
      <c r="J228" s="43" t="s">
        <v>235</v>
      </c>
      <c r="K228" s="44"/>
      <c r="L228" s="45" t="s">
        <v>235</v>
      </c>
    </row>
    <row r="229" spans="1:12" ht="96" customHeight="1" thickBot="1" x14ac:dyDescent="0.3">
      <c r="A229" s="616" t="e">
        <f>IF(COUNTIF((INDEX(JUINA1S5,1,6)),""),"",IF(COUNTIF((INDEX(JUINA1S5,1,8)),"&gt;&lt;"),(INDEX(JUINA1S5,1,6))&amp;"&amp;"&amp;(INDEX(JUINA1S5,1,8))&amp;CHAR(13)&amp;CHAR(10)&amp;" de "&amp;TEXT((INDEX(JUINA1S5,2,6)),"hh"&amp;":"&amp;"mm")&amp;" à "&amp;TEXT((INDEX(JUINA1S5,2,7)),"hh"&amp;":"&amp;"mm"&amp;" "&amp;CHAR(13)&amp;CHAR(10)&amp;"&amp;")&amp;" de "&amp;TEXT((INDEX(JUINA1S5,2,8)),"hh"&amp;":"&amp;"mm")&amp;" à "&amp;TEXT((INDEX(JUINA1S5,2,9)),"hh"&amp;":"&amp;"mm"&amp;" ")&amp;CHAR(13)&amp;CHAR(10)&amp;(INDEX(JUINA1S5,4,6))&amp;" "&amp;(INDEX(JUINA1S5,4,8))&amp;CHAR(13)&amp;CHAR(10)&amp;" "&amp;(INDEX(JUINA1S5,3,7))&amp;" "&amp;(INDEX(JUINA1S5,3,9))&amp;CHAR(13)&amp;CHAR(10)&amp;" "&amp;(INDEX(JUINA1S5,3,6)),(INDEX(JUINA1S5,1,6))&amp;CHAR(13)&amp;CHAR(10)&amp;" de "&amp;TEXT((INDEX(JUINA1S5,2,6)),"hh"&amp;":"&amp;"mm")&amp;" à "&amp;TEXT((INDEX(JUINA1S5,2,6)),"hh"&amp;":"&amp;"mm"&amp;" ")&amp;CHAR(13)&amp;CHAR(10)&amp;(INDEX(JUINA1S5,4,6))&amp;" "&amp;CHAR(13)&amp;CHAR(10)&amp;(INDEX(JUINA1S5,3,7))&amp;" "&amp;CHAR(13)&amp;CHAR(10)&amp;(INDEX(JUINA1S5,3,6))))</f>
        <v>#REF!</v>
      </c>
      <c r="B229" s="617"/>
      <c r="C229" s="618" t="e">
        <f>IF(COUNTIF((INDEX(JUINA1S5,1,14)),""),"",IF(COUNTIF((INDEX(JUINA1S5,1,16)),"&gt;&lt;"),(INDEX(JUINA1S5,1,14))&amp;"&amp;"&amp;(INDEX(JUINA1S5,1,16))&amp;CHAR(13)&amp;CHAR(10)&amp;" de "&amp;TEXT((INDEX(JUINA1S5,2,14)),"hh"&amp;":"&amp;"mm")&amp;" à "&amp;TEXT((INDEX(JUINA1S5,2,15)),"hh"&amp;":"&amp;"mm"&amp;" "&amp;CHAR(13)&amp;CHAR(10)&amp;"&amp;")&amp;" de "&amp;TEXT((INDEX(JUINA1S5,2,16)),"hh"&amp;":"&amp;"mm")&amp;" à "&amp;TEXT((INDEX(JUINA1S5,2,17)),"hh"&amp;":"&amp;"mm"&amp;" ")&amp;CHAR(13)&amp;CHAR(10)&amp;(INDEX(JUINA1S5,4,14))&amp;" "&amp;(INDEX(JUINA1S5,4,16))&amp;CHAR(13)&amp;CHAR(10)&amp;" "&amp;(INDEX(JUINA1S5,3,15))&amp;" "&amp;(INDEX(JUINA1S5,3,17))&amp;CHAR(13)&amp;CHAR(10)&amp;" "&amp;(INDEX(JUINA1S5,3,14)),(INDEX(JUINA1S5,1,14))&amp;CHAR(13)&amp;CHAR(10)&amp;" de "&amp;TEXT((INDEX(JUINA1S5,2,14)),"hh"&amp;":"&amp;"mm")&amp;" à "&amp;TEXT((INDEX(JUINA1S5,2,14)),"hh"&amp;":"&amp;"mm"&amp;" ")&amp;CHAR(13)&amp;CHAR(10)&amp;(INDEX(JUINA1S5,4,14))&amp;" "&amp;CHAR(13)&amp;CHAR(10)&amp;(INDEX(JUINA1S5,3,15))&amp;" "&amp;CHAR(13)&amp;CHAR(10)&amp;(INDEX(JUINA1S5,3,14))))</f>
        <v>#REF!</v>
      </c>
      <c r="D229" s="617"/>
      <c r="E229" s="618" t="e">
        <f>IF(COUNTIF((INDEX(JUINA1S5,1,22)),""),"",IF(COUNTIF((INDEX(JUINA1S5,1,24)),"&gt;&lt;"),(INDEX(JUINA1S5,1,22))&amp;"&amp;"&amp;(INDEX(JUINA1S5,1,24))&amp;CHAR(13)&amp;CHAR(10)&amp;" de "&amp;TEXT((INDEX(JUINA1S5,2,22)),"hh"&amp;":"&amp;"mm")&amp;" à "&amp;TEXT((INDEX(JUINA1S5,2,23)),"hh"&amp;":"&amp;"mm"&amp;" "&amp;CHAR(13)&amp;CHAR(10)&amp;"&amp;")&amp;" de "&amp;TEXT((INDEX(JUINA1S5,2,24)),"hh"&amp;":"&amp;"mm")&amp;" à "&amp;TEXT((INDEX(JUINA1S5,2,25)),"hh"&amp;":"&amp;"mm"&amp;" ")&amp;CHAR(13)&amp;CHAR(10)&amp;(INDEX(JUINA1S5,4,22))&amp;" "&amp;(INDEX(JUINA1S5,4,24))&amp;CHAR(13)&amp;CHAR(10)&amp;" "&amp;(INDEX(JUINA1S5,3,23))&amp;" "&amp;(INDEX(JUINA1S5,3,25))&amp;CHAR(13)&amp;CHAR(10)&amp;" "&amp;(INDEX(JUINA1S5,3,22)),(INDEX(JUINA1S5,1,22))&amp;CHAR(13)&amp;CHAR(10)&amp;" de "&amp;TEXT((INDEX(JUINA1S5,2,22)),"hh"&amp;":"&amp;"mm")&amp;" à "&amp;TEXT((INDEX(JUINA1S5,2,22)),"hh"&amp;":"&amp;"mm"&amp;" ")&amp;CHAR(13)&amp;CHAR(10)&amp;(INDEX(JUINA1S5,4,22))&amp;" "&amp;CHAR(13)&amp;CHAR(10)&amp;(INDEX(JUINA1S5,3,23))&amp;" "&amp;CHAR(13)&amp;CHAR(10)&amp;(INDEX(JUINA1S5,3,22))))</f>
        <v>#REF!</v>
      </c>
      <c r="F229" s="617"/>
      <c r="G229" s="618" t="e">
        <f>IF(COUNTIF((INDEX(JUINA1S5,1,30)),""),"",IF(COUNTIF((INDEX(JUINA1S5,1,32)),"&gt;&lt;"),(INDEX(JUINA1S5,1,30))&amp;"&amp;"&amp;(INDEX(JUINA1S5,1,32))&amp;CHAR(13)&amp;CHAR(10)&amp;" de "&amp;TEXT((INDEX(JUINA1S5,2,30)),"hh"&amp;":"&amp;"mm")&amp;" à "&amp;TEXT((INDEX(JUINA1S5,2,31)),"hh"&amp;":"&amp;"mm"&amp;" "&amp;CHAR(13)&amp;CHAR(10)&amp;"&amp;")&amp;" de "&amp;TEXT((INDEX(JUINA1S5,2,32)),"hh"&amp;":"&amp;"mm")&amp;" à "&amp;TEXT((INDEX(JUINA1S5,2,33)),"hh"&amp;":"&amp;"mm"&amp;" ")&amp;CHAR(13)&amp;CHAR(10)&amp;(INDEX(JUINA1S5,4,30))&amp;" "&amp;(INDEX(JUINA1S5,4,32))&amp;CHAR(13)&amp;CHAR(10)&amp;" "&amp;(INDEX(JUINA1S5,3,31))&amp;" "&amp;(INDEX(JUINA1S5,3,33))&amp;CHAR(13)&amp;CHAR(10)&amp;" "&amp;(INDEX(JUINA1S5,3,30)),(INDEX(JUINA1S5,1,30))&amp;CHAR(13)&amp;CHAR(10)&amp;" de "&amp;TEXT((INDEX(JUINA1S5,2,30)),"hh"&amp;":"&amp;"mm")&amp;" à "&amp;TEXT((INDEX(JUINA1S5,2,30)),"hh"&amp;":"&amp;"mm"&amp;" ")&amp;CHAR(13)&amp;CHAR(10)&amp;(INDEX(JUINA1S5,4,30))&amp;" "&amp;CHAR(13)&amp;CHAR(10)&amp;(INDEX(JUINA1S5,3,31))&amp;" "&amp;CHAR(13)&amp;CHAR(10)&amp;(INDEX(JUINA1S5,3,30))))</f>
        <v>#REF!</v>
      </c>
      <c r="H229" s="617"/>
      <c r="I229" s="618" t="e">
        <f>IF(COUNTIF((INDEX(JUINA1S5,1,38)),""),"",IF(COUNTIF((INDEX(JUINA1S5,1,40)),"&gt;&lt;"),(INDEX(JUINA1S5,1,38))&amp;"&amp;"&amp;(INDEX(JUINA1S5,1,40))&amp;CHAR(13)&amp;CHAR(10)&amp;" de "&amp;TEXT((INDEX(JUINA1S5,2,38)),"hh"&amp;":"&amp;"mm")&amp;" à "&amp;TEXT((INDEX(JUINA1S5,2,39)),"hh"&amp;":"&amp;"mm"&amp;" "&amp;CHAR(13)&amp;CHAR(10)&amp;"&amp;")&amp;" de "&amp;TEXT((INDEX(JUINA1S5,2,40)),"hh"&amp;":"&amp;"mm")&amp;" à "&amp;TEXT((INDEX(JUINA1S5,2,41)),"hh"&amp;":"&amp;"mm"&amp;" ")&amp;CHAR(13)&amp;CHAR(10)&amp;(INDEX(JUINA1S5,4,38))&amp;" "&amp;(INDEX(JUINA1S5,4,40))&amp;CHAR(13)&amp;CHAR(10)&amp;" "&amp;(INDEX(JUINA1S5,3,39))&amp;" "&amp;(INDEX(JUINA1S5,3,41))&amp;CHAR(13)&amp;CHAR(10)&amp;" "&amp;(INDEX(JUINA1S5,3,38)),(INDEX(JUINA1S5,1,38))&amp;CHAR(13)&amp;CHAR(10)&amp;" de "&amp;TEXT((INDEX(JUINA1S5,2,38)),"hh"&amp;":"&amp;"mm")&amp;" à "&amp;TEXT((INDEX(JUINA1S5,2,38)),"hh"&amp;":"&amp;"mm"&amp;" ")&amp;CHAR(13)&amp;CHAR(10)&amp;(INDEX(JUINA1S5,4,38))&amp;" "&amp;CHAR(13)&amp;CHAR(10)&amp;(INDEX(JUINA1S5,3,39))&amp;" "&amp;CHAR(13)&amp;CHAR(10)&amp;(INDEX(JUINA1S5,3,38))))</f>
        <v>#REF!</v>
      </c>
      <c r="J229" s="617"/>
      <c r="K229" s="618" t="e">
        <f>IF(COUNTIF((INDEX(JUINA1S5,1,44)),""),"",(INDEX(JUINA1S5,1,44))&amp;CHAR(13)&amp;CHAR(10)&amp;" de "&amp;TEXT((INDEX(JUINA1S5,2,44)),"hh"&amp;":"&amp;"mm")&amp;" à "&amp;TEXT((INDEX(JUINA1S5,2,44)),"hh"&amp;":"&amp;"mm"&amp;" ")&amp;CHAR(13)&amp;CHAR(10)&amp;(INDEX(JUINA1S5,4,44))&amp;" "&amp;CHAR(13)&amp;CHAR(10)&amp;(INDEX(JUINA1S5,3,45))&amp;" "&amp;CHAR(13)&amp;CHAR(10)&amp;(INDEX(JUINA1S5,3,44)))</f>
        <v>#REF!</v>
      </c>
      <c r="L229" s="619"/>
    </row>
    <row r="231" spans="1:12" ht="19.5" thickBot="1" x14ac:dyDescent="0.35">
      <c r="A231" s="32">
        <f>EDATE(A210,1)</f>
        <v>43309</v>
      </c>
      <c r="C231" s="32"/>
      <c r="E231" s="32"/>
      <c r="G231" s="32"/>
      <c r="I231" s="32"/>
      <c r="K231" s="32"/>
    </row>
    <row r="232" spans="1:12" x14ac:dyDescent="0.25">
      <c r="A232" s="33">
        <f>+K226+2</f>
        <v>43283</v>
      </c>
      <c r="B232" s="34" t="s">
        <v>234</v>
      </c>
      <c r="C232" s="35">
        <f>A232+1</f>
        <v>43284</v>
      </c>
      <c r="D232" s="34" t="s">
        <v>234</v>
      </c>
      <c r="E232" s="35">
        <f>C232+1</f>
        <v>43285</v>
      </c>
      <c r="F232" s="34" t="s">
        <v>234</v>
      </c>
      <c r="G232" s="35">
        <f>E232+1</f>
        <v>43286</v>
      </c>
      <c r="H232" s="34" t="s">
        <v>234</v>
      </c>
      <c r="I232" s="35">
        <f>G232+1</f>
        <v>43287</v>
      </c>
      <c r="J232" s="34" t="s">
        <v>234</v>
      </c>
      <c r="K232" s="35">
        <f>I232+1</f>
        <v>43288</v>
      </c>
      <c r="L232" s="36" t="s">
        <v>234</v>
      </c>
    </row>
    <row r="233" spans="1:12" ht="96" customHeight="1" thickBot="1" x14ac:dyDescent="0.3">
      <c r="A233" s="620" t="e">
        <f>IF(COUNTIF((INDEX(JUILA1S1,1,2)),""),"",IF(COUNTIF((INDEX(JUILA1S1,1,4)),"&gt;&lt;"),(INDEX(JUILA1S1,1,2))&amp;"&amp;"&amp;(INDEX(JUILA1S1,1,4))&amp;CHAR(13)&amp;CHAR(10)&amp;" de "&amp;TEXT((INDEX(JUILA1S1,2,2)),"hh"&amp;":"&amp;"mm")&amp;" à "&amp;TEXT((INDEX(JUILA1S1,2,3)),"hh"&amp;":"&amp;"mm"&amp;" "&amp;CHAR(13)&amp;CHAR(10)&amp;"&amp;")&amp;" de "&amp;TEXT((INDEX(JUILA1S1,2,4)),"hh"&amp;":"&amp;"mm")&amp;" à "&amp;TEXT((INDEX(JUILA1S1,2,5)),"hh"&amp;":"&amp;"mm"&amp;" ")&amp;CHAR(13)&amp;CHAR(10)&amp;(INDEX(JUILA1S1,4,2))&amp;" "&amp;(INDEX(JUILA1S1,4,4))&amp;CHAR(13)&amp;CHAR(10)&amp;" "&amp;(INDEX(JUILA1S1,3,3))&amp;" "&amp;(INDEX(JUILA1S1,3,5))&amp;CHAR(13)&amp;CHAR(10)&amp;" "&amp;(INDEX(JUILA1S1,3,2)),(INDEX(JUILA1S1,1,2))&amp;CHAR(13)&amp;CHAR(10)&amp;" de "&amp;TEXT((INDEX(JUILA1S1,2,2)),"hh"&amp;":"&amp;"mm")&amp;" à "&amp;TEXT((INDEX(JUILA1S1,2,2)),"hh"&amp;":"&amp;"mm"&amp;" ")&amp;CHAR(13)&amp;CHAR(10)&amp;(INDEX(JUILA1S1,4,2))&amp;" "&amp;CHAR(13)&amp;CHAR(10)&amp;(INDEX(JUILA1S1,3,3))&amp;" "&amp;CHAR(13)&amp;CHAR(10)&amp;(INDEX(JUILA1S1,3,2))))</f>
        <v>#REF!</v>
      </c>
      <c r="B233" s="621"/>
      <c r="C233" s="622" t="e">
        <f>IF(COUNTIF((INDEX(JUILA1S1,1,10)),""),"",IF(COUNTIF((INDEX(JUILA1S1,1,12)),"&gt;&lt;"),(INDEX(JUILA1S1,1,10))&amp;"&amp;"&amp;(INDEX(JUILA1S1,1,12))&amp;CHAR(13)&amp;CHAR(10)&amp;" de "&amp;TEXT((INDEX(JUILA1S1,2,10)),"hh"&amp;":"&amp;"mm")&amp;" à "&amp;TEXT((INDEX(JUILA1S1,2,11)),"hh"&amp;":"&amp;"mm"&amp;" "&amp;CHAR(13)&amp;CHAR(10)&amp;"&amp;")&amp;" de "&amp;TEXT((INDEX(JUILA1S1,2,12)),"hh"&amp;":"&amp;"mm")&amp;" à "&amp;TEXT((INDEX(JUILA1S1,2,13)),"hh"&amp;":"&amp;"mm"&amp;" ")&amp;CHAR(13)&amp;CHAR(10)&amp;(INDEX(JUILA1S1,4,10))&amp;" "&amp;(INDEX(JUILA1S1,4,12))&amp;CHAR(13)&amp;CHAR(10)&amp;" "&amp;(INDEX(JUILA1S1,3,11))&amp;" "&amp;(INDEX(JUILA1S1,3,13))&amp;CHAR(13)&amp;CHAR(10)&amp;" "&amp;(INDEX(JUILA1S1,3,10)),(INDEX(JUILA1S1,1,10))&amp;CHAR(13)&amp;CHAR(10)&amp;" de "&amp;TEXT((INDEX(JUILA1S1,2,10)),"hh"&amp;":"&amp;"mm")&amp;" à "&amp;TEXT((INDEX(JUILA1S1,2,10)),"hh"&amp;":"&amp;"mm"&amp;" ")&amp;CHAR(13)&amp;CHAR(10)&amp;(INDEX(JUILA1S1,4,10))&amp;" "&amp;CHAR(13)&amp;CHAR(10)&amp;(INDEX(JUILA1S1,3,11))&amp;" "&amp;CHAR(13)&amp;CHAR(10)&amp;(INDEX(JUILA1S1,3,10))))</f>
        <v>#REF!</v>
      </c>
      <c r="D233" s="621"/>
      <c r="E233" s="623" t="e">
        <f>IF(COUNTIF((INDEX(JUILA1S1,1,18)),""),"",IF(COUNTIF((INDEX(JUILA1S1,1,20)),"&gt;&lt;"),(INDEX(JUILA1S1,1,18))&amp;"&amp;"&amp;(INDEX(JUILA1S1,1,20))&amp;CHAR(13)&amp;CHAR(10)&amp;" de "&amp;TEXT((INDEX(JUILA1S1,2,18)),"hh"&amp;":"&amp;"mm")&amp;" à "&amp;TEXT((INDEX(JUILA1S1,2,19)),"hh"&amp;":"&amp;"mm"&amp;" "&amp;CHAR(13)&amp;CHAR(10)&amp;"&amp;")&amp;" de "&amp;TEXT((INDEX(JUILA1S1,2,20)),"hh"&amp;":"&amp;"mm")&amp;" à "&amp;TEXT((INDEX(JUILA1S1,2,21)),"hh"&amp;":"&amp;"mm"&amp;" ")&amp;CHAR(13)&amp;CHAR(10)&amp;(INDEX(JUILA1S1,4,18))&amp;" "&amp;(INDEX(JUILA1S1,4,20))&amp;CHAR(13)&amp;CHAR(10)&amp;" "&amp;(INDEX(JUILA1S1,3,19))&amp;" "&amp;(INDEX(JUILA1S1,3,21))&amp;CHAR(13)&amp;CHAR(10)&amp;" "&amp;(INDEX(JUILA1S1,3,18)),(INDEX(JUILA1S1,1,18))&amp;CHAR(13)&amp;CHAR(10)&amp;" de "&amp;TEXT((INDEX(JUILA1S1,2,18)),"hh"&amp;":"&amp;"mm")&amp;" à "&amp;TEXT((INDEX(JUILA1S1,2,18)),"hh"&amp;":"&amp;"mm"&amp;" ")&amp;CHAR(13)&amp;CHAR(10)&amp;(INDEX(JUILA1S1,4,18))&amp;" "&amp;CHAR(13)&amp;CHAR(10)&amp;(INDEX(JUILA1S1,3,19))&amp;" "&amp;CHAR(13)&amp;CHAR(10)&amp;(INDEX(JUILA1S1,3,18))))</f>
        <v>#REF!</v>
      </c>
      <c r="F233" s="624"/>
      <c r="G233" s="623" t="e">
        <f>IF(COUNTIF((INDEX(JUILA1S1,1,26)),""),"",IF(COUNTIF((INDEX(JUILA1S1,1,28)),"&gt;&lt;"),(INDEX(JUILA1S1,1,26))&amp;"&amp;"&amp;(INDEX(JUILA1S1,1,28))&amp;CHAR(13)&amp;CHAR(10)&amp;" de "&amp;TEXT((INDEX(JUILA1S1,2,26)),"hh"&amp;":"&amp;"mm")&amp;" à "&amp;TEXT((INDEX(JUILA1S1,2,27)),"hh"&amp;":"&amp;"mm"&amp;" "&amp;CHAR(13)&amp;CHAR(10)&amp;"&amp;")&amp;" de "&amp;TEXT((INDEX(JUILA1S1,2,28)),"hh"&amp;":"&amp;"mm")&amp;" à "&amp;TEXT((INDEX(JUILA1S1,2,29)),"hh"&amp;":"&amp;"mm"&amp;" ")&amp;CHAR(13)&amp;CHAR(10)&amp;(INDEX(JUILA1S1,4,26))&amp;" "&amp;(INDEX(JUILA1S1,4,28))&amp;CHAR(13)&amp;CHAR(10)&amp;" "&amp;(INDEX(JUILA1S1,3,27))&amp;" "&amp;(INDEX(JUILA1S1,3,29))&amp;CHAR(13)&amp;CHAR(10)&amp;" "&amp;(INDEX(JUILA1S1,3,26)),(INDEX(JUILA1S1,1,26))&amp;CHAR(13)&amp;CHAR(10)&amp;" de "&amp;TEXT((INDEX(JUILA1S1,2,26)),"hh"&amp;":"&amp;"mm")&amp;" à "&amp;TEXT((INDEX(JUILA1S1,2,26)),"hh"&amp;":"&amp;"mm"&amp;" ")&amp;CHAR(13)&amp;CHAR(10)&amp;(INDEX(JUILA1S1,4,26))&amp;" "&amp;CHAR(13)&amp;CHAR(10)&amp;(INDEX(JUILA1S1,3,27))&amp;" "&amp;CHAR(13)&amp;CHAR(10)&amp;(INDEX(JUILA1S1,3,26))))</f>
        <v>#REF!</v>
      </c>
      <c r="H233" s="624"/>
      <c r="I233" s="623" t="e">
        <f>IF(COUNTIF((INDEX(JUILA1S1,1,34)),""),"",IF(COUNTIF((INDEX(JUILA1S1,1,36)),"&gt;&lt;"),(INDEX(JUILA1S1,1,34))&amp;"&amp;"&amp;(INDEX(JUILA1S1,1,36))&amp;CHAR(13)&amp;CHAR(10)&amp;" de "&amp;TEXT((INDEX(JUILA1S1,2,34)),"hh"&amp;":"&amp;"mm")&amp;" à "&amp;TEXT((INDEX(JUILA1S1,2,35)),"hh"&amp;":"&amp;"mm"&amp;" "&amp;CHAR(13)&amp;CHAR(10)&amp;"&amp;")&amp;" de "&amp;TEXT((INDEX(JUILA1S1,2,36)),"hh"&amp;":"&amp;"mm")&amp;" à "&amp;TEXT((INDEX(JUILA1S1,2,37)),"hh"&amp;":"&amp;"mm"&amp;" ")&amp;CHAR(13)&amp;CHAR(10)&amp;(INDEX(JUILA1S1,4,34))&amp;" "&amp;(INDEX(JUILA1S1,4,36))&amp;CHAR(13)&amp;CHAR(10)&amp;" "&amp;(INDEX(JUILA1S1,3,35))&amp;" "&amp;(INDEX(JUILA1S1,3,37))&amp;CHAR(13)&amp;CHAR(10)&amp;" "&amp;(INDEX(JUILA1S1,3,34)),(INDEX(JUILA1S1,1,34))&amp;CHAR(13)&amp;CHAR(10)&amp;" de "&amp;TEXT((INDEX(JUILA1S1,2,34)),"hh"&amp;":"&amp;"mm")&amp;" à "&amp;TEXT((INDEX(JUILA1S1,2,34)),"hh"&amp;":"&amp;"mm"&amp;" ")&amp;CHAR(13)&amp;CHAR(10)&amp;(INDEX(JUILA1S1,4,34))&amp;" "&amp;CHAR(13)&amp;CHAR(10)&amp;(INDEX(JUILA1S1,3,35))&amp;" "&amp;CHAR(13)&amp;CHAR(10)&amp;(INDEX(JUILA1S1,3,34))))</f>
        <v>#REF!</v>
      </c>
      <c r="J233" s="624"/>
      <c r="K233" s="622" t="e">
        <f>IF(COUNTIF((INDEX(JUILA1S1,1,42)),""),"",(INDEX(JUILA1S1,1,42))&amp;CHAR(13)&amp;CHAR(10)&amp;" de "&amp;TEXT((INDEX(JUILA1S1,2,42)),"hh"&amp;":"&amp;"mm")&amp;" à "&amp;TEXT((INDEX(JUILA1S1,2,42)),"hh"&amp;":"&amp;"mm"&amp;" ")&amp;CHAR(13)&amp;CHAR(10)&amp;(INDEX(JUILA1S1,4,42))&amp;" "&amp;CHAR(13)&amp;CHAR(10)&amp;(INDEX(JUILA1S1,3,43))&amp;" "&amp;CHAR(13)&amp;CHAR(10)&amp;(INDEX(JUILA1S1,3,42)))</f>
        <v>#REF!</v>
      </c>
      <c r="L233" s="625"/>
    </row>
    <row r="234" spans="1:12" x14ac:dyDescent="0.25">
      <c r="A234" s="37"/>
      <c r="B234" s="39" t="s">
        <v>235</v>
      </c>
      <c r="C234" s="38"/>
      <c r="D234" s="39" t="s">
        <v>235</v>
      </c>
      <c r="E234" s="42"/>
      <c r="F234" s="43" t="s">
        <v>235</v>
      </c>
      <c r="G234" s="42"/>
      <c r="H234" s="43" t="s">
        <v>235</v>
      </c>
      <c r="I234" s="42"/>
      <c r="J234" s="43" t="s">
        <v>235</v>
      </c>
      <c r="K234" s="44"/>
      <c r="L234" s="45" t="s">
        <v>235</v>
      </c>
    </row>
    <row r="235" spans="1:12" ht="96" customHeight="1" thickBot="1" x14ac:dyDescent="0.3">
      <c r="A235" s="616" t="e">
        <f>IF(COUNTIF((INDEX(JUILA1S1,1,6)),""),"",IF(COUNTIF((INDEX(JUILA1S1,1,8)),"&gt;&lt;"),(INDEX(JUILA1S1,1,6))&amp;"&amp;"&amp;(INDEX(JUILA1S1,1,8))&amp;CHAR(13)&amp;CHAR(10)&amp;" de "&amp;TEXT((INDEX(JUILA1S1,2,6)),"hh"&amp;":"&amp;"mm")&amp;" à "&amp;TEXT((INDEX(JUILA1S1,2,7)),"hh"&amp;":"&amp;"mm"&amp;" "&amp;CHAR(13)&amp;CHAR(10)&amp;"&amp;")&amp;" de "&amp;TEXT((INDEX(JUILA1S1,2,8)),"hh"&amp;":"&amp;"mm")&amp;" à "&amp;TEXT((INDEX(JUILA1S1,2,9)),"hh"&amp;":"&amp;"mm"&amp;" ")&amp;CHAR(13)&amp;CHAR(10)&amp;(INDEX(JUILA1S1,4,6))&amp;" "&amp;(INDEX(JUILA1S1,4,8))&amp;CHAR(13)&amp;CHAR(10)&amp;" "&amp;(INDEX(JUILA1S1,3,7))&amp;" "&amp;(INDEX(JUILA1S1,3,9))&amp;CHAR(13)&amp;CHAR(10)&amp;" "&amp;(INDEX(JUILA1S1,3,6)),(INDEX(JUILA1S1,1,6))&amp;CHAR(13)&amp;CHAR(10)&amp;" de "&amp;TEXT((INDEX(JUILA1S1,2,6)),"hh"&amp;":"&amp;"mm")&amp;" à "&amp;TEXT((INDEX(JUILA1S1,2,6)),"hh"&amp;":"&amp;"mm"&amp;" ")&amp;CHAR(13)&amp;CHAR(10)&amp;(INDEX(JUILA1S1,4,6))&amp;" "&amp;CHAR(13)&amp;CHAR(10)&amp;(INDEX(JUILA1S1,3,7))&amp;" "&amp;CHAR(13)&amp;CHAR(10)&amp;(INDEX(JUILA1S1,3,6))))</f>
        <v>#REF!</v>
      </c>
      <c r="B235" s="617"/>
      <c r="C235" s="618" t="e">
        <f>IF(COUNTIF((INDEX(JUILA1S1,1,14)),""),"",IF(COUNTIF((INDEX(JUILA1S1,1,16)),"&gt;&lt;"),(INDEX(JUILA1S1,1,14))&amp;"&amp;"&amp;(INDEX(JUILA1S1,1,16))&amp;CHAR(13)&amp;CHAR(10)&amp;" de "&amp;TEXT((INDEX(JUILA1S1,2,14)),"hh"&amp;":"&amp;"mm")&amp;" à "&amp;TEXT((INDEX(JUILA1S1,2,15)),"hh"&amp;":"&amp;"mm"&amp;" "&amp;CHAR(13)&amp;CHAR(10)&amp;"&amp;")&amp;" de "&amp;TEXT((INDEX(JUILA1S1,2,16)),"hh"&amp;":"&amp;"mm")&amp;" à "&amp;TEXT((INDEX(JUILA1S1,2,17)),"hh"&amp;":"&amp;"mm"&amp;" ")&amp;CHAR(13)&amp;CHAR(10)&amp;(INDEX(JUILA1S1,4,14))&amp;" "&amp;(INDEX(JUILA1S1,4,16))&amp;CHAR(13)&amp;CHAR(10)&amp;" "&amp;(INDEX(JUILA1S1,3,15))&amp;" "&amp;(INDEX(JUILA1S1,3,17))&amp;CHAR(13)&amp;CHAR(10)&amp;" "&amp;(INDEX(JUILA1S1,3,14)),(INDEX(JUILA1S1,1,14))&amp;CHAR(13)&amp;CHAR(10)&amp;" de "&amp;TEXT((INDEX(JUILA1S1,2,14)),"hh"&amp;":"&amp;"mm")&amp;" à "&amp;TEXT((INDEX(JUILA1S1,2,14)),"hh"&amp;":"&amp;"mm"&amp;" ")&amp;CHAR(13)&amp;CHAR(10)&amp;(INDEX(JUILA1S1,4,14))&amp;" "&amp;CHAR(13)&amp;CHAR(10)&amp;(INDEX(JUILA1S1,3,15))&amp;" "&amp;CHAR(13)&amp;CHAR(10)&amp;(INDEX(JUILA1S1,3,14))))</f>
        <v>#REF!</v>
      </c>
      <c r="D235" s="617"/>
      <c r="E235" s="618" t="e">
        <f>IF(COUNTIF((INDEX(JUILA1S1,1,22)),""),"",IF(COUNTIF((INDEX(JUILA1S1,1,24)),"&gt;&lt;"),(INDEX(JUILA1S1,1,22))&amp;"&amp;"&amp;(INDEX(JUILA1S1,1,24))&amp;CHAR(13)&amp;CHAR(10)&amp;" de "&amp;TEXT((INDEX(JUILA1S1,2,22)),"hh"&amp;":"&amp;"mm")&amp;" à "&amp;TEXT((INDEX(JUILA1S1,2,23)),"hh"&amp;":"&amp;"mm"&amp;" "&amp;CHAR(13)&amp;CHAR(10)&amp;"&amp;")&amp;" de "&amp;TEXT((INDEX(JUILA1S1,2,24)),"hh"&amp;":"&amp;"mm")&amp;" à "&amp;TEXT((INDEX(JUILA1S1,2,25)),"hh"&amp;":"&amp;"mm"&amp;" ")&amp;CHAR(13)&amp;CHAR(10)&amp;(INDEX(JUILA1S1,4,22))&amp;" "&amp;(INDEX(JUILA1S1,4,24))&amp;CHAR(13)&amp;CHAR(10)&amp;" "&amp;(INDEX(JUILA1S1,3,23))&amp;" "&amp;(INDEX(JUILA1S1,3,25))&amp;CHAR(13)&amp;CHAR(10)&amp;" "&amp;(INDEX(JUILA1S1,3,22)),(INDEX(JUILA1S1,1,22))&amp;CHAR(13)&amp;CHAR(10)&amp;" de "&amp;TEXT((INDEX(JUILA1S1,2,22)),"hh"&amp;":"&amp;"mm")&amp;" à "&amp;TEXT((INDEX(JUILA1S1,2,22)),"hh"&amp;":"&amp;"mm"&amp;" ")&amp;CHAR(13)&amp;CHAR(10)&amp;(INDEX(JUILA1S1,4,22))&amp;" "&amp;CHAR(13)&amp;CHAR(10)&amp;(INDEX(JUILA1S1,3,23))&amp;" "&amp;CHAR(13)&amp;CHAR(10)&amp;(INDEX(JUILA1S1,3,22))))</f>
        <v>#REF!</v>
      </c>
      <c r="F235" s="617"/>
      <c r="G235" s="618" t="e">
        <f>IF(COUNTIF((INDEX(JUILA1S1,1,30)),""),"",IF(COUNTIF((INDEX(JUILA1S1,1,32)),"&gt;&lt;"),(INDEX(JUILA1S1,1,30))&amp;"&amp;"&amp;(INDEX(JUILA1S1,1,32))&amp;CHAR(13)&amp;CHAR(10)&amp;" de "&amp;TEXT((INDEX(JUILA1S1,2,30)),"hh"&amp;":"&amp;"mm")&amp;" à "&amp;TEXT((INDEX(JUILA1S1,2,31)),"hh"&amp;":"&amp;"mm"&amp;" "&amp;CHAR(13)&amp;CHAR(10)&amp;"&amp;")&amp;" de "&amp;TEXT((INDEX(JUILA1S1,2,32)),"hh"&amp;":"&amp;"mm")&amp;" à "&amp;TEXT((INDEX(JUILA1S1,2,33)),"hh"&amp;":"&amp;"mm"&amp;" ")&amp;CHAR(13)&amp;CHAR(10)&amp;(INDEX(JUILA1S1,4,30))&amp;" "&amp;(INDEX(JUILA1S1,4,32))&amp;CHAR(13)&amp;CHAR(10)&amp;" "&amp;(INDEX(JUILA1S1,3,31))&amp;" "&amp;(INDEX(JUILA1S1,3,33))&amp;CHAR(13)&amp;CHAR(10)&amp;" "&amp;(INDEX(JUILA1S1,3,30)),(INDEX(JUILA1S1,1,30))&amp;CHAR(13)&amp;CHAR(10)&amp;" de "&amp;TEXT((INDEX(JUILA1S1,2,30)),"hh"&amp;":"&amp;"mm")&amp;" à "&amp;TEXT((INDEX(JUILA1S1,2,30)),"hh"&amp;":"&amp;"mm"&amp;" ")&amp;CHAR(13)&amp;CHAR(10)&amp;(INDEX(JUILA1S1,4,30))&amp;" "&amp;CHAR(13)&amp;CHAR(10)&amp;(INDEX(JUILA1S1,3,31))&amp;" "&amp;CHAR(13)&amp;CHAR(10)&amp;(INDEX(JUILA1S1,3,30))))</f>
        <v>#REF!</v>
      </c>
      <c r="H235" s="617"/>
      <c r="I235" s="618" t="e">
        <f>IF(COUNTIF((INDEX(JUILA1S1,1,38)),""),"",IF(COUNTIF((INDEX(JUILA1S1,1,40)),"&gt;&lt;"),(INDEX(JUILA1S1,1,38))&amp;"&amp;"&amp;(INDEX(JUILA1S1,1,40))&amp;CHAR(13)&amp;CHAR(10)&amp;" de "&amp;TEXT((INDEX(JUILA1S1,2,38)),"hh"&amp;":"&amp;"mm")&amp;" à "&amp;TEXT((INDEX(JUILA1S1,2,39)),"hh"&amp;":"&amp;"mm"&amp;" "&amp;CHAR(13)&amp;CHAR(10)&amp;"&amp;")&amp;" de "&amp;TEXT((INDEX(JUILA1S1,2,40)),"hh"&amp;":"&amp;"mm")&amp;" à "&amp;TEXT((INDEX(JUILA1S1,2,41)),"hh"&amp;":"&amp;"mm"&amp;" ")&amp;CHAR(13)&amp;CHAR(10)&amp;(INDEX(JUILA1S1,4,38))&amp;" "&amp;(INDEX(JUILA1S1,4,40))&amp;CHAR(13)&amp;CHAR(10)&amp;" "&amp;(INDEX(JUILA1S1,3,39))&amp;" "&amp;(INDEX(JUILA1S1,3,41))&amp;CHAR(13)&amp;CHAR(10)&amp;" "&amp;(INDEX(JUILA1S1,3,38)),(INDEX(JUILA1S1,1,38))&amp;CHAR(13)&amp;CHAR(10)&amp;" de "&amp;TEXT((INDEX(JUILA1S1,2,38)),"hh"&amp;":"&amp;"mm")&amp;" à "&amp;TEXT((INDEX(JUILA1S1,2,38)),"hh"&amp;":"&amp;"mm"&amp;" ")&amp;CHAR(13)&amp;CHAR(10)&amp;(INDEX(JUILA1S1,4,38))&amp;" "&amp;CHAR(13)&amp;CHAR(10)&amp;(INDEX(JUILA1S1,3,39))&amp;" "&amp;CHAR(13)&amp;CHAR(10)&amp;(INDEX(JUILA1S1,3,38))))</f>
        <v>#REF!</v>
      </c>
      <c r="J235" s="617"/>
      <c r="K235" s="618" t="e">
        <f>IF(COUNTIF((INDEX(JUILA1S1,1,44)),""),"",(INDEX(JUILA1S1,1,44))&amp;CHAR(13)&amp;CHAR(10)&amp;" de "&amp;TEXT((INDEX(JUILA1S1,2,44)),"hh"&amp;":"&amp;"mm")&amp;" à "&amp;TEXT((INDEX(JUILA1S1,2,44)),"hh"&amp;":"&amp;"mm"&amp;" ")&amp;CHAR(13)&amp;CHAR(10)&amp;(INDEX(JUILA1S1,4,44))&amp;" "&amp;CHAR(13)&amp;CHAR(10)&amp;(INDEX(JUILA1S1,3,45))&amp;" "&amp;CHAR(13)&amp;CHAR(10)&amp;(INDEX(JUILA1S1,3,44)))</f>
        <v>#REF!</v>
      </c>
      <c r="L235" s="619"/>
    </row>
    <row r="236" spans="1:12" ht="16.5" thickBot="1" x14ac:dyDescent="0.3"/>
    <row r="237" spans="1:12" x14ac:dyDescent="0.25">
      <c r="A237" s="33">
        <f>K232+2</f>
        <v>43290</v>
      </c>
      <c r="B237" s="34" t="s">
        <v>234</v>
      </c>
      <c r="C237" s="35">
        <f>A237+1</f>
        <v>43291</v>
      </c>
      <c r="D237" s="34" t="s">
        <v>234</v>
      </c>
      <c r="E237" s="35">
        <f>C237+1</f>
        <v>43292</v>
      </c>
      <c r="F237" s="34" t="s">
        <v>234</v>
      </c>
      <c r="G237" s="35">
        <f>E237+1</f>
        <v>43293</v>
      </c>
      <c r="H237" s="34" t="s">
        <v>234</v>
      </c>
      <c r="I237" s="35">
        <f>G237+1</f>
        <v>43294</v>
      </c>
      <c r="J237" s="34" t="s">
        <v>234</v>
      </c>
      <c r="K237" s="35">
        <f>I237+1</f>
        <v>43295</v>
      </c>
      <c r="L237" s="36" t="s">
        <v>234</v>
      </c>
    </row>
    <row r="238" spans="1:12" ht="96" customHeight="1" thickBot="1" x14ac:dyDescent="0.3">
      <c r="A238" s="620" t="e">
        <f>IF(COUNTIF((INDEX(JUILA1S2,1,2)),""),"",IF(COUNTIF((INDEX(JUILA1S2,1,4)),"&gt;&lt;"),(INDEX(JUILA1S2,1,2))&amp;"&amp;"&amp;(INDEX(JUILA1S2,1,4))&amp;CHAR(13)&amp;CHAR(10)&amp;" de "&amp;TEXT((INDEX(JUILA1S2,2,2)),"hh"&amp;":"&amp;"mm")&amp;" à "&amp;TEXT((INDEX(JUILA1S2,2,3)),"hh"&amp;":"&amp;"mm"&amp;" "&amp;CHAR(13)&amp;CHAR(10)&amp;"&amp;")&amp;" de "&amp;TEXT((INDEX(JUILA1S2,2,4)),"hh"&amp;":"&amp;"mm")&amp;" à "&amp;TEXT((INDEX(JUILA1S2,2,5)),"hh"&amp;":"&amp;"mm"&amp;" ")&amp;CHAR(13)&amp;CHAR(10)&amp;(INDEX(JUILA1S2,4,2))&amp;" "&amp;(INDEX(JUILA1S2,4,4))&amp;CHAR(13)&amp;CHAR(10)&amp;" "&amp;(INDEX(JUILA1S2,3,3))&amp;" "&amp;(INDEX(JUILA1S2,3,5))&amp;CHAR(13)&amp;CHAR(10)&amp;" "&amp;(INDEX(JUILA1S2,3,2)),(INDEX(JUILA1S2,1,2))&amp;CHAR(13)&amp;CHAR(10)&amp;" de "&amp;TEXT((INDEX(JUILA1S2,2,2)),"hh"&amp;":"&amp;"mm")&amp;" à "&amp;TEXT((INDEX(JUILA1S2,2,2)),"hh"&amp;":"&amp;"mm"&amp;" ")&amp;CHAR(13)&amp;CHAR(10)&amp;(INDEX(JUILA1S2,4,2))&amp;" "&amp;CHAR(13)&amp;CHAR(10)&amp;(INDEX(JUILA1S2,3,3))&amp;" "&amp;CHAR(13)&amp;CHAR(10)&amp;(INDEX(JUILA1S2,3,2))))</f>
        <v>#REF!</v>
      </c>
      <c r="B238" s="621"/>
      <c r="C238" s="622" t="e">
        <f>IF(COUNTIF((INDEX(JUILA1S2,1,10)),""),"",IF(COUNTIF((INDEX(JUILA1S2,1,12)),"&gt;&lt;"),(INDEX(JUILA1S2,1,10))&amp;"&amp;"&amp;(INDEX(JUILA1S2,1,12))&amp;CHAR(13)&amp;CHAR(10)&amp;" de "&amp;TEXT((INDEX(JUILA1S2,2,10)),"hh"&amp;":"&amp;"mm")&amp;" à "&amp;TEXT((INDEX(JUILA1S2,2,11)),"hh"&amp;":"&amp;"mm"&amp;" "&amp;CHAR(13)&amp;CHAR(10)&amp;"&amp;")&amp;" de "&amp;TEXT((INDEX(JUILA1S2,2,12)),"hh"&amp;":"&amp;"mm")&amp;" à "&amp;TEXT((INDEX(JUILA1S2,2,13)),"hh"&amp;":"&amp;"mm"&amp;" ")&amp;CHAR(13)&amp;CHAR(10)&amp;(INDEX(JUILA1S2,4,10))&amp;" "&amp;(INDEX(JUILA1S2,4,12))&amp;CHAR(13)&amp;CHAR(10)&amp;" "&amp;(INDEX(JUILA1S2,3,11))&amp;" "&amp;(INDEX(JUILA1S2,3,13))&amp;CHAR(13)&amp;CHAR(10)&amp;" "&amp;(INDEX(JUILA1S2,3,10)),(INDEX(JUILA1S2,1,10))&amp;CHAR(13)&amp;CHAR(10)&amp;" de "&amp;TEXT((INDEX(JUILA1S2,2,10)),"hh"&amp;":"&amp;"mm")&amp;" à "&amp;TEXT((INDEX(JUILA1S2,2,10)),"hh"&amp;":"&amp;"mm"&amp;" ")&amp;CHAR(13)&amp;CHAR(10)&amp;(INDEX(JUILA1S2,4,10))&amp;" "&amp;CHAR(13)&amp;CHAR(10)&amp;(INDEX(JUILA1S2,3,11))&amp;" "&amp;CHAR(13)&amp;CHAR(10)&amp;(INDEX(JUILA1S2,3,10))))</f>
        <v>#REF!</v>
      </c>
      <c r="D238" s="621"/>
      <c r="E238" s="623" t="e">
        <f>IF(COUNTIF((INDEX(JUILA1S2,1,18)),""),"",IF(COUNTIF((INDEX(JUILA1S2,1,20)),"&gt;&lt;"),(INDEX(JUILA1S2,1,18))&amp;"&amp;"&amp;(INDEX(JUILA1S2,1,20))&amp;CHAR(13)&amp;CHAR(10)&amp;" de "&amp;TEXT((INDEX(JUILA1S2,2,18)),"hh"&amp;":"&amp;"mm")&amp;" à "&amp;TEXT((INDEX(JUILA1S2,2,19)),"hh"&amp;":"&amp;"mm"&amp;" "&amp;CHAR(13)&amp;CHAR(10)&amp;"&amp;")&amp;" de "&amp;TEXT((INDEX(JUILA1S2,2,20)),"hh"&amp;":"&amp;"mm")&amp;" à "&amp;TEXT((INDEX(JUILA1S2,2,21)),"hh"&amp;":"&amp;"mm"&amp;" ")&amp;CHAR(13)&amp;CHAR(10)&amp;(INDEX(JUILA1S2,4,18))&amp;" "&amp;(INDEX(JUILA1S2,4,20))&amp;CHAR(13)&amp;CHAR(10)&amp;" "&amp;(INDEX(JUILA1S2,3,19))&amp;" "&amp;(INDEX(JUILA1S2,3,21))&amp;CHAR(13)&amp;CHAR(10)&amp;" "&amp;(INDEX(JUILA1S2,3,18)),(INDEX(JUILA1S2,1,18))&amp;CHAR(13)&amp;CHAR(10)&amp;" de "&amp;TEXT((INDEX(JUILA1S2,2,18)),"hh"&amp;":"&amp;"mm")&amp;" à "&amp;TEXT((INDEX(JUILA1S2,2,18)),"hh"&amp;":"&amp;"mm"&amp;" ")&amp;CHAR(13)&amp;CHAR(10)&amp;(INDEX(JUILA1S2,4,18))&amp;" "&amp;CHAR(13)&amp;CHAR(10)&amp;(INDEX(JUILA1S2,3,19))&amp;" "&amp;CHAR(13)&amp;CHAR(10)&amp;(INDEX(JUILA1S2,3,18))))</f>
        <v>#REF!</v>
      </c>
      <c r="F238" s="624"/>
      <c r="G238" s="623" t="e">
        <f>IF(COUNTIF((INDEX(JUILA1S2,1,26)),""),"",IF(COUNTIF((INDEX(JUILA1S2,1,28)),"&gt;&lt;"),(INDEX(JUILA1S2,1,26))&amp;"&amp;"&amp;(INDEX(JUILA1S2,1,28))&amp;CHAR(13)&amp;CHAR(10)&amp;" de "&amp;TEXT((INDEX(JUILA1S2,2,26)),"hh"&amp;":"&amp;"mm")&amp;" à "&amp;TEXT((INDEX(JUILA1S2,2,27)),"hh"&amp;":"&amp;"mm"&amp;" "&amp;CHAR(13)&amp;CHAR(10)&amp;"&amp;")&amp;" de "&amp;TEXT((INDEX(JUILA1S2,2,28)),"hh"&amp;":"&amp;"mm")&amp;" à "&amp;TEXT((INDEX(JUILA1S2,2,29)),"hh"&amp;":"&amp;"mm"&amp;" ")&amp;CHAR(13)&amp;CHAR(10)&amp;(INDEX(JUILA1S2,4,26))&amp;" "&amp;(INDEX(JUILA1S2,4,28))&amp;CHAR(13)&amp;CHAR(10)&amp;" "&amp;(INDEX(JUILA1S2,3,27))&amp;" "&amp;(INDEX(JUILA1S2,3,29))&amp;CHAR(13)&amp;CHAR(10)&amp;" "&amp;(INDEX(JUILA1S2,3,26)),(INDEX(JUILA1S2,1,26))&amp;CHAR(13)&amp;CHAR(10)&amp;" de "&amp;TEXT((INDEX(JUILA1S2,2,26)),"hh"&amp;":"&amp;"mm")&amp;" à "&amp;TEXT((INDEX(JUILA1S2,2,26)),"hh"&amp;":"&amp;"mm"&amp;" ")&amp;CHAR(13)&amp;CHAR(10)&amp;(INDEX(JUILA1S2,4,26))&amp;" "&amp;CHAR(13)&amp;CHAR(10)&amp;(INDEX(JUILA1S2,3,27))&amp;" "&amp;CHAR(13)&amp;CHAR(10)&amp;(INDEX(JUILA1S2,3,26))))</f>
        <v>#REF!</v>
      </c>
      <c r="H238" s="624"/>
      <c r="I238" s="623" t="e">
        <f>IF(COUNTIF((INDEX(JUILA1S2,1,34)),""),"",IF(COUNTIF((INDEX(JUILA1S2,1,36)),"&gt;&lt;"),(INDEX(JUILA1S2,1,34))&amp;"&amp;"&amp;(INDEX(JUILA1S2,1,36))&amp;CHAR(13)&amp;CHAR(10)&amp;" de "&amp;TEXT((INDEX(JUILA1S2,2,34)),"hh"&amp;":"&amp;"mm")&amp;" à "&amp;TEXT((INDEX(JUILA1S2,2,35)),"hh"&amp;":"&amp;"mm"&amp;" "&amp;CHAR(13)&amp;CHAR(10)&amp;"&amp;")&amp;" de "&amp;TEXT((INDEX(JUILA1S2,2,36)),"hh"&amp;":"&amp;"mm")&amp;" à "&amp;TEXT((INDEX(JUILA1S2,2,37)),"hh"&amp;":"&amp;"mm"&amp;" ")&amp;CHAR(13)&amp;CHAR(10)&amp;(INDEX(JUILA1S2,4,34))&amp;" "&amp;(INDEX(JUILA1S2,4,36))&amp;CHAR(13)&amp;CHAR(10)&amp;" "&amp;(INDEX(JUILA1S2,3,35))&amp;" "&amp;(INDEX(JUILA1S2,3,37))&amp;CHAR(13)&amp;CHAR(10)&amp;" "&amp;(INDEX(JUILA1S2,3,34)),(INDEX(JUILA1S2,1,34))&amp;CHAR(13)&amp;CHAR(10)&amp;" de "&amp;TEXT((INDEX(JUILA1S2,2,34)),"hh"&amp;":"&amp;"mm")&amp;" à "&amp;TEXT((INDEX(JUILA1S2,2,34)),"hh"&amp;":"&amp;"mm"&amp;" ")&amp;CHAR(13)&amp;CHAR(10)&amp;(INDEX(JUILA1S2,4,34))&amp;" "&amp;CHAR(13)&amp;CHAR(10)&amp;(INDEX(JUILA1S2,3,35))&amp;" "&amp;CHAR(13)&amp;CHAR(10)&amp;(INDEX(JUILA1S2,3,34))))</f>
        <v>#REF!</v>
      </c>
      <c r="J238" s="624"/>
      <c r="K238" s="622" t="e">
        <f>IF(COUNTIF((INDEX(JUILA1S2,1,42)),""),"",(INDEX(JUILA1S2,1,42))&amp;CHAR(13)&amp;CHAR(10)&amp;" de "&amp;TEXT((INDEX(JUILA1S2,2,42)),"hh"&amp;":"&amp;"mm")&amp;" à "&amp;TEXT((INDEX(JUILA1S2,2,42)),"hh"&amp;":"&amp;"mm"&amp;" ")&amp;CHAR(13)&amp;CHAR(10)&amp;(INDEX(JUILA1S2,4,42))&amp;" "&amp;CHAR(13)&amp;CHAR(10)&amp;(INDEX(JUILA1S2,3,43))&amp;" "&amp;CHAR(13)&amp;CHAR(10)&amp;(INDEX(JUILA1S2,3,42)))</f>
        <v>#REF!</v>
      </c>
      <c r="L238" s="625"/>
    </row>
    <row r="239" spans="1:12" x14ac:dyDescent="0.25">
      <c r="A239" s="37"/>
      <c r="B239" s="39" t="s">
        <v>235</v>
      </c>
      <c r="C239" s="38"/>
      <c r="D239" s="39" t="s">
        <v>235</v>
      </c>
      <c r="E239" s="42"/>
      <c r="F239" s="43" t="s">
        <v>235</v>
      </c>
      <c r="G239" s="42"/>
      <c r="H239" s="43" t="s">
        <v>235</v>
      </c>
      <c r="I239" s="42"/>
      <c r="J239" s="43" t="s">
        <v>235</v>
      </c>
      <c r="K239" s="44"/>
      <c r="L239" s="45" t="s">
        <v>235</v>
      </c>
    </row>
    <row r="240" spans="1:12" ht="96" customHeight="1" thickBot="1" x14ac:dyDescent="0.3">
      <c r="A240" s="616" t="e">
        <f>IF(COUNTIF((INDEX(JUILA1S2,1,6)),""),"",IF(COUNTIF((INDEX(JUILA1S2,1,8)),"&gt;&lt;"),(INDEX(JUILA1S2,1,6))&amp;"&amp;"&amp;(INDEX(JUILA1S2,1,8))&amp;CHAR(13)&amp;CHAR(10)&amp;" de "&amp;TEXT((INDEX(JUILA1S2,2,6)),"hh"&amp;":"&amp;"mm")&amp;" à "&amp;TEXT((INDEX(JUILA1S2,2,7)),"hh"&amp;":"&amp;"mm"&amp;" "&amp;CHAR(13)&amp;CHAR(10)&amp;"&amp;")&amp;" de "&amp;TEXT((INDEX(JUILA1S2,2,8)),"hh"&amp;":"&amp;"mm")&amp;" à "&amp;TEXT((INDEX(JUILA1S2,2,9)),"hh"&amp;":"&amp;"mm"&amp;" ")&amp;CHAR(13)&amp;CHAR(10)&amp;(INDEX(JUILA1S2,4,6))&amp;" "&amp;(INDEX(JUILA1S2,4,8))&amp;CHAR(13)&amp;CHAR(10)&amp;" "&amp;(INDEX(JUILA1S2,3,7))&amp;" "&amp;(INDEX(JUILA1S2,3,9))&amp;CHAR(13)&amp;CHAR(10)&amp;" "&amp;(INDEX(JUILA1S2,3,6)),(INDEX(JUILA1S2,1,6))&amp;CHAR(13)&amp;CHAR(10)&amp;" de "&amp;TEXT((INDEX(JUILA1S2,2,6)),"hh"&amp;":"&amp;"mm")&amp;" à "&amp;TEXT((INDEX(JUILA1S2,2,6)),"hh"&amp;":"&amp;"mm"&amp;" ")&amp;CHAR(13)&amp;CHAR(10)&amp;(INDEX(JUILA1S2,4,6))&amp;" "&amp;CHAR(13)&amp;CHAR(10)&amp;(INDEX(JUILA1S2,3,7))&amp;" "&amp;CHAR(13)&amp;CHAR(10)&amp;(INDEX(JUILA1S2,3,6))))</f>
        <v>#REF!</v>
      </c>
      <c r="B240" s="617"/>
      <c r="C240" s="618" t="e">
        <f>IF(COUNTIF((INDEX(JUILA1S2,1,14)),""),"",IF(COUNTIF((INDEX(JUILA1S2,1,16)),"&gt;&lt;"),(INDEX(JUILA1S2,1,14))&amp;"&amp;"&amp;(INDEX(JUILA1S2,1,16))&amp;CHAR(13)&amp;CHAR(10)&amp;" de "&amp;TEXT((INDEX(JUILA1S2,2,14)),"hh"&amp;":"&amp;"mm")&amp;" à "&amp;TEXT((INDEX(JUILA1S2,2,15)),"hh"&amp;":"&amp;"mm"&amp;" "&amp;CHAR(13)&amp;CHAR(10)&amp;"&amp;")&amp;" de "&amp;TEXT((INDEX(JUILA1S2,2,16)),"hh"&amp;":"&amp;"mm")&amp;" à "&amp;TEXT((INDEX(JUILA1S2,2,17)),"hh"&amp;":"&amp;"mm"&amp;" ")&amp;CHAR(13)&amp;CHAR(10)&amp;(INDEX(JUILA1S2,4,14))&amp;" "&amp;(INDEX(JUILA1S2,4,16))&amp;CHAR(13)&amp;CHAR(10)&amp;" "&amp;(INDEX(JUILA1S2,3,15))&amp;" "&amp;(INDEX(JUILA1S2,3,17))&amp;CHAR(13)&amp;CHAR(10)&amp;" "&amp;(INDEX(JUILA1S2,3,14)),(INDEX(JUILA1S2,1,14))&amp;CHAR(13)&amp;CHAR(10)&amp;" de "&amp;TEXT((INDEX(JUILA1S2,2,14)),"hh"&amp;":"&amp;"mm")&amp;" à "&amp;TEXT((INDEX(JUILA1S2,2,14)),"hh"&amp;":"&amp;"mm"&amp;" ")&amp;CHAR(13)&amp;CHAR(10)&amp;(INDEX(JUILA1S2,4,14))&amp;" "&amp;CHAR(13)&amp;CHAR(10)&amp;(INDEX(JUILA1S2,3,15))&amp;" "&amp;CHAR(13)&amp;CHAR(10)&amp;(INDEX(JUILA1S2,3,14))))</f>
        <v>#REF!</v>
      </c>
      <c r="D240" s="617"/>
      <c r="E240" s="618" t="e">
        <f>IF(COUNTIF((INDEX(JUILA1S2,1,22)),""),"",IF(COUNTIF((INDEX(JUILA1S2,1,24)),"&gt;&lt;"),(INDEX(JUILA1S2,1,22))&amp;"&amp;"&amp;(INDEX(JUILA1S2,1,24))&amp;CHAR(13)&amp;CHAR(10)&amp;" de "&amp;TEXT((INDEX(JUILA1S2,2,22)),"hh"&amp;":"&amp;"mm")&amp;" à "&amp;TEXT((INDEX(JUILA1S2,2,23)),"hh"&amp;":"&amp;"mm"&amp;" "&amp;CHAR(13)&amp;CHAR(10)&amp;"&amp;")&amp;" de "&amp;TEXT((INDEX(JUILA1S2,2,24)),"hh"&amp;":"&amp;"mm")&amp;" à "&amp;TEXT((INDEX(JUILA1S2,2,25)),"hh"&amp;":"&amp;"mm"&amp;" ")&amp;CHAR(13)&amp;CHAR(10)&amp;(INDEX(JUILA1S2,4,22))&amp;" "&amp;(INDEX(JUILA1S2,4,24))&amp;CHAR(13)&amp;CHAR(10)&amp;" "&amp;(INDEX(JUILA1S2,3,23))&amp;" "&amp;(INDEX(JUILA1S2,3,25))&amp;CHAR(13)&amp;CHAR(10)&amp;" "&amp;(INDEX(JUILA1S2,3,22)),(INDEX(JUILA1S2,1,22))&amp;CHAR(13)&amp;CHAR(10)&amp;" de "&amp;TEXT((INDEX(JUILA1S2,2,22)),"hh"&amp;":"&amp;"mm")&amp;" à "&amp;TEXT((INDEX(JUILA1S2,2,22)),"hh"&amp;":"&amp;"mm"&amp;" ")&amp;CHAR(13)&amp;CHAR(10)&amp;(INDEX(JUILA1S2,4,22))&amp;" "&amp;CHAR(13)&amp;CHAR(10)&amp;(INDEX(JUILA1S2,3,23))&amp;" "&amp;CHAR(13)&amp;CHAR(10)&amp;(INDEX(JUILA1S2,3,22))))</f>
        <v>#REF!</v>
      </c>
      <c r="F240" s="617"/>
      <c r="G240" s="618" t="e">
        <f>IF(COUNTIF((INDEX(JUILA1S2,1,30)),""),"",IF(COUNTIF((INDEX(JUILA1S2,1,32)),"&gt;&lt;"),(INDEX(JUILA1S2,1,30))&amp;"&amp;"&amp;(INDEX(JUILA1S2,1,32))&amp;CHAR(13)&amp;CHAR(10)&amp;" de "&amp;TEXT((INDEX(JUILA1S2,2,30)),"hh"&amp;":"&amp;"mm")&amp;" à "&amp;TEXT((INDEX(JUILA1S2,2,31)),"hh"&amp;":"&amp;"mm"&amp;" "&amp;CHAR(13)&amp;CHAR(10)&amp;"&amp;")&amp;" de "&amp;TEXT((INDEX(JUILA1S2,2,32)),"hh"&amp;":"&amp;"mm")&amp;" à "&amp;TEXT((INDEX(JUILA1S2,2,33)),"hh"&amp;":"&amp;"mm"&amp;" ")&amp;CHAR(13)&amp;CHAR(10)&amp;(INDEX(JUILA1S2,4,30))&amp;" "&amp;(INDEX(JUILA1S2,4,32))&amp;CHAR(13)&amp;CHAR(10)&amp;" "&amp;(INDEX(JUILA1S2,3,31))&amp;" "&amp;(INDEX(JUILA1S2,3,33))&amp;CHAR(13)&amp;CHAR(10)&amp;" "&amp;(INDEX(JUILA1S2,3,30)),(INDEX(JUILA1S2,1,30))&amp;CHAR(13)&amp;CHAR(10)&amp;" de "&amp;TEXT((INDEX(JUILA1S2,2,30)),"hh"&amp;":"&amp;"mm")&amp;" à "&amp;TEXT((INDEX(JUILA1S2,2,30)),"hh"&amp;":"&amp;"mm"&amp;" ")&amp;CHAR(13)&amp;CHAR(10)&amp;(INDEX(JUILA1S2,4,30))&amp;" "&amp;CHAR(13)&amp;CHAR(10)&amp;(INDEX(JUILA1S2,3,31))&amp;" "&amp;CHAR(13)&amp;CHAR(10)&amp;(INDEX(JUILA1S2,3,30))))</f>
        <v>#REF!</v>
      </c>
      <c r="H240" s="617"/>
      <c r="I240" s="618" t="e">
        <f>IF(COUNTIF((INDEX(JUILA1S2,1,38)),""),"",IF(COUNTIF((INDEX(JUILA1S2,1,40)),"&gt;&lt;"),(INDEX(JUILA1S2,1,38))&amp;"&amp;"&amp;(INDEX(JUILA1S2,1,40))&amp;CHAR(13)&amp;CHAR(10)&amp;" de "&amp;TEXT((INDEX(JUILA1S2,2,38)),"hh"&amp;":"&amp;"mm")&amp;" à "&amp;TEXT((INDEX(JUILA1S2,2,39)),"hh"&amp;":"&amp;"mm"&amp;" "&amp;CHAR(13)&amp;CHAR(10)&amp;"&amp;")&amp;" de "&amp;TEXT((INDEX(JUILA1S2,2,40)),"hh"&amp;":"&amp;"mm")&amp;" à "&amp;TEXT((INDEX(JUILA1S2,2,41)),"hh"&amp;":"&amp;"mm"&amp;" ")&amp;CHAR(13)&amp;CHAR(10)&amp;(INDEX(JUILA1S2,4,38))&amp;" "&amp;(INDEX(JUILA1S2,4,40))&amp;CHAR(13)&amp;CHAR(10)&amp;" "&amp;(INDEX(JUILA1S2,3,39))&amp;" "&amp;(INDEX(JUILA1S2,3,41))&amp;CHAR(13)&amp;CHAR(10)&amp;" "&amp;(INDEX(JUILA1S2,3,38)),(INDEX(JUILA1S2,1,38))&amp;CHAR(13)&amp;CHAR(10)&amp;" de "&amp;TEXT((INDEX(JUILA1S2,2,38)),"hh"&amp;":"&amp;"mm")&amp;" à "&amp;TEXT((INDEX(JUILA1S2,2,38)),"hh"&amp;":"&amp;"mm"&amp;" ")&amp;CHAR(13)&amp;CHAR(10)&amp;(INDEX(JUILA1S2,4,38))&amp;" "&amp;CHAR(13)&amp;CHAR(10)&amp;(INDEX(JUILA1S2,3,39))&amp;" "&amp;CHAR(13)&amp;CHAR(10)&amp;(INDEX(JUILA1S2,3,38))))</f>
        <v>#REF!</v>
      </c>
      <c r="J240" s="617"/>
      <c r="K240" s="618" t="e">
        <f>IF(COUNTIF((INDEX(JUILA1S2,1,44)),""),"",(INDEX(JUILA1S2,1,44))&amp;CHAR(13)&amp;CHAR(10)&amp;" de "&amp;TEXT((INDEX(JUILA1S2,2,44)),"hh"&amp;":"&amp;"mm")&amp;" à "&amp;TEXT((INDEX(JUILA1S2,2,44)),"hh"&amp;":"&amp;"mm"&amp;" ")&amp;CHAR(13)&amp;CHAR(10)&amp;(INDEX(JUILA1S2,4,44))&amp;" "&amp;CHAR(13)&amp;CHAR(10)&amp;(INDEX(JUILA1S2,3,45))&amp;" "&amp;CHAR(13)&amp;CHAR(10)&amp;(INDEX(JUILA1S2,3,44)))</f>
        <v>#REF!</v>
      </c>
      <c r="L240" s="619"/>
    </row>
    <row r="241" spans="1:12" ht="16.5" thickBot="1" x14ac:dyDescent="0.3"/>
    <row r="242" spans="1:12" x14ac:dyDescent="0.25">
      <c r="A242" s="33">
        <f>K237+2</f>
        <v>43297</v>
      </c>
      <c r="B242" s="34" t="s">
        <v>234</v>
      </c>
      <c r="C242" s="35">
        <f>A242+1</f>
        <v>43298</v>
      </c>
      <c r="D242" s="34" t="s">
        <v>234</v>
      </c>
      <c r="E242" s="35">
        <f>C242+1</f>
        <v>43299</v>
      </c>
      <c r="F242" s="34" t="s">
        <v>234</v>
      </c>
      <c r="G242" s="35">
        <f>E242+1</f>
        <v>43300</v>
      </c>
      <c r="H242" s="34" t="s">
        <v>234</v>
      </c>
      <c r="I242" s="35">
        <f>G242+1</f>
        <v>43301</v>
      </c>
      <c r="J242" s="34" t="s">
        <v>234</v>
      </c>
      <c r="K242" s="35">
        <f>I242+1</f>
        <v>43302</v>
      </c>
      <c r="L242" s="36" t="s">
        <v>234</v>
      </c>
    </row>
    <row r="243" spans="1:12" ht="96" customHeight="1" thickBot="1" x14ac:dyDescent="0.3">
      <c r="A243" s="620" t="e">
        <f>IF(COUNTIF((INDEX(JUILA1S3,1,2)),""),"",IF(COUNTIF((INDEX(JUILA1S3,1,4)),"&gt;&lt;"),(INDEX(JUILA1S3,1,2))&amp;"&amp;"&amp;(INDEX(JUILA1S3,1,4))&amp;CHAR(13)&amp;CHAR(10)&amp;" de "&amp;TEXT((INDEX(JUILA1S3,2,2)),"hh"&amp;":"&amp;"mm")&amp;" à "&amp;TEXT((INDEX(JUILA1S3,2,3)),"hh"&amp;":"&amp;"mm"&amp;" "&amp;CHAR(13)&amp;CHAR(10)&amp;"&amp;")&amp;" de "&amp;TEXT((INDEX(JUILA1S3,2,4)),"hh"&amp;":"&amp;"mm")&amp;" à "&amp;TEXT((INDEX(JUILA1S3,2,5)),"hh"&amp;":"&amp;"mm"&amp;" ")&amp;CHAR(13)&amp;CHAR(10)&amp;(INDEX(JUILA1S3,4,2))&amp;" "&amp;(INDEX(JUILA1S3,4,4))&amp;CHAR(13)&amp;CHAR(10)&amp;" "&amp;(INDEX(JUILA1S3,3,3))&amp;" "&amp;(INDEX(JUILA1S3,3,5))&amp;CHAR(13)&amp;CHAR(10)&amp;" "&amp;(INDEX(JUILA1S3,3,2)),(INDEX(JUILA1S3,1,2))&amp;CHAR(13)&amp;CHAR(10)&amp;" de "&amp;TEXT((INDEX(JUILA1S3,2,2)),"hh"&amp;":"&amp;"mm")&amp;" à "&amp;TEXT((INDEX(JUILA1S3,2,2)),"hh"&amp;":"&amp;"mm"&amp;" ")&amp;CHAR(13)&amp;CHAR(10)&amp;(INDEX(JUILA1S3,4,2))&amp;" "&amp;CHAR(13)&amp;CHAR(10)&amp;(INDEX(JUILA1S3,3,3))&amp;" "&amp;CHAR(13)&amp;CHAR(10)&amp;(INDEX(JUILA1S3,3,2))))</f>
        <v>#REF!</v>
      </c>
      <c r="B243" s="621"/>
      <c r="C243" s="622" t="e">
        <f>IF(COUNTIF((INDEX(JUILA1S3,1,10)),""),"",IF(COUNTIF((INDEX(JUILA1S3,1,12)),"&gt;&lt;"),(INDEX(JUILA1S3,1,10))&amp;"&amp;"&amp;(INDEX(JUILA1S3,1,12))&amp;CHAR(13)&amp;CHAR(10)&amp;" de "&amp;TEXT((INDEX(JUILA1S3,2,10)),"hh"&amp;":"&amp;"mm")&amp;" à "&amp;TEXT((INDEX(JUILA1S3,2,11)),"hh"&amp;":"&amp;"mm"&amp;" "&amp;CHAR(13)&amp;CHAR(10)&amp;"&amp;")&amp;" de "&amp;TEXT((INDEX(JUILA1S3,2,12)),"hh"&amp;":"&amp;"mm")&amp;" à "&amp;TEXT((INDEX(JUILA1S3,2,13)),"hh"&amp;":"&amp;"mm"&amp;" ")&amp;CHAR(13)&amp;CHAR(10)&amp;(INDEX(JUILA1S3,4,10))&amp;" "&amp;(INDEX(JUILA1S3,4,12))&amp;CHAR(13)&amp;CHAR(10)&amp;" "&amp;(INDEX(JUILA1S3,3,11))&amp;" "&amp;(INDEX(JUILA1S3,3,13))&amp;CHAR(13)&amp;CHAR(10)&amp;" "&amp;(INDEX(JUILA1S3,3,10)),(INDEX(JUILA1S3,1,10))&amp;CHAR(13)&amp;CHAR(10)&amp;" de "&amp;TEXT((INDEX(JUILA1S3,2,10)),"hh"&amp;":"&amp;"mm")&amp;" à "&amp;TEXT((INDEX(JUILA1S3,2,10)),"hh"&amp;":"&amp;"mm"&amp;" ")&amp;CHAR(13)&amp;CHAR(10)&amp;(INDEX(JUILA1S3,4,10))&amp;" "&amp;CHAR(13)&amp;CHAR(10)&amp;(INDEX(JUILA1S3,3,11))&amp;" "&amp;CHAR(13)&amp;CHAR(10)&amp;(INDEX(JUILA1S3,3,10))))</f>
        <v>#REF!</v>
      </c>
      <c r="D243" s="621"/>
      <c r="E243" s="623" t="e">
        <f>IF(COUNTIF((INDEX(JUILA1S3,1,18)),""),"",IF(COUNTIF((INDEX(JUILA1S3,1,20)),"&gt;&lt;"),(INDEX(JUILA1S3,1,18))&amp;"&amp;"&amp;(INDEX(JUILA1S3,1,20))&amp;CHAR(13)&amp;CHAR(10)&amp;" de "&amp;TEXT((INDEX(JUILA1S3,2,18)),"hh"&amp;":"&amp;"mm")&amp;" à "&amp;TEXT((INDEX(JUILA1S3,2,19)),"hh"&amp;":"&amp;"mm"&amp;" "&amp;CHAR(13)&amp;CHAR(10)&amp;"&amp;")&amp;" de "&amp;TEXT((INDEX(JUILA1S3,2,20)),"hh"&amp;":"&amp;"mm")&amp;" à "&amp;TEXT((INDEX(JUILA1S3,2,21)),"hh"&amp;":"&amp;"mm"&amp;" ")&amp;CHAR(13)&amp;CHAR(10)&amp;(INDEX(JUILA1S3,4,18))&amp;" "&amp;(INDEX(JUILA1S3,4,20))&amp;CHAR(13)&amp;CHAR(10)&amp;" "&amp;(INDEX(JUILA1S3,3,19))&amp;" "&amp;(INDEX(JUILA1S3,3,21))&amp;CHAR(13)&amp;CHAR(10)&amp;" "&amp;(INDEX(JUILA1S3,3,18)),(INDEX(JUILA1S3,1,18))&amp;CHAR(13)&amp;CHAR(10)&amp;" de "&amp;TEXT((INDEX(JUILA1S3,2,18)),"hh"&amp;":"&amp;"mm")&amp;" à "&amp;TEXT((INDEX(JUILA1S3,2,18)),"hh"&amp;":"&amp;"mm"&amp;" ")&amp;CHAR(13)&amp;CHAR(10)&amp;(INDEX(JUILA1S3,4,18))&amp;" "&amp;CHAR(13)&amp;CHAR(10)&amp;(INDEX(JUILA1S3,3,19))&amp;" "&amp;CHAR(13)&amp;CHAR(10)&amp;(INDEX(JUILA1S3,3,18))))</f>
        <v>#REF!</v>
      </c>
      <c r="F243" s="624"/>
      <c r="G243" s="623" t="e">
        <f>IF(COUNTIF((INDEX(JUILA1S3,1,26)),""),"",IF(COUNTIF((INDEX(JUILA1S3,1,28)),"&gt;&lt;"),(INDEX(JUILA1S3,1,26))&amp;"&amp;"&amp;(INDEX(JUILA1S3,1,28))&amp;CHAR(13)&amp;CHAR(10)&amp;" de "&amp;TEXT((INDEX(JUILA1S3,2,26)),"hh"&amp;":"&amp;"mm")&amp;" à "&amp;TEXT((INDEX(JUILA1S3,2,27)),"hh"&amp;":"&amp;"mm"&amp;" "&amp;CHAR(13)&amp;CHAR(10)&amp;"&amp;")&amp;" de "&amp;TEXT((INDEX(JUILA1S3,2,28)),"hh"&amp;":"&amp;"mm")&amp;" à "&amp;TEXT((INDEX(JUILA1S3,2,29)),"hh"&amp;":"&amp;"mm"&amp;" ")&amp;CHAR(13)&amp;CHAR(10)&amp;(INDEX(JUILA1S3,4,26))&amp;" "&amp;(INDEX(JUILA1S3,4,28))&amp;CHAR(13)&amp;CHAR(10)&amp;" "&amp;(INDEX(JUILA1S3,3,27))&amp;" "&amp;(INDEX(JUILA1S3,3,29))&amp;CHAR(13)&amp;CHAR(10)&amp;" "&amp;(INDEX(JUILA1S3,3,26)),(INDEX(JUILA1S3,1,26))&amp;CHAR(13)&amp;CHAR(10)&amp;" de "&amp;TEXT((INDEX(JUILA1S3,2,26)),"hh"&amp;":"&amp;"mm")&amp;" à "&amp;TEXT((INDEX(JUILA1S3,2,26)),"hh"&amp;":"&amp;"mm"&amp;" ")&amp;CHAR(13)&amp;CHAR(10)&amp;(INDEX(JUILA1S3,4,26))&amp;" "&amp;CHAR(13)&amp;CHAR(10)&amp;(INDEX(JUILA1S3,3,27))&amp;" "&amp;CHAR(13)&amp;CHAR(10)&amp;(INDEX(JUILA1S3,3,26))))</f>
        <v>#REF!</v>
      </c>
      <c r="H243" s="624"/>
      <c r="I243" s="623" t="e">
        <f>IF(COUNTIF((INDEX(JUILA1S3,1,34)),""),"",IF(COUNTIF((INDEX(JUILA1S3,1,36)),"&gt;&lt;"),(INDEX(JUILA1S3,1,34))&amp;"&amp;"&amp;(INDEX(JUILA1S3,1,36))&amp;CHAR(13)&amp;CHAR(10)&amp;" de "&amp;TEXT((INDEX(JUILA1S3,2,34)),"hh"&amp;":"&amp;"mm")&amp;" à "&amp;TEXT((INDEX(JUILA1S3,2,35)),"hh"&amp;":"&amp;"mm"&amp;" "&amp;CHAR(13)&amp;CHAR(10)&amp;"&amp;")&amp;" de "&amp;TEXT((INDEX(JUILA1S3,2,36)),"hh"&amp;":"&amp;"mm")&amp;" à "&amp;TEXT((INDEX(JUILA1S3,2,37)),"hh"&amp;":"&amp;"mm"&amp;" ")&amp;CHAR(13)&amp;CHAR(10)&amp;(INDEX(JUILA1S3,4,34))&amp;" "&amp;(INDEX(JUILA1S3,4,36))&amp;CHAR(13)&amp;CHAR(10)&amp;" "&amp;(INDEX(JUILA1S3,3,35))&amp;" "&amp;(INDEX(JUILA1S3,3,37))&amp;CHAR(13)&amp;CHAR(10)&amp;" "&amp;(INDEX(JUILA1S3,3,34)),(INDEX(JUILA1S3,1,34))&amp;CHAR(13)&amp;CHAR(10)&amp;" de "&amp;TEXT((INDEX(JUILA1S3,2,34)),"hh"&amp;":"&amp;"mm")&amp;" à "&amp;TEXT((INDEX(JUILA1S3,2,34)),"hh"&amp;":"&amp;"mm"&amp;" ")&amp;CHAR(13)&amp;CHAR(10)&amp;(INDEX(JUILA1S3,4,34))&amp;" "&amp;CHAR(13)&amp;CHAR(10)&amp;(INDEX(JUILA1S3,3,35))&amp;" "&amp;CHAR(13)&amp;CHAR(10)&amp;(INDEX(JUILA1S3,3,34))))</f>
        <v>#REF!</v>
      </c>
      <c r="J243" s="624"/>
      <c r="K243" s="622" t="e">
        <f>IF(COUNTIF((INDEX(JUILA1S3,1,42)),""),"",(INDEX(JUILA1S3,1,42))&amp;CHAR(13)&amp;CHAR(10)&amp;" de "&amp;TEXT((INDEX(JUILA1S3,2,42)),"hh"&amp;":"&amp;"mm")&amp;" à "&amp;TEXT((INDEX(JUILA1S3,2,42)),"hh"&amp;":"&amp;"mm"&amp;" ")&amp;CHAR(13)&amp;CHAR(10)&amp;(INDEX(JUILA1S3,4,42))&amp;" "&amp;CHAR(13)&amp;CHAR(10)&amp;(INDEX(JUILA1S3,3,43))&amp;" "&amp;CHAR(13)&amp;CHAR(10)&amp;(INDEX(JUILA1S3,3,42)))</f>
        <v>#REF!</v>
      </c>
      <c r="L243" s="625"/>
    </row>
    <row r="244" spans="1:12" x14ac:dyDescent="0.25">
      <c r="A244" s="37"/>
      <c r="B244" s="39" t="s">
        <v>235</v>
      </c>
      <c r="C244" s="38"/>
      <c r="D244" s="39" t="s">
        <v>235</v>
      </c>
      <c r="E244" s="42"/>
      <c r="F244" s="43" t="s">
        <v>235</v>
      </c>
      <c r="G244" s="42"/>
      <c r="H244" s="43" t="s">
        <v>235</v>
      </c>
      <c r="I244" s="42"/>
      <c r="J244" s="43" t="s">
        <v>235</v>
      </c>
      <c r="K244" s="44"/>
      <c r="L244" s="45" t="s">
        <v>235</v>
      </c>
    </row>
    <row r="245" spans="1:12" ht="96" customHeight="1" thickBot="1" x14ac:dyDescent="0.3">
      <c r="A245" s="616" t="e">
        <f>IF(COUNTIF((INDEX(JUILA1S3,1,6)),""),"",IF(COUNTIF((INDEX(JUILA1S3,1,8)),"&gt;&lt;"),(INDEX(JUILA1S3,1,6))&amp;"&amp;"&amp;(INDEX(JUILA1S3,1,8))&amp;CHAR(13)&amp;CHAR(10)&amp;" de "&amp;TEXT((INDEX(JUILA1S3,2,6)),"hh"&amp;":"&amp;"mm")&amp;" à "&amp;TEXT((INDEX(JUILA1S3,2,7)),"hh"&amp;":"&amp;"mm"&amp;" "&amp;CHAR(13)&amp;CHAR(10)&amp;"&amp;")&amp;" de "&amp;TEXT((INDEX(JUILA1S3,2,8)),"hh"&amp;":"&amp;"mm")&amp;" à "&amp;TEXT((INDEX(JUILA1S3,2,9)),"hh"&amp;":"&amp;"mm"&amp;" ")&amp;CHAR(13)&amp;CHAR(10)&amp;(INDEX(JUILA1S3,4,6))&amp;" "&amp;(INDEX(JUILA1S3,4,8))&amp;CHAR(13)&amp;CHAR(10)&amp;" "&amp;(INDEX(JUILA1S3,3,7))&amp;" "&amp;(INDEX(JUILA1S3,3,9))&amp;CHAR(13)&amp;CHAR(10)&amp;" "&amp;(INDEX(JUILA1S3,3,6)),(INDEX(JUILA1S3,1,6))&amp;CHAR(13)&amp;CHAR(10)&amp;" de "&amp;TEXT((INDEX(JUILA1S3,2,6)),"hh"&amp;":"&amp;"mm")&amp;" à "&amp;TEXT((INDEX(JUILA1S3,2,6)),"hh"&amp;":"&amp;"mm"&amp;" ")&amp;CHAR(13)&amp;CHAR(10)&amp;(INDEX(JUILA1S3,4,6))&amp;" "&amp;CHAR(13)&amp;CHAR(10)&amp;(INDEX(JUILA1S3,3,7))&amp;" "&amp;CHAR(13)&amp;CHAR(10)&amp;(INDEX(JUILA1S3,3,6))))</f>
        <v>#REF!</v>
      </c>
      <c r="B245" s="617"/>
      <c r="C245" s="618" t="e">
        <f>IF(COUNTIF((INDEX(JUILA1S3,1,14)),""),"",IF(COUNTIF((INDEX(JUILA1S3,1,16)),"&gt;&lt;"),(INDEX(JUILA1S3,1,14))&amp;"&amp;"&amp;(INDEX(JUILA1S3,1,16))&amp;CHAR(13)&amp;CHAR(10)&amp;" de "&amp;TEXT((INDEX(JUILA1S3,2,14)),"hh"&amp;":"&amp;"mm")&amp;" à "&amp;TEXT((INDEX(JUILA1S3,2,15)),"hh"&amp;":"&amp;"mm"&amp;" "&amp;CHAR(13)&amp;CHAR(10)&amp;"&amp;")&amp;" de "&amp;TEXT((INDEX(JUILA1S3,2,16)),"hh"&amp;":"&amp;"mm")&amp;" à "&amp;TEXT((INDEX(JUILA1S3,2,17)),"hh"&amp;":"&amp;"mm"&amp;" ")&amp;CHAR(13)&amp;CHAR(10)&amp;(INDEX(JUILA1S3,4,14))&amp;" "&amp;(INDEX(JUILA1S3,4,16))&amp;CHAR(13)&amp;CHAR(10)&amp;" "&amp;(INDEX(JUILA1S3,3,15))&amp;" "&amp;(INDEX(JUILA1S3,3,17))&amp;CHAR(13)&amp;CHAR(10)&amp;" "&amp;(INDEX(JUILA1S3,3,14)),(INDEX(JUILA1S3,1,14))&amp;CHAR(13)&amp;CHAR(10)&amp;" de "&amp;TEXT((INDEX(JUILA1S3,2,14)),"hh"&amp;":"&amp;"mm")&amp;" à "&amp;TEXT((INDEX(JUILA1S3,2,14)),"hh"&amp;":"&amp;"mm"&amp;" ")&amp;CHAR(13)&amp;CHAR(10)&amp;(INDEX(JUILA1S3,4,14))&amp;" "&amp;CHAR(13)&amp;CHAR(10)&amp;(INDEX(JUILA1S3,3,15))&amp;" "&amp;CHAR(13)&amp;CHAR(10)&amp;(INDEX(JUILA1S3,3,14))))</f>
        <v>#REF!</v>
      </c>
      <c r="D245" s="617"/>
      <c r="E245" s="618" t="e">
        <f>IF(COUNTIF((INDEX(JUILA1S3,1,22)),""),"",IF(COUNTIF((INDEX(JUILA1S3,1,24)),"&gt;&lt;"),(INDEX(JUILA1S3,1,22))&amp;"&amp;"&amp;(INDEX(JUILA1S3,1,24))&amp;CHAR(13)&amp;CHAR(10)&amp;" de "&amp;TEXT((INDEX(JUILA1S3,2,22)),"hh"&amp;":"&amp;"mm")&amp;" à "&amp;TEXT((INDEX(JUILA1S3,2,23)),"hh"&amp;":"&amp;"mm"&amp;" "&amp;CHAR(13)&amp;CHAR(10)&amp;"&amp;")&amp;" de "&amp;TEXT((INDEX(JUILA1S3,2,24)),"hh"&amp;":"&amp;"mm")&amp;" à "&amp;TEXT((INDEX(JUILA1S3,2,25)),"hh"&amp;":"&amp;"mm"&amp;" ")&amp;CHAR(13)&amp;CHAR(10)&amp;(INDEX(JUILA1S3,4,22))&amp;" "&amp;(INDEX(JUILA1S3,4,24))&amp;CHAR(13)&amp;CHAR(10)&amp;" "&amp;(INDEX(JUILA1S3,3,23))&amp;" "&amp;(INDEX(JUILA1S3,3,25))&amp;CHAR(13)&amp;CHAR(10)&amp;" "&amp;(INDEX(JUILA1S3,3,22)),(INDEX(JUILA1S3,1,22))&amp;CHAR(13)&amp;CHAR(10)&amp;" de "&amp;TEXT((INDEX(JUILA1S3,2,22)),"hh"&amp;":"&amp;"mm")&amp;" à "&amp;TEXT((INDEX(JUILA1S3,2,22)),"hh"&amp;":"&amp;"mm"&amp;" ")&amp;CHAR(13)&amp;CHAR(10)&amp;(INDEX(JUILA1S3,4,22))&amp;" "&amp;CHAR(13)&amp;CHAR(10)&amp;(INDEX(JUILA1S3,3,23))&amp;" "&amp;CHAR(13)&amp;CHAR(10)&amp;(INDEX(JUILA1S3,3,22))))</f>
        <v>#REF!</v>
      </c>
      <c r="F245" s="617"/>
      <c r="G245" s="618" t="e">
        <f>IF(COUNTIF((INDEX(JUILA1S3,1,30)),""),"",IF(COUNTIF((INDEX(JUILA1S3,1,32)),"&gt;&lt;"),(INDEX(JUILA1S3,1,30))&amp;"&amp;"&amp;(INDEX(JUILA1S3,1,32))&amp;CHAR(13)&amp;CHAR(10)&amp;" de "&amp;TEXT((INDEX(JUILA1S3,2,30)),"hh"&amp;":"&amp;"mm")&amp;" à "&amp;TEXT((INDEX(JUILA1S3,2,31)),"hh"&amp;":"&amp;"mm"&amp;" "&amp;CHAR(13)&amp;CHAR(10)&amp;"&amp;")&amp;" de "&amp;TEXT((INDEX(JUILA1S3,2,32)),"hh"&amp;":"&amp;"mm")&amp;" à "&amp;TEXT((INDEX(JUILA1S3,2,33)),"hh"&amp;":"&amp;"mm"&amp;" ")&amp;CHAR(13)&amp;CHAR(10)&amp;(INDEX(JUILA1S3,4,30))&amp;" "&amp;(INDEX(JUILA1S3,4,32))&amp;CHAR(13)&amp;CHAR(10)&amp;" "&amp;(INDEX(JUILA1S3,3,31))&amp;" "&amp;(INDEX(JUILA1S3,3,33))&amp;CHAR(13)&amp;CHAR(10)&amp;" "&amp;(INDEX(JUILA1S3,3,30)),(INDEX(JUILA1S3,1,30))&amp;CHAR(13)&amp;CHAR(10)&amp;" de "&amp;TEXT((INDEX(JUILA1S3,2,30)),"hh"&amp;":"&amp;"mm")&amp;" à "&amp;TEXT((INDEX(JUILA1S3,2,30)),"hh"&amp;":"&amp;"mm"&amp;" ")&amp;CHAR(13)&amp;CHAR(10)&amp;(INDEX(JUILA1S3,4,30))&amp;" "&amp;CHAR(13)&amp;CHAR(10)&amp;(INDEX(JUILA1S3,3,31))&amp;" "&amp;CHAR(13)&amp;CHAR(10)&amp;(INDEX(JUILA1S3,3,30))))</f>
        <v>#REF!</v>
      </c>
      <c r="H245" s="617"/>
      <c r="I245" s="618" t="e">
        <f>IF(COUNTIF((INDEX(JUILA1S3,1,38)),""),"",IF(COUNTIF((INDEX(JUILA1S3,1,40)),"&gt;&lt;"),(INDEX(JUILA1S3,1,38))&amp;"&amp;"&amp;(INDEX(JUILA1S3,1,40))&amp;CHAR(13)&amp;CHAR(10)&amp;" de "&amp;TEXT((INDEX(JUILA1S3,2,38)),"hh"&amp;":"&amp;"mm")&amp;" à "&amp;TEXT((INDEX(JUILA1S3,2,39)),"hh"&amp;":"&amp;"mm"&amp;" "&amp;CHAR(13)&amp;CHAR(10)&amp;"&amp;")&amp;" de "&amp;TEXT((INDEX(JUILA1S3,2,40)),"hh"&amp;":"&amp;"mm")&amp;" à "&amp;TEXT((INDEX(JUILA1S3,2,41)),"hh"&amp;":"&amp;"mm"&amp;" ")&amp;CHAR(13)&amp;CHAR(10)&amp;(INDEX(JUILA1S3,4,38))&amp;" "&amp;(INDEX(JUILA1S3,4,40))&amp;CHAR(13)&amp;CHAR(10)&amp;" "&amp;(INDEX(JUILA1S3,3,39))&amp;" "&amp;(INDEX(JUILA1S3,3,41))&amp;CHAR(13)&amp;CHAR(10)&amp;" "&amp;(INDEX(JUILA1S3,3,38)),(INDEX(JUILA1S3,1,38))&amp;CHAR(13)&amp;CHAR(10)&amp;" de "&amp;TEXT((INDEX(JUILA1S3,2,38)),"hh"&amp;":"&amp;"mm")&amp;" à "&amp;TEXT((INDEX(JUILA1S3,2,38)),"hh"&amp;":"&amp;"mm"&amp;" ")&amp;CHAR(13)&amp;CHAR(10)&amp;(INDEX(JUILA1S3,4,38))&amp;" "&amp;CHAR(13)&amp;CHAR(10)&amp;(INDEX(JUILA1S3,3,39))&amp;" "&amp;CHAR(13)&amp;CHAR(10)&amp;(INDEX(JUILA1S3,3,38))))</f>
        <v>#REF!</v>
      </c>
      <c r="J245" s="617"/>
      <c r="K245" s="618" t="e">
        <f>IF(COUNTIF((INDEX(JUILA1S3,1,44)),""),"",(INDEX(JUILA1S3,1,44))&amp;CHAR(13)&amp;CHAR(10)&amp;" de "&amp;TEXT((INDEX(JUILA1S3,2,44)),"hh"&amp;":"&amp;"mm")&amp;" à "&amp;TEXT((INDEX(JUILA1S3,2,44)),"hh"&amp;":"&amp;"mm"&amp;" ")&amp;CHAR(13)&amp;CHAR(10)&amp;(INDEX(JUILA1S3,4,44))&amp;" "&amp;CHAR(13)&amp;CHAR(10)&amp;(INDEX(JUILA1S3,3,45))&amp;" "&amp;CHAR(13)&amp;CHAR(10)&amp;(INDEX(JUILA1S3,3,44)))</f>
        <v>#REF!</v>
      </c>
      <c r="L245" s="619"/>
    </row>
    <row r="246" spans="1:12" ht="16.5" thickBot="1" x14ac:dyDescent="0.3"/>
    <row r="247" spans="1:12" x14ac:dyDescent="0.25">
      <c r="A247" s="33">
        <f>K242+2</f>
        <v>43304</v>
      </c>
      <c r="B247" s="34" t="s">
        <v>234</v>
      </c>
      <c r="C247" s="35">
        <f>A247+1</f>
        <v>43305</v>
      </c>
      <c r="D247" s="34" t="s">
        <v>234</v>
      </c>
      <c r="E247" s="35">
        <f>C247+1</f>
        <v>43306</v>
      </c>
      <c r="F247" s="34" t="s">
        <v>234</v>
      </c>
      <c r="G247" s="35">
        <f>E247+1</f>
        <v>43307</v>
      </c>
      <c r="H247" s="34" t="s">
        <v>234</v>
      </c>
      <c r="I247" s="35">
        <f>G247+1</f>
        <v>43308</v>
      </c>
      <c r="J247" s="34" t="s">
        <v>234</v>
      </c>
      <c r="K247" s="35">
        <f>I247+1</f>
        <v>43309</v>
      </c>
      <c r="L247" s="36" t="s">
        <v>234</v>
      </c>
    </row>
    <row r="248" spans="1:12" ht="96" customHeight="1" thickBot="1" x14ac:dyDescent="0.3">
      <c r="A248" s="620" t="e">
        <f>IF(COUNTIF((INDEX(JUILA1S4,1,2)),""),"",IF(COUNTIF((INDEX(JUILA1S4,1,4)),"&gt;&lt;"),(INDEX(JUILA1S4,1,2))&amp;"&amp;"&amp;(INDEX(JUILA1S4,1,4))&amp;CHAR(13)&amp;CHAR(10)&amp;" de "&amp;TEXT((INDEX(JUILA1S4,2,2)),"hh"&amp;":"&amp;"mm")&amp;" à "&amp;TEXT((INDEX(JUILA1S4,2,3)),"hh"&amp;":"&amp;"mm"&amp;" "&amp;CHAR(13)&amp;CHAR(10)&amp;"&amp;")&amp;" de "&amp;TEXT((INDEX(JUILA1S4,2,4)),"hh"&amp;":"&amp;"mm")&amp;" à "&amp;TEXT((INDEX(JUILA1S4,2,5)),"hh"&amp;":"&amp;"mm"&amp;" ")&amp;CHAR(13)&amp;CHAR(10)&amp;(INDEX(JUILA1S4,4,2))&amp;" "&amp;(INDEX(JUILA1S4,4,4))&amp;CHAR(13)&amp;CHAR(10)&amp;" "&amp;(INDEX(JUILA1S4,3,3))&amp;" "&amp;(INDEX(JUILA1S4,3,5))&amp;CHAR(13)&amp;CHAR(10)&amp;" "&amp;(INDEX(JUILA1S4,3,2)),(INDEX(JUILA1S4,1,2))&amp;CHAR(13)&amp;CHAR(10)&amp;" de "&amp;TEXT((INDEX(JUILA1S4,2,2)),"hh"&amp;":"&amp;"mm")&amp;" à "&amp;TEXT((INDEX(JUILA1S4,2,2)),"hh"&amp;":"&amp;"mm"&amp;" ")&amp;CHAR(13)&amp;CHAR(10)&amp;(INDEX(JUILA1S4,4,2))&amp;" "&amp;CHAR(13)&amp;CHAR(10)&amp;(INDEX(JUILA1S4,3,3))&amp;" "&amp;CHAR(13)&amp;CHAR(10)&amp;(INDEX(JUILA1S4,3,2))))</f>
        <v>#REF!</v>
      </c>
      <c r="B248" s="621"/>
      <c r="C248" s="622" t="e">
        <f>IF(COUNTIF((INDEX(JUILA1S4,1,10)),""),"",IF(COUNTIF((INDEX(JUILA1S4,1,12)),"&gt;&lt;"),(INDEX(JUILA1S4,1,10))&amp;"&amp;"&amp;(INDEX(JUILA1S4,1,12))&amp;CHAR(13)&amp;CHAR(10)&amp;" de "&amp;TEXT((INDEX(JUILA1S4,2,10)),"hh"&amp;":"&amp;"mm")&amp;" à "&amp;TEXT((INDEX(JUILA1S4,2,11)),"hh"&amp;":"&amp;"mm"&amp;" "&amp;CHAR(13)&amp;CHAR(10)&amp;"&amp;")&amp;" de "&amp;TEXT((INDEX(JUILA1S4,2,12)),"hh"&amp;":"&amp;"mm")&amp;" à "&amp;TEXT((INDEX(JUILA1S4,2,13)),"hh"&amp;":"&amp;"mm"&amp;" ")&amp;CHAR(13)&amp;CHAR(10)&amp;(INDEX(JUILA1S4,4,10))&amp;" "&amp;(INDEX(JUILA1S4,4,12))&amp;CHAR(13)&amp;CHAR(10)&amp;" "&amp;(INDEX(JUILA1S4,3,11))&amp;" "&amp;(INDEX(JUILA1S4,3,13))&amp;CHAR(13)&amp;CHAR(10)&amp;" "&amp;(INDEX(JUILA1S4,3,10)),(INDEX(JUILA1S4,1,10))&amp;CHAR(13)&amp;CHAR(10)&amp;" de "&amp;TEXT((INDEX(JUILA1S4,2,10)),"hh"&amp;":"&amp;"mm")&amp;" à "&amp;TEXT((INDEX(JUILA1S4,2,10)),"hh"&amp;":"&amp;"mm"&amp;" ")&amp;CHAR(13)&amp;CHAR(10)&amp;(INDEX(JUILA1S4,4,10))&amp;" "&amp;CHAR(13)&amp;CHAR(10)&amp;(INDEX(JUILA1S4,3,11))&amp;" "&amp;CHAR(13)&amp;CHAR(10)&amp;(INDEX(JUILA1S4,3,10))))</f>
        <v>#REF!</v>
      </c>
      <c r="D248" s="621"/>
      <c r="E248" s="623" t="e">
        <f>IF(COUNTIF((INDEX(JUILA1S4,1,18)),""),"",IF(COUNTIF((INDEX(JUILA1S4,1,20)),"&gt;&lt;"),(INDEX(JUILA1S4,1,18))&amp;"&amp;"&amp;(INDEX(JUILA1S4,1,20))&amp;CHAR(13)&amp;CHAR(10)&amp;" de "&amp;TEXT((INDEX(JUILA1S4,2,18)),"hh"&amp;":"&amp;"mm")&amp;" à "&amp;TEXT((INDEX(JUILA1S4,2,19)),"hh"&amp;":"&amp;"mm"&amp;" "&amp;CHAR(13)&amp;CHAR(10)&amp;"&amp;")&amp;" de "&amp;TEXT((INDEX(JUILA1S4,2,20)),"hh"&amp;":"&amp;"mm")&amp;" à "&amp;TEXT((INDEX(JUILA1S4,2,21)),"hh"&amp;":"&amp;"mm"&amp;" ")&amp;CHAR(13)&amp;CHAR(10)&amp;(INDEX(JUILA1S4,4,18))&amp;" "&amp;(INDEX(JUILA1S4,4,20))&amp;CHAR(13)&amp;CHAR(10)&amp;" "&amp;(INDEX(JUILA1S4,3,19))&amp;" "&amp;(INDEX(JUILA1S4,3,21))&amp;CHAR(13)&amp;CHAR(10)&amp;" "&amp;(INDEX(JUILA1S4,3,18)),(INDEX(JUILA1S4,1,18))&amp;CHAR(13)&amp;CHAR(10)&amp;" de "&amp;TEXT((INDEX(JUILA1S4,2,18)),"hh"&amp;":"&amp;"mm")&amp;" à "&amp;TEXT((INDEX(JUILA1S4,2,18)),"hh"&amp;":"&amp;"mm"&amp;" ")&amp;CHAR(13)&amp;CHAR(10)&amp;(INDEX(JUILA1S4,4,18))&amp;" "&amp;CHAR(13)&amp;CHAR(10)&amp;(INDEX(JUILA1S4,3,19))&amp;" "&amp;CHAR(13)&amp;CHAR(10)&amp;(INDEX(JUILA1S4,3,18))))</f>
        <v>#REF!</v>
      </c>
      <c r="F248" s="624"/>
      <c r="G248" s="623" t="e">
        <f>IF(COUNTIF((INDEX(JUILA1S4,1,26)),""),"",IF(COUNTIF((INDEX(JUILA1S4,1,28)),"&gt;&lt;"),(INDEX(JUILA1S4,1,26))&amp;"&amp;"&amp;(INDEX(JUILA1S4,1,28))&amp;CHAR(13)&amp;CHAR(10)&amp;" de "&amp;TEXT((INDEX(JUILA1S4,2,26)),"hh"&amp;":"&amp;"mm")&amp;" à "&amp;TEXT((INDEX(JUILA1S4,2,27)),"hh"&amp;":"&amp;"mm"&amp;" "&amp;CHAR(13)&amp;CHAR(10)&amp;"&amp;")&amp;" de "&amp;TEXT((INDEX(JUILA1S4,2,28)),"hh"&amp;":"&amp;"mm")&amp;" à "&amp;TEXT((INDEX(JUILA1S4,2,29)),"hh"&amp;":"&amp;"mm"&amp;" ")&amp;CHAR(13)&amp;CHAR(10)&amp;(INDEX(JUILA1S4,4,26))&amp;" "&amp;(INDEX(JUILA1S4,4,28))&amp;CHAR(13)&amp;CHAR(10)&amp;" "&amp;(INDEX(JUILA1S4,3,27))&amp;" "&amp;(INDEX(JUILA1S4,3,29))&amp;CHAR(13)&amp;CHAR(10)&amp;" "&amp;(INDEX(JUILA1S4,3,26)),(INDEX(JUILA1S4,1,26))&amp;CHAR(13)&amp;CHAR(10)&amp;" de "&amp;TEXT((INDEX(JUILA1S4,2,26)),"hh"&amp;":"&amp;"mm")&amp;" à "&amp;TEXT((INDEX(JUILA1S4,2,26)),"hh"&amp;":"&amp;"mm"&amp;" ")&amp;CHAR(13)&amp;CHAR(10)&amp;(INDEX(JUILA1S4,4,26))&amp;" "&amp;CHAR(13)&amp;CHAR(10)&amp;(INDEX(JUILA1S4,3,27))&amp;" "&amp;CHAR(13)&amp;CHAR(10)&amp;(INDEX(JUILA1S4,3,26))))</f>
        <v>#REF!</v>
      </c>
      <c r="H248" s="624"/>
      <c r="I248" s="623" t="e">
        <f>IF(COUNTIF((INDEX(JUILA1S4,1,34)),""),"",IF(COUNTIF((INDEX(JUILA1S4,1,36)),"&gt;&lt;"),(INDEX(JUILA1S4,1,34))&amp;"&amp;"&amp;(INDEX(JUILA1S4,1,36))&amp;CHAR(13)&amp;CHAR(10)&amp;" de "&amp;TEXT((INDEX(JUILA1S4,2,34)),"hh"&amp;":"&amp;"mm")&amp;" à "&amp;TEXT((INDEX(JUILA1S4,2,35)),"hh"&amp;":"&amp;"mm"&amp;" "&amp;CHAR(13)&amp;CHAR(10)&amp;"&amp;")&amp;" de "&amp;TEXT((INDEX(JUILA1S4,2,36)),"hh"&amp;":"&amp;"mm")&amp;" à "&amp;TEXT((INDEX(JUILA1S4,2,37)),"hh"&amp;":"&amp;"mm"&amp;" ")&amp;CHAR(13)&amp;CHAR(10)&amp;(INDEX(JUILA1S4,4,34))&amp;" "&amp;(INDEX(JUILA1S4,4,36))&amp;CHAR(13)&amp;CHAR(10)&amp;" "&amp;(INDEX(JUILA1S4,3,35))&amp;" "&amp;(INDEX(JUILA1S4,3,37))&amp;CHAR(13)&amp;CHAR(10)&amp;" "&amp;(INDEX(JUILA1S4,3,34)),(INDEX(JUILA1S4,1,34))&amp;CHAR(13)&amp;CHAR(10)&amp;" de "&amp;TEXT((INDEX(JUILA1S4,2,34)),"hh"&amp;":"&amp;"mm")&amp;" à "&amp;TEXT((INDEX(JUILA1S4,2,34)),"hh"&amp;":"&amp;"mm"&amp;" ")&amp;CHAR(13)&amp;CHAR(10)&amp;(INDEX(JUILA1S4,4,34))&amp;" "&amp;CHAR(13)&amp;CHAR(10)&amp;(INDEX(JUILA1S4,3,35))&amp;" "&amp;CHAR(13)&amp;CHAR(10)&amp;(INDEX(JUILA1S4,3,34))))</f>
        <v>#REF!</v>
      </c>
      <c r="J248" s="624"/>
      <c r="K248" s="622" t="e">
        <f>IF(COUNTIF((INDEX(JUILA1S4,1,42)),""),"",(INDEX(JUILA1S4,1,42))&amp;CHAR(13)&amp;CHAR(10)&amp;" de "&amp;TEXT((INDEX(JUILA1S4,2,42)),"hh"&amp;":"&amp;"mm")&amp;" à "&amp;TEXT((INDEX(JUILA1S4,2,42)),"hh"&amp;":"&amp;"mm"&amp;" ")&amp;CHAR(13)&amp;CHAR(10)&amp;(INDEX(JUILA1S4,4,42))&amp;" "&amp;CHAR(13)&amp;CHAR(10)&amp;(INDEX(JUILA1S4,3,43))&amp;" "&amp;CHAR(13)&amp;CHAR(10)&amp;(INDEX(JUILA1S4,3,42)))</f>
        <v>#REF!</v>
      </c>
      <c r="L248" s="625"/>
    </row>
    <row r="249" spans="1:12" x14ac:dyDescent="0.25">
      <c r="A249" s="37"/>
      <c r="B249" s="39" t="s">
        <v>235</v>
      </c>
      <c r="C249" s="38"/>
      <c r="D249" s="39" t="s">
        <v>235</v>
      </c>
      <c r="E249" s="42"/>
      <c r="F249" s="43" t="s">
        <v>235</v>
      </c>
      <c r="G249" s="42"/>
      <c r="H249" s="43" t="s">
        <v>235</v>
      </c>
      <c r="I249" s="42"/>
      <c r="J249" s="43" t="s">
        <v>235</v>
      </c>
      <c r="K249" s="44"/>
      <c r="L249" s="45" t="s">
        <v>235</v>
      </c>
    </row>
    <row r="250" spans="1:12" ht="96" customHeight="1" thickBot="1" x14ac:dyDescent="0.3">
      <c r="A250" s="616" t="e">
        <f>IF(COUNTIF((INDEX(JUILA1S4,1,6)),""),"",IF(COUNTIF((INDEX(JUILA1S4,1,8)),"&gt;&lt;"),(INDEX(JUILA1S4,1,6))&amp;"&amp;"&amp;(INDEX(JUILA1S4,1,8))&amp;CHAR(13)&amp;CHAR(10)&amp;" de "&amp;TEXT((INDEX(JUILA1S4,2,6)),"hh"&amp;":"&amp;"mm")&amp;" à "&amp;TEXT((INDEX(JUILA1S4,2,7)),"hh"&amp;":"&amp;"mm"&amp;" "&amp;CHAR(13)&amp;CHAR(10)&amp;"&amp;")&amp;" de "&amp;TEXT((INDEX(JUILA1S4,2,8)),"hh"&amp;":"&amp;"mm")&amp;" à "&amp;TEXT((INDEX(JUILA1S4,2,9)),"hh"&amp;":"&amp;"mm"&amp;" ")&amp;CHAR(13)&amp;CHAR(10)&amp;(INDEX(JUILA1S4,4,6))&amp;" "&amp;(INDEX(JUILA1S4,4,8))&amp;CHAR(13)&amp;CHAR(10)&amp;" "&amp;(INDEX(JUILA1S4,3,7))&amp;" "&amp;(INDEX(JUILA1S4,3,9))&amp;CHAR(13)&amp;CHAR(10)&amp;" "&amp;(INDEX(JUILA1S4,3,6)),(INDEX(JUILA1S4,1,6))&amp;CHAR(13)&amp;CHAR(10)&amp;" de "&amp;TEXT((INDEX(JUILA1S4,2,6)),"hh"&amp;":"&amp;"mm")&amp;" à "&amp;TEXT((INDEX(JUILA1S4,2,6)),"hh"&amp;":"&amp;"mm"&amp;" ")&amp;CHAR(13)&amp;CHAR(10)&amp;(INDEX(JUILA1S4,4,6))&amp;" "&amp;CHAR(13)&amp;CHAR(10)&amp;(INDEX(JUILA1S4,3,7))&amp;" "&amp;CHAR(13)&amp;CHAR(10)&amp;(INDEX(JUILA1S4,3,6))))</f>
        <v>#REF!</v>
      </c>
      <c r="B250" s="617"/>
      <c r="C250" s="618" t="e">
        <f>IF(COUNTIF((INDEX(JUILA1S4,1,14)),""),"",IF(COUNTIF((INDEX(JUILA1S4,1,16)),"&gt;&lt;"),(INDEX(JUILA1S4,1,14))&amp;"&amp;"&amp;(INDEX(JUILA1S4,1,16))&amp;CHAR(13)&amp;CHAR(10)&amp;" de "&amp;TEXT((INDEX(JUILA1S4,2,14)),"hh"&amp;":"&amp;"mm")&amp;" à "&amp;TEXT((INDEX(JUILA1S4,2,15)),"hh"&amp;":"&amp;"mm"&amp;" "&amp;CHAR(13)&amp;CHAR(10)&amp;"&amp;")&amp;" de "&amp;TEXT((INDEX(JUILA1S4,2,16)),"hh"&amp;":"&amp;"mm")&amp;" à "&amp;TEXT((INDEX(JUILA1S4,2,17)),"hh"&amp;":"&amp;"mm"&amp;" ")&amp;CHAR(13)&amp;CHAR(10)&amp;(INDEX(JUILA1S4,4,14))&amp;" "&amp;(INDEX(JUILA1S4,4,16))&amp;CHAR(13)&amp;CHAR(10)&amp;" "&amp;(INDEX(JUILA1S4,3,15))&amp;" "&amp;(INDEX(JUILA1S4,3,17))&amp;CHAR(13)&amp;CHAR(10)&amp;" "&amp;(INDEX(JUILA1S4,3,14)),(INDEX(JUILA1S4,1,14))&amp;CHAR(13)&amp;CHAR(10)&amp;" de "&amp;TEXT((INDEX(JUILA1S4,2,14)),"hh"&amp;":"&amp;"mm")&amp;" à "&amp;TEXT((INDEX(JUILA1S4,2,14)),"hh"&amp;":"&amp;"mm"&amp;" ")&amp;CHAR(13)&amp;CHAR(10)&amp;(INDEX(JUILA1S4,4,14))&amp;" "&amp;CHAR(13)&amp;CHAR(10)&amp;(INDEX(JUILA1S4,3,15))&amp;" "&amp;CHAR(13)&amp;CHAR(10)&amp;(INDEX(JUILA1S4,3,14))))</f>
        <v>#REF!</v>
      </c>
      <c r="D250" s="617"/>
      <c r="E250" s="618" t="e">
        <f>IF(COUNTIF((INDEX(JUILA1S4,1,22)),""),"",IF(COUNTIF((INDEX(JUILA1S4,1,24)),"&gt;&lt;"),(INDEX(JUILA1S4,1,22))&amp;"&amp;"&amp;(INDEX(JUILA1S4,1,24))&amp;CHAR(13)&amp;CHAR(10)&amp;" de "&amp;TEXT((INDEX(JUILA1S4,2,22)),"hh"&amp;":"&amp;"mm")&amp;" à "&amp;TEXT((INDEX(JUILA1S4,2,23)),"hh"&amp;":"&amp;"mm"&amp;" "&amp;CHAR(13)&amp;CHAR(10)&amp;"&amp;")&amp;" de "&amp;TEXT((INDEX(JUILA1S4,2,24)),"hh"&amp;":"&amp;"mm")&amp;" à "&amp;TEXT((INDEX(JUILA1S4,2,25)),"hh"&amp;":"&amp;"mm"&amp;" ")&amp;CHAR(13)&amp;CHAR(10)&amp;(INDEX(JUILA1S4,4,22))&amp;" "&amp;(INDEX(JUILA1S4,4,24))&amp;CHAR(13)&amp;CHAR(10)&amp;" "&amp;(INDEX(JUILA1S4,3,23))&amp;" "&amp;(INDEX(JUILA1S4,3,25))&amp;CHAR(13)&amp;CHAR(10)&amp;" "&amp;(INDEX(JUILA1S4,3,22)),(INDEX(JUILA1S4,1,22))&amp;CHAR(13)&amp;CHAR(10)&amp;" de "&amp;TEXT((INDEX(JUILA1S4,2,22)),"hh"&amp;":"&amp;"mm")&amp;" à "&amp;TEXT((INDEX(JUILA1S4,2,22)),"hh"&amp;":"&amp;"mm"&amp;" ")&amp;CHAR(13)&amp;CHAR(10)&amp;(INDEX(JUILA1S4,4,22))&amp;" "&amp;CHAR(13)&amp;CHAR(10)&amp;(INDEX(JUILA1S4,3,23))&amp;" "&amp;CHAR(13)&amp;CHAR(10)&amp;(INDEX(JUILA1S4,3,22))))</f>
        <v>#REF!</v>
      </c>
      <c r="F250" s="617"/>
      <c r="G250" s="618" t="e">
        <f>IF(COUNTIF((INDEX(JUILA1S4,1,30)),""),"",IF(COUNTIF((INDEX(JUILA1S4,1,32)),"&gt;&lt;"),(INDEX(JUILA1S4,1,30))&amp;"&amp;"&amp;(INDEX(JUILA1S4,1,32))&amp;CHAR(13)&amp;CHAR(10)&amp;" de "&amp;TEXT((INDEX(JUILA1S4,2,30)),"hh"&amp;":"&amp;"mm")&amp;" à "&amp;TEXT((INDEX(JUILA1S4,2,31)),"hh"&amp;":"&amp;"mm"&amp;" "&amp;CHAR(13)&amp;CHAR(10)&amp;"&amp;")&amp;" de "&amp;TEXT((INDEX(JUILA1S4,2,32)),"hh"&amp;":"&amp;"mm")&amp;" à "&amp;TEXT((INDEX(JUILA1S4,2,33)),"hh"&amp;":"&amp;"mm"&amp;" ")&amp;CHAR(13)&amp;CHAR(10)&amp;(INDEX(JUILA1S4,4,30))&amp;" "&amp;(INDEX(JUILA1S4,4,32))&amp;CHAR(13)&amp;CHAR(10)&amp;" "&amp;(INDEX(JUILA1S4,3,31))&amp;" "&amp;(INDEX(JUILA1S4,3,33))&amp;CHAR(13)&amp;CHAR(10)&amp;" "&amp;(INDEX(JUILA1S4,3,30)),(INDEX(JUILA1S4,1,30))&amp;CHAR(13)&amp;CHAR(10)&amp;" de "&amp;TEXT((INDEX(JUILA1S4,2,30)),"hh"&amp;":"&amp;"mm")&amp;" à "&amp;TEXT((INDEX(JUILA1S4,2,30)),"hh"&amp;":"&amp;"mm"&amp;" ")&amp;CHAR(13)&amp;CHAR(10)&amp;(INDEX(JUILA1S4,4,30))&amp;" "&amp;CHAR(13)&amp;CHAR(10)&amp;(INDEX(JUILA1S4,3,31))&amp;" "&amp;CHAR(13)&amp;CHAR(10)&amp;(INDEX(JUILA1S4,3,30))))</f>
        <v>#REF!</v>
      </c>
      <c r="H250" s="617"/>
      <c r="I250" s="618" t="e">
        <f>IF(COUNTIF((INDEX(JUILA1S4,1,38)),""),"",IF(COUNTIF((INDEX(JUILA1S4,1,40)),"&gt;&lt;"),(INDEX(JUILA1S4,1,38))&amp;"&amp;"&amp;(INDEX(JUILA1S4,1,40))&amp;CHAR(13)&amp;CHAR(10)&amp;" de "&amp;TEXT((INDEX(JUILA1S4,2,38)),"hh"&amp;":"&amp;"mm")&amp;" à "&amp;TEXT((INDEX(JUILA1S4,2,39)),"hh"&amp;":"&amp;"mm"&amp;" "&amp;CHAR(13)&amp;CHAR(10)&amp;"&amp;")&amp;" de "&amp;TEXT((INDEX(JUILA1S4,2,40)),"hh"&amp;":"&amp;"mm")&amp;" à "&amp;TEXT((INDEX(JUILA1S4,2,41)),"hh"&amp;":"&amp;"mm"&amp;" ")&amp;CHAR(13)&amp;CHAR(10)&amp;(INDEX(JUILA1S4,4,38))&amp;" "&amp;(INDEX(JUILA1S4,4,40))&amp;CHAR(13)&amp;CHAR(10)&amp;" "&amp;(INDEX(JUILA1S4,3,39))&amp;" "&amp;(INDEX(JUILA1S4,3,41))&amp;CHAR(13)&amp;CHAR(10)&amp;" "&amp;(INDEX(JUILA1S4,3,38)),(INDEX(JUILA1S4,1,38))&amp;CHAR(13)&amp;CHAR(10)&amp;" de "&amp;TEXT((INDEX(JUILA1S4,2,38)),"hh"&amp;":"&amp;"mm")&amp;" à "&amp;TEXT((INDEX(JUILA1S4,2,38)),"hh"&amp;":"&amp;"mm"&amp;" ")&amp;CHAR(13)&amp;CHAR(10)&amp;(INDEX(JUILA1S4,4,38))&amp;" "&amp;CHAR(13)&amp;CHAR(10)&amp;(INDEX(JUILA1S4,3,39))&amp;" "&amp;CHAR(13)&amp;CHAR(10)&amp;(INDEX(JUILA1S4,3,38))))</f>
        <v>#REF!</v>
      </c>
      <c r="J250" s="617"/>
      <c r="K250" s="618" t="e">
        <f>IF(COUNTIF((INDEX(JUILA1S4,1,44)),""),"",(INDEX(JUILA1S4,1,44))&amp;CHAR(13)&amp;CHAR(10)&amp;" de "&amp;TEXT((INDEX(JUILA1S4,2,44)),"hh"&amp;":"&amp;"mm")&amp;" à "&amp;TEXT((INDEX(JUILA1S4,2,44)),"hh"&amp;":"&amp;"mm"&amp;" ")&amp;CHAR(13)&amp;CHAR(10)&amp;(INDEX(JUILA1S4,4,44))&amp;" "&amp;CHAR(13)&amp;CHAR(10)&amp;(INDEX(JUILA1S4,3,45))&amp;" "&amp;CHAR(13)&amp;CHAR(10)&amp;(INDEX(JUILA1S4,3,44)))</f>
        <v>#REF!</v>
      </c>
      <c r="L250" s="619"/>
    </row>
    <row r="251" spans="1:12" ht="16.5" thickBot="1" x14ac:dyDescent="0.3"/>
    <row r="252" spans="1:12" x14ac:dyDescent="0.25">
      <c r="A252" s="33">
        <f>K247+2</f>
        <v>43311</v>
      </c>
      <c r="B252" s="34" t="s">
        <v>234</v>
      </c>
      <c r="C252" s="35">
        <f>A252+1</f>
        <v>43312</v>
      </c>
      <c r="D252" s="34" t="s">
        <v>234</v>
      </c>
      <c r="E252" s="35">
        <f>C252+1</f>
        <v>43313</v>
      </c>
      <c r="F252" s="34" t="s">
        <v>234</v>
      </c>
      <c r="G252" s="35">
        <f>E252+1</f>
        <v>43314</v>
      </c>
      <c r="H252" s="34" t="s">
        <v>234</v>
      </c>
      <c r="I252" s="35">
        <f>G252+1</f>
        <v>43315</v>
      </c>
      <c r="J252" s="34" t="s">
        <v>234</v>
      </c>
      <c r="K252" s="35">
        <f>I252+1</f>
        <v>43316</v>
      </c>
      <c r="L252" s="36" t="s">
        <v>234</v>
      </c>
    </row>
    <row r="253" spans="1:12" ht="96" customHeight="1" thickBot="1" x14ac:dyDescent="0.3">
      <c r="A253" s="620" t="e">
        <f>IF(COUNTIF((INDEX(JUILA1S5,1,2)),""),"",IF(COUNTIF((INDEX(JUILA1S5,1,4)),"&gt;&lt;"),(INDEX(JUILA1S5,1,2))&amp;"&amp;"&amp;(INDEX(JUILA1S5,1,4))&amp;CHAR(13)&amp;CHAR(10)&amp;" de "&amp;TEXT((INDEX(JUILA1S5,2,2)),"hh"&amp;":"&amp;"mm")&amp;" à "&amp;TEXT((INDEX(JUILA1S5,2,3)),"hh"&amp;":"&amp;"mm"&amp;" "&amp;CHAR(13)&amp;CHAR(10)&amp;"&amp;")&amp;" de "&amp;TEXT((INDEX(JUILA1S5,2,4)),"hh"&amp;":"&amp;"mm")&amp;" à "&amp;TEXT((INDEX(JUILA1S5,2,5)),"hh"&amp;":"&amp;"mm"&amp;" ")&amp;CHAR(13)&amp;CHAR(10)&amp;(INDEX(JUILA1S5,4,2))&amp;" "&amp;(INDEX(JUILA1S5,4,4))&amp;CHAR(13)&amp;CHAR(10)&amp;" "&amp;(INDEX(JUILA1S5,3,3))&amp;" "&amp;(INDEX(JUILA1S5,3,5))&amp;CHAR(13)&amp;CHAR(10)&amp;" "&amp;(INDEX(JUILA1S5,3,2)),(INDEX(JUILA1S5,1,2))&amp;CHAR(13)&amp;CHAR(10)&amp;" de "&amp;TEXT((INDEX(JUILA1S5,2,2)),"hh"&amp;":"&amp;"mm")&amp;" à "&amp;TEXT((INDEX(JUILA1S5,2,2)),"hh"&amp;":"&amp;"mm"&amp;" ")&amp;CHAR(13)&amp;CHAR(10)&amp;(INDEX(JUILA1S5,4,2))&amp;" "&amp;CHAR(13)&amp;CHAR(10)&amp;(INDEX(JUILA1S5,3,3))&amp;" "&amp;CHAR(13)&amp;CHAR(10)&amp;(INDEX(JUILA1S5,3,2))))</f>
        <v>#REF!</v>
      </c>
      <c r="B253" s="621"/>
      <c r="C253" s="622" t="e">
        <f>IF(COUNTIF((INDEX(JUILA1S5,1,10)),""),"",IF(COUNTIF((INDEX(JUILA1S5,1,12)),"&gt;&lt;"),(INDEX(JUILA1S5,1,10))&amp;"&amp;"&amp;(INDEX(JUILA1S5,1,12))&amp;CHAR(13)&amp;CHAR(10)&amp;" de "&amp;TEXT((INDEX(JUILA1S5,2,10)),"hh"&amp;":"&amp;"mm")&amp;" à "&amp;TEXT((INDEX(JUILA1S5,2,11)),"hh"&amp;":"&amp;"mm"&amp;" "&amp;CHAR(13)&amp;CHAR(10)&amp;"&amp;")&amp;" de "&amp;TEXT((INDEX(JUILA1S5,2,12)),"hh"&amp;":"&amp;"mm")&amp;" à "&amp;TEXT((INDEX(JUILA1S5,2,13)),"hh"&amp;":"&amp;"mm"&amp;" ")&amp;CHAR(13)&amp;CHAR(10)&amp;(INDEX(JUILA1S5,4,10))&amp;" "&amp;(INDEX(JUILA1S5,4,12))&amp;CHAR(13)&amp;CHAR(10)&amp;" "&amp;(INDEX(JUILA1S5,3,11))&amp;" "&amp;(INDEX(JUILA1S5,3,13))&amp;CHAR(13)&amp;CHAR(10)&amp;" "&amp;(INDEX(JUILA1S5,3,10)),(INDEX(JUILA1S5,1,10))&amp;CHAR(13)&amp;CHAR(10)&amp;" de "&amp;TEXT((INDEX(JUILA1S5,2,10)),"hh"&amp;":"&amp;"mm")&amp;" à "&amp;TEXT((INDEX(JUILA1S5,2,10)),"hh"&amp;":"&amp;"mm"&amp;" ")&amp;CHAR(13)&amp;CHAR(10)&amp;(INDEX(JUILA1S5,4,10))&amp;" "&amp;CHAR(13)&amp;CHAR(10)&amp;(INDEX(JUILA1S5,3,11))&amp;" "&amp;CHAR(13)&amp;CHAR(10)&amp;(INDEX(JUILA1S5,3,10))))</f>
        <v>#REF!</v>
      </c>
      <c r="D253" s="621"/>
      <c r="E253" s="623" t="e">
        <f>IF(COUNTIF((INDEX(JUILA1S5,1,18)),""),"",IF(COUNTIF((INDEX(JUILA1S5,1,20)),"&gt;&lt;"),(INDEX(JUILA1S5,1,18))&amp;"&amp;"&amp;(INDEX(JUILA1S5,1,20))&amp;CHAR(13)&amp;CHAR(10)&amp;" de "&amp;TEXT((INDEX(JUILA1S5,2,18)),"hh"&amp;":"&amp;"mm")&amp;" à "&amp;TEXT((INDEX(JUILA1S5,2,19)),"hh"&amp;":"&amp;"mm"&amp;" "&amp;CHAR(13)&amp;CHAR(10)&amp;"&amp;")&amp;" de "&amp;TEXT((INDEX(JUILA1S5,2,20)),"hh"&amp;":"&amp;"mm")&amp;" à "&amp;TEXT((INDEX(JUILA1S5,2,21)),"hh"&amp;":"&amp;"mm"&amp;" ")&amp;CHAR(13)&amp;CHAR(10)&amp;(INDEX(JUILA1S5,4,18))&amp;" "&amp;(INDEX(JUILA1S5,4,20))&amp;CHAR(13)&amp;CHAR(10)&amp;" "&amp;(INDEX(JUILA1S5,3,19))&amp;" "&amp;(INDEX(JUILA1S5,3,21))&amp;CHAR(13)&amp;CHAR(10)&amp;" "&amp;(INDEX(JUILA1S5,3,18)),(INDEX(JUILA1S5,1,18))&amp;CHAR(13)&amp;CHAR(10)&amp;" de "&amp;TEXT((INDEX(JUILA1S5,2,18)),"hh"&amp;":"&amp;"mm")&amp;" à "&amp;TEXT((INDEX(JUILA1S5,2,18)),"hh"&amp;":"&amp;"mm"&amp;" ")&amp;CHAR(13)&amp;CHAR(10)&amp;(INDEX(JUILA1S5,4,18))&amp;" "&amp;CHAR(13)&amp;CHAR(10)&amp;(INDEX(JUILA1S5,3,19))&amp;" "&amp;CHAR(13)&amp;CHAR(10)&amp;(INDEX(JUILA1S5,3,18))))</f>
        <v>#REF!</v>
      </c>
      <c r="F253" s="624"/>
      <c r="G253" s="623" t="e">
        <f>IF(COUNTIF((INDEX(JUILA1S5,1,26)),""),"",IF(COUNTIF((INDEX(JUILA1S5,1,28)),"&gt;&lt;"),(INDEX(JUILA1S5,1,26))&amp;"&amp;"&amp;(INDEX(JUILA1S5,1,28))&amp;CHAR(13)&amp;CHAR(10)&amp;" de "&amp;TEXT((INDEX(JUILA1S5,2,26)),"hh"&amp;":"&amp;"mm")&amp;" à "&amp;TEXT((INDEX(JUILA1S5,2,27)),"hh"&amp;":"&amp;"mm"&amp;" "&amp;CHAR(13)&amp;CHAR(10)&amp;"&amp;")&amp;" de "&amp;TEXT((INDEX(JUILA1S5,2,28)),"hh"&amp;":"&amp;"mm")&amp;" à "&amp;TEXT((INDEX(JUILA1S5,2,29)),"hh"&amp;":"&amp;"mm"&amp;" ")&amp;CHAR(13)&amp;CHAR(10)&amp;(INDEX(JUILA1S5,4,26))&amp;" "&amp;(INDEX(JUILA1S5,4,28))&amp;CHAR(13)&amp;CHAR(10)&amp;" "&amp;(INDEX(JUILA1S5,3,27))&amp;" "&amp;(INDEX(JUILA1S5,3,29))&amp;CHAR(13)&amp;CHAR(10)&amp;" "&amp;(INDEX(JUILA1S5,3,26)),(INDEX(JUILA1S5,1,26))&amp;CHAR(13)&amp;CHAR(10)&amp;" de "&amp;TEXT((INDEX(JUILA1S5,2,26)),"hh"&amp;":"&amp;"mm")&amp;" à "&amp;TEXT((INDEX(JUILA1S5,2,26)),"hh"&amp;":"&amp;"mm"&amp;" ")&amp;CHAR(13)&amp;CHAR(10)&amp;(INDEX(JUILA1S5,4,26))&amp;" "&amp;CHAR(13)&amp;CHAR(10)&amp;(INDEX(JUILA1S5,3,27))&amp;" "&amp;CHAR(13)&amp;CHAR(10)&amp;(INDEX(JUILA1S5,3,26))))</f>
        <v>#REF!</v>
      </c>
      <c r="H253" s="624"/>
      <c r="I253" s="623" t="e">
        <f>IF(COUNTIF((INDEX(JUILA1S5,1,34)),""),"",IF(COUNTIF((INDEX(JUILA1S5,1,36)),"&gt;&lt;"),(INDEX(JUILA1S5,1,34))&amp;"&amp;"&amp;(INDEX(JUILA1S5,1,36))&amp;CHAR(13)&amp;CHAR(10)&amp;" de "&amp;TEXT((INDEX(JUILA1S5,2,34)),"hh"&amp;":"&amp;"mm")&amp;" à "&amp;TEXT((INDEX(JUILA1S5,2,35)),"hh"&amp;":"&amp;"mm"&amp;" "&amp;CHAR(13)&amp;CHAR(10)&amp;"&amp;")&amp;" de "&amp;TEXT((INDEX(JUILA1S5,2,36)),"hh"&amp;":"&amp;"mm")&amp;" à "&amp;TEXT((INDEX(JUILA1S5,2,37)),"hh"&amp;":"&amp;"mm"&amp;" ")&amp;CHAR(13)&amp;CHAR(10)&amp;(INDEX(JUILA1S5,4,34))&amp;" "&amp;(INDEX(JUILA1S5,4,36))&amp;CHAR(13)&amp;CHAR(10)&amp;" "&amp;(INDEX(JUILA1S5,3,35))&amp;" "&amp;(INDEX(JUILA1S5,3,37))&amp;CHAR(13)&amp;CHAR(10)&amp;" "&amp;(INDEX(JUILA1S5,3,34)),(INDEX(JUILA1S5,1,34))&amp;CHAR(13)&amp;CHAR(10)&amp;" de "&amp;TEXT((INDEX(JUILA1S5,2,34)),"hh"&amp;":"&amp;"mm")&amp;" à "&amp;TEXT((INDEX(JUILA1S5,2,34)),"hh"&amp;":"&amp;"mm"&amp;" ")&amp;CHAR(13)&amp;CHAR(10)&amp;(INDEX(JUILA1S5,4,34))&amp;" "&amp;CHAR(13)&amp;CHAR(10)&amp;(INDEX(JUILA1S5,3,35))&amp;" "&amp;CHAR(13)&amp;CHAR(10)&amp;(INDEX(JUILA1S5,3,34))))</f>
        <v>#REF!</v>
      </c>
      <c r="J253" s="624"/>
      <c r="K253" s="622" t="e">
        <f>IF(COUNTIF((INDEX(JUILA1S5,1,42)),""),"",(INDEX(JUILA1S5,1,42))&amp;CHAR(13)&amp;CHAR(10)&amp;" de "&amp;TEXT((INDEX(JUILA1S5,2,42)),"hh"&amp;":"&amp;"mm")&amp;" à "&amp;TEXT((INDEX(JUILA1S5,2,42)),"hh"&amp;":"&amp;"mm"&amp;" ")&amp;CHAR(13)&amp;CHAR(10)&amp;(INDEX(JUILA1S5,4,42))&amp;" "&amp;CHAR(13)&amp;CHAR(10)&amp;(INDEX(JUILA1S5,3,43))&amp;" "&amp;CHAR(13)&amp;CHAR(10)&amp;(INDEX(JUILA1S5,3,42)))</f>
        <v>#REF!</v>
      </c>
      <c r="L253" s="625"/>
    </row>
    <row r="254" spans="1:12" x14ac:dyDescent="0.25">
      <c r="A254" s="37"/>
      <c r="B254" s="39" t="s">
        <v>235</v>
      </c>
      <c r="C254" s="38"/>
      <c r="D254" s="39" t="s">
        <v>235</v>
      </c>
      <c r="E254" s="42"/>
      <c r="F254" s="43" t="s">
        <v>235</v>
      </c>
      <c r="G254" s="42"/>
      <c r="H254" s="43" t="s">
        <v>235</v>
      </c>
      <c r="I254" s="42"/>
      <c r="J254" s="43" t="s">
        <v>235</v>
      </c>
      <c r="K254" s="44"/>
      <c r="L254" s="45" t="s">
        <v>235</v>
      </c>
    </row>
    <row r="255" spans="1:12" ht="96" customHeight="1" thickBot="1" x14ac:dyDescent="0.3">
      <c r="A255" s="616" t="e">
        <f>IF(COUNTIF((INDEX(JUILA1S5,1,6)),""),"",IF(COUNTIF((INDEX(JUILA1S5,1,8)),"&gt;&lt;"),(INDEX(JUILA1S5,1,6))&amp;"&amp;"&amp;(INDEX(JUILA1S5,1,8))&amp;CHAR(13)&amp;CHAR(10)&amp;" de "&amp;TEXT((INDEX(JUILA1S5,2,6)),"hh"&amp;":"&amp;"mm")&amp;" à "&amp;TEXT((INDEX(JUILA1S5,2,7)),"hh"&amp;":"&amp;"mm"&amp;" "&amp;CHAR(13)&amp;CHAR(10)&amp;"&amp;")&amp;" de "&amp;TEXT((INDEX(JUILA1S5,2,8)),"hh"&amp;":"&amp;"mm")&amp;" à "&amp;TEXT((INDEX(JUILA1S5,2,9)),"hh"&amp;":"&amp;"mm"&amp;" ")&amp;CHAR(13)&amp;CHAR(10)&amp;(INDEX(JUILA1S5,4,6))&amp;" "&amp;(INDEX(JUILA1S5,4,8))&amp;CHAR(13)&amp;CHAR(10)&amp;" "&amp;(INDEX(JUILA1S5,3,7))&amp;" "&amp;(INDEX(JUILA1S5,3,9))&amp;CHAR(13)&amp;CHAR(10)&amp;" "&amp;(INDEX(JUILA1S5,3,6)),(INDEX(JUILA1S5,1,6))&amp;CHAR(13)&amp;CHAR(10)&amp;" de "&amp;TEXT((INDEX(JUILA1S5,2,6)),"hh"&amp;":"&amp;"mm")&amp;" à "&amp;TEXT((INDEX(JUILA1S5,2,6)),"hh"&amp;":"&amp;"mm"&amp;" ")&amp;CHAR(13)&amp;CHAR(10)&amp;(INDEX(JUILA1S5,4,6))&amp;" "&amp;CHAR(13)&amp;CHAR(10)&amp;(INDEX(JUILA1S5,3,7))&amp;" "&amp;CHAR(13)&amp;CHAR(10)&amp;(INDEX(JUILA1S5,3,6))))</f>
        <v>#REF!</v>
      </c>
      <c r="B255" s="617"/>
      <c r="C255" s="618" t="e">
        <f>IF(COUNTIF((INDEX(JUILA1S5,1,14)),""),"",IF(COUNTIF((INDEX(JUILA1S5,1,16)),"&gt;&lt;"),(INDEX(JUILA1S5,1,14))&amp;"&amp;"&amp;(INDEX(JUILA1S5,1,16))&amp;CHAR(13)&amp;CHAR(10)&amp;" de "&amp;TEXT((INDEX(JUILA1S5,2,14)),"hh"&amp;":"&amp;"mm")&amp;" à "&amp;TEXT((INDEX(JUILA1S5,2,15)),"hh"&amp;":"&amp;"mm"&amp;" "&amp;CHAR(13)&amp;CHAR(10)&amp;"&amp;")&amp;" de "&amp;TEXT((INDEX(JUILA1S5,2,16)),"hh"&amp;":"&amp;"mm")&amp;" à "&amp;TEXT((INDEX(JUILA1S5,2,17)),"hh"&amp;":"&amp;"mm"&amp;" ")&amp;CHAR(13)&amp;CHAR(10)&amp;(INDEX(JUILA1S5,4,14))&amp;" "&amp;(INDEX(JUILA1S5,4,16))&amp;CHAR(13)&amp;CHAR(10)&amp;" "&amp;(INDEX(JUILA1S5,3,15))&amp;" "&amp;(INDEX(JUILA1S5,3,17))&amp;CHAR(13)&amp;CHAR(10)&amp;" "&amp;(INDEX(JUILA1S5,3,14)),(INDEX(JUILA1S5,1,14))&amp;CHAR(13)&amp;CHAR(10)&amp;" de "&amp;TEXT((INDEX(JUILA1S5,2,14)),"hh"&amp;":"&amp;"mm")&amp;" à "&amp;TEXT((INDEX(JUILA1S5,2,14)),"hh"&amp;":"&amp;"mm"&amp;" ")&amp;CHAR(13)&amp;CHAR(10)&amp;(INDEX(JUILA1S5,4,14))&amp;" "&amp;CHAR(13)&amp;CHAR(10)&amp;(INDEX(JUILA1S5,3,15))&amp;" "&amp;CHAR(13)&amp;CHAR(10)&amp;(INDEX(JUILA1S5,3,14))))</f>
        <v>#REF!</v>
      </c>
      <c r="D255" s="617"/>
      <c r="E255" s="618" t="e">
        <f>IF(COUNTIF((INDEX(JUILA1S5,1,22)),""),"",IF(COUNTIF((INDEX(JUILA1S5,1,24)),"&gt;&lt;"),(INDEX(JUILA1S5,1,22))&amp;"&amp;"&amp;(INDEX(JUILA1S5,1,24))&amp;CHAR(13)&amp;CHAR(10)&amp;" de "&amp;TEXT((INDEX(JUILA1S5,2,22)),"hh"&amp;":"&amp;"mm")&amp;" à "&amp;TEXT((INDEX(JUILA1S5,2,23)),"hh"&amp;":"&amp;"mm"&amp;" "&amp;CHAR(13)&amp;CHAR(10)&amp;"&amp;")&amp;" de "&amp;TEXT((INDEX(JUILA1S5,2,24)),"hh"&amp;":"&amp;"mm")&amp;" à "&amp;TEXT((INDEX(JUILA1S5,2,25)),"hh"&amp;":"&amp;"mm"&amp;" ")&amp;CHAR(13)&amp;CHAR(10)&amp;(INDEX(JUILA1S5,4,22))&amp;" "&amp;(INDEX(JUILA1S5,4,24))&amp;CHAR(13)&amp;CHAR(10)&amp;" "&amp;(INDEX(JUILA1S5,3,23))&amp;" "&amp;(INDEX(JUILA1S5,3,25))&amp;CHAR(13)&amp;CHAR(10)&amp;" "&amp;(INDEX(JUILA1S5,3,22)),(INDEX(JUILA1S5,1,22))&amp;CHAR(13)&amp;CHAR(10)&amp;" de "&amp;TEXT((INDEX(JUILA1S5,2,22)),"hh"&amp;":"&amp;"mm")&amp;" à "&amp;TEXT((INDEX(JUILA1S5,2,22)),"hh"&amp;":"&amp;"mm"&amp;" ")&amp;CHAR(13)&amp;CHAR(10)&amp;(INDEX(JUILA1S5,4,22))&amp;" "&amp;CHAR(13)&amp;CHAR(10)&amp;(INDEX(JUILA1S5,3,23))&amp;" "&amp;CHAR(13)&amp;CHAR(10)&amp;(INDEX(JUILA1S5,3,22))))</f>
        <v>#REF!</v>
      </c>
      <c r="F255" s="617"/>
      <c r="G255" s="618" t="e">
        <f>IF(COUNTIF((INDEX(JUILA1S5,1,30)),""),"",IF(COUNTIF((INDEX(JUILA1S5,1,32)),"&gt;&lt;"),(INDEX(JUILA1S5,1,30))&amp;"&amp;"&amp;(INDEX(JUILA1S5,1,32))&amp;CHAR(13)&amp;CHAR(10)&amp;" de "&amp;TEXT((INDEX(JUILA1S5,2,30)),"hh"&amp;":"&amp;"mm")&amp;" à "&amp;TEXT((INDEX(JUILA1S5,2,31)),"hh"&amp;":"&amp;"mm"&amp;" "&amp;CHAR(13)&amp;CHAR(10)&amp;"&amp;")&amp;" de "&amp;TEXT((INDEX(JUILA1S5,2,32)),"hh"&amp;":"&amp;"mm")&amp;" à "&amp;TEXT((INDEX(JUILA1S5,2,33)),"hh"&amp;":"&amp;"mm"&amp;" ")&amp;CHAR(13)&amp;CHAR(10)&amp;(INDEX(JUILA1S5,4,30))&amp;" "&amp;(INDEX(JUILA1S5,4,32))&amp;CHAR(13)&amp;CHAR(10)&amp;" "&amp;(INDEX(JUILA1S5,3,31))&amp;" "&amp;(INDEX(JUILA1S5,3,33))&amp;CHAR(13)&amp;CHAR(10)&amp;" "&amp;(INDEX(JUILA1S5,3,30)),(INDEX(JUILA1S5,1,30))&amp;CHAR(13)&amp;CHAR(10)&amp;" de "&amp;TEXT((INDEX(JUILA1S5,2,30)),"hh"&amp;":"&amp;"mm")&amp;" à "&amp;TEXT((INDEX(JUILA1S5,2,30)),"hh"&amp;":"&amp;"mm"&amp;" ")&amp;CHAR(13)&amp;CHAR(10)&amp;(INDEX(JUILA1S5,4,30))&amp;" "&amp;CHAR(13)&amp;CHAR(10)&amp;(INDEX(JUILA1S5,3,31))&amp;" "&amp;CHAR(13)&amp;CHAR(10)&amp;(INDEX(JUILA1S5,3,30))))</f>
        <v>#REF!</v>
      </c>
      <c r="H255" s="617"/>
      <c r="I255" s="618" t="e">
        <f>IF(COUNTIF((INDEX(JUILA1S5,1,38)),""),"",IF(COUNTIF((INDEX(JUILA1S5,1,40)),"&gt;&lt;"),(INDEX(JUILA1S5,1,38))&amp;"&amp;"&amp;(INDEX(JUILA1S5,1,40))&amp;CHAR(13)&amp;CHAR(10)&amp;" de "&amp;TEXT((INDEX(JUILA1S5,2,38)),"hh"&amp;":"&amp;"mm")&amp;" à "&amp;TEXT((INDEX(JUILA1S5,2,39)),"hh"&amp;":"&amp;"mm"&amp;" "&amp;CHAR(13)&amp;CHAR(10)&amp;"&amp;")&amp;" de "&amp;TEXT((INDEX(JUILA1S5,2,40)),"hh"&amp;":"&amp;"mm")&amp;" à "&amp;TEXT((INDEX(JUILA1S5,2,41)),"hh"&amp;":"&amp;"mm"&amp;" ")&amp;CHAR(13)&amp;CHAR(10)&amp;(INDEX(JUILA1S5,4,38))&amp;" "&amp;(INDEX(JUILA1S5,4,40))&amp;CHAR(13)&amp;CHAR(10)&amp;" "&amp;(INDEX(JUILA1S5,3,39))&amp;" "&amp;(INDEX(JUILA1S5,3,41))&amp;CHAR(13)&amp;CHAR(10)&amp;" "&amp;(INDEX(JUILA1S5,3,38)),(INDEX(JUILA1S5,1,38))&amp;CHAR(13)&amp;CHAR(10)&amp;" de "&amp;TEXT((INDEX(JUILA1S5,2,38)),"hh"&amp;":"&amp;"mm")&amp;" à "&amp;TEXT((INDEX(JUILA1S5,2,38)),"hh"&amp;":"&amp;"mm"&amp;" ")&amp;CHAR(13)&amp;CHAR(10)&amp;(INDEX(JUILA1S5,4,38))&amp;" "&amp;CHAR(13)&amp;CHAR(10)&amp;(INDEX(JUILA1S5,3,39))&amp;" "&amp;CHAR(13)&amp;CHAR(10)&amp;(INDEX(JUILA1S5,3,38))))</f>
        <v>#REF!</v>
      </c>
      <c r="J255" s="617"/>
      <c r="K255" s="618" t="e">
        <f>IF(COUNTIF((INDEX(JUILA1S5,1,44)),""),"",(INDEX(JUILA1S5,1,44))&amp;CHAR(13)&amp;CHAR(10)&amp;" de "&amp;TEXT((INDEX(JUILA1S5,2,44)),"hh"&amp;":"&amp;"mm")&amp;" à "&amp;TEXT((INDEX(JUILA1S5,2,44)),"hh"&amp;":"&amp;"mm"&amp;" ")&amp;CHAR(13)&amp;CHAR(10)&amp;(INDEX(JUILA1S5,4,44))&amp;" "&amp;CHAR(13)&amp;CHAR(10)&amp;(INDEX(JUILA1S5,3,45))&amp;" "&amp;CHAR(13)&amp;CHAR(10)&amp;(INDEX(JUILA1S5,3,44)))</f>
        <v>#REF!</v>
      </c>
      <c r="L255" s="619"/>
    </row>
  </sheetData>
  <mergeCells count="588">
    <mergeCell ref="A5:B5"/>
    <mergeCell ref="C5:D5"/>
    <mergeCell ref="E5:F5"/>
    <mergeCell ref="G5:H5"/>
    <mergeCell ref="I5:J5"/>
    <mergeCell ref="K5:L5"/>
    <mergeCell ref="K3:L3"/>
    <mergeCell ref="A3:B3"/>
    <mergeCell ref="C3:D3"/>
    <mergeCell ref="E3:F3"/>
    <mergeCell ref="G3:H3"/>
    <mergeCell ref="I3:J3"/>
    <mergeCell ref="A10:B10"/>
    <mergeCell ref="C10:D10"/>
    <mergeCell ref="E10:F10"/>
    <mergeCell ref="G10:H10"/>
    <mergeCell ref="I10:J10"/>
    <mergeCell ref="K10:L10"/>
    <mergeCell ref="A8:B8"/>
    <mergeCell ref="C8:D8"/>
    <mergeCell ref="E8:F8"/>
    <mergeCell ref="G8:H8"/>
    <mergeCell ref="I8:J8"/>
    <mergeCell ref="K8:L8"/>
    <mergeCell ref="A15:B15"/>
    <mergeCell ref="C15:D15"/>
    <mergeCell ref="E15:F15"/>
    <mergeCell ref="G15:H15"/>
    <mergeCell ref="I15:J15"/>
    <mergeCell ref="K15:L15"/>
    <mergeCell ref="A13:B13"/>
    <mergeCell ref="C13:D13"/>
    <mergeCell ref="E13:F13"/>
    <mergeCell ref="G13:H13"/>
    <mergeCell ref="I13:J13"/>
    <mergeCell ref="K13:L13"/>
    <mergeCell ref="A20:B20"/>
    <mergeCell ref="C20:D20"/>
    <mergeCell ref="E20:F20"/>
    <mergeCell ref="G20:H20"/>
    <mergeCell ref="I20:J20"/>
    <mergeCell ref="K20:L20"/>
    <mergeCell ref="A18:B18"/>
    <mergeCell ref="C18:D18"/>
    <mergeCell ref="E18:F18"/>
    <mergeCell ref="G18:H18"/>
    <mergeCell ref="I18:J18"/>
    <mergeCell ref="K18:L18"/>
    <mergeCell ref="A25:B25"/>
    <mergeCell ref="C25:D25"/>
    <mergeCell ref="E25:F25"/>
    <mergeCell ref="G25:H25"/>
    <mergeCell ref="I25:J25"/>
    <mergeCell ref="K25:L25"/>
    <mergeCell ref="A23:B23"/>
    <mergeCell ref="C23:D23"/>
    <mergeCell ref="E23:F23"/>
    <mergeCell ref="G23:H23"/>
    <mergeCell ref="I23:J23"/>
    <mergeCell ref="K23:L23"/>
    <mergeCell ref="A31:B31"/>
    <mergeCell ref="C31:D31"/>
    <mergeCell ref="E31:F31"/>
    <mergeCell ref="G31:H31"/>
    <mergeCell ref="I31:J31"/>
    <mergeCell ref="K31:L31"/>
    <mergeCell ref="A29:B29"/>
    <mergeCell ref="C29:D29"/>
    <mergeCell ref="E29:F29"/>
    <mergeCell ref="G29:H29"/>
    <mergeCell ref="I29:J29"/>
    <mergeCell ref="K29:L29"/>
    <mergeCell ref="A36:B36"/>
    <mergeCell ref="C36:D36"/>
    <mergeCell ref="E36:F36"/>
    <mergeCell ref="G36:H36"/>
    <mergeCell ref="I36:J36"/>
    <mergeCell ref="K36:L36"/>
    <mergeCell ref="A34:B34"/>
    <mergeCell ref="C34:D34"/>
    <mergeCell ref="E34:F34"/>
    <mergeCell ref="G34:H34"/>
    <mergeCell ref="I34:J34"/>
    <mergeCell ref="K34:L34"/>
    <mergeCell ref="A41:B41"/>
    <mergeCell ref="C41:D41"/>
    <mergeCell ref="E41:F41"/>
    <mergeCell ref="G41:H41"/>
    <mergeCell ref="I41:J41"/>
    <mergeCell ref="K41:L41"/>
    <mergeCell ref="A39:B39"/>
    <mergeCell ref="C39:D39"/>
    <mergeCell ref="E39:F39"/>
    <mergeCell ref="G39:H39"/>
    <mergeCell ref="I39:J39"/>
    <mergeCell ref="K39:L39"/>
    <mergeCell ref="A46:B46"/>
    <mergeCell ref="C46:D46"/>
    <mergeCell ref="E46:F46"/>
    <mergeCell ref="G46:H46"/>
    <mergeCell ref="I46:J46"/>
    <mergeCell ref="K46:L46"/>
    <mergeCell ref="A44:B44"/>
    <mergeCell ref="C44:D44"/>
    <mergeCell ref="E44:F44"/>
    <mergeCell ref="G44:H44"/>
    <mergeCell ref="I44:J44"/>
    <mergeCell ref="K44:L44"/>
    <mergeCell ref="A51:B51"/>
    <mergeCell ref="C51:D51"/>
    <mergeCell ref="E51:F51"/>
    <mergeCell ref="G51:H51"/>
    <mergeCell ref="I51:J51"/>
    <mergeCell ref="K51:L51"/>
    <mergeCell ref="A49:B49"/>
    <mergeCell ref="C49:D49"/>
    <mergeCell ref="E49:F49"/>
    <mergeCell ref="G49:H49"/>
    <mergeCell ref="I49:J49"/>
    <mergeCell ref="K49:L49"/>
    <mergeCell ref="A57:B57"/>
    <mergeCell ref="C57:D57"/>
    <mergeCell ref="E57:F57"/>
    <mergeCell ref="G57:H57"/>
    <mergeCell ref="I57:J57"/>
    <mergeCell ref="K57:L57"/>
    <mergeCell ref="A55:B55"/>
    <mergeCell ref="C55:D55"/>
    <mergeCell ref="E55:F55"/>
    <mergeCell ref="G55:H55"/>
    <mergeCell ref="I55:J55"/>
    <mergeCell ref="K55:L55"/>
    <mergeCell ref="A62:B62"/>
    <mergeCell ref="C62:D62"/>
    <mergeCell ref="E62:F62"/>
    <mergeCell ref="G62:H62"/>
    <mergeCell ref="I62:J62"/>
    <mergeCell ref="K62:L62"/>
    <mergeCell ref="A60:B60"/>
    <mergeCell ref="C60:D60"/>
    <mergeCell ref="E60:F60"/>
    <mergeCell ref="G60:H60"/>
    <mergeCell ref="I60:J60"/>
    <mergeCell ref="K60:L60"/>
    <mergeCell ref="A67:B67"/>
    <mergeCell ref="C67:D67"/>
    <mergeCell ref="E67:F67"/>
    <mergeCell ref="G67:H67"/>
    <mergeCell ref="I67:J67"/>
    <mergeCell ref="K67:L67"/>
    <mergeCell ref="A65:B65"/>
    <mergeCell ref="C65:D65"/>
    <mergeCell ref="E65:F65"/>
    <mergeCell ref="G65:H65"/>
    <mergeCell ref="I65:J65"/>
    <mergeCell ref="K65:L65"/>
    <mergeCell ref="A72:B72"/>
    <mergeCell ref="C72:D72"/>
    <mergeCell ref="E72:F72"/>
    <mergeCell ref="G72:H72"/>
    <mergeCell ref="I72:J72"/>
    <mergeCell ref="K72:L72"/>
    <mergeCell ref="A70:B70"/>
    <mergeCell ref="C70:D70"/>
    <mergeCell ref="E70:F70"/>
    <mergeCell ref="G70:H70"/>
    <mergeCell ref="I70:J70"/>
    <mergeCell ref="K70:L70"/>
    <mergeCell ref="A78:B78"/>
    <mergeCell ref="C78:D78"/>
    <mergeCell ref="E78:F78"/>
    <mergeCell ref="G78:H78"/>
    <mergeCell ref="I78:J78"/>
    <mergeCell ref="K78:L78"/>
    <mergeCell ref="A76:B76"/>
    <mergeCell ref="C76:D76"/>
    <mergeCell ref="E76:F76"/>
    <mergeCell ref="G76:H76"/>
    <mergeCell ref="I76:J76"/>
    <mergeCell ref="K76:L76"/>
    <mergeCell ref="A83:B83"/>
    <mergeCell ref="C83:D83"/>
    <mergeCell ref="E83:F83"/>
    <mergeCell ref="G83:H83"/>
    <mergeCell ref="I83:J83"/>
    <mergeCell ref="K83:L83"/>
    <mergeCell ref="A81:B81"/>
    <mergeCell ref="C81:D81"/>
    <mergeCell ref="E81:F81"/>
    <mergeCell ref="G81:H81"/>
    <mergeCell ref="I81:J81"/>
    <mergeCell ref="K81:L81"/>
    <mergeCell ref="A88:B88"/>
    <mergeCell ref="C88:D88"/>
    <mergeCell ref="E88:F88"/>
    <mergeCell ref="G88:H88"/>
    <mergeCell ref="I88:J88"/>
    <mergeCell ref="K88:L88"/>
    <mergeCell ref="A86:B86"/>
    <mergeCell ref="C86:D86"/>
    <mergeCell ref="E86:F86"/>
    <mergeCell ref="G86:H86"/>
    <mergeCell ref="I86:J86"/>
    <mergeCell ref="K86:L86"/>
    <mergeCell ref="A93:B93"/>
    <mergeCell ref="C93:D93"/>
    <mergeCell ref="E93:F93"/>
    <mergeCell ref="G93:H93"/>
    <mergeCell ref="I93:J93"/>
    <mergeCell ref="K93:L93"/>
    <mergeCell ref="A91:B91"/>
    <mergeCell ref="C91:D91"/>
    <mergeCell ref="E91:F91"/>
    <mergeCell ref="G91:H91"/>
    <mergeCell ref="I91:J91"/>
    <mergeCell ref="K91:L91"/>
    <mergeCell ref="A99:B99"/>
    <mergeCell ref="C99:D99"/>
    <mergeCell ref="E99:F99"/>
    <mergeCell ref="G99:H99"/>
    <mergeCell ref="I99:J99"/>
    <mergeCell ref="K99:L99"/>
    <mergeCell ref="A97:B97"/>
    <mergeCell ref="C97:D97"/>
    <mergeCell ref="E97:F97"/>
    <mergeCell ref="G97:H97"/>
    <mergeCell ref="I97:J97"/>
    <mergeCell ref="K97:L97"/>
    <mergeCell ref="A104:B104"/>
    <mergeCell ref="C104:D104"/>
    <mergeCell ref="E104:F104"/>
    <mergeCell ref="G104:H104"/>
    <mergeCell ref="I104:J104"/>
    <mergeCell ref="K104:L104"/>
    <mergeCell ref="A102:B102"/>
    <mergeCell ref="C102:D102"/>
    <mergeCell ref="E102:F102"/>
    <mergeCell ref="G102:H102"/>
    <mergeCell ref="I102:J102"/>
    <mergeCell ref="K102:L102"/>
    <mergeCell ref="A109:B109"/>
    <mergeCell ref="C109:D109"/>
    <mergeCell ref="E109:F109"/>
    <mergeCell ref="G109:H109"/>
    <mergeCell ref="I109:J109"/>
    <mergeCell ref="K109:L109"/>
    <mergeCell ref="A107:B107"/>
    <mergeCell ref="C107:D107"/>
    <mergeCell ref="E107:F107"/>
    <mergeCell ref="G107:H107"/>
    <mergeCell ref="I107:J107"/>
    <mergeCell ref="K107:L107"/>
    <mergeCell ref="A114:B114"/>
    <mergeCell ref="C114:D114"/>
    <mergeCell ref="E114:F114"/>
    <mergeCell ref="G114:H114"/>
    <mergeCell ref="I114:J114"/>
    <mergeCell ref="K114:L114"/>
    <mergeCell ref="A112:B112"/>
    <mergeCell ref="C112:D112"/>
    <mergeCell ref="E112:F112"/>
    <mergeCell ref="G112:H112"/>
    <mergeCell ref="I112:J112"/>
    <mergeCell ref="K112:L112"/>
    <mergeCell ref="A119:B119"/>
    <mergeCell ref="C119:D119"/>
    <mergeCell ref="E119:F119"/>
    <mergeCell ref="G119:H119"/>
    <mergeCell ref="I119:J119"/>
    <mergeCell ref="K119:L119"/>
    <mergeCell ref="A117:B117"/>
    <mergeCell ref="C117:D117"/>
    <mergeCell ref="E117:F117"/>
    <mergeCell ref="G117:H117"/>
    <mergeCell ref="I117:J117"/>
    <mergeCell ref="K117:L117"/>
    <mergeCell ref="A125:B125"/>
    <mergeCell ref="C125:D125"/>
    <mergeCell ref="E125:F125"/>
    <mergeCell ref="G125:H125"/>
    <mergeCell ref="I125:J125"/>
    <mergeCell ref="K125:L125"/>
    <mergeCell ref="A123:B123"/>
    <mergeCell ref="C123:D123"/>
    <mergeCell ref="E123:F123"/>
    <mergeCell ref="G123:H123"/>
    <mergeCell ref="I123:J123"/>
    <mergeCell ref="K123:L123"/>
    <mergeCell ref="A130:B130"/>
    <mergeCell ref="C130:D130"/>
    <mergeCell ref="E130:F130"/>
    <mergeCell ref="G130:H130"/>
    <mergeCell ref="I130:J130"/>
    <mergeCell ref="K130:L130"/>
    <mergeCell ref="A128:B128"/>
    <mergeCell ref="C128:D128"/>
    <mergeCell ref="E128:F128"/>
    <mergeCell ref="G128:H128"/>
    <mergeCell ref="I128:J128"/>
    <mergeCell ref="K128:L128"/>
    <mergeCell ref="A135:B135"/>
    <mergeCell ref="C135:D135"/>
    <mergeCell ref="E135:F135"/>
    <mergeCell ref="G135:H135"/>
    <mergeCell ref="I135:J135"/>
    <mergeCell ref="K135:L135"/>
    <mergeCell ref="A133:B133"/>
    <mergeCell ref="C133:D133"/>
    <mergeCell ref="E133:F133"/>
    <mergeCell ref="G133:H133"/>
    <mergeCell ref="I133:J133"/>
    <mergeCell ref="K133:L133"/>
    <mergeCell ref="A140:B140"/>
    <mergeCell ref="C140:D140"/>
    <mergeCell ref="E140:F140"/>
    <mergeCell ref="G140:H140"/>
    <mergeCell ref="I140:J140"/>
    <mergeCell ref="K140:L140"/>
    <mergeCell ref="A138:B138"/>
    <mergeCell ref="C138:D138"/>
    <mergeCell ref="E138:F138"/>
    <mergeCell ref="G138:H138"/>
    <mergeCell ref="I138:J138"/>
    <mergeCell ref="K138:L138"/>
    <mergeCell ref="A146:B146"/>
    <mergeCell ref="C146:D146"/>
    <mergeCell ref="E146:F146"/>
    <mergeCell ref="G146:H146"/>
    <mergeCell ref="I146:J146"/>
    <mergeCell ref="K146:L146"/>
    <mergeCell ref="A144:B144"/>
    <mergeCell ref="C144:D144"/>
    <mergeCell ref="E144:F144"/>
    <mergeCell ref="G144:H144"/>
    <mergeCell ref="I144:J144"/>
    <mergeCell ref="K144:L144"/>
    <mergeCell ref="A151:B151"/>
    <mergeCell ref="C151:D151"/>
    <mergeCell ref="E151:F151"/>
    <mergeCell ref="G151:H151"/>
    <mergeCell ref="I151:J151"/>
    <mergeCell ref="K151:L151"/>
    <mergeCell ref="A149:B149"/>
    <mergeCell ref="C149:D149"/>
    <mergeCell ref="E149:F149"/>
    <mergeCell ref="G149:H149"/>
    <mergeCell ref="I149:J149"/>
    <mergeCell ref="K149:L149"/>
    <mergeCell ref="A156:B156"/>
    <mergeCell ref="C156:D156"/>
    <mergeCell ref="E156:F156"/>
    <mergeCell ref="G156:H156"/>
    <mergeCell ref="I156:J156"/>
    <mergeCell ref="K156:L156"/>
    <mergeCell ref="A154:B154"/>
    <mergeCell ref="C154:D154"/>
    <mergeCell ref="E154:F154"/>
    <mergeCell ref="G154:H154"/>
    <mergeCell ref="I154:J154"/>
    <mergeCell ref="K154:L154"/>
    <mergeCell ref="A161:B161"/>
    <mergeCell ref="C161:D161"/>
    <mergeCell ref="E161:F161"/>
    <mergeCell ref="G161:H161"/>
    <mergeCell ref="I161:J161"/>
    <mergeCell ref="K161:L161"/>
    <mergeCell ref="A159:B159"/>
    <mergeCell ref="C159:D159"/>
    <mergeCell ref="E159:F159"/>
    <mergeCell ref="G159:H159"/>
    <mergeCell ref="I159:J159"/>
    <mergeCell ref="K159:L159"/>
    <mergeCell ref="A167:B167"/>
    <mergeCell ref="C167:D167"/>
    <mergeCell ref="E167:F167"/>
    <mergeCell ref="G167:H167"/>
    <mergeCell ref="I167:J167"/>
    <mergeCell ref="K167:L167"/>
    <mergeCell ref="A165:B165"/>
    <mergeCell ref="C165:D165"/>
    <mergeCell ref="E165:F165"/>
    <mergeCell ref="G165:H165"/>
    <mergeCell ref="I165:J165"/>
    <mergeCell ref="K165:L165"/>
    <mergeCell ref="A172:B172"/>
    <mergeCell ref="C172:D172"/>
    <mergeCell ref="E172:F172"/>
    <mergeCell ref="G172:H172"/>
    <mergeCell ref="I172:J172"/>
    <mergeCell ref="K172:L172"/>
    <mergeCell ref="A170:B170"/>
    <mergeCell ref="C170:D170"/>
    <mergeCell ref="E170:F170"/>
    <mergeCell ref="G170:H170"/>
    <mergeCell ref="I170:J170"/>
    <mergeCell ref="K170:L170"/>
    <mergeCell ref="A177:B177"/>
    <mergeCell ref="C177:D177"/>
    <mergeCell ref="E177:F177"/>
    <mergeCell ref="G177:H177"/>
    <mergeCell ref="I177:J177"/>
    <mergeCell ref="K177:L177"/>
    <mergeCell ref="A175:B175"/>
    <mergeCell ref="C175:D175"/>
    <mergeCell ref="E175:F175"/>
    <mergeCell ref="G175:H175"/>
    <mergeCell ref="I175:J175"/>
    <mergeCell ref="K175:L175"/>
    <mergeCell ref="A182:B182"/>
    <mergeCell ref="C182:D182"/>
    <mergeCell ref="E182:F182"/>
    <mergeCell ref="G182:H182"/>
    <mergeCell ref="I182:J182"/>
    <mergeCell ref="K182:L182"/>
    <mergeCell ref="A180:B180"/>
    <mergeCell ref="C180:D180"/>
    <mergeCell ref="E180:F180"/>
    <mergeCell ref="G180:H180"/>
    <mergeCell ref="I180:J180"/>
    <mergeCell ref="K180:L180"/>
    <mergeCell ref="A187:B187"/>
    <mergeCell ref="C187:D187"/>
    <mergeCell ref="E187:F187"/>
    <mergeCell ref="G187:H187"/>
    <mergeCell ref="I187:J187"/>
    <mergeCell ref="K187:L187"/>
    <mergeCell ref="A185:B185"/>
    <mergeCell ref="C185:D185"/>
    <mergeCell ref="E185:F185"/>
    <mergeCell ref="G185:H185"/>
    <mergeCell ref="I185:J185"/>
    <mergeCell ref="K185:L185"/>
    <mergeCell ref="A193:B193"/>
    <mergeCell ref="C193:D193"/>
    <mergeCell ref="E193:F193"/>
    <mergeCell ref="G193:H193"/>
    <mergeCell ref="I193:J193"/>
    <mergeCell ref="K193:L193"/>
    <mergeCell ref="A191:B191"/>
    <mergeCell ref="C191:D191"/>
    <mergeCell ref="E191:F191"/>
    <mergeCell ref="G191:H191"/>
    <mergeCell ref="I191:J191"/>
    <mergeCell ref="K191:L191"/>
    <mergeCell ref="A198:B198"/>
    <mergeCell ref="C198:D198"/>
    <mergeCell ref="E198:F198"/>
    <mergeCell ref="G198:H198"/>
    <mergeCell ref="I198:J198"/>
    <mergeCell ref="K198:L198"/>
    <mergeCell ref="A196:B196"/>
    <mergeCell ref="C196:D196"/>
    <mergeCell ref="E196:F196"/>
    <mergeCell ref="G196:H196"/>
    <mergeCell ref="I196:J196"/>
    <mergeCell ref="K196:L196"/>
    <mergeCell ref="A203:B203"/>
    <mergeCell ref="C203:D203"/>
    <mergeCell ref="E203:F203"/>
    <mergeCell ref="G203:H203"/>
    <mergeCell ref="I203:J203"/>
    <mergeCell ref="K203:L203"/>
    <mergeCell ref="A201:B201"/>
    <mergeCell ref="C201:D201"/>
    <mergeCell ref="E201:F201"/>
    <mergeCell ref="G201:H201"/>
    <mergeCell ref="I201:J201"/>
    <mergeCell ref="K201:L201"/>
    <mergeCell ref="A208:B208"/>
    <mergeCell ref="C208:D208"/>
    <mergeCell ref="E208:F208"/>
    <mergeCell ref="G208:H208"/>
    <mergeCell ref="I208:J208"/>
    <mergeCell ref="K208:L208"/>
    <mergeCell ref="A206:B206"/>
    <mergeCell ref="C206:D206"/>
    <mergeCell ref="E206:F206"/>
    <mergeCell ref="G206:H206"/>
    <mergeCell ref="I206:J206"/>
    <mergeCell ref="K206:L206"/>
    <mergeCell ref="A214:B214"/>
    <mergeCell ref="C214:D214"/>
    <mergeCell ref="E214:F214"/>
    <mergeCell ref="G214:H214"/>
    <mergeCell ref="I214:J214"/>
    <mergeCell ref="K214:L214"/>
    <mergeCell ref="A212:B212"/>
    <mergeCell ref="C212:D212"/>
    <mergeCell ref="E212:F212"/>
    <mergeCell ref="G212:H212"/>
    <mergeCell ref="I212:J212"/>
    <mergeCell ref="K212:L212"/>
    <mergeCell ref="A219:B219"/>
    <mergeCell ref="C219:D219"/>
    <mergeCell ref="E219:F219"/>
    <mergeCell ref="G219:H219"/>
    <mergeCell ref="I219:J219"/>
    <mergeCell ref="K219:L219"/>
    <mergeCell ref="A217:B217"/>
    <mergeCell ref="C217:D217"/>
    <mergeCell ref="E217:F217"/>
    <mergeCell ref="G217:H217"/>
    <mergeCell ref="I217:J217"/>
    <mergeCell ref="K217:L217"/>
    <mergeCell ref="A224:B224"/>
    <mergeCell ref="C224:D224"/>
    <mergeCell ref="E224:F224"/>
    <mergeCell ref="G224:H224"/>
    <mergeCell ref="I224:J224"/>
    <mergeCell ref="K224:L224"/>
    <mergeCell ref="A222:B222"/>
    <mergeCell ref="C222:D222"/>
    <mergeCell ref="E222:F222"/>
    <mergeCell ref="G222:H222"/>
    <mergeCell ref="I222:J222"/>
    <mergeCell ref="K222:L222"/>
    <mergeCell ref="A229:B229"/>
    <mergeCell ref="C229:D229"/>
    <mergeCell ref="E229:F229"/>
    <mergeCell ref="G229:H229"/>
    <mergeCell ref="I229:J229"/>
    <mergeCell ref="K229:L229"/>
    <mergeCell ref="A227:B227"/>
    <mergeCell ref="C227:D227"/>
    <mergeCell ref="E227:F227"/>
    <mergeCell ref="G227:H227"/>
    <mergeCell ref="I227:J227"/>
    <mergeCell ref="K227:L227"/>
    <mergeCell ref="A235:B235"/>
    <mergeCell ref="C235:D235"/>
    <mergeCell ref="E235:F235"/>
    <mergeCell ref="G235:H235"/>
    <mergeCell ref="I235:J235"/>
    <mergeCell ref="K235:L235"/>
    <mergeCell ref="A233:B233"/>
    <mergeCell ref="C233:D233"/>
    <mergeCell ref="E233:F233"/>
    <mergeCell ref="G233:H233"/>
    <mergeCell ref="I233:J233"/>
    <mergeCell ref="K233:L233"/>
    <mergeCell ref="A240:B240"/>
    <mergeCell ref="C240:D240"/>
    <mergeCell ref="E240:F240"/>
    <mergeCell ref="G240:H240"/>
    <mergeCell ref="I240:J240"/>
    <mergeCell ref="K240:L240"/>
    <mergeCell ref="A238:B238"/>
    <mergeCell ref="C238:D238"/>
    <mergeCell ref="E238:F238"/>
    <mergeCell ref="G238:H238"/>
    <mergeCell ref="I238:J238"/>
    <mergeCell ref="K238:L238"/>
    <mergeCell ref="A245:B245"/>
    <mergeCell ref="C245:D245"/>
    <mergeCell ref="E245:F245"/>
    <mergeCell ref="G245:H245"/>
    <mergeCell ref="I245:J245"/>
    <mergeCell ref="K245:L245"/>
    <mergeCell ref="A243:B243"/>
    <mergeCell ref="C243:D243"/>
    <mergeCell ref="E243:F243"/>
    <mergeCell ref="G243:H243"/>
    <mergeCell ref="I243:J243"/>
    <mergeCell ref="K243:L243"/>
    <mergeCell ref="A250:B250"/>
    <mergeCell ref="C250:D250"/>
    <mergeCell ref="E250:F250"/>
    <mergeCell ref="G250:H250"/>
    <mergeCell ref="I250:J250"/>
    <mergeCell ref="K250:L250"/>
    <mergeCell ref="A248:B248"/>
    <mergeCell ref="C248:D248"/>
    <mergeCell ref="E248:F248"/>
    <mergeCell ref="G248:H248"/>
    <mergeCell ref="I248:J248"/>
    <mergeCell ref="K248:L248"/>
    <mergeCell ref="A255:B255"/>
    <mergeCell ref="C255:D255"/>
    <mergeCell ref="E255:F255"/>
    <mergeCell ref="G255:H255"/>
    <mergeCell ref="I255:J255"/>
    <mergeCell ref="K255:L255"/>
    <mergeCell ref="A253:B253"/>
    <mergeCell ref="C253:D253"/>
    <mergeCell ref="E253:F253"/>
    <mergeCell ref="G253:H253"/>
    <mergeCell ref="I253:J253"/>
    <mergeCell ref="K253:L253"/>
  </mergeCells>
  <phoneticPr fontId="7" type="noConversion"/>
  <conditionalFormatting sqref="G3">
    <cfRule type="containsText" dxfId="398" priority="916" operator="containsText" text="1/2">
      <formula>NOT(ISERROR(SEARCH("1/2",G3)))</formula>
    </cfRule>
  </conditionalFormatting>
  <conditionalFormatting sqref="A3">
    <cfRule type="containsText" dxfId="397" priority="920" operator="containsText" text="1/2">
      <formula>NOT(ISERROR(SEARCH("1/2",A3)))</formula>
    </cfRule>
  </conditionalFormatting>
  <conditionalFormatting sqref="K3">
    <cfRule type="containsText" dxfId="396" priority="914" operator="containsText" text="1/2">
      <formula>NOT(ISERROR(SEARCH("1/2",K3)))</formula>
    </cfRule>
  </conditionalFormatting>
  <conditionalFormatting sqref="C3">
    <cfRule type="containsText" dxfId="395" priority="918" operator="containsText" text="1/2">
      <formula>NOT(ISERROR(SEARCH("1/2",C3)))</formula>
    </cfRule>
  </conditionalFormatting>
  <conditionalFormatting sqref="E3">
    <cfRule type="containsText" dxfId="394" priority="917" operator="containsText" text="1/2">
      <formula>NOT(ISERROR(SEARCH("1/2",E3)))</formula>
    </cfRule>
  </conditionalFormatting>
  <conditionalFormatting sqref="I3">
    <cfRule type="containsText" dxfId="393" priority="915" operator="containsText" text="1/2">
      <formula>NOT(ISERROR(SEARCH("1/2",I3)))</formula>
    </cfRule>
  </conditionalFormatting>
  <conditionalFormatting sqref="A5 C5">
    <cfRule type="containsText" dxfId="392" priority="913" operator="containsText" text="1/2">
      <formula>NOT(ISERROR(SEARCH("1/2",A5)))</formula>
    </cfRule>
  </conditionalFormatting>
  <conditionalFormatting sqref="E5 G5 I5 K5">
    <cfRule type="containsText" dxfId="391" priority="534" operator="containsText" text="1/2">
      <formula>NOT(ISERROR(SEARCH("1/2",E5)))</formula>
    </cfRule>
  </conditionalFormatting>
  <conditionalFormatting sqref="G8">
    <cfRule type="containsText" dxfId="390" priority="530" operator="containsText" text="1/2">
      <formula>NOT(ISERROR(SEARCH("1/2",G8)))</formula>
    </cfRule>
  </conditionalFormatting>
  <conditionalFormatting sqref="A8">
    <cfRule type="containsText" dxfId="389" priority="533" operator="containsText" text="1/2">
      <formula>NOT(ISERROR(SEARCH("1/2",A8)))</formula>
    </cfRule>
  </conditionalFormatting>
  <conditionalFormatting sqref="K8">
    <cfRule type="containsText" dxfId="388" priority="528" operator="containsText" text="1/2">
      <formula>NOT(ISERROR(SEARCH("1/2",K8)))</formula>
    </cfRule>
  </conditionalFormatting>
  <conditionalFormatting sqref="C8">
    <cfRule type="containsText" dxfId="387" priority="532" operator="containsText" text="1/2">
      <formula>NOT(ISERROR(SEARCH("1/2",C8)))</formula>
    </cfRule>
  </conditionalFormatting>
  <conditionalFormatting sqref="E8">
    <cfRule type="containsText" dxfId="386" priority="531" operator="containsText" text="1/2">
      <formula>NOT(ISERROR(SEARCH("1/2",E8)))</formula>
    </cfRule>
  </conditionalFormatting>
  <conditionalFormatting sqref="I8">
    <cfRule type="containsText" dxfId="385" priority="529" operator="containsText" text="1/2">
      <formula>NOT(ISERROR(SEARCH("1/2",I8)))</formula>
    </cfRule>
  </conditionalFormatting>
  <conditionalFormatting sqref="A10 C10">
    <cfRule type="containsText" dxfId="384" priority="527" operator="containsText" text="1/2">
      <formula>NOT(ISERROR(SEARCH("1/2",A10)))</formula>
    </cfRule>
  </conditionalFormatting>
  <conditionalFormatting sqref="E10 G10 I10 K10">
    <cfRule type="containsText" dxfId="383" priority="526" operator="containsText" text="1/2">
      <formula>NOT(ISERROR(SEARCH("1/2",E10)))</formula>
    </cfRule>
  </conditionalFormatting>
  <conditionalFormatting sqref="G13">
    <cfRule type="containsText" dxfId="382" priority="522" operator="containsText" text="1/2">
      <formula>NOT(ISERROR(SEARCH("1/2",G13)))</formula>
    </cfRule>
  </conditionalFormatting>
  <conditionalFormatting sqref="A13">
    <cfRule type="containsText" dxfId="381" priority="525" operator="containsText" text="1/2">
      <formula>NOT(ISERROR(SEARCH("1/2",A13)))</formula>
    </cfRule>
  </conditionalFormatting>
  <conditionalFormatting sqref="K13">
    <cfRule type="containsText" dxfId="380" priority="520" operator="containsText" text="1/2">
      <formula>NOT(ISERROR(SEARCH("1/2",K13)))</formula>
    </cfRule>
  </conditionalFormatting>
  <conditionalFormatting sqref="C13">
    <cfRule type="containsText" dxfId="379" priority="524" operator="containsText" text="1/2">
      <formula>NOT(ISERROR(SEARCH("1/2",C13)))</formula>
    </cfRule>
  </conditionalFormatting>
  <conditionalFormatting sqref="E13">
    <cfRule type="containsText" dxfId="378" priority="523" operator="containsText" text="1/2">
      <formula>NOT(ISERROR(SEARCH("1/2",E13)))</formula>
    </cfRule>
  </conditionalFormatting>
  <conditionalFormatting sqref="I13">
    <cfRule type="containsText" dxfId="377" priority="521" operator="containsText" text="1/2">
      <formula>NOT(ISERROR(SEARCH("1/2",I13)))</formula>
    </cfRule>
  </conditionalFormatting>
  <conditionalFormatting sqref="A15 C15">
    <cfRule type="containsText" dxfId="376" priority="519" operator="containsText" text="1/2">
      <formula>NOT(ISERROR(SEARCH("1/2",A15)))</formula>
    </cfRule>
  </conditionalFormatting>
  <conditionalFormatting sqref="E15 G15 I15 K15">
    <cfRule type="containsText" dxfId="375" priority="518" operator="containsText" text="1/2">
      <formula>NOT(ISERROR(SEARCH("1/2",E15)))</formula>
    </cfRule>
  </conditionalFormatting>
  <conditionalFormatting sqref="G18">
    <cfRule type="containsText" dxfId="374" priority="514" operator="containsText" text="1/2">
      <formula>NOT(ISERROR(SEARCH("1/2",G18)))</formula>
    </cfRule>
  </conditionalFormatting>
  <conditionalFormatting sqref="A18">
    <cfRule type="containsText" dxfId="373" priority="517" operator="containsText" text="1/2">
      <formula>NOT(ISERROR(SEARCH("1/2",A18)))</formula>
    </cfRule>
  </conditionalFormatting>
  <conditionalFormatting sqref="K18">
    <cfRule type="containsText" dxfId="372" priority="512" operator="containsText" text="1/2">
      <formula>NOT(ISERROR(SEARCH("1/2",K18)))</formula>
    </cfRule>
  </conditionalFormatting>
  <conditionalFormatting sqref="C18">
    <cfRule type="containsText" dxfId="371" priority="516" operator="containsText" text="1/2">
      <formula>NOT(ISERROR(SEARCH("1/2",C18)))</formula>
    </cfRule>
  </conditionalFormatting>
  <conditionalFormatting sqref="E18">
    <cfRule type="containsText" dxfId="370" priority="515" operator="containsText" text="1/2">
      <formula>NOT(ISERROR(SEARCH("1/2",E18)))</formula>
    </cfRule>
  </conditionalFormatting>
  <conditionalFormatting sqref="I18">
    <cfRule type="containsText" dxfId="369" priority="513" operator="containsText" text="1/2">
      <formula>NOT(ISERROR(SEARCH("1/2",I18)))</formula>
    </cfRule>
  </conditionalFormatting>
  <conditionalFormatting sqref="A20 C20">
    <cfRule type="containsText" dxfId="368" priority="511" operator="containsText" text="1/2">
      <formula>NOT(ISERROR(SEARCH("1/2",A20)))</formula>
    </cfRule>
  </conditionalFormatting>
  <conditionalFormatting sqref="E20 G20 I20 K20">
    <cfRule type="containsText" dxfId="367" priority="510" operator="containsText" text="1/2">
      <formula>NOT(ISERROR(SEARCH("1/2",E20)))</formula>
    </cfRule>
  </conditionalFormatting>
  <conditionalFormatting sqref="G23">
    <cfRule type="containsText" dxfId="366" priority="506" operator="containsText" text="1/2">
      <formula>NOT(ISERROR(SEARCH("1/2",G23)))</formula>
    </cfRule>
  </conditionalFormatting>
  <conditionalFormatting sqref="A23">
    <cfRule type="containsText" dxfId="365" priority="509" operator="containsText" text="1/2">
      <formula>NOT(ISERROR(SEARCH("1/2",A23)))</formula>
    </cfRule>
  </conditionalFormatting>
  <conditionalFormatting sqref="K23">
    <cfRule type="containsText" dxfId="364" priority="504" operator="containsText" text="1/2">
      <formula>NOT(ISERROR(SEARCH("1/2",K23)))</formula>
    </cfRule>
  </conditionalFormatting>
  <conditionalFormatting sqref="C23">
    <cfRule type="containsText" dxfId="363" priority="508" operator="containsText" text="1/2">
      <formula>NOT(ISERROR(SEARCH("1/2",C23)))</formula>
    </cfRule>
  </conditionalFormatting>
  <conditionalFormatting sqref="E23">
    <cfRule type="containsText" dxfId="362" priority="507" operator="containsText" text="1/2">
      <formula>NOT(ISERROR(SEARCH("1/2",E23)))</formula>
    </cfRule>
  </conditionalFormatting>
  <conditionalFormatting sqref="I23">
    <cfRule type="containsText" dxfId="361" priority="505" operator="containsText" text="1/2">
      <formula>NOT(ISERROR(SEARCH("1/2",I23)))</formula>
    </cfRule>
  </conditionalFormatting>
  <conditionalFormatting sqref="A25 C25">
    <cfRule type="containsText" dxfId="360" priority="503" operator="containsText" text="1/2">
      <formula>NOT(ISERROR(SEARCH("1/2",A25)))</formula>
    </cfRule>
  </conditionalFormatting>
  <conditionalFormatting sqref="E25 G25 I25 K25">
    <cfRule type="containsText" dxfId="359" priority="502" operator="containsText" text="1/2">
      <formula>NOT(ISERROR(SEARCH("1/2",E25)))</formula>
    </cfRule>
  </conditionalFormatting>
  <conditionalFormatting sqref="G29">
    <cfRule type="containsText" dxfId="358" priority="498" operator="containsText" text="1/2">
      <formula>NOT(ISERROR(SEARCH("1/2",G29)))</formula>
    </cfRule>
  </conditionalFormatting>
  <conditionalFormatting sqref="A29">
    <cfRule type="containsText" dxfId="357" priority="501" operator="containsText" text="1/2">
      <formula>NOT(ISERROR(SEARCH("1/2",A29)))</formula>
    </cfRule>
  </conditionalFormatting>
  <conditionalFormatting sqref="K29">
    <cfRule type="containsText" dxfId="356" priority="496" operator="containsText" text="1/2">
      <formula>NOT(ISERROR(SEARCH("1/2",K29)))</formula>
    </cfRule>
  </conditionalFormatting>
  <conditionalFormatting sqref="C29">
    <cfRule type="containsText" dxfId="355" priority="500" operator="containsText" text="1/2">
      <formula>NOT(ISERROR(SEARCH("1/2",C29)))</formula>
    </cfRule>
  </conditionalFormatting>
  <conditionalFormatting sqref="E29">
    <cfRule type="containsText" dxfId="354" priority="499" operator="containsText" text="1/2">
      <formula>NOT(ISERROR(SEARCH("1/2",E29)))</formula>
    </cfRule>
  </conditionalFormatting>
  <conditionalFormatting sqref="I29">
    <cfRule type="containsText" dxfId="353" priority="497" operator="containsText" text="1/2">
      <formula>NOT(ISERROR(SEARCH("1/2",I29)))</formula>
    </cfRule>
  </conditionalFormatting>
  <conditionalFormatting sqref="A31 C31">
    <cfRule type="containsText" dxfId="352" priority="495" operator="containsText" text="1/2">
      <formula>NOT(ISERROR(SEARCH("1/2",A31)))</formula>
    </cfRule>
  </conditionalFormatting>
  <conditionalFormatting sqref="E31 G31 I31 K31">
    <cfRule type="containsText" dxfId="351" priority="494" operator="containsText" text="1/2">
      <formula>NOT(ISERROR(SEARCH("1/2",E31)))</formula>
    </cfRule>
  </conditionalFormatting>
  <conditionalFormatting sqref="G34">
    <cfRule type="containsText" dxfId="350" priority="490" operator="containsText" text="1/2">
      <formula>NOT(ISERROR(SEARCH("1/2",G34)))</formula>
    </cfRule>
  </conditionalFormatting>
  <conditionalFormatting sqref="A34">
    <cfRule type="containsText" dxfId="349" priority="493" operator="containsText" text="1/2">
      <formula>NOT(ISERROR(SEARCH("1/2",A34)))</formula>
    </cfRule>
  </conditionalFormatting>
  <conditionalFormatting sqref="K34">
    <cfRule type="containsText" dxfId="348" priority="488" operator="containsText" text="1/2">
      <formula>NOT(ISERROR(SEARCH("1/2",K34)))</formula>
    </cfRule>
  </conditionalFormatting>
  <conditionalFormatting sqref="C34">
    <cfRule type="containsText" dxfId="347" priority="492" operator="containsText" text="1/2">
      <formula>NOT(ISERROR(SEARCH("1/2",C34)))</formula>
    </cfRule>
  </conditionalFormatting>
  <conditionalFormatting sqref="E34">
    <cfRule type="containsText" dxfId="346" priority="491" operator="containsText" text="1/2">
      <formula>NOT(ISERROR(SEARCH("1/2",E34)))</formula>
    </cfRule>
  </conditionalFormatting>
  <conditionalFormatting sqref="I34">
    <cfRule type="containsText" dxfId="345" priority="489" operator="containsText" text="1/2">
      <formula>NOT(ISERROR(SEARCH("1/2",I34)))</formula>
    </cfRule>
  </conditionalFormatting>
  <conditionalFormatting sqref="A36 C36">
    <cfRule type="containsText" dxfId="344" priority="487" operator="containsText" text="1/2">
      <formula>NOT(ISERROR(SEARCH("1/2",A36)))</formula>
    </cfRule>
  </conditionalFormatting>
  <conditionalFormatting sqref="E36 G36 I36 K36">
    <cfRule type="containsText" dxfId="343" priority="486" operator="containsText" text="1/2">
      <formula>NOT(ISERROR(SEARCH("1/2",E36)))</formula>
    </cfRule>
  </conditionalFormatting>
  <conditionalFormatting sqref="G39">
    <cfRule type="containsText" dxfId="342" priority="482" operator="containsText" text="1/2">
      <formula>NOT(ISERROR(SEARCH("1/2",G39)))</formula>
    </cfRule>
  </conditionalFormatting>
  <conditionalFormatting sqref="A39">
    <cfRule type="containsText" dxfId="341" priority="485" operator="containsText" text="1/2">
      <formula>NOT(ISERROR(SEARCH("1/2",A39)))</formula>
    </cfRule>
  </conditionalFormatting>
  <conditionalFormatting sqref="K39">
    <cfRule type="containsText" dxfId="340" priority="480" operator="containsText" text="1/2">
      <formula>NOT(ISERROR(SEARCH("1/2",K39)))</formula>
    </cfRule>
  </conditionalFormatting>
  <conditionalFormatting sqref="C39">
    <cfRule type="containsText" dxfId="339" priority="484" operator="containsText" text="1/2">
      <formula>NOT(ISERROR(SEARCH("1/2",C39)))</formula>
    </cfRule>
  </conditionalFormatting>
  <conditionalFormatting sqref="E39">
    <cfRule type="containsText" dxfId="338" priority="483" operator="containsText" text="1/2">
      <formula>NOT(ISERROR(SEARCH("1/2",E39)))</formula>
    </cfRule>
  </conditionalFormatting>
  <conditionalFormatting sqref="I39">
    <cfRule type="containsText" dxfId="337" priority="481" operator="containsText" text="1/2">
      <formula>NOT(ISERROR(SEARCH("1/2",I39)))</formula>
    </cfRule>
  </conditionalFormatting>
  <conditionalFormatting sqref="A41 C41">
    <cfRule type="containsText" dxfId="336" priority="479" operator="containsText" text="1/2">
      <formula>NOT(ISERROR(SEARCH("1/2",A41)))</formula>
    </cfRule>
  </conditionalFormatting>
  <conditionalFormatting sqref="E41 G41 I41 K41">
    <cfRule type="containsText" dxfId="335" priority="478" operator="containsText" text="1/2">
      <formula>NOT(ISERROR(SEARCH("1/2",E41)))</formula>
    </cfRule>
  </conditionalFormatting>
  <conditionalFormatting sqref="G44">
    <cfRule type="containsText" dxfId="334" priority="474" operator="containsText" text="1/2">
      <formula>NOT(ISERROR(SEARCH("1/2",G44)))</formula>
    </cfRule>
  </conditionalFormatting>
  <conditionalFormatting sqref="A44">
    <cfRule type="containsText" dxfId="333" priority="477" operator="containsText" text="1/2">
      <formula>NOT(ISERROR(SEARCH("1/2",A44)))</formula>
    </cfRule>
  </conditionalFormatting>
  <conditionalFormatting sqref="K44">
    <cfRule type="containsText" dxfId="332" priority="472" operator="containsText" text="1/2">
      <formula>NOT(ISERROR(SEARCH("1/2",K44)))</formula>
    </cfRule>
  </conditionalFormatting>
  <conditionalFormatting sqref="C44">
    <cfRule type="containsText" dxfId="331" priority="476" operator="containsText" text="1/2">
      <formula>NOT(ISERROR(SEARCH("1/2",C44)))</formula>
    </cfRule>
  </conditionalFormatting>
  <conditionalFormatting sqref="E44">
    <cfRule type="containsText" dxfId="330" priority="475" operator="containsText" text="1/2">
      <formula>NOT(ISERROR(SEARCH("1/2",E44)))</formula>
    </cfRule>
  </conditionalFormatting>
  <conditionalFormatting sqref="I44">
    <cfRule type="containsText" dxfId="329" priority="473" operator="containsText" text="1/2">
      <formula>NOT(ISERROR(SEARCH("1/2",I44)))</formula>
    </cfRule>
  </conditionalFormatting>
  <conditionalFormatting sqref="A46 C46">
    <cfRule type="containsText" dxfId="328" priority="471" operator="containsText" text="1/2">
      <formula>NOT(ISERROR(SEARCH("1/2",A46)))</formula>
    </cfRule>
  </conditionalFormatting>
  <conditionalFormatting sqref="E46 G46 I46 K46">
    <cfRule type="containsText" dxfId="327" priority="470" operator="containsText" text="1/2">
      <formula>NOT(ISERROR(SEARCH("1/2",E46)))</formula>
    </cfRule>
  </conditionalFormatting>
  <conditionalFormatting sqref="G49">
    <cfRule type="containsText" dxfId="326" priority="466" operator="containsText" text="1/2">
      <formula>NOT(ISERROR(SEARCH("1/2",G49)))</formula>
    </cfRule>
  </conditionalFormatting>
  <conditionalFormatting sqref="A49">
    <cfRule type="containsText" dxfId="325" priority="469" operator="containsText" text="1/2">
      <formula>NOT(ISERROR(SEARCH("1/2",A49)))</formula>
    </cfRule>
  </conditionalFormatting>
  <conditionalFormatting sqref="K49">
    <cfRule type="containsText" dxfId="324" priority="464" operator="containsText" text="1/2">
      <formula>NOT(ISERROR(SEARCH("1/2",K49)))</formula>
    </cfRule>
  </conditionalFormatting>
  <conditionalFormatting sqref="C49">
    <cfRule type="containsText" dxfId="323" priority="468" operator="containsText" text="1/2">
      <formula>NOT(ISERROR(SEARCH("1/2",C49)))</formula>
    </cfRule>
  </conditionalFormatting>
  <conditionalFormatting sqref="E49">
    <cfRule type="containsText" dxfId="322" priority="467" operator="containsText" text="1/2">
      <formula>NOT(ISERROR(SEARCH("1/2",E49)))</formula>
    </cfRule>
  </conditionalFormatting>
  <conditionalFormatting sqref="I49">
    <cfRule type="containsText" dxfId="321" priority="465" operator="containsText" text="1/2">
      <formula>NOT(ISERROR(SEARCH("1/2",I49)))</formula>
    </cfRule>
  </conditionalFormatting>
  <conditionalFormatting sqref="A51 C51">
    <cfRule type="containsText" dxfId="320" priority="463" operator="containsText" text="1/2">
      <formula>NOT(ISERROR(SEARCH("1/2",A51)))</formula>
    </cfRule>
  </conditionalFormatting>
  <conditionalFormatting sqref="E51 G51 I51 K51">
    <cfRule type="containsText" dxfId="319" priority="462" operator="containsText" text="1/2">
      <formula>NOT(ISERROR(SEARCH("1/2",E51)))</formula>
    </cfRule>
  </conditionalFormatting>
  <conditionalFormatting sqref="G60">
    <cfRule type="containsText" dxfId="318" priority="450" operator="containsText" text="1/2">
      <formula>NOT(ISERROR(SEARCH("1/2",G60)))</formula>
    </cfRule>
  </conditionalFormatting>
  <conditionalFormatting sqref="A60">
    <cfRule type="containsText" dxfId="317" priority="453" operator="containsText" text="1/2">
      <formula>NOT(ISERROR(SEARCH("1/2",A60)))</formula>
    </cfRule>
  </conditionalFormatting>
  <conditionalFormatting sqref="K60">
    <cfRule type="containsText" dxfId="316" priority="448" operator="containsText" text="1/2">
      <formula>NOT(ISERROR(SEARCH("1/2",K60)))</formula>
    </cfRule>
  </conditionalFormatting>
  <conditionalFormatting sqref="C60">
    <cfRule type="containsText" dxfId="315" priority="452" operator="containsText" text="1/2">
      <formula>NOT(ISERROR(SEARCH("1/2",C60)))</formula>
    </cfRule>
  </conditionalFormatting>
  <conditionalFormatting sqref="E60">
    <cfRule type="containsText" dxfId="314" priority="451" operator="containsText" text="1/2">
      <formula>NOT(ISERROR(SEARCH("1/2",E60)))</formula>
    </cfRule>
  </conditionalFormatting>
  <conditionalFormatting sqref="I60">
    <cfRule type="containsText" dxfId="313" priority="449" operator="containsText" text="1/2">
      <formula>NOT(ISERROR(SEARCH("1/2",I60)))</formula>
    </cfRule>
  </conditionalFormatting>
  <conditionalFormatting sqref="A62 C62">
    <cfRule type="containsText" dxfId="312" priority="447" operator="containsText" text="1/2">
      <formula>NOT(ISERROR(SEARCH("1/2",A62)))</formula>
    </cfRule>
  </conditionalFormatting>
  <conditionalFormatting sqref="E62 G62 I62 K62">
    <cfRule type="containsText" dxfId="311" priority="446" operator="containsText" text="1/2">
      <formula>NOT(ISERROR(SEARCH("1/2",E62)))</formula>
    </cfRule>
  </conditionalFormatting>
  <conditionalFormatting sqref="G65">
    <cfRule type="containsText" dxfId="310" priority="442" operator="containsText" text="1/2">
      <formula>NOT(ISERROR(SEARCH("1/2",G65)))</formula>
    </cfRule>
  </conditionalFormatting>
  <conditionalFormatting sqref="A65">
    <cfRule type="containsText" dxfId="309" priority="445" operator="containsText" text="1/2">
      <formula>NOT(ISERROR(SEARCH("1/2",A65)))</formula>
    </cfRule>
  </conditionalFormatting>
  <conditionalFormatting sqref="K65">
    <cfRule type="containsText" dxfId="308" priority="440" operator="containsText" text="1/2">
      <formula>NOT(ISERROR(SEARCH("1/2",K65)))</formula>
    </cfRule>
  </conditionalFormatting>
  <conditionalFormatting sqref="C65">
    <cfRule type="containsText" dxfId="307" priority="444" operator="containsText" text="1/2">
      <formula>NOT(ISERROR(SEARCH("1/2",C65)))</formula>
    </cfRule>
  </conditionalFormatting>
  <conditionalFormatting sqref="E65">
    <cfRule type="containsText" dxfId="306" priority="443" operator="containsText" text="1/2">
      <formula>NOT(ISERROR(SEARCH("1/2",E65)))</formula>
    </cfRule>
  </conditionalFormatting>
  <conditionalFormatting sqref="I65">
    <cfRule type="containsText" dxfId="305" priority="441" operator="containsText" text="1/2">
      <formula>NOT(ISERROR(SEARCH("1/2",I65)))</formula>
    </cfRule>
  </conditionalFormatting>
  <conditionalFormatting sqref="A67 C67">
    <cfRule type="containsText" dxfId="304" priority="439" operator="containsText" text="1/2">
      <formula>NOT(ISERROR(SEARCH("1/2",A67)))</formula>
    </cfRule>
  </conditionalFormatting>
  <conditionalFormatting sqref="E67 G67 I67 K67">
    <cfRule type="containsText" dxfId="303" priority="438" operator="containsText" text="1/2">
      <formula>NOT(ISERROR(SEARCH("1/2",E67)))</formula>
    </cfRule>
  </conditionalFormatting>
  <conditionalFormatting sqref="G70">
    <cfRule type="containsText" dxfId="302" priority="434" operator="containsText" text="1/2">
      <formula>NOT(ISERROR(SEARCH("1/2",G70)))</formula>
    </cfRule>
  </conditionalFormatting>
  <conditionalFormatting sqref="A70">
    <cfRule type="containsText" dxfId="301" priority="437" operator="containsText" text="1/2">
      <formula>NOT(ISERROR(SEARCH("1/2",A70)))</formula>
    </cfRule>
  </conditionalFormatting>
  <conditionalFormatting sqref="C70">
    <cfRule type="containsText" dxfId="300" priority="436" operator="containsText" text="1/2">
      <formula>NOT(ISERROR(SEARCH("1/2",C70)))</formula>
    </cfRule>
  </conditionalFormatting>
  <conditionalFormatting sqref="E70">
    <cfRule type="containsText" dxfId="299" priority="435" operator="containsText" text="1/2">
      <formula>NOT(ISERROR(SEARCH("1/2",E70)))</formula>
    </cfRule>
  </conditionalFormatting>
  <conditionalFormatting sqref="A72 C72">
    <cfRule type="containsText" dxfId="298" priority="431" operator="containsText" text="1/2">
      <formula>NOT(ISERROR(SEARCH("1/2",A72)))</formula>
    </cfRule>
  </conditionalFormatting>
  <conditionalFormatting sqref="E72 G72">
    <cfRule type="containsText" dxfId="297" priority="430" operator="containsText" text="1/2">
      <formula>NOT(ISERROR(SEARCH("1/2",E72)))</formula>
    </cfRule>
  </conditionalFormatting>
  <conditionalFormatting sqref="G91">
    <cfRule type="containsText" dxfId="296" priority="402" operator="containsText" text="1/2">
      <formula>NOT(ISERROR(SEARCH("1/2",G91)))</formula>
    </cfRule>
  </conditionalFormatting>
  <conditionalFormatting sqref="A91">
    <cfRule type="containsText" dxfId="295" priority="405" operator="containsText" text="1/2">
      <formula>NOT(ISERROR(SEARCH("1/2",A91)))</formula>
    </cfRule>
  </conditionalFormatting>
  <conditionalFormatting sqref="K91">
    <cfRule type="containsText" dxfId="294" priority="400" operator="containsText" text="1/2">
      <formula>NOT(ISERROR(SEARCH("1/2",K91)))</formula>
    </cfRule>
  </conditionalFormatting>
  <conditionalFormatting sqref="C91">
    <cfRule type="containsText" dxfId="293" priority="404" operator="containsText" text="1/2">
      <formula>NOT(ISERROR(SEARCH("1/2",C91)))</formula>
    </cfRule>
  </conditionalFormatting>
  <conditionalFormatting sqref="E91">
    <cfRule type="containsText" dxfId="292" priority="403" operator="containsText" text="1/2">
      <formula>NOT(ISERROR(SEARCH("1/2",E91)))</formula>
    </cfRule>
  </conditionalFormatting>
  <conditionalFormatting sqref="I91">
    <cfRule type="containsText" dxfId="291" priority="401" operator="containsText" text="1/2">
      <formula>NOT(ISERROR(SEARCH("1/2",I91)))</formula>
    </cfRule>
  </conditionalFormatting>
  <conditionalFormatting sqref="A93 C93">
    <cfRule type="containsText" dxfId="290" priority="399" operator="containsText" text="1/2">
      <formula>NOT(ISERROR(SEARCH("1/2",A93)))</formula>
    </cfRule>
  </conditionalFormatting>
  <conditionalFormatting sqref="E93 G93 I93 K93">
    <cfRule type="containsText" dxfId="289" priority="398" operator="containsText" text="1/2">
      <formula>NOT(ISERROR(SEARCH("1/2",E93)))</formula>
    </cfRule>
  </conditionalFormatting>
  <conditionalFormatting sqref="G97">
    <cfRule type="containsText" dxfId="288" priority="394" operator="containsText" text="1/2">
      <formula>NOT(ISERROR(SEARCH("1/2",G97)))</formula>
    </cfRule>
  </conditionalFormatting>
  <conditionalFormatting sqref="A97">
    <cfRule type="containsText" dxfId="287" priority="397" operator="containsText" text="1/2">
      <formula>NOT(ISERROR(SEARCH("1/2",A97)))</formula>
    </cfRule>
  </conditionalFormatting>
  <conditionalFormatting sqref="K97">
    <cfRule type="containsText" dxfId="286" priority="392" operator="containsText" text="1/2">
      <formula>NOT(ISERROR(SEARCH("1/2",K97)))</formula>
    </cfRule>
  </conditionalFormatting>
  <conditionalFormatting sqref="C97">
    <cfRule type="containsText" dxfId="285" priority="396" operator="containsText" text="1/2">
      <formula>NOT(ISERROR(SEARCH("1/2",C97)))</formula>
    </cfRule>
  </conditionalFormatting>
  <conditionalFormatting sqref="E97">
    <cfRule type="containsText" dxfId="284" priority="395" operator="containsText" text="1/2">
      <formula>NOT(ISERROR(SEARCH("1/2",E97)))</formula>
    </cfRule>
  </conditionalFormatting>
  <conditionalFormatting sqref="I97">
    <cfRule type="containsText" dxfId="283" priority="393" operator="containsText" text="1/2">
      <formula>NOT(ISERROR(SEARCH("1/2",I97)))</formula>
    </cfRule>
  </conditionalFormatting>
  <conditionalFormatting sqref="A99 C99">
    <cfRule type="containsText" dxfId="282" priority="391" operator="containsText" text="1/2">
      <formula>NOT(ISERROR(SEARCH("1/2",A99)))</formula>
    </cfRule>
  </conditionalFormatting>
  <conditionalFormatting sqref="E99 G99 I99 K99">
    <cfRule type="containsText" dxfId="281" priority="390" operator="containsText" text="1/2">
      <formula>NOT(ISERROR(SEARCH("1/2",E99)))</formula>
    </cfRule>
  </conditionalFormatting>
  <conditionalFormatting sqref="G102">
    <cfRule type="containsText" dxfId="280" priority="386" operator="containsText" text="1/2">
      <formula>NOT(ISERROR(SEARCH("1/2",G102)))</formula>
    </cfRule>
  </conditionalFormatting>
  <conditionalFormatting sqref="A102">
    <cfRule type="containsText" dxfId="279" priority="389" operator="containsText" text="1/2">
      <formula>NOT(ISERROR(SEARCH("1/2",A102)))</formula>
    </cfRule>
  </conditionalFormatting>
  <conditionalFormatting sqref="K102">
    <cfRule type="containsText" dxfId="278" priority="384" operator="containsText" text="1/2">
      <formula>NOT(ISERROR(SEARCH("1/2",K102)))</formula>
    </cfRule>
  </conditionalFormatting>
  <conditionalFormatting sqref="C102">
    <cfRule type="containsText" dxfId="277" priority="388" operator="containsText" text="1/2">
      <formula>NOT(ISERROR(SEARCH("1/2",C102)))</formula>
    </cfRule>
  </conditionalFormatting>
  <conditionalFormatting sqref="E102">
    <cfRule type="containsText" dxfId="276" priority="387" operator="containsText" text="1/2">
      <formula>NOT(ISERROR(SEARCH("1/2",E102)))</formula>
    </cfRule>
  </conditionalFormatting>
  <conditionalFormatting sqref="I102">
    <cfRule type="containsText" dxfId="275" priority="385" operator="containsText" text="1/2">
      <formula>NOT(ISERROR(SEARCH("1/2",I102)))</formula>
    </cfRule>
  </conditionalFormatting>
  <conditionalFormatting sqref="A104 C104">
    <cfRule type="containsText" dxfId="274" priority="383" operator="containsText" text="1/2">
      <formula>NOT(ISERROR(SEARCH("1/2",A104)))</formula>
    </cfRule>
  </conditionalFormatting>
  <conditionalFormatting sqref="E104 G104 I104 K104">
    <cfRule type="containsText" dxfId="273" priority="382" operator="containsText" text="1/2">
      <formula>NOT(ISERROR(SEARCH("1/2",E104)))</formula>
    </cfRule>
  </conditionalFormatting>
  <conditionalFormatting sqref="G107">
    <cfRule type="containsText" dxfId="272" priority="378" operator="containsText" text="1/2">
      <formula>NOT(ISERROR(SEARCH("1/2",G107)))</formula>
    </cfRule>
  </conditionalFormatting>
  <conditionalFormatting sqref="A107">
    <cfRule type="containsText" dxfId="271" priority="381" operator="containsText" text="1/2">
      <formula>NOT(ISERROR(SEARCH("1/2",A107)))</formula>
    </cfRule>
  </conditionalFormatting>
  <conditionalFormatting sqref="K107">
    <cfRule type="containsText" dxfId="270" priority="376" operator="containsText" text="1/2">
      <formula>NOT(ISERROR(SEARCH("1/2",K107)))</formula>
    </cfRule>
  </conditionalFormatting>
  <conditionalFormatting sqref="C107">
    <cfRule type="containsText" dxfId="269" priority="380" operator="containsText" text="1/2">
      <formula>NOT(ISERROR(SEARCH("1/2",C107)))</formula>
    </cfRule>
  </conditionalFormatting>
  <conditionalFormatting sqref="E107">
    <cfRule type="containsText" dxfId="268" priority="379" operator="containsText" text="1/2">
      <formula>NOT(ISERROR(SEARCH("1/2",E107)))</formula>
    </cfRule>
  </conditionalFormatting>
  <conditionalFormatting sqref="I107">
    <cfRule type="containsText" dxfId="267" priority="377" operator="containsText" text="1/2">
      <formula>NOT(ISERROR(SEARCH("1/2",I107)))</formula>
    </cfRule>
  </conditionalFormatting>
  <conditionalFormatting sqref="A109 C109">
    <cfRule type="containsText" dxfId="266" priority="375" operator="containsText" text="1/2">
      <formula>NOT(ISERROR(SEARCH("1/2",A109)))</formula>
    </cfRule>
  </conditionalFormatting>
  <conditionalFormatting sqref="E109 G109 I109 K109">
    <cfRule type="containsText" dxfId="265" priority="374" operator="containsText" text="1/2">
      <formula>NOT(ISERROR(SEARCH("1/2",E109)))</formula>
    </cfRule>
  </conditionalFormatting>
  <conditionalFormatting sqref="G112">
    <cfRule type="containsText" dxfId="264" priority="370" operator="containsText" text="1/2">
      <formula>NOT(ISERROR(SEARCH("1/2",G112)))</formula>
    </cfRule>
  </conditionalFormatting>
  <conditionalFormatting sqref="A112">
    <cfRule type="containsText" dxfId="263" priority="373" operator="containsText" text="1/2">
      <formula>NOT(ISERROR(SEARCH("1/2",A112)))</formula>
    </cfRule>
  </conditionalFormatting>
  <conditionalFormatting sqref="K112">
    <cfRule type="containsText" dxfId="262" priority="368" operator="containsText" text="1/2">
      <formula>NOT(ISERROR(SEARCH("1/2",K112)))</formula>
    </cfRule>
  </conditionalFormatting>
  <conditionalFormatting sqref="C112">
    <cfRule type="containsText" dxfId="261" priority="372" operator="containsText" text="1/2">
      <formula>NOT(ISERROR(SEARCH("1/2",C112)))</formula>
    </cfRule>
  </conditionalFormatting>
  <conditionalFormatting sqref="E112">
    <cfRule type="containsText" dxfId="260" priority="371" operator="containsText" text="1/2">
      <formula>NOT(ISERROR(SEARCH("1/2",E112)))</formula>
    </cfRule>
  </conditionalFormatting>
  <conditionalFormatting sqref="I112">
    <cfRule type="containsText" dxfId="259" priority="369" operator="containsText" text="1/2">
      <formula>NOT(ISERROR(SEARCH("1/2",I112)))</formula>
    </cfRule>
  </conditionalFormatting>
  <conditionalFormatting sqref="A114 C114">
    <cfRule type="containsText" dxfId="258" priority="367" operator="containsText" text="1/2">
      <formula>NOT(ISERROR(SEARCH("1/2",A114)))</formula>
    </cfRule>
  </conditionalFormatting>
  <conditionalFormatting sqref="E114 G114 I114 K114">
    <cfRule type="containsText" dxfId="257" priority="366" operator="containsText" text="1/2">
      <formula>NOT(ISERROR(SEARCH("1/2",E114)))</formula>
    </cfRule>
  </conditionalFormatting>
  <conditionalFormatting sqref="A117">
    <cfRule type="containsText" dxfId="256" priority="365" operator="containsText" text="1/2">
      <formula>NOT(ISERROR(SEARCH("1/2",A117)))</formula>
    </cfRule>
  </conditionalFormatting>
  <conditionalFormatting sqref="C117">
    <cfRule type="containsText" dxfId="255" priority="364" operator="containsText" text="1/2">
      <formula>NOT(ISERROR(SEARCH("1/2",C117)))</formula>
    </cfRule>
  </conditionalFormatting>
  <conditionalFormatting sqref="E117">
    <cfRule type="containsText" dxfId="254" priority="363" operator="containsText" text="1/2">
      <formula>NOT(ISERROR(SEARCH("1/2",E117)))</formula>
    </cfRule>
  </conditionalFormatting>
  <conditionalFormatting sqref="A119 C119">
    <cfRule type="containsText" dxfId="253" priority="359" operator="containsText" text="1/2">
      <formula>NOT(ISERROR(SEARCH("1/2",A119)))</formula>
    </cfRule>
  </conditionalFormatting>
  <conditionalFormatting sqref="E119">
    <cfRule type="containsText" dxfId="252" priority="358" operator="containsText" text="1/2">
      <formula>NOT(ISERROR(SEARCH("1/2",E119)))</formula>
    </cfRule>
  </conditionalFormatting>
  <conditionalFormatting sqref="A138">
    <cfRule type="containsText" dxfId="251" priority="333" operator="containsText" text="1/2">
      <formula>NOT(ISERROR(SEARCH("1/2",A138)))</formula>
    </cfRule>
  </conditionalFormatting>
  <conditionalFormatting sqref="C138">
    <cfRule type="containsText" dxfId="250" priority="332" operator="containsText" text="1/2">
      <formula>NOT(ISERROR(SEARCH("1/2",C138)))</formula>
    </cfRule>
  </conditionalFormatting>
  <conditionalFormatting sqref="E138">
    <cfRule type="containsText" dxfId="249" priority="331" operator="containsText" text="1/2">
      <formula>NOT(ISERROR(SEARCH("1/2",E138)))</formula>
    </cfRule>
  </conditionalFormatting>
  <conditionalFormatting sqref="A140 C140">
    <cfRule type="containsText" dxfId="248" priority="327" operator="containsText" text="1/2">
      <formula>NOT(ISERROR(SEARCH("1/2",A140)))</formula>
    </cfRule>
  </conditionalFormatting>
  <conditionalFormatting sqref="E140">
    <cfRule type="containsText" dxfId="247" priority="326" operator="containsText" text="1/2">
      <formula>NOT(ISERROR(SEARCH("1/2",E140)))</formula>
    </cfRule>
  </conditionalFormatting>
  <conditionalFormatting sqref="G159">
    <cfRule type="containsText" dxfId="246" priority="298" operator="containsText" text="1/2">
      <formula>NOT(ISERROR(SEARCH("1/2",G159)))</formula>
    </cfRule>
  </conditionalFormatting>
  <conditionalFormatting sqref="A159">
    <cfRule type="containsText" dxfId="245" priority="301" operator="containsText" text="1/2">
      <formula>NOT(ISERROR(SEARCH("1/2",A159)))</formula>
    </cfRule>
  </conditionalFormatting>
  <conditionalFormatting sqref="K159">
    <cfRule type="containsText" dxfId="244" priority="296" operator="containsText" text="1/2">
      <formula>NOT(ISERROR(SEARCH("1/2",K159)))</formula>
    </cfRule>
  </conditionalFormatting>
  <conditionalFormatting sqref="C159">
    <cfRule type="containsText" dxfId="243" priority="300" operator="containsText" text="1/2">
      <formula>NOT(ISERROR(SEARCH("1/2",C159)))</formula>
    </cfRule>
  </conditionalFormatting>
  <conditionalFormatting sqref="E159">
    <cfRule type="containsText" dxfId="242" priority="299" operator="containsText" text="1/2">
      <formula>NOT(ISERROR(SEARCH("1/2",E159)))</formula>
    </cfRule>
  </conditionalFormatting>
  <conditionalFormatting sqref="I159">
    <cfRule type="containsText" dxfId="241" priority="297" operator="containsText" text="1/2">
      <formula>NOT(ISERROR(SEARCH("1/2",I159)))</formula>
    </cfRule>
  </conditionalFormatting>
  <conditionalFormatting sqref="A161 C161">
    <cfRule type="containsText" dxfId="240" priority="295" operator="containsText" text="1/2">
      <formula>NOT(ISERROR(SEARCH("1/2",A161)))</formula>
    </cfRule>
  </conditionalFormatting>
  <conditionalFormatting sqref="E161 G161 I161 K161">
    <cfRule type="containsText" dxfId="239" priority="294" operator="containsText" text="1/2">
      <formula>NOT(ISERROR(SEARCH("1/2",E161)))</formula>
    </cfRule>
  </conditionalFormatting>
  <conditionalFormatting sqref="G165">
    <cfRule type="containsText" dxfId="238" priority="290" operator="containsText" text="1/2">
      <formula>NOT(ISERROR(SEARCH("1/2",G165)))</formula>
    </cfRule>
  </conditionalFormatting>
  <conditionalFormatting sqref="A165">
    <cfRule type="containsText" dxfId="237" priority="293" operator="containsText" text="1/2">
      <formula>NOT(ISERROR(SEARCH("1/2",A165)))</formula>
    </cfRule>
  </conditionalFormatting>
  <conditionalFormatting sqref="K165">
    <cfRule type="containsText" dxfId="236" priority="288" operator="containsText" text="1/2">
      <formula>NOT(ISERROR(SEARCH("1/2",K165)))</formula>
    </cfRule>
  </conditionalFormatting>
  <conditionalFormatting sqref="C165">
    <cfRule type="containsText" dxfId="235" priority="292" operator="containsText" text="1/2">
      <formula>NOT(ISERROR(SEARCH("1/2",C165)))</formula>
    </cfRule>
  </conditionalFormatting>
  <conditionalFormatting sqref="E165">
    <cfRule type="containsText" dxfId="234" priority="291" operator="containsText" text="1/2">
      <formula>NOT(ISERROR(SEARCH("1/2",E165)))</formula>
    </cfRule>
  </conditionalFormatting>
  <conditionalFormatting sqref="I165">
    <cfRule type="containsText" dxfId="233" priority="289" operator="containsText" text="1/2">
      <formula>NOT(ISERROR(SEARCH("1/2",I165)))</formula>
    </cfRule>
  </conditionalFormatting>
  <conditionalFormatting sqref="A167 C167">
    <cfRule type="containsText" dxfId="232" priority="287" operator="containsText" text="1/2">
      <formula>NOT(ISERROR(SEARCH("1/2",A167)))</formula>
    </cfRule>
  </conditionalFormatting>
  <conditionalFormatting sqref="E167 G167 I167 K167">
    <cfRule type="containsText" dxfId="231" priority="286" operator="containsText" text="1/2">
      <formula>NOT(ISERROR(SEARCH("1/2",E167)))</formula>
    </cfRule>
  </conditionalFormatting>
  <conditionalFormatting sqref="G170">
    <cfRule type="containsText" dxfId="230" priority="282" operator="containsText" text="1/2">
      <formula>NOT(ISERROR(SEARCH("1/2",G170)))</formula>
    </cfRule>
  </conditionalFormatting>
  <conditionalFormatting sqref="A170">
    <cfRule type="containsText" dxfId="229" priority="285" operator="containsText" text="1/2">
      <formula>NOT(ISERROR(SEARCH("1/2",A170)))</formula>
    </cfRule>
  </conditionalFormatting>
  <conditionalFormatting sqref="K170">
    <cfRule type="containsText" dxfId="228" priority="280" operator="containsText" text="1/2">
      <formula>NOT(ISERROR(SEARCH("1/2",K170)))</formula>
    </cfRule>
  </conditionalFormatting>
  <conditionalFormatting sqref="C170">
    <cfRule type="containsText" dxfId="227" priority="284" operator="containsText" text="1/2">
      <formula>NOT(ISERROR(SEARCH("1/2",C170)))</formula>
    </cfRule>
  </conditionalFormatting>
  <conditionalFormatting sqref="E170">
    <cfRule type="containsText" dxfId="226" priority="283" operator="containsText" text="1/2">
      <formula>NOT(ISERROR(SEARCH("1/2",E170)))</formula>
    </cfRule>
  </conditionalFormatting>
  <conditionalFormatting sqref="I170">
    <cfRule type="containsText" dxfId="225" priority="281" operator="containsText" text="1/2">
      <formula>NOT(ISERROR(SEARCH("1/2",I170)))</formula>
    </cfRule>
  </conditionalFormatting>
  <conditionalFormatting sqref="A172 C172">
    <cfRule type="containsText" dxfId="224" priority="279" operator="containsText" text="1/2">
      <formula>NOT(ISERROR(SEARCH("1/2",A172)))</formula>
    </cfRule>
  </conditionalFormatting>
  <conditionalFormatting sqref="E172 G172 I172 K172">
    <cfRule type="containsText" dxfId="223" priority="278" operator="containsText" text="1/2">
      <formula>NOT(ISERROR(SEARCH("1/2",E172)))</formula>
    </cfRule>
  </conditionalFormatting>
  <conditionalFormatting sqref="G175">
    <cfRule type="containsText" dxfId="222" priority="274" operator="containsText" text="1/2">
      <formula>NOT(ISERROR(SEARCH("1/2",G175)))</formula>
    </cfRule>
  </conditionalFormatting>
  <conditionalFormatting sqref="A175">
    <cfRule type="containsText" dxfId="221" priority="277" operator="containsText" text="1/2">
      <formula>NOT(ISERROR(SEARCH("1/2",A175)))</formula>
    </cfRule>
  </conditionalFormatting>
  <conditionalFormatting sqref="K175">
    <cfRule type="containsText" dxfId="220" priority="272" operator="containsText" text="1/2">
      <formula>NOT(ISERROR(SEARCH("1/2",K175)))</formula>
    </cfRule>
  </conditionalFormatting>
  <conditionalFormatting sqref="C175">
    <cfRule type="containsText" dxfId="219" priority="276" operator="containsText" text="1/2">
      <formula>NOT(ISERROR(SEARCH("1/2",C175)))</formula>
    </cfRule>
  </conditionalFormatting>
  <conditionalFormatting sqref="E175">
    <cfRule type="containsText" dxfId="218" priority="275" operator="containsText" text="1/2">
      <formula>NOT(ISERROR(SEARCH("1/2",E175)))</formula>
    </cfRule>
  </conditionalFormatting>
  <conditionalFormatting sqref="I175">
    <cfRule type="containsText" dxfId="217" priority="273" operator="containsText" text="1/2">
      <formula>NOT(ISERROR(SEARCH("1/2",I175)))</formula>
    </cfRule>
  </conditionalFormatting>
  <conditionalFormatting sqref="A177 C177">
    <cfRule type="containsText" dxfId="216" priority="271" operator="containsText" text="1/2">
      <formula>NOT(ISERROR(SEARCH("1/2",A177)))</formula>
    </cfRule>
  </conditionalFormatting>
  <conditionalFormatting sqref="E177 G177 I177 K177">
    <cfRule type="containsText" dxfId="215" priority="270" operator="containsText" text="1/2">
      <formula>NOT(ISERROR(SEARCH("1/2",E177)))</formula>
    </cfRule>
  </conditionalFormatting>
  <conditionalFormatting sqref="G180">
    <cfRule type="containsText" dxfId="214" priority="266" operator="containsText" text="1/2">
      <formula>NOT(ISERROR(SEARCH("1/2",G180)))</formula>
    </cfRule>
  </conditionalFormatting>
  <conditionalFormatting sqref="A180">
    <cfRule type="containsText" dxfId="213" priority="269" operator="containsText" text="1/2">
      <formula>NOT(ISERROR(SEARCH("1/2",A180)))</formula>
    </cfRule>
  </conditionalFormatting>
  <conditionalFormatting sqref="K180">
    <cfRule type="containsText" dxfId="212" priority="264" operator="containsText" text="1/2">
      <formula>NOT(ISERROR(SEARCH("1/2",K180)))</formula>
    </cfRule>
  </conditionalFormatting>
  <conditionalFormatting sqref="C180">
    <cfRule type="containsText" dxfId="211" priority="268" operator="containsText" text="1/2">
      <formula>NOT(ISERROR(SEARCH("1/2",C180)))</formula>
    </cfRule>
  </conditionalFormatting>
  <conditionalFormatting sqref="E180">
    <cfRule type="containsText" dxfId="210" priority="267" operator="containsText" text="1/2">
      <formula>NOT(ISERROR(SEARCH("1/2",E180)))</formula>
    </cfRule>
  </conditionalFormatting>
  <conditionalFormatting sqref="I180">
    <cfRule type="containsText" dxfId="209" priority="265" operator="containsText" text="1/2">
      <formula>NOT(ISERROR(SEARCH("1/2",I180)))</formula>
    </cfRule>
  </conditionalFormatting>
  <conditionalFormatting sqref="A182 C182">
    <cfRule type="containsText" dxfId="208" priority="263" operator="containsText" text="1/2">
      <formula>NOT(ISERROR(SEARCH("1/2",A182)))</formula>
    </cfRule>
  </conditionalFormatting>
  <conditionalFormatting sqref="E182 G182 I182 K182">
    <cfRule type="containsText" dxfId="207" priority="262" operator="containsText" text="1/2">
      <formula>NOT(ISERROR(SEARCH("1/2",E182)))</formula>
    </cfRule>
  </conditionalFormatting>
  <conditionalFormatting sqref="A185">
    <cfRule type="containsText" dxfId="206" priority="261" operator="containsText" text="1/2">
      <formula>NOT(ISERROR(SEARCH("1/2",A185)))</formula>
    </cfRule>
  </conditionalFormatting>
  <conditionalFormatting sqref="A187">
    <cfRule type="containsText" dxfId="205" priority="255" operator="containsText" text="1/2">
      <formula>NOT(ISERROR(SEARCH("1/2",A187)))</formula>
    </cfRule>
  </conditionalFormatting>
  <conditionalFormatting sqref="G206">
    <cfRule type="containsText" dxfId="204" priority="226" operator="containsText" text="1/2">
      <formula>NOT(ISERROR(SEARCH("1/2",G206)))</formula>
    </cfRule>
  </conditionalFormatting>
  <conditionalFormatting sqref="A206">
    <cfRule type="containsText" dxfId="203" priority="229" operator="containsText" text="1/2">
      <formula>NOT(ISERROR(SEARCH("1/2",A206)))</formula>
    </cfRule>
  </conditionalFormatting>
  <conditionalFormatting sqref="C206">
    <cfRule type="containsText" dxfId="202" priority="228" operator="containsText" text="1/2">
      <formula>NOT(ISERROR(SEARCH("1/2",C206)))</formula>
    </cfRule>
  </conditionalFormatting>
  <conditionalFormatting sqref="E206">
    <cfRule type="containsText" dxfId="201" priority="227" operator="containsText" text="1/2">
      <formula>NOT(ISERROR(SEARCH("1/2",E206)))</formula>
    </cfRule>
  </conditionalFormatting>
  <conditionalFormatting sqref="A208 C208">
    <cfRule type="containsText" dxfId="200" priority="223" operator="containsText" text="1/2">
      <formula>NOT(ISERROR(SEARCH("1/2",A208)))</formula>
    </cfRule>
  </conditionalFormatting>
  <conditionalFormatting sqref="E208 G208">
    <cfRule type="containsText" dxfId="199" priority="222" operator="containsText" text="1/2">
      <formula>NOT(ISERROR(SEARCH("1/2",E208)))</formula>
    </cfRule>
  </conditionalFormatting>
  <conditionalFormatting sqref="G227">
    <cfRule type="containsText" dxfId="198" priority="194" operator="containsText" text="1/2">
      <formula>NOT(ISERROR(SEARCH("1/2",G227)))</formula>
    </cfRule>
  </conditionalFormatting>
  <conditionalFormatting sqref="A227">
    <cfRule type="containsText" dxfId="197" priority="197" operator="containsText" text="1/2">
      <formula>NOT(ISERROR(SEARCH("1/2",A227)))</formula>
    </cfRule>
  </conditionalFormatting>
  <conditionalFormatting sqref="K227">
    <cfRule type="containsText" dxfId="196" priority="192" operator="containsText" text="1/2">
      <formula>NOT(ISERROR(SEARCH("1/2",K227)))</formula>
    </cfRule>
  </conditionalFormatting>
  <conditionalFormatting sqref="C227">
    <cfRule type="containsText" dxfId="195" priority="196" operator="containsText" text="1/2">
      <formula>NOT(ISERROR(SEARCH("1/2",C227)))</formula>
    </cfRule>
  </conditionalFormatting>
  <conditionalFormatting sqref="E227">
    <cfRule type="containsText" dxfId="194" priority="195" operator="containsText" text="1/2">
      <formula>NOT(ISERROR(SEARCH("1/2",E227)))</formula>
    </cfRule>
  </conditionalFormatting>
  <conditionalFormatting sqref="I227">
    <cfRule type="containsText" dxfId="193" priority="193" operator="containsText" text="1/2">
      <formula>NOT(ISERROR(SEARCH("1/2",I227)))</formula>
    </cfRule>
  </conditionalFormatting>
  <conditionalFormatting sqref="A229 C229">
    <cfRule type="containsText" dxfId="192" priority="191" operator="containsText" text="1/2">
      <formula>NOT(ISERROR(SEARCH("1/2",A229)))</formula>
    </cfRule>
  </conditionalFormatting>
  <conditionalFormatting sqref="E229 G229 I229 K229">
    <cfRule type="containsText" dxfId="191" priority="190" operator="containsText" text="1/2">
      <formula>NOT(ISERROR(SEARCH("1/2",E229)))</formula>
    </cfRule>
  </conditionalFormatting>
  <conditionalFormatting sqref="G233">
    <cfRule type="containsText" dxfId="190" priority="186" operator="containsText" text="1/2">
      <formula>NOT(ISERROR(SEARCH("1/2",G233)))</formula>
    </cfRule>
  </conditionalFormatting>
  <conditionalFormatting sqref="A233">
    <cfRule type="containsText" dxfId="189" priority="189" operator="containsText" text="1/2">
      <formula>NOT(ISERROR(SEARCH("1/2",A233)))</formula>
    </cfRule>
  </conditionalFormatting>
  <conditionalFormatting sqref="K233">
    <cfRule type="containsText" dxfId="188" priority="184" operator="containsText" text="1/2">
      <formula>NOT(ISERROR(SEARCH("1/2",K233)))</formula>
    </cfRule>
  </conditionalFormatting>
  <conditionalFormatting sqref="C233">
    <cfRule type="containsText" dxfId="187" priority="188" operator="containsText" text="1/2">
      <formula>NOT(ISERROR(SEARCH("1/2",C233)))</formula>
    </cfRule>
  </conditionalFormatting>
  <conditionalFormatting sqref="E233">
    <cfRule type="containsText" dxfId="186" priority="187" operator="containsText" text="1/2">
      <formula>NOT(ISERROR(SEARCH("1/2",E233)))</formula>
    </cfRule>
  </conditionalFormatting>
  <conditionalFormatting sqref="I233">
    <cfRule type="containsText" dxfId="185" priority="185" operator="containsText" text="1/2">
      <formula>NOT(ISERROR(SEARCH("1/2",I233)))</formula>
    </cfRule>
  </conditionalFormatting>
  <conditionalFormatting sqref="A235 C235">
    <cfRule type="containsText" dxfId="184" priority="183" operator="containsText" text="1/2">
      <formula>NOT(ISERROR(SEARCH("1/2",A235)))</formula>
    </cfRule>
  </conditionalFormatting>
  <conditionalFormatting sqref="E235 G235 I235 K235">
    <cfRule type="containsText" dxfId="183" priority="182" operator="containsText" text="1/2">
      <formula>NOT(ISERROR(SEARCH("1/2",E235)))</formula>
    </cfRule>
  </conditionalFormatting>
  <conditionalFormatting sqref="G238">
    <cfRule type="containsText" dxfId="182" priority="178" operator="containsText" text="1/2">
      <formula>NOT(ISERROR(SEARCH("1/2",G238)))</formula>
    </cfRule>
  </conditionalFormatting>
  <conditionalFormatting sqref="A238">
    <cfRule type="containsText" dxfId="181" priority="181" operator="containsText" text="1/2">
      <formula>NOT(ISERROR(SEARCH("1/2",A238)))</formula>
    </cfRule>
  </conditionalFormatting>
  <conditionalFormatting sqref="K238">
    <cfRule type="containsText" dxfId="180" priority="176" operator="containsText" text="1/2">
      <formula>NOT(ISERROR(SEARCH("1/2",K238)))</formula>
    </cfRule>
  </conditionalFormatting>
  <conditionalFormatting sqref="C238">
    <cfRule type="containsText" dxfId="179" priority="180" operator="containsText" text="1/2">
      <formula>NOT(ISERROR(SEARCH("1/2",C238)))</formula>
    </cfRule>
  </conditionalFormatting>
  <conditionalFormatting sqref="E238">
    <cfRule type="containsText" dxfId="178" priority="179" operator="containsText" text="1/2">
      <formula>NOT(ISERROR(SEARCH("1/2",E238)))</formula>
    </cfRule>
  </conditionalFormatting>
  <conditionalFormatting sqref="I238">
    <cfRule type="containsText" dxfId="177" priority="177" operator="containsText" text="1/2">
      <formula>NOT(ISERROR(SEARCH("1/2",I238)))</formula>
    </cfRule>
  </conditionalFormatting>
  <conditionalFormatting sqref="A240 C240">
    <cfRule type="containsText" dxfId="176" priority="175" operator="containsText" text="1/2">
      <formula>NOT(ISERROR(SEARCH("1/2",A240)))</formula>
    </cfRule>
  </conditionalFormatting>
  <conditionalFormatting sqref="E240 G240 I240 K240">
    <cfRule type="containsText" dxfId="175" priority="174" operator="containsText" text="1/2">
      <formula>NOT(ISERROR(SEARCH("1/2",E240)))</formula>
    </cfRule>
  </conditionalFormatting>
  <conditionalFormatting sqref="G243">
    <cfRule type="containsText" dxfId="174" priority="170" operator="containsText" text="1/2">
      <formula>NOT(ISERROR(SEARCH("1/2",G243)))</formula>
    </cfRule>
  </conditionalFormatting>
  <conditionalFormatting sqref="A243">
    <cfRule type="containsText" dxfId="173" priority="173" operator="containsText" text="1/2">
      <formula>NOT(ISERROR(SEARCH("1/2",A243)))</formula>
    </cfRule>
  </conditionalFormatting>
  <conditionalFormatting sqref="K243">
    <cfRule type="containsText" dxfId="172" priority="168" operator="containsText" text="1/2">
      <formula>NOT(ISERROR(SEARCH("1/2",K243)))</formula>
    </cfRule>
  </conditionalFormatting>
  <conditionalFormatting sqref="C243">
    <cfRule type="containsText" dxfId="171" priority="172" operator="containsText" text="1/2">
      <formula>NOT(ISERROR(SEARCH("1/2",C243)))</formula>
    </cfRule>
  </conditionalFormatting>
  <conditionalFormatting sqref="E243">
    <cfRule type="containsText" dxfId="170" priority="171" operator="containsText" text="1/2">
      <formula>NOT(ISERROR(SEARCH("1/2",E243)))</formula>
    </cfRule>
  </conditionalFormatting>
  <conditionalFormatting sqref="I243">
    <cfRule type="containsText" dxfId="169" priority="169" operator="containsText" text="1/2">
      <formula>NOT(ISERROR(SEARCH("1/2",I243)))</formula>
    </cfRule>
  </conditionalFormatting>
  <conditionalFormatting sqref="A245 C245">
    <cfRule type="containsText" dxfId="168" priority="167" operator="containsText" text="1/2">
      <formula>NOT(ISERROR(SEARCH("1/2",A245)))</formula>
    </cfRule>
  </conditionalFormatting>
  <conditionalFormatting sqref="E245 G245 I245 K245">
    <cfRule type="containsText" dxfId="167" priority="166" operator="containsText" text="1/2">
      <formula>NOT(ISERROR(SEARCH("1/2",E245)))</formula>
    </cfRule>
  </conditionalFormatting>
  <conditionalFormatting sqref="G248">
    <cfRule type="containsText" dxfId="166" priority="162" operator="containsText" text="1/2">
      <formula>NOT(ISERROR(SEARCH("1/2",G248)))</formula>
    </cfRule>
  </conditionalFormatting>
  <conditionalFormatting sqref="A248">
    <cfRule type="containsText" dxfId="165" priority="165" operator="containsText" text="1/2">
      <formula>NOT(ISERROR(SEARCH("1/2",A248)))</formula>
    </cfRule>
  </conditionalFormatting>
  <conditionalFormatting sqref="K248">
    <cfRule type="containsText" dxfId="164" priority="160" operator="containsText" text="1/2">
      <formula>NOT(ISERROR(SEARCH("1/2",K248)))</formula>
    </cfRule>
  </conditionalFormatting>
  <conditionalFormatting sqref="C248">
    <cfRule type="containsText" dxfId="163" priority="164" operator="containsText" text="1/2">
      <formula>NOT(ISERROR(SEARCH("1/2",C248)))</formula>
    </cfRule>
  </conditionalFormatting>
  <conditionalFormatting sqref="E248">
    <cfRule type="containsText" dxfId="162" priority="163" operator="containsText" text="1/2">
      <formula>NOT(ISERROR(SEARCH("1/2",E248)))</formula>
    </cfRule>
  </conditionalFormatting>
  <conditionalFormatting sqref="I248">
    <cfRule type="containsText" dxfId="161" priority="161" operator="containsText" text="1/2">
      <formula>NOT(ISERROR(SEARCH("1/2",I248)))</formula>
    </cfRule>
  </conditionalFormatting>
  <conditionalFormatting sqref="A250 C250">
    <cfRule type="containsText" dxfId="160" priority="159" operator="containsText" text="1/2">
      <formula>NOT(ISERROR(SEARCH("1/2",A250)))</formula>
    </cfRule>
  </conditionalFormatting>
  <conditionalFormatting sqref="E250 G250 I250 K250">
    <cfRule type="containsText" dxfId="159" priority="158" operator="containsText" text="1/2">
      <formula>NOT(ISERROR(SEARCH("1/2",E250)))</formula>
    </cfRule>
  </conditionalFormatting>
  <conditionalFormatting sqref="G253">
    <cfRule type="containsText" dxfId="158" priority="154" operator="containsText" text="1/2">
      <formula>NOT(ISERROR(SEARCH("1/2",G253)))</formula>
    </cfRule>
  </conditionalFormatting>
  <conditionalFormatting sqref="A253">
    <cfRule type="containsText" dxfId="157" priority="157" operator="containsText" text="1/2">
      <formula>NOT(ISERROR(SEARCH("1/2",A253)))</formula>
    </cfRule>
  </conditionalFormatting>
  <conditionalFormatting sqref="K253">
    <cfRule type="containsText" dxfId="156" priority="152" operator="containsText" text="1/2">
      <formula>NOT(ISERROR(SEARCH("1/2",K253)))</formula>
    </cfRule>
  </conditionalFormatting>
  <conditionalFormatting sqref="C253">
    <cfRule type="containsText" dxfId="155" priority="156" operator="containsText" text="1/2">
      <formula>NOT(ISERROR(SEARCH("1/2",C253)))</formula>
    </cfRule>
  </conditionalFormatting>
  <conditionalFormatting sqref="E253">
    <cfRule type="containsText" dxfId="154" priority="155" operator="containsText" text="1/2">
      <formula>NOT(ISERROR(SEARCH("1/2",E253)))</formula>
    </cfRule>
  </conditionalFormatting>
  <conditionalFormatting sqref="I253">
    <cfRule type="containsText" dxfId="153" priority="153" operator="containsText" text="1/2">
      <formula>NOT(ISERROR(SEARCH("1/2",I253)))</formula>
    </cfRule>
  </conditionalFormatting>
  <conditionalFormatting sqref="A255 C255">
    <cfRule type="containsText" dxfId="152" priority="151" operator="containsText" text="1/2">
      <formula>NOT(ISERROR(SEARCH("1/2",A255)))</formula>
    </cfRule>
  </conditionalFormatting>
  <conditionalFormatting sqref="E255 G255 I255 K255">
    <cfRule type="containsText" dxfId="151" priority="150" operator="containsText" text="1/2">
      <formula>NOT(ISERROR(SEARCH("1/2",E255)))</formula>
    </cfRule>
  </conditionalFormatting>
  <conditionalFormatting sqref="G55">
    <cfRule type="containsText" dxfId="150" priority="146" operator="containsText" text="1/2">
      <formula>NOT(ISERROR(SEARCH("1/2",G55)))</formula>
    </cfRule>
  </conditionalFormatting>
  <conditionalFormatting sqref="A55">
    <cfRule type="containsText" dxfId="149" priority="149" operator="containsText" text="1/2">
      <formula>NOT(ISERROR(SEARCH("1/2",A55)))</formula>
    </cfRule>
  </conditionalFormatting>
  <conditionalFormatting sqref="K55">
    <cfRule type="containsText" dxfId="148" priority="144" operator="containsText" text="1/2">
      <formula>NOT(ISERROR(SEARCH("1/2",K55)))</formula>
    </cfRule>
  </conditionalFormatting>
  <conditionalFormatting sqref="C55">
    <cfRule type="containsText" dxfId="147" priority="148" operator="containsText" text="1/2">
      <formula>NOT(ISERROR(SEARCH("1/2",C55)))</formula>
    </cfRule>
  </conditionalFormatting>
  <conditionalFormatting sqref="E55">
    <cfRule type="containsText" dxfId="146" priority="147" operator="containsText" text="1/2">
      <formula>NOT(ISERROR(SEARCH("1/2",E55)))</formula>
    </cfRule>
  </conditionalFormatting>
  <conditionalFormatting sqref="I55">
    <cfRule type="containsText" dxfId="145" priority="145" operator="containsText" text="1/2">
      <formula>NOT(ISERROR(SEARCH("1/2",I55)))</formula>
    </cfRule>
  </conditionalFormatting>
  <conditionalFormatting sqref="A57 C57">
    <cfRule type="containsText" dxfId="144" priority="143" operator="containsText" text="1/2">
      <formula>NOT(ISERROR(SEARCH("1/2",A57)))</formula>
    </cfRule>
  </conditionalFormatting>
  <conditionalFormatting sqref="E57 G57 I57 K57">
    <cfRule type="containsText" dxfId="143" priority="142" operator="containsText" text="1/2">
      <formula>NOT(ISERROR(SEARCH("1/2",E57)))</formula>
    </cfRule>
  </conditionalFormatting>
  <conditionalFormatting sqref="K70">
    <cfRule type="containsText" dxfId="142" priority="140" operator="containsText" text="1/2">
      <formula>NOT(ISERROR(SEARCH("1/2",K70)))</formula>
    </cfRule>
  </conditionalFormatting>
  <conditionalFormatting sqref="I70">
    <cfRule type="containsText" dxfId="141" priority="141" operator="containsText" text="1/2">
      <formula>NOT(ISERROR(SEARCH("1/2",I70)))</formula>
    </cfRule>
  </conditionalFormatting>
  <conditionalFormatting sqref="I72 K72">
    <cfRule type="containsText" dxfId="140" priority="139" operator="containsText" text="1/2">
      <formula>NOT(ISERROR(SEARCH("1/2",I72)))</formula>
    </cfRule>
  </conditionalFormatting>
  <conditionalFormatting sqref="G76">
    <cfRule type="containsText" dxfId="139" priority="135" operator="containsText" text="1/2">
      <formula>NOT(ISERROR(SEARCH("1/2",G76)))</formula>
    </cfRule>
  </conditionalFormatting>
  <conditionalFormatting sqref="A76">
    <cfRule type="containsText" dxfId="138" priority="138" operator="containsText" text="1/2">
      <formula>NOT(ISERROR(SEARCH("1/2",A76)))</formula>
    </cfRule>
  </conditionalFormatting>
  <conditionalFormatting sqref="K76">
    <cfRule type="containsText" dxfId="137" priority="133" operator="containsText" text="1/2">
      <formula>NOT(ISERROR(SEARCH("1/2",K76)))</formula>
    </cfRule>
  </conditionalFormatting>
  <conditionalFormatting sqref="C76">
    <cfRule type="containsText" dxfId="136" priority="137" operator="containsText" text="1/2">
      <formula>NOT(ISERROR(SEARCH("1/2",C76)))</formula>
    </cfRule>
  </conditionalFormatting>
  <conditionalFormatting sqref="E76">
    <cfRule type="containsText" dxfId="135" priority="136" operator="containsText" text="1/2">
      <formula>NOT(ISERROR(SEARCH("1/2",E76)))</formula>
    </cfRule>
  </conditionalFormatting>
  <conditionalFormatting sqref="I76">
    <cfRule type="containsText" dxfId="134" priority="134" operator="containsText" text="1/2">
      <formula>NOT(ISERROR(SEARCH("1/2",I76)))</formula>
    </cfRule>
  </conditionalFormatting>
  <conditionalFormatting sqref="A78 C78">
    <cfRule type="containsText" dxfId="133" priority="132" operator="containsText" text="1/2">
      <formula>NOT(ISERROR(SEARCH("1/2",A78)))</formula>
    </cfRule>
  </conditionalFormatting>
  <conditionalFormatting sqref="E78 G78 I78 K78">
    <cfRule type="containsText" dxfId="132" priority="131" operator="containsText" text="1/2">
      <formula>NOT(ISERROR(SEARCH("1/2",E78)))</formula>
    </cfRule>
  </conditionalFormatting>
  <conditionalFormatting sqref="G81">
    <cfRule type="containsText" dxfId="131" priority="127" operator="containsText" text="1/2">
      <formula>NOT(ISERROR(SEARCH("1/2",G81)))</formula>
    </cfRule>
  </conditionalFormatting>
  <conditionalFormatting sqref="A81">
    <cfRule type="containsText" dxfId="130" priority="130" operator="containsText" text="1/2">
      <formula>NOT(ISERROR(SEARCH("1/2",A81)))</formula>
    </cfRule>
  </conditionalFormatting>
  <conditionalFormatting sqref="K81">
    <cfRule type="containsText" dxfId="129" priority="125" operator="containsText" text="1/2">
      <formula>NOT(ISERROR(SEARCH("1/2",K81)))</formula>
    </cfRule>
  </conditionalFormatting>
  <conditionalFormatting sqref="C81">
    <cfRule type="containsText" dxfId="128" priority="129" operator="containsText" text="1/2">
      <formula>NOT(ISERROR(SEARCH("1/2",C81)))</formula>
    </cfRule>
  </conditionalFormatting>
  <conditionalFormatting sqref="E81">
    <cfRule type="containsText" dxfId="127" priority="128" operator="containsText" text="1/2">
      <formula>NOT(ISERROR(SEARCH("1/2",E81)))</formula>
    </cfRule>
  </conditionalFormatting>
  <conditionalFormatting sqref="I81">
    <cfRule type="containsText" dxfId="126" priority="126" operator="containsText" text="1/2">
      <formula>NOT(ISERROR(SEARCH("1/2",I81)))</formula>
    </cfRule>
  </conditionalFormatting>
  <conditionalFormatting sqref="A83 C83">
    <cfRule type="containsText" dxfId="125" priority="124" operator="containsText" text="1/2">
      <formula>NOT(ISERROR(SEARCH("1/2",A83)))</formula>
    </cfRule>
  </conditionalFormatting>
  <conditionalFormatting sqref="E83 G83 I83 K83">
    <cfRule type="containsText" dxfId="124" priority="123" operator="containsText" text="1/2">
      <formula>NOT(ISERROR(SEARCH("1/2",E83)))</formula>
    </cfRule>
  </conditionalFormatting>
  <conditionalFormatting sqref="G86">
    <cfRule type="containsText" dxfId="123" priority="119" operator="containsText" text="1/2">
      <formula>NOT(ISERROR(SEARCH("1/2",G86)))</formula>
    </cfRule>
  </conditionalFormatting>
  <conditionalFormatting sqref="A86">
    <cfRule type="containsText" dxfId="122" priority="122" operator="containsText" text="1/2">
      <formula>NOT(ISERROR(SEARCH("1/2",A86)))</formula>
    </cfRule>
  </conditionalFormatting>
  <conditionalFormatting sqref="K86">
    <cfRule type="containsText" dxfId="121" priority="117" operator="containsText" text="1/2">
      <formula>NOT(ISERROR(SEARCH("1/2",K86)))</formula>
    </cfRule>
  </conditionalFormatting>
  <conditionalFormatting sqref="C86">
    <cfRule type="containsText" dxfId="120" priority="121" operator="containsText" text="1/2">
      <formula>NOT(ISERROR(SEARCH("1/2",C86)))</formula>
    </cfRule>
  </conditionalFormatting>
  <conditionalFormatting sqref="E86">
    <cfRule type="containsText" dxfId="119" priority="120" operator="containsText" text="1/2">
      <formula>NOT(ISERROR(SEARCH("1/2",E86)))</formula>
    </cfRule>
  </conditionalFormatting>
  <conditionalFormatting sqref="I86">
    <cfRule type="containsText" dxfId="118" priority="118" operator="containsText" text="1/2">
      <formula>NOT(ISERROR(SEARCH("1/2",I86)))</formula>
    </cfRule>
  </conditionalFormatting>
  <conditionalFormatting sqref="A88 C88">
    <cfRule type="containsText" dxfId="117" priority="116" operator="containsText" text="1/2">
      <formula>NOT(ISERROR(SEARCH("1/2",A88)))</formula>
    </cfRule>
  </conditionalFormatting>
  <conditionalFormatting sqref="E88 G88 I88 K88">
    <cfRule type="containsText" dxfId="116" priority="115" operator="containsText" text="1/2">
      <formula>NOT(ISERROR(SEARCH("1/2",E88)))</formula>
    </cfRule>
  </conditionalFormatting>
  <conditionalFormatting sqref="G117">
    <cfRule type="containsText" dxfId="115" priority="114" operator="containsText" text="1/2">
      <formula>NOT(ISERROR(SEARCH("1/2",G117)))</formula>
    </cfRule>
  </conditionalFormatting>
  <conditionalFormatting sqref="K117">
    <cfRule type="containsText" dxfId="114" priority="112" operator="containsText" text="1/2">
      <formula>NOT(ISERROR(SEARCH("1/2",K117)))</formula>
    </cfRule>
  </conditionalFormatting>
  <conditionalFormatting sqref="I117">
    <cfRule type="containsText" dxfId="113" priority="113" operator="containsText" text="1/2">
      <formula>NOT(ISERROR(SEARCH("1/2",I117)))</formula>
    </cfRule>
  </conditionalFormatting>
  <conditionalFormatting sqref="G119 I119 K119">
    <cfRule type="containsText" dxfId="112" priority="111" operator="containsText" text="1/2">
      <formula>NOT(ISERROR(SEARCH("1/2",G119)))</formula>
    </cfRule>
  </conditionalFormatting>
  <conditionalFormatting sqref="G123">
    <cfRule type="containsText" dxfId="111" priority="107" operator="containsText" text="1/2">
      <formula>NOT(ISERROR(SEARCH("1/2",G123)))</formula>
    </cfRule>
  </conditionalFormatting>
  <conditionalFormatting sqref="A123">
    <cfRule type="containsText" dxfId="110" priority="110" operator="containsText" text="1/2">
      <formula>NOT(ISERROR(SEARCH("1/2",A123)))</formula>
    </cfRule>
  </conditionalFormatting>
  <conditionalFormatting sqref="K123">
    <cfRule type="containsText" dxfId="109" priority="105" operator="containsText" text="1/2">
      <formula>NOT(ISERROR(SEARCH("1/2",K123)))</formula>
    </cfRule>
  </conditionalFormatting>
  <conditionalFormatting sqref="C123">
    <cfRule type="containsText" dxfId="108" priority="109" operator="containsText" text="1/2">
      <formula>NOT(ISERROR(SEARCH("1/2",C123)))</formula>
    </cfRule>
  </conditionalFormatting>
  <conditionalFormatting sqref="E123">
    <cfRule type="containsText" dxfId="107" priority="108" operator="containsText" text="1/2">
      <formula>NOT(ISERROR(SEARCH("1/2",E123)))</formula>
    </cfRule>
  </conditionalFormatting>
  <conditionalFormatting sqref="I123">
    <cfRule type="containsText" dxfId="106" priority="106" operator="containsText" text="1/2">
      <formula>NOT(ISERROR(SEARCH("1/2",I123)))</formula>
    </cfRule>
  </conditionalFormatting>
  <conditionalFormatting sqref="A125 C125">
    <cfRule type="containsText" dxfId="105" priority="104" operator="containsText" text="1/2">
      <formula>NOT(ISERROR(SEARCH("1/2",A125)))</formula>
    </cfRule>
  </conditionalFormatting>
  <conditionalFormatting sqref="E125 G125 I125 K125">
    <cfRule type="containsText" dxfId="104" priority="103" operator="containsText" text="1/2">
      <formula>NOT(ISERROR(SEARCH("1/2",E125)))</formula>
    </cfRule>
  </conditionalFormatting>
  <conditionalFormatting sqref="G128">
    <cfRule type="containsText" dxfId="103" priority="99" operator="containsText" text="1/2">
      <formula>NOT(ISERROR(SEARCH("1/2",G128)))</formula>
    </cfRule>
  </conditionalFormatting>
  <conditionalFormatting sqref="A128">
    <cfRule type="containsText" dxfId="102" priority="102" operator="containsText" text="1/2">
      <formula>NOT(ISERROR(SEARCH("1/2",A128)))</formula>
    </cfRule>
  </conditionalFormatting>
  <conditionalFormatting sqref="K128">
    <cfRule type="containsText" dxfId="101" priority="97" operator="containsText" text="1/2">
      <formula>NOT(ISERROR(SEARCH("1/2",K128)))</formula>
    </cfRule>
  </conditionalFormatting>
  <conditionalFormatting sqref="C128">
    <cfRule type="containsText" dxfId="100" priority="101" operator="containsText" text="1/2">
      <formula>NOT(ISERROR(SEARCH("1/2",C128)))</formula>
    </cfRule>
  </conditionalFormatting>
  <conditionalFormatting sqref="E128">
    <cfRule type="containsText" dxfId="99" priority="100" operator="containsText" text="1/2">
      <formula>NOT(ISERROR(SEARCH("1/2",E128)))</formula>
    </cfRule>
  </conditionalFormatting>
  <conditionalFormatting sqref="I128">
    <cfRule type="containsText" dxfId="98" priority="98" operator="containsText" text="1/2">
      <formula>NOT(ISERROR(SEARCH("1/2",I128)))</formula>
    </cfRule>
  </conditionalFormatting>
  <conditionalFormatting sqref="A130 C130">
    <cfRule type="containsText" dxfId="97" priority="96" operator="containsText" text="1/2">
      <formula>NOT(ISERROR(SEARCH("1/2",A130)))</formula>
    </cfRule>
  </conditionalFormatting>
  <conditionalFormatting sqref="E130 G130 I130 K130">
    <cfRule type="containsText" dxfId="96" priority="95" operator="containsText" text="1/2">
      <formula>NOT(ISERROR(SEARCH("1/2",E130)))</formula>
    </cfRule>
  </conditionalFormatting>
  <conditionalFormatting sqref="G133">
    <cfRule type="containsText" dxfId="95" priority="91" operator="containsText" text="1/2">
      <formula>NOT(ISERROR(SEARCH("1/2",G133)))</formula>
    </cfRule>
  </conditionalFormatting>
  <conditionalFormatting sqref="A133">
    <cfRule type="containsText" dxfId="94" priority="94" operator="containsText" text="1/2">
      <formula>NOT(ISERROR(SEARCH("1/2",A133)))</formula>
    </cfRule>
  </conditionalFormatting>
  <conditionalFormatting sqref="K133">
    <cfRule type="containsText" dxfId="93" priority="89" operator="containsText" text="1/2">
      <formula>NOT(ISERROR(SEARCH("1/2",K133)))</formula>
    </cfRule>
  </conditionalFormatting>
  <conditionalFormatting sqref="C133">
    <cfRule type="containsText" dxfId="92" priority="93" operator="containsText" text="1/2">
      <formula>NOT(ISERROR(SEARCH("1/2",C133)))</formula>
    </cfRule>
  </conditionalFormatting>
  <conditionalFormatting sqref="E133">
    <cfRule type="containsText" dxfId="91" priority="92" operator="containsText" text="1/2">
      <formula>NOT(ISERROR(SEARCH("1/2",E133)))</formula>
    </cfRule>
  </conditionalFormatting>
  <conditionalFormatting sqref="I133">
    <cfRule type="containsText" dxfId="90" priority="90" operator="containsText" text="1/2">
      <formula>NOT(ISERROR(SEARCH("1/2",I133)))</formula>
    </cfRule>
  </conditionalFormatting>
  <conditionalFormatting sqref="A135 C135">
    <cfRule type="containsText" dxfId="89" priority="88" operator="containsText" text="1/2">
      <formula>NOT(ISERROR(SEARCH("1/2",A135)))</formula>
    </cfRule>
  </conditionalFormatting>
  <conditionalFormatting sqref="E135 G135 I135 K135">
    <cfRule type="containsText" dxfId="88" priority="87" operator="containsText" text="1/2">
      <formula>NOT(ISERROR(SEARCH("1/2",E135)))</formula>
    </cfRule>
  </conditionalFormatting>
  <conditionalFormatting sqref="G138">
    <cfRule type="containsText" dxfId="87" priority="86" operator="containsText" text="1/2">
      <formula>NOT(ISERROR(SEARCH("1/2",G138)))</formula>
    </cfRule>
  </conditionalFormatting>
  <conditionalFormatting sqref="K138">
    <cfRule type="containsText" dxfId="86" priority="84" operator="containsText" text="1/2">
      <formula>NOT(ISERROR(SEARCH("1/2",K138)))</formula>
    </cfRule>
  </conditionalFormatting>
  <conditionalFormatting sqref="I138">
    <cfRule type="containsText" dxfId="85" priority="85" operator="containsText" text="1/2">
      <formula>NOT(ISERROR(SEARCH("1/2",I138)))</formula>
    </cfRule>
  </conditionalFormatting>
  <conditionalFormatting sqref="G140 I140 K140">
    <cfRule type="containsText" dxfId="84" priority="83" operator="containsText" text="1/2">
      <formula>NOT(ISERROR(SEARCH("1/2",G140)))</formula>
    </cfRule>
  </conditionalFormatting>
  <conditionalFormatting sqref="G144">
    <cfRule type="containsText" dxfId="83" priority="79" operator="containsText" text="1/2">
      <formula>NOT(ISERROR(SEARCH("1/2",G144)))</formula>
    </cfRule>
  </conditionalFormatting>
  <conditionalFormatting sqref="A144">
    <cfRule type="containsText" dxfId="82" priority="82" operator="containsText" text="1/2">
      <formula>NOT(ISERROR(SEARCH("1/2",A144)))</formula>
    </cfRule>
  </conditionalFormatting>
  <conditionalFormatting sqref="K144">
    <cfRule type="containsText" dxfId="81" priority="77" operator="containsText" text="1/2">
      <formula>NOT(ISERROR(SEARCH("1/2",K144)))</formula>
    </cfRule>
  </conditionalFormatting>
  <conditionalFormatting sqref="C144">
    <cfRule type="containsText" dxfId="80" priority="81" operator="containsText" text="1/2">
      <formula>NOT(ISERROR(SEARCH("1/2",C144)))</formula>
    </cfRule>
  </conditionalFormatting>
  <conditionalFormatting sqref="E144">
    <cfRule type="containsText" dxfId="79" priority="80" operator="containsText" text="1/2">
      <formula>NOT(ISERROR(SEARCH("1/2",E144)))</formula>
    </cfRule>
  </conditionalFormatting>
  <conditionalFormatting sqref="I144">
    <cfRule type="containsText" dxfId="78" priority="78" operator="containsText" text="1/2">
      <formula>NOT(ISERROR(SEARCH("1/2",I144)))</formula>
    </cfRule>
  </conditionalFormatting>
  <conditionalFormatting sqref="A146 C146">
    <cfRule type="containsText" dxfId="77" priority="76" operator="containsText" text="1/2">
      <formula>NOT(ISERROR(SEARCH("1/2",A146)))</formula>
    </cfRule>
  </conditionalFormatting>
  <conditionalFormatting sqref="E146 G146 I146 K146">
    <cfRule type="containsText" dxfId="76" priority="75" operator="containsText" text="1/2">
      <formula>NOT(ISERROR(SEARCH("1/2",E146)))</formula>
    </cfRule>
  </conditionalFormatting>
  <conditionalFormatting sqref="G149">
    <cfRule type="containsText" dxfId="75" priority="71" operator="containsText" text="1/2">
      <formula>NOT(ISERROR(SEARCH("1/2",G149)))</formula>
    </cfRule>
  </conditionalFormatting>
  <conditionalFormatting sqref="A149">
    <cfRule type="containsText" dxfId="74" priority="74" operator="containsText" text="1/2">
      <formula>NOT(ISERROR(SEARCH("1/2",A149)))</formula>
    </cfRule>
  </conditionalFormatting>
  <conditionalFormatting sqref="K149">
    <cfRule type="containsText" dxfId="73" priority="69" operator="containsText" text="1/2">
      <formula>NOT(ISERROR(SEARCH("1/2",K149)))</formula>
    </cfRule>
  </conditionalFormatting>
  <conditionalFormatting sqref="C149">
    <cfRule type="containsText" dxfId="72" priority="73" operator="containsText" text="1/2">
      <formula>NOT(ISERROR(SEARCH("1/2",C149)))</formula>
    </cfRule>
  </conditionalFormatting>
  <conditionalFormatting sqref="E149">
    <cfRule type="containsText" dxfId="71" priority="72" operator="containsText" text="1/2">
      <formula>NOT(ISERROR(SEARCH("1/2",E149)))</formula>
    </cfRule>
  </conditionalFormatting>
  <conditionalFormatting sqref="I149">
    <cfRule type="containsText" dxfId="70" priority="70" operator="containsText" text="1/2">
      <formula>NOT(ISERROR(SEARCH("1/2",I149)))</formula>
    </cfRule>
  </conditionalFormatting>
  <conditionalFormatting sqref="A151 C151">
    <cfRule type="containsText" dxfId="69" priority="68" operator="containsText" text="1/2">
      <formula>NOT(ISERROR(SEARCH("1/2",A151)))</formula>
    </cfRule>
  </conditionalFormatting>
  <conditionalFormatting sqref="E151 G151 I151 K151">
    <cfRule type="containsText" dxfId="68" priority="67" operator="containsText" text="1/2">
      <formula>NOT(ISERROR(SEARCH("1/2",E151)))</formula>
    </cfRule>
  </conditionalFormatting>
  <conditionalFormatting sqref="G154">
    <cfRule type="containsText" dxfId="67" priority="63" operator="containsText" text="1/2">
      <formula>NOT(ISERROR(SEARCH("1/2",G154)))</formula>
    </cfRule>
  </conditionalFormatting>
  <conditionalFormatting sqref="A154">
    <cfRule type="containsText" dxfId="66" priority="66" operator="containsText" text="1/2">
      <formula>NOT(ISERROR(SEARCH("1/2",A154)))</formula>
    </cfRule>
  </conditionalFormatting>
  <conditionalFormatting sqref="K154">
    <cfRule type="containsText" dxfId="65" priority="61" operator="containsText" text="1/2">
      <formula>NOT(ISERROR(SEARCH("1/2",K154)))</formula>
    </cfRule>
  </conditionalFormatting>
  <conditionalFormatting sqref="C154">
    <cfRule type="containsText" dxfId="64" priority="65" operator="containsText" text="1/2">
      <formula>NOT(ISERROR(SEARCH("1/2",C154)))</formula>
    </cfRule>
  </conditionalFormatting>
  <conditionalFormatting sqref="E154">
    <cfRule type="containsText" dxfId="63" priority="64" operator="containsText" text="1/2">
      <formula>NOT(ISERROR(SEARCH("1/2",E154)))</formula>
    </cfRule>
  </conditionalFormatting>
  <conditionalFormatting sqref="I154">
    <cfRule type="containsText" dxfId="62" priority="62" operator="containsText" text="1/2">
      <formula>NOT(ISERROR(SEARCH("1/2",I154)))</formula>
    </cfRule>
  </conditionalFormatting>
  <conditionalFormatting sqref="A156 C156">
    <cfRule type="containsText" dxfId="61" priority="60" operator="containsText" text="1/2">
      <formula>NOT(ISERROR(SEARCH("1/2",A156)))</formula>
    </cfRule>
  </conditionalFormatting>
  <conditionalFormatting sqref="E156 G156 I156 K156">
    <cfRule type="containsText" dxfId="60" priority="59" operator="containsText" text="1/2">
      <formula>NOT(ISERROR(SEARCH("1/2",E156)))</formula>
    </cfRule>
  </conditionalFormatting>
  <conditionalFormatting sqref="G185">
    <cfRule type="containsText" dxfId="59" priority="56" operator="containsText" text="1/2">
      <formula>NOT(ISERROR(SEARCH("1/2",G185)))</formula>
    </cfRule>
  </conditionalFormatting>
  <conditionalFormatting sqref="K185">
    <cfRule type="containsText" dxfId="58" priority="54" operator="containsText" text="1/2">
      <formula>NOT(ISERROR(SEARCH("1/2",K185)))</formula>
    </cfRule>
  </conditionalFormatting>
  <conditionalFormatting sqref="C185">
    <cfRule type="containsText" dxfId="57" priority="58" operator="containsText" text="1/2">
      <formula>NOT(ISERROR(SEARCH("1/2",C185)))</formula>
    </cfRule>
  </conditionalFormatting>
  <conditionalFormatting sqref="E185">
    <cfRule type="containsText" dxfId="56" priority="57" operator="containsText" text="1/2">
      <formula>NOT(ISERROR(SEARCH("1/2",E185)))</formula>
    </cfRule>
  </conditionalFormatting>
  <conditionalFormatting sqref="I185">
    <cfRule type="containsText" dxfId="55" priority="55" operator="containsText" text="1/2">
      <formula>NOT(ISERROR(SEARCH("1/2",I185)))</formula>
    </cfRule>
  </conditionalFormatting>
  <conditionalFormatting sqref="C187">
    <cfRule type="containsText" dxfId="54" priority="53" operator="containsText" text="1/2">
      <formula>NOT(ISERROR(SEARCH("1/2",C187)))</formula>
    </cfRule>
  </conditionalFormatting>
  <conditionalFormatting sqref="E187 G187 I187 K187">
    <cfRule type="containsText" dxfId="53" priority="52" operator="containsText" text="1/2">
      <formula>NOT(ISERROR(SEARCH("1/2",E187)))</formula>
    </cfRule>
  </conditionalFormatting>
  <conditionalFormatting sqref="G191">
    <cfRule type="containsText" dxfId="52" priority="48" operator="containsText" text="1/2">
      <formula>NOT(ISERROR(SEARCH("1/2",G191)))</formula>
    </cfRule>
  </conditionalFormatting>
  <conditionalFormatting sqref="A191">
    <cfRule type="containsText" dxfId="51" priority="51" operator="containsText" text="1/2">
      <formula>NOT(ISERROR(SEARCH("1/2",A191)))</formula>
    </cfRule>
  </conditionalFormatting>
  <conditionalFormatting sqref="K191">
    <cfRule type="containsText" dxfId="50" priority="46" operator="containsText" text="1/2">
      <formula>NOT(ISERROR(SEARCH("1/2",K191)))</formula>
    </cfRule>
  </conditionalFormatting>
  <conditionalFormatting sqref="C191">
    <cfRule type="containsText" dxfId="49" priority="50" operator="containsText" text="1/2">
      <formula>NOT(ISERROR(SEARCH("1/2",C191)))</formula>
    </cfRule>
  </conditionalFormatting>
  <conditionalFormatting sqref="E191">
    <cfRule type="containsText" dxfId="48" priority="49" operator="containsText" text="1/2">
      <formula>NOT(ISERROR(SEARCH("1/2",E191)))</formula>
    </cfRule>
  </conditionalFormatting>
  <conditionalFormatting sqref="I191">
    <cfRule type="containsText" dxfId="47" priority="47" operator="containsText" text="1/2">
      <formula>NOT(ISERROR(SEARCH("1/2",I191)))</formula>
    </cfRule>
  </conditionalFormatting>
  <conditionalFormatting sqref="A193 C193">
    <cfRule type="containsText" dxfId="46" priority="45" operator="containsText" text="1/2">
      <formula>NOT(ISERROR(SEARCH("1/2",A193)))</formula>
    </cfRule>
  </conditionalFormatting>
  <conditionalFormatting sqref="E193 G193 I193 K193">
    <cfRule type="containsText" dxfId="45" priority="44" operator="containsText" text="1/2">
      <formula>NOT(ISERROR(SEARCH("1/2",E193)))</formula>
    </cfRule>
  </conditionalFormatting>
  <conditionalFormatting sqref="G196">
    <cfRule type="containsText" dxfId="44" priority="40" operator="containsText" text="1/2">
      <formula>NOT(ISERROR(SEARCH("1/2",G196)))</formula>
    </cfRule>
  </conditionalFormatting>
  <conditionalFormatting sqref="A196">
    <cfRule type="containsText" dxfId="43" priority="43" operator="containsText" text="1/2">
      <formula>NOT(ISERROR(SEARCH("1/2",A196)))</formula>
    </cfRule>
  </conditionalFormatting>
  <conditionalFormatting sqref="K196">
    <cfRule type="containsText" dxfId="42" priority="38" operator="containsText" text="1/2">
      <formula>NOT(ISERROR(SEARCH("1/2",K196)))</formula>
    </cfRule>
  </conditionalFormatting>
  <conditionalFormatting sqref="C196">
    <cfRule type="containsText" dxfId="41" priority="42" operator="containsText" text="1/2">
      <formula>NOT(ISERROR(SEARCH("1/2",C196)))</formula>
    </cfRule>
  </conditionalFormatting>
  <conditionalFormatting sqref="E196">
    <cfRule type="containsText" dxfId="40" priority="41" operator="containsText" text="1/2">
      <formula>NOT(ISERROR(SEARCH("1/2",E196)))</formula>
    </cfRule>
  </conditionalFormatting>
  <conditionalFormatting sqref="I196">
    <cfRule type="containsText" dxfId="39" priority="39" operator="containsText" text="1/2">
      <formula>NOT(ISERROR(SEARCH("1/2",I196)))</formula>
    </cfRule>
  </conditionalFormatting>
  <conditionalFormatting sqref="A198 C198">
    <cfRule type="containsText" dxfId="38" priority="37" operator="containsText" text="1/2">
      <formula>NOT(ISERROR(SEARCH("1/2",A198)))</formula>
    </cfRule>
  </conditionalFormatting>
  <conditionalFormatting sqref="E198 G198 I198 K198">
    <cfRule type="containsText" dxfId="37" priority="36" operator="containsText" text="1/2">
      <formula>NOT(ISERROR(SEARCH("1/2",E198)))</formula>
    </cfRule>
  </conditionalFormatting>
  <conditionalFormatting sqref="G201">
    <cfRule type="containsText" dxfId="36" priority="32" operator="containsText" text="1/2">
      <formula>NOT(ISERROR(SEARCH("1/2",G201)))</formula>
    </cfRule>
  </conditionalFormatting>
  <conditionalFormatting sqref="A201">
    <cfRule type="containsText" dxfId="35" priority="35" operator="containsText" text="1/2">
      <formula>NOT(ISERROR(SEARCH("1/2",A201)))</formula>
    </cfRule>
  </conditionalFormatting>
  <conditionalFormatting sqref="K201">
    <cfRule type="containsText" dxfId="34" priority="30" operator="containsText" text="1/2">
      <formula>NOT(ISERROR(SEARCH("1/2",K201)))</formula>
    </cfRule>
  </conditionalFormatting>
  <conditionalFormatting sqref="C201">
    <cfRule type="containsText" dxfId="33" priority="34" operator="containsText" text="1/2">
      <formula>NOT(ISERROR(SEARCH("1/2",C201)))</formula>
    </cfRule>
  </conditionalFormatting>
  <conditionalFormatting sqref="E201">
    <cfRule type="containsText" dxfId="32" priority="33" operator="containsText" text="1/2">
      <formula>NOT(ISERROR(SEARCH("1/2",E201)))</formula>
    </cfRule>
  </conditionalFormatting>
  <conditionalFormatting sqref="I201">
    <cfRule type="containsText" dxfId="31" priority="31" operator="containsText" text="1/2">
      <formula>NOT(ISERROR(SEARCH("1/2",I201)))</formula>
    </cfRule>
  </conditionalFormatting>
  <conditionalFormatting sqref="A203 C203">
    <cfRule type="containsText" dxfId="30" priority="29" operator="containsText" text="1/2">
      <formula>NOT(ISERROR(SEARCH("1/2",A203)))</formula>
    </cfRule>
  </conditionalFormatting>
  <conditionalFormatting sqref="E203 G203 I203 K203">
    <cfRule type="containsText" dxfId="29" priority="28" operator="containsText" text="1/2">
      <formula>NOT(ISERROR(SEARCH("1/2",E203)))</formula>
    </cfRule>
  </conditionalFormatting>
  <conditionalFormatting sqref="K206">
    <cfRule type="containsText" dxfId="28" priority="26" operator="containsText" text="1/2">
      <formula>NOT(ISERROR(SEARCH("1/2",K206)))</formula>
    </cfRule>
  </conditionalFormatting>
  <conditionalFormatting sqref="I206">
    <cfRule type="containsText" dxfId="27" priority="27" operator="containsText" text="1/2">
      <formula>NOT(ISERROR(SEARCH("1/2",I206)))</formula>
    </cfRule>
  </conditionalFormatting>
  <conditionalFormatting sqref="I208 K208">
    <cfRule type="containsText" dxfId="26" priority="25" operator="containsText" text="1/2">
      <formula>NOT(ISERROR(SEARCH("1/2",I208)))</formula>
    </cfRule>
  </conditionalFormatting>
  <conditionalFormatting sqref="G212">
    <cfRule type="containsText" dxfId="25" priority="21" operator="containsText" text="1/2">
      <formula>NOT(ISERROR(SEARCH("1/2",G212)))</formula>
    </cfRule>
  </conditionalFormatting>
  <conditionalFormatting sqref="A212">
    <cfRule type="containsText" dxfId="24" priority="24" operator="containsText" text="1/2">
      <formula>NOT(ISERROR(SEARCH("1/2",A212)))</formula>
    </cfRule>
  </conditionalFormatting>
  <conditionalFormatting sqref="K212">
    <cfRule type="containsText" dxfId="23" priority="19" operator="containsText" text="1/2">
      <formula>NOT(ISERROR(SEARCH("1/2",K212)))</formula>
    </cfRule>
  </conditionalFormatting>
  <conditionalFormatting sqref="C212">
    <cfRule type="containsText" dxfId="22" priority="23" operator="containsText" text="1/2">
      <formula>NOT(ISERROR(SEARCH("1/2",C212)))</formula>
    </cfRule>
  </conditionalFormatting>
  <conditionalFormatting sqref="E212">
    <cfRule type="containsText" dxfId="21" priority="22" operator="containsText" text="1/2">
      <formula>NOT(ISERROR(SEARCH("1/2",E212)))</formula>
    </cfRule>
  </conditionalFormatting>
  <conditionalFormatting sqref="I212">
    <cfRule type="containsText" dxfId="20" priority="20" operator="containsText" text="1/2">
      <formula>NOT(ISERROR(SEARCH("1/2",I212)))</formula>
    </cfRule>
  </conditionalFormatting>
  <conditionalFormatting sqref="A214 C214">
    <cfRule type="containsText" dxfId="19" priority="18" operator="containsText" text="1/2">
      <formula>NOT(ISERROR(SEARCH("1/2",A214)))</formula>
    </cfRule>
  </conditionalFormatting>
  <conditionalFormatting sqref="E214 G214 I214 K214">
    <cfRule type="containsText" dxfId="18" priority="17" operator="containsText" text="1/2">
      <formula>NOT(ISERROR(SEARCH("1/2",E214)))</formula>
    </cfRule>
  </conditionalFormatting>
  <conditionalFormatting sqref="G217">
    <cfRule type="containsText" dxfId="17" priority="13" operator="containsText" text="1/2">
      <formula>NOT(ISERROR(SEARCH("1/2",G217)))</formula>
    </cfRule>
  </conditionalFormatting>
  <conditionalFormatting sqref="A217">
    <cfRule type="containsText" dxfId="16" priority="16" operator="containsText" text="1/2">
      <formula>NOT(ISERROR(SEARCH("1/2",A217)))</formula>
    </cfRule>
  </conditionalFormatting>
  <conditionalFormatting sqref="K217">
    <cfRule type="containsText" dxfId="15" priority="11" operator="containsText" text="1/2">
      <formula>NOT(ISERROR(SEARCH("1/2",K217)))</formula>
    </cfRule>
  </conditionalFormatting>
  <conditionalFormatting sqref="C217">
    <cfRule type="containsText" dxfId="14" priority="15" operator="containsText" text="1/2">
      <formula>NOT(ISERROR(SEARCH("1/2",C217)))</formula>
    </cfRule>
  </conditionalFormatting>
  <conditionalFormatting sqref="E217">
    <cfRule type="containsText" dxfId="13" priority="14" operator="containsText" text="1/2">
      <formula>NOT(ISERROR(SEARCH("1/2",E217)))</formula>
    </cfRule>
  </conditionalFormatting>
  <conditionalFormatting sqref="I217">
    <cfRule type="containsText" dxfId="12" priority="12" operator="containsText" text="1/2">
      <formula>NOT(ISERROR(SEARCH("1/2",I217)))</formula>
    </cfRule>
  </conditionalFormatting>
  <conditionalFormatting sqref="A219 C219">
    <cfRule type="containsText" dxfId="11" priority="10" operator="containsText" text="1/2">
      <formula>NOT(ISERROR(SEARCH("1/2",A219)))</formula>
    </cfRule>
  </conditionalFormatting>
  <conditionalFormatting sqref="E219 G219 I219 K219">
    <cfRule type="containsText" dxfId="10" priority="9" operator="containsText" text="1/2">
      <formula>NOT(ISERROR(SEARCH("1/2",E219)))</formula>
    </cfRule>
  </conditionalFormatting>
  <conditionalFormatting sqref="G222">
    <cfRule type="containsText" dxfId="9" priority="5" operator="containsText" text="1/2">
      <formula>NOT(ISERROR(SEARCH("1/2",G222)))</formula>
    </cfRule>
  </conditionalFormatting>
  <conditionalFormatting sqref="A222">
    <cfRule type="containsText" dxfId="8" priority="8" operator="containsText" text="1/2">
      <formula>NOT(ISERROR(SEARCH("1/2",A222)))</formula>
    </cfRule>
  </conditionalFormatting>
  <conditionalFormatting sqref="K222">
    <cfRule type="containsText" dxfId="7" priority="3" operator="containsText" text="1/2">
      <formula>NOT(ISERROR(SEARCH("1/2",K222)))</formula>
    </cfRule>
  </conditionalFormatting>
  <conditionalFormatting sqref="C222">
    <cfRule type="containsText" dxfId="6" priority="7" operator="containsText" text="1/2">
      <formula>NOT(ISERROR(SEARCH("1/2",C222)))</formula>
    </cfRule>
  </conditionalFormatting>
  <conditionalFormatting sqref="E222">
    <cfRule type="containsText" dxfId="5" priority="6" operator="containsText" text="1/2">
      <formula>NOT(ISERROR(SEARCH("1/2",E222)))</formula>
    </cfRule>
  </conditionalFormatting>
  <conditionalFormatting sqref="I222">
    <cfRule type="containsText" dxfId="4" priority="4" operator="containsText" text="1/2">
      <formula>NOT(ISERROR(SEARCH("1/2",I222)))</formula>
    </cfRule>
  </conditionalFormatting>
  <conditionalFormatting sqref="A224 C224">
    <cfRule type="containsText" dxfId="3" priority="2" operator="containsText" text="1/2">
      <formula>NOT(ISERROR(SEARCH("1/2",A224)))</formula>
    </cfRule>
  </conditionalFormatting>
  <conditionalFormatting sqref="E224 G224 I224 K224">
    <cfRule type="containsText" dxfId="2" priority="1" operator="containsText" text="1/2">
      <formula>NOT(ISERROR(SEARCH("1/2",E224)))</formula>
    </cfRule>
  </conditionalFormatting>
  <pageMargins left="0.7" right="0.7" top="0.75" bottom="0.75" header="0.3" footer="0.3"/>
  <pageSetup paperSize="9" scale="59" orientation="portrait" horizontalDpi="0" verticalDpi="0"/>
  <rowBreaks count="1" manualBreakCount="1">
    <brk id="25" max="16383" man="1"/>
  </rowBreaks>
  <colBreaks count="1" manualBreakCount="1">
    <brk id="12"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6" enableFormatConditionsCalculation="0"/>
  <dimension ref="A1:E81"/>
  <sheetViews>
    <sheetView workbookViewId="0">
      <selection activeCell="C15" sqref="C15"/>
    </sheetView>
  </sheetViews>
  <sheetFormatPr baseColWidth="10" defaultColWidth="10.875" defaultRowHeight="15.75" x14ac:dyDescent="0.25"/>
  <cols>
    <col min="1" max="2" width="10.875" style="20"/>
    <col min="3" max="3" width="30.625" style="20" customWidth="1"/>
    <col min="4" max="4" width="14.625" style="20" customWidth="1"/>
    <col min="5" max="5" width="28.875" style="20" customWidth="1"/>
    <col min="6" max="16384" width="10.875" style="20"/>
  </cols>
  <sheetData>
    <row r="1" spans="1:5" ht="16.5" thickBot="1" x14ac:dyDescent="0.3">
      <c r="A1" s="21" t="s">
        <v>236</v>
      </c>
      <c r="C1" s="326" t="s">
        <v>237</v>
      </c>
      <c r="E1" s="23" t="s">
        <v>238</v>
      </c>
    </row>
    <row r="2" spans="1:5" x14ac:dyDescent="0.25">
      <c r="A2" s="20">
        <v>2017</v>
      </c>
      <c r="C2" s="332" t="s">
        <v>248</v>
      </c>
      <c r="E2" s="29"/>
    </row>
    <row r="3" spans="1:5" x14ac:dyDescent="0.25">
      <c r="C3" s="323" t="s">
        <v>240</v>
      </c>
      <c r="E3" s="24" t="s">
        <v>12</v>
      </c>
    </row>
    <row r="4" spans="1:5" x14ac:dyDescent="0.25">
      <c r="C4" s="323" t="s">
        <v>241</v>
      </c>
      <c r="E4" s="28" t="s">
        <v>14</v>
      </c>
    </row>
    <row r="5" spans="1:5" x14ac:dyDescent="0.25">
      <c r="C5" s="22" t="s">
        <v>242</v>
      </c>
      <c r="E5" s="24" t="s">
        <v>228</v>
      </c>
    </row>
    <row r="6" spans="1:5" x14ac:dyDescent="0.25">
      <c r="C6" s="22" t="s">
        <v>243</v>
      </c>
      <c r="E6" s="25" t="s">
        <v>52</v>
      </c>
    </row>
    <row r="7" spans="1:5" x14ac:dyDescent="0.25">
      <c r="C7" s="22" t="s">
        <v>244</v>
      </c>
      <c r="E7" s="25" t="s">
        <v>123</v>
      </c>
    </row>
    <row r="8" spans="1:5" x14ac:dyDescent="0.25">
      <c r="C8" s="22" t="s">
        <v>245</v>
      </c>
      <c r="E8" s="25" t="s">
        <v>43</v>
      </c>
    </row>
    <row r="9" spans="1:5" x14ac:dyDescent="0.25">
      <c r="C9" s="22" t="s">
        <v>246</v>
      </c>
      <c r="E9" s="25" t="s">
        <v>45</v>
      </c>
    </row>
    <row r="10" spans="1:5" x14ac:dyDescent="0.25">
      <c r="C10" s="22" t="s">
        <v>247</v>
      </c>
      <c r="E10" s="25" t="s">
        <v>118</v>
      </c>
    </row>
    <row r="11" spans="1:5" x14ac:dyDescent="0.25">
      <c r="C11" s="22"/>
      <c r="E11" s="25" t="s">
        <v>239</v>
      </c>
    </row>
    <row r="12" spans="1:5" x14ac:dyDescent="0.25">
      <c r="C12" s="323"/>
      <c r="E12" s="25" t="s">
        <v>60</v>
      </c>
    </row>
    <row r="13" spans="1:5" x14ac:dyDescent="0.25">
      <c r="C13" s="22"/>
      <c r="E13" s="25" t="s">
        <v>232</v>
      </c>
    </row>
    <row r="14" spans="1:5" x14ac:dyDescent="0.25">
      <c r="C14" s="22"/>
      <c r="E14" s="25" t="s">
        <v>62</v>
      </c>
    </row>
    <row r="15" spans="1:5" x14ac:dyDescent="0.25">
      <c r="C15" s="22"/>
      <c r="E15" s="25" t="s">
        <v>231</v>
      </c>
    </row>
    <row r="16" spans="1:5" x14ac:dyDescent="0.25">
      <c r="C16" s="22"/>
      <c r="E16" s="26" t="s">
        <v>233</v>
      </c>
    </row>
    <row r="17" spans="3:5" x14ac:dyDescent="0.25">
      <c r="C17" s="22"/>
      <c r="E17" s="26" t="s">
        <v>63</v>
      </c>
    </row>
    <row r="18" spans="3:5" x14ac:dyDescent="0.25">
      <c r="C18" s="323"/>
      <c r="E18" s="26"/>
    </row>
    <row r="19" spans="3:5" x14ac:dyDescent="0.25">
      <c r="C19" s="22"/>
      <c r="E19" s="26"/>
    </row>
    <row r="20" spans="3:5" x14ac:dyDescent="0.25">
      <c r="C20" s="22"/>
      <c r="E20" s="26"/>
    </row>
    <row r="21" spans="3:5" x14ac:dyDescent="0.25">
      <c r="C21" s="22"/>
      <c r="E21" s="26"/>
    </row>
    <row r="22" spans="3:5" x14ac:dyDescent="0.25">
      <c r="C22" s="22"/>
      <c r="E22" s="26"/>
    </row>
    <row r="23" spans="3:5" x14ac:dyDescent="0.25">
      <c r="C23" s="323"/>
      <c r="E23" s="26"/>
    </row>
    <row r="24" spans="3:5" x14ac:dyDescent="0.25">
      <c r="C24" s="22"/>
      <c r="E24" s="26"/>
    </row>
    <row r="25" spans="3:5" x14ac:dyDescent="0.25">
      <c r="C25" s="22"/>
      <c r="E25" s="26"/>
    </row>
    <row r="26" spans="3:5" x14ac:dyDescent="0.25">
      <c r="C26" s="22"/>
      <c r="E26" s="26"/>
    </row>
    <row r="27" spans="3:5" x14ac:dyDescent="0.25">
      <c r="C27" s="22"/>
      <c r="E27" s="26"/>
    </row>
    <row r="28" spans="3:5" x14ac:dyDescent="0.25">
      <c r="C28" s="22"/>
      <c r="E28" s="26"/>
    </row>
    <row r="29" spans="3:5" x14ac:dyDescent="0.25">
      <c r="C29" s="22"/>
      <c r="E29" s="26"/>
    </row>
    <row r="30" spans="3:5" x14ac:dyDescent="0.25">
      <c r="C30" s="22"/>
      <c r="E30" s="26"/>
    </row>
    <row r="31" spans="3:5" x14ac:dyDescent="0.25">
      <c r="C31" s="22"/>
      <c r="E31" s="26"/>
    </row>
    <row r="32" spans="3:5" x14ac:dyDescent="0.25">
      <c r="C32" s="22"/>
      <c r="E32" s="26"/>
    </row>
    <row r="33" spans="3:5" x14ac:dyDescent="0.25">
      <c r="C33" s="22"/>
      <c r="E33" s="27"/>
    </row>
    <row r="34" spans="3:5" x14ac:dyDescent="0.25">
      <c r="C34" s="22"/>
    </row>
    <row r="35" spans="3:5" x14ac:dyDescent="0.25">
      <c r="C35" s="22"/>
    </row>
    <row r="36" spans="3:5" x14ac:dyDescent="0.25">
      <c r="C36" s="22"/>
    </row>
    <row r="37" spans="3:5" x14ac:dyDescent="0.25">
      <c r="C37" s="22"/>
    </row>
    <row r="38" spans="3:5" x14ac:dyDescent="0.25">
      <c r="C38" s="323"/>
    </row>
    <row r="39" spans="3:5" x14ac:dyDescent="0.25">
      <c r="C39" s="323"/>
    </row>
    <row r="40" spans="3:5" x14ac:dyDescent="0.25">
      <c r="C40" s="22"/>
    </row>
    <row r="41" spans="3:5" x14ac:dyDescent="0.25">
      <c r="C41" s="22"/>
    </row>
    <row r="42" spans="3:5" x14ac:dyDescent="0.25">
      <c r="C42" s="22"/>
    </row>
    <row r="43" spans="3:5" x14ac:dyDescent="0.25">
      <c r="C43" s="22"/>
    </row>
    <row r="44" spans="3:5" x14ac:dyDescent="0.25">
      <c r="C44" s="22"/>
    </row>
    <row r="45" spans="3:5" x14ac:dyDescent="0.25">
      <c r="C45" s="22"/>
    </row>
    <row r="46" spans="3:5" x14ac:dyDescent="0.25">
      <c r="C46" s="327"/>
    </row>
    <row r="47" spans="3:5" x14ac:dyDescent="0.25">
      <c r="C47" s="22"/>
    </row>
    <row r="48" spans="3:5" x14ac:dyDescent="0.25">
      <c r="C48" s="22"/>
    </row>
    <row r="49" spans="3:3" x14ac:dyDescent="0.25">
      <c r="C49" s="22"/>
    </row>
    <row r="50" spans="3:3" x14ac:dyDescent="0.25">
      <c r="C50" s="22"/>
    </row>
    <row r="51" spans="3:3" x14ac:dyDescent="0.25">
      <c r="C51" s="323"/>
    </row>
    <row r="52" spans="3:3" x14ac:dyDescent="0.25">
      <c r="C52" s="22"/>
    </row>
    <row r="53" spans="3:3" x14ac:dyDescent="0.25">
      <c r="C53" s="22"/>
    </row>
    <row r="54" spans="3:3" x14ac:dyDescent="0.25">
      <c r="C54" s="22"/>
    </row>
    <row r="55" spans="3:3" x14ac:dyDescent="0.25">
      <c r="C55" s="22"/>
    </row>
    <row r="56" spans="3:3" x14ac:dyDescent="0.25">
      <c r="C56" s="22"/>
    </row>
    <row r="57" spans="3:3" x14ac:dyDescent="0.25">
      <c r="C57" s="22"/>
    </row>
    <row r="58" spans="3:3" x14ac:dyDescent="0.25">
      <c r="C58" s="22"/>
    </row>
    <row r="59" spans="3:3" x14ac:dyDescent="0.25">
      <c r="C59" s="22"/>
    </row>
    <row r="60" spans="3:3" x14ac:dyDescent="0.25">
      <c r="C60" s="22"/>
    </row>
    <row r="61" spans="3:3" x14ac:dyDescent="0.25">
      <c r="C61" s="323"/>
    </row>
    <row r="62" spans="3:3" x14ac:dyDescent="0.25">
      <c r="C62" s="323"/>
    </row>
    <row r="63" spans="3:3" x14ac:dyDescent="0.25">
      <c r="C63" s="22"/>
    </row>
    <row r="64" spans="3:3" x14ac:dyDescent="0.25">
      <c r="C64" s="22"/>
    </row>
    <row r="65" spans="3:3" x14ac:dyDescent="0.25">
      <c r="C65" s="323"/>
    </row>
    <row r="66" spans="3:3" x14ac:dyDescent="0.25">
      <c r="C66" s="323"/>
    </row>
    <row r="67" spans="3:3" x14ac:dyDescent="0.25">
      <c r="C67" s="323"/>
    </row>
    <row r="68" spans="3:3" x14ac:dyDescent="0.25">
      <c r="C68" s="323"/>
    </row>
    <row r="69" spans="3:3" x14ac:dyDescent="0.25">
      <c r="C69" s="323"/>
    </row>
    <row r="70" spans="3:3" x14ac:dyDescent="0.25">
      <c r="C70" s="323"/>
    </row>
    <row r="71" spans="3:3" x14ac:dyDescent="0.25">
      <c r="C71" s="323"/>
    </row>
    <row r="72" spans="3:3" x14ac:dyDescent="0.25">
      <c r="C72" s="323"/>
    </row>
    <row r="73" spans="3:3" x14ac:dyDescent="0.25">
      <c r="C73" s="323"/>
    </row>
    <row r="74" spans="3:3" x14ac:dyDescent="0.25">
      <c r="C74" s="323"/>
    </row>
    <row r="75" spans="3:3" x14ac:dyDescent="0.25">
      <c r="C75" s="323"/>
    </row>
    <row r="76" spans="3:3" x14ac:dyDescent="0.25">
      <c r="C76" s="323"/>
    </row>
    <row r="77" spans="3:3" x14ac:dyDescent="0.25">
      <c r="C77" s="323"/>
    </row>
    <row r="78" spans="3:3" x14ac:dyDescent="0.25">
      <c r="C78" s="323"/>
    </row>
    <row r="79" spans="3:3" x14ac:dyDescent="0.25">
      <c r="C79" s="323"/>
    </row>
    <row r="80" spans="3:3" x14ac:dyDescent="0.25">
      <c r="C80" s="323"/>
    </row>
    <row r="81" spans="3:3" ht="16.5" thickBot="1" x14ac:dyDescent="0.3">
      <c r="C81" s="324"/>
    </row>
  </sheetData>
  <sortState ref="C2:C64">
    <sortCondition ref="C2:C64"/>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R141"/>
  <sheetViews>
    <sheetView tabSelected="1" workbookViewId="0">
      <selection activeCell="H9" sqref="H9"/>
    </sheetView>
  </sheetViews>
  <sheetFormatPr baseColWidth="10" defaultRowHeight="15.75" x14ac:dyDescent="0.25"/>
  <cols>
    <col min="1" max="1" width="19.25" bestFit="1" customWidth="1"/>
    <col min="2" max="2" width="10.375" bestFit="1" customWidth="1"/>
    <col min="3" max="3" width="11.125" style="339" bestFit="1" customWidth="1"/>
    <col min="4" max="4" width="8.5" style="339" bestFit="1" customWidth="1"/>
    <col min="5" max="5" width="9.625" bestFit="1" customWidth="1"/>
    <col min="6" max="6" width="20.125" bestFit="1" customWidth="1"/>
    <col min="7" max="7" width="8.875" bestFit="1" customWidth="1"/>
  </cols>
  <sheetData>
    <row r="1" spans="1:18" ht="16.5" thickBot="1" x14ac:dyDescent="0.3">
      <c r="H1" s="336" t="s">
        <v>255</v>
      </c>
      <c r="I1" s="337"/>
      <c r="J1" s="334" t="s">
        <v>249</v>
      </c>
      <c r="K1" s="335" t="s">
        <v>241</v>
      </c>
    </row>
    <row r="3" spans="1:18" x14ac:dyDescent="0.25">
      <c r="A3" s="333" t="s">
        <v>256</v>
      </c>
      <c r="B3" s="333" t="s">
        <v>250</v>
      </c>
      <c r="C3" s="340" t="s">
        <v>251</v>
      </c>
      <c r="D3" s="340" t="s">
        <v>252</v>
      </c>
      <c r="E3" s="333" t="s">
        <v>253</v>
      </c>
      <c r="F3" s="333" t="s">
        <v>254</v>
      </c>
      <c r="G3" s="333" t="s">
        <v>21</v>
      </c>
    </row>
    <row r="4" spans="1:18" x14ac:dyDescent="0.25">
      <c r="A4" s="338" t="s">
        <v>241</v>
      </c>
      <c r="B4" s="338">
        <v>42991</v>
      </c>
      <c r="C4" s="339">
        <v>0.375</v>
      </c>
      <c r="D4" s="339">
        <v>0.5</v>
      </c>
      <c r="E4" t="s">
        <v>44</v>
      </c>
      <c r="F4" t="s">
        <v>38</v>
      </c>
      <c r="G4" t="s">
        <v>45</v>
      </c>
    </row>
    <row r="5" spans="1:18" x14ac:dyDescent="0.25">
      <c r="A5" t="s">
        <v>241</v>
      </c>
      <c r="B5" s="338">
        <v>42989</v>
      </c>
      <c r="C5" s="339">
        <v>0.54166666666666663</v>
      </c>
      <c r="D5" s="339">
        <v>0.66666666666666663</v>
      </c>
      <c r="F5" t="s">
        <v>54</v>
      </c>
      <c r="G5" t="s">
        <v>60</v>
      </c>
    </row>
    <row r="6" spans="1:18" x14ac:dyDescent="0.25">
      <c r="A6" s="338" t="s">
        <v>241</v>
      </c>
      <c r="B6" s="338">
        <v>42990</v>
      </c>
      <c r="C6" s="339">
        <v>0.5625</v>
      </c>
      <c r="D6" s="339">
        <v>0.6875</v>
      </c>
      <c r="E6" t="s">
        <v>61</v>
      </c>
      <c r="F6" t="s">
        <v>55</v>
      </c>
      <c r="G6" t="s">
        <v>62</v>
      </c>
    </row>
    <row r="7" spans="1:18" ht="16.5" thickBot="1" x14ac:dyDescent="0.3">
      <c r="A7" t="s">
        <v>241</v>
      </c>
      <c r="B7" s="338">
        <v>42990</v>
      </c>
      <c r="C7" s="339">
        <v>0.5625</v>
      </c>
      <c r="D7" s="339">
        <v>0.6875</v>
      </c>
      <c r="E7" t="s">
        <v>67</v>
      </c>
      <c r="F7" t="s">
        <v>55</v>
      </c>
      <c r="G7" t="s">
        <v>45</v>
      </c>
      <c r="L7" s="492" t="s">
        <v>5</v>
      </c>
      <c r="M7" s="492"/>
    </row>
    <row r="8" spans="1:18" x14ac:dyDescent="0.25">
      <c r="A8" s="338" t="s">
        <v>241</v>
      </c>
      <c r="B8" s="338">
        <v>43012</v>
      </c>
      <c r="C8" s="339">
        <v>0.33333333333333331</v>
      </c>
      <c r="D8" s="339">
        <v>0.41666666666666669</v>
      </c>
      <c r="F8" t="s">
        <v>120</v>
      </c>
      <c r="G8" t="s">
        <v>45</v>
      </c>
      <c r="J8" s="70"/>
      <c r="K8" s="70"/>
      <c r="L8" s="356" t="s">
        <v>18</v>
      </c>
      <c r="M8" s="357"/>
      <c r="N8" s="70"/>
      <c r="O8" s="70"/>
    </row>
    <row r="9" spans="1:18" x14ac:dyDescent="0.25">
      <c r="A9" t="s">
        <v>241</v>
      </c>
      <c r="B9" s="338">
        <v>43027</v>
      </c>
      <c r="C9" s="339">
        <v>0.375</v>
      </c>
      <c r="D9" s="339">
        <v>0.5</v>
      </c>
      <c r="E9" t="s">
        <v>193</v>
      </c>
      <c r="F9" t="s">
        <v>191</v>
      </c>
      <c r="G9" t="s">
        <v>43</v>
      </c>
      <c r="J9" s="493" t="s">
        <v>19</v>
      </c>
      <c r="K9" s="494"/>
      <c r="L9" s="120">
        <v>0</v>
      </c>
      <c r="M9" s="121">
        <v>0</v>
      </c>
      <c r="N9" s="70"/>
      <c r="O9" s="70"/>
    </row>
    <row r="10" spans="1:18" x14ac:dyDescent="0.25">
      <c r="A10" s="338"/>
      <c r="B10" s="338"/>
      <c r="J10" s="70"/>
      <c r="K10" s="70"/>
      <c r="L10" s="72" t="s">
        <v>20</v>
      </c>
      <c r="M10" s="122" t="s">
        <v>21</v>
      </c>
      <c r="N10" s="70" t="s">
        <v>22</v>
      </c>
      <c r="O10" s="70"/>
    </row>
    <row r="11" spans="1:18" ht="16.5" thickBot="1" x14ac:dyDescent="0.3">
      <c r="B11" s="338"/>
      <c r="J11" s="70"/>
      <c r="K11" s="70"/>
      <c r="L11" s="380" t="s">
        <v>23</v>
      </c>
      <c r="M11" s="381"/>
      <c r="N11" s="70" t="s">
        <v>22</v>
      </c>
      <c r="O11" s="70"/>
    </row>
    <row r="12" spans="1:18" x14ac:dyDescent="0.25">
      <c r="A12" s="338"/>
      <c r="B12" s="338"/>
    </row>
    <row r="13" spans="1:18" x14ac:dyDescent="0.25">
      <c r="B13" s="338"/>
    </row>
    <row r="14" spans="1:18" x14ac:dyDescent="0.25">
      <c r="A14" s="338"/>
      <c r="B14" s="338"/>
      <c r="H14" s="342" t="s">
        <v>258</v>
      </c>
      <c r="I14" s="341"/>
      <c r="J14" s="342"/>
      <c r="K14" s="342"/>
      <c r="L14" s="342"/>
      <c r="M14" s="342"/>
      <c r="N14" s="342"/>
      <c r="O14" s="342"/>
      <c r="P14" s="342"/>
      <c r="Q14" s="342"/>
      <c r="R14" s="342"/>
    </row>
    <row r="15" spans="1:18" x14ac:dyDescent="0.25">
      <c r="B15" s="338"/>
      <c r="H15" s="342" t="s">
        <v>259</v>
      </c>
      <c r="I15" s="341"/>
      <c r="J15" s="342"/>
      <c r="K15" s="342"/>
      <c r="L15" s="342"/>
      <c r="M15" s="342"/>
      <c r="N15" s="342"/>
      <c r="O15" s="342"/>
      <c r="P15" s="342"/>
      <c r="Q15" s="342"/>
      <c r="R15" s="342"/>
    </row>
    <row r="16" spans="1:18" x14ac:dyDescent="0.25">
      <c r="A16" s="338"/>
      <c r="B16" s="338"/>
      <c r="H16" s="342" t="s">
        <v>262</v>
      </c>
      <c r="I16" s="341"/>
      <c r="J16" s="342"/>
      <c r="K16" s="342"/>
      <c r="L16" s="342"/>
      <c r="M16" s="342"/>
      <c r="N16" s="342"/>
      <c r="O16" s="342"/>
      <c r="P16" s="342"/>
      <c r="Q16" s="342"/>
      <c r="R16" s="342"/>
    </row>
    <row r="17" spans="1:18" x14ac:dyDescent="0.25">
      <c r="B17" s="338"/>
      <c r="H17" s="342" t="s">
        <v>260</v>
      </c>
      <c r="I17" s="341"/>
      <c r="J17" s="342"/>
      <c r="K17" s="342"/>
      <c r="L17" s="342"/>
      <c r="M17" s="342"/>
      <c r="N17" s="342"/>
      <c r="O17" s="342"/>
      <c r="P17" s="342"/>
      <c r="Q17" s="342"/>
      <c r="R17" s="342"/>
    </row>
    <row r="18" spans="1:18" x14ac:dyDescent="0.25">
      <c r="A18" s="338"/>
      <c r="B18" s="338"/>
      <c r="H18" s="342" t="s">
        <v>261</v>
      </c>
      <c r="I18" s="341"/>
      <c r="J18" s="342"/>
      <c r="K18" s="342"/>
      <c r="L18" s="342"/>
      <c r="M18" s="342"/>
      <c r="N18" s="342"/>
      <c r="O18" s="342"/>
      <c r="P18" s="342"/>
      <c r="Q18" s="342"/>
      <c r="R18" s="342"/>
    </row>
    <row r="19" spans="1:18" x14ac:dyDescent="0.25">
      <c r="B19" s="338"/>
      <c r="H19" s="342" t="s">
        <v>263</v>
      </c>
      <c r="I19" s="341"/>
      <c r="J19" s="341"/>
      <c r="K19" s="341"/>
      <c r="L19" s="341"/>
      <c r="M19" s="341"/>
      <c r="N19" s="341"/>
      <c r="O19" s="341"/>
      <c r="P19" s="341"/>
      <c r="Q19" s="341"/>
      <c r="R19" s="341"/>
    </row>
    <row r="20" spans="1:18" x14ac:dyDescent="0.25">
      <c r="A20" s="338"/>
      <c r="B20" s="338"/>
    </row>
    <row r="21" spans="1:18" x14ac:dyDescent="0.25">
      <c r="B21" s="338"/>
    </row>
    <row r="22" spans="1:18" x14ac:dyDescent="0.25">
      <c r="A22" s="338"/>
      <c r="B22" s="338"/>
    </row>
    <row r="23" spans="1:18" x14ac:dyDescent="0.25">
      <c r="B23" s="338"/>
    </row>
    <row r="24" spans="1:18" x14ac:dyDescent="0.25">
      <c r="A24" s="338"/>
      <c r="B24" s="338"/>
    </row>
    <row r="25" spans="1:18" x14ac:dyDescent="0.25">
      <c r="B25" s="338"/>
    </row>
    <row r="26" spans="1:18" x14ac:dyDescent="0.25">
      <c r="A26" s="338"/>
      <c r="B26" s="338"/>
    </row>
    <row r="27" spans="1:18" x14ac:dyDescent="0.25">
      <c r="B27" s="338"/>
    </row>
    <row r="28" spans="1:18" x14ac:dyDescent="0.25">
      <c r="A28" s="338"/>
      <c r="B28" s="338"/>
    </row>
    <row r="29" spans="1:18" x14ac:dyDescent="0.25">
      <c r="B29" s="338"/>
    </row>
    <row r="30" spans="1:18" x14ac:dyDescent="0.25">
      <c r="A30" s="338"/>
      <c r="B30" s="338"/>
    </row>
    <row r="31" spans="1:18" x14ac:dyDescent="0.25">
      <c r="B31" s="338"/>
    </row>
    <row r="32" spans="1:18" x14ac:dyDescent="0.25">
      <c r="A32" s="338"/>
      <c r="B32" s="338"/>
    </row>
    <row r="33" spans="1:2" x14ac:dyDescent="0.25">
      <c r="B33" s="338"/>
    </row>
    <row r="34" spans="1:2" x14ac:dyDescent="0.25">
      <c r="A34" s="338"/>
      <c r="B34" s="338"/>
    </row>
    <row r="35" spans="1:2" x14ac:dyDescent="0.25">
      <c r="B35" s="338"/>
    </row>
    <row r="36" spans="1:2" x14ac:dyDescent="0.25">
      <c r="A36" s="338"/>
      <c r="B36" s="338"/>
    </row>
    <row r="37" spans="1:2" x14ac:dyDescent="0.25">
      <c r="B37" s="338"/>
    </row>
    <row r="38" spans="1:2" x14ac:dyDescent="0.25">
      <c r="A38" s="338"/>
      <c r="B38" s="338"/>
    </row>
    <row r="39" spans="1:2" x14ac:dyDescent="0.25">
      <c r="B39" s="338"/>
    </row>
    <row r="40" spans="1:2" x14ac:dyDescent="0.25">
      <c r="A40" s="338"/>
      <c r="B40" s="338"/>
    </row>
    <row r="41" spans="1:2" x14ac:dyDescent="0.25">
      <c r="B41" s="338"/>
    </row>
    <row r="42" spans="1:2" x14ac:dyDescent="0.25">
      <c r="A42" s="338"/>
      <c r="B42" s="338"/>
    </row>
    <row r="43" spans="1:2" x14ac:dyDescent="0.25">
      <c r="B43" s="338"/>
    </row>
    <row r="44" spans="1:2" x14ac:dyDescent="0.25">
      <c r="A44" s="338"/>
      <c r="B44" s="338"/>
    </row>
    <row r="45" spans="1:2" x14ac:dyDescent="0.25">
      <c r="B45" s="338"/>
    </row>
    <row r="46" spans="1:2" x14ac:dyDescent="0.25">
      <c r="A46" s="338"/>
      <c r="B46" s="338"/>
    </row>
    <row r="47" spans="1:2" x14ac:dyDescent="0.25">
      <c r="B47" s="338"/>
    </row>
    <row r="48" spans="1:2" x14ac:dyDescent="0.25">
      <c r="B48" s="338"/>
    </row>
    <row r="49" spans="1:2" x14ac:dyDescent="0.25">
      <c r="B49" s="338"/>
    </row>
    <row r="50" spans="1:2" x14ac:dyDescent="0.25">
      <c r="B50" s="338"/>
    </row>
    <row r="51" spans="1:2" x14ac:dyDescent="0.25">
      <c r="B51" s="338"/>
    </row>
    <row r="52" spans="1:2" x14ac:dyDescent="0.25">
      <c r="B52" s="338"/>
    </row>
    <row r="53" spans="1:2" x14ac:dyDescent="0.25">
      <c r="B53" s="338"/>
    </row>
    <row r="54" spans="1:2" x14ac:dyDescent="0.25">
      <c r="A54" s="338"/>
      <c r="B54" s="338"/>
    </row>
    <row r="55" spans="1:2" x14ac:dyDescent="0.25">
      <c r="B55" s="338"/>
    </row>
    <row r="56" spans="1:2" x14ac:dyDescent="0.25">
      <c r="A56" s="338"/>
      <c r="B56" s="338"/>
    </row>
    <row r="57" spans="1:2" x14ac:dyDescent="0.25">
      <c r="B57" s="338"/>
    </row>
    <row r="58" spans="1:2" x14ac:dyDescent="0.25">
      <c r="A58" s="338"/>
      <c r="B58" s="338"/>
    </row>
    <row r="59" spans="1:2" x14ac:dyDescent="0.25">
      <c r="B59" s="338"/>
    </row>
    <row r="60" spans="1:2" x14ac:dyDescent="0.25">
      <c r="A60" s="338"/>
      <c r="B60" s="338"/>
    </row>
    <row r="61" spans="1:2" x14ac:dyDescent="0.25">
      <c r="B61" s="338"/>
    </row>
    <row r="62" spans="1:2" x14ac:dyDescent="0.25">
      <c r="A62" s="338"/>
      <c r="B62" s="338"/>
    </row>
    <row r="63" spans="1:2" x14ac:dyDescent="0.25">
      <c r="B63" s="338"/>
    </row>
    <row r="64" spans="1:2" x14ac:dyDescent="0.25">
      <c r="A64" s="338"/>
      <c r="B64" s="338"/>
    </row>
    <row r="65" spans="1:2" x14ac:dyDescent="0.25">
      <c r="B65" s="338"/>
    </row>
    <row r="66" spans="1:2" x14ac:dyDescent="0.25">
      <c r="A66" s="338"/>
      <c r="B66" s="338"/>
    </row>
    <row r="67" spans="1:2" x14ac:dyDescent="0.25">
      <c r="B67" s="338"/>
    </row>
    <row r="68" spans="1:2" x14ac:dyDescent="0.25">
      <c r="A68" s="338"/>
      <c r="B68" s="338"/>
    </row>
    <row r="69" spans="1:2" x14ac:dyDescent="0.25">
      <c r="B69" s="338"/>
    </row>
    <row r="70" spans="1:2" x14ac:dyDescent="0.25">
      <c r="A70" s="338"/>
      <c r="B70" s="338"/>
    </row>
    <row r="71" spans="1:2" x14ac:dyDescent="0.25">
      <c r="B71" s="338"/>
    </row>
    <row r="72" spans="1:2" x14ac:dyDescent="0.25">
      <c r="A72" s="338"/>
      <c r="B72" s="338"/>
    </row>
    <row r="73" spans="1:2" x14ac:dyDescent="0.25">
      <c r="B73" s="338"/>
    </row>
    <row r="74" spans="1:2" x14ac:dyDescent="0.25">
      <c r="A74" s="338"/>
      <c r="B74" s="338"/>
    </row>
    <row r="75" spans="1:2" x14ac:dyDescent="0.25">
      <c r="B75" s="338"/>
    </row>
    <row r="76" spans="1:2" x14ac:dyDescent="0.25">
      <c r="A76" s="338"/>
      <c r="B76" s="338"/>
    </row>
    <row r="77" spans="1:2" x14ac:dyDescent="0.25">
      <c r="B77" s="338"/>
    </row>
    <row r="78" spans="1:2" x14ac:dyDescent="0.25">
      <c r="A78" s="338"/>
      <c r="B78" s="338"/>
    </row>
    <row r="79" spans="1:2" x14ac:dyDescent="0.25">
      <c r="B79" s="338"/>
    </row>
    <row r="80" spans="1:2" x14ac:dyDescent="0.25">
      <c r="A80" s="338"/>
      <c r="B80" s="338"/>
    </row>
    <row r="81" spans="1:2" x14ac:dyDescent="0.25">
      <c r="B81" s="338"/>
    </row>
    <row r="82" spans="1:2" x14ac:dyDescent="0.25">
      <c r="A82" s="338"/>
      <c r="B82" s="338"/>
    </row>
    <row r="83" spans="1:2" x14ac:dyDescent="0.25">
      <c r="B83" s="338"/>
    </row>
    <row r="84" spans="1:2" x14ac:dyDescent="0.25">
      <c r="A84" s="338"/>
      <c r="B84" s="338"/>
    </row>
    <row r="85" spans="1:2" x14ac:dyDescent="0.25">
      <c r="B85" s="338"/>
    </row>
    <row r="86" spans="1:2" x14ac:dyDescent="0.25">
      <c r="A86" s="338"/>
      <c r="B86" s="338"/>
    </row>
    <row r="87" spans="1:2" x14ac:dyDescent="0.25">
      <c r="B87" s="338"/>
    </row>
    <row r="88" spans="1:2" x14ac:dyDescent="0.25">
      <c r="A88" s="338"/>
      <c r="B88" s="338"/>
    </row>
    <row r="89" spans="1:2" x14ac:dyDescent="0.25">
      <c r="B89" s="338"/>
    </row>
    <row r="90" spans="1:2" x14ac:dyDescent="0.25">
      <c r="A90" s="338"/>
      <c r="B90" s="338"/>
    </row>
    <row r="91" spans="1:2" x14ac:dyDescent="0.25">
      <c r="B91" s="338"/>
    </row>
    <row r="92" spans="1:2" x14ac:dyDescent="0.25">
      <c r="A92" s="338"/>
      <c r="B92" s="338"/>
    </row>
    <row r="93" spans="1:2" x14ac:dyDescent="0.25">
      <c r="B93" s="338"/>
    </row>
    <row r="94" spans="1:2" x14ac:dyDescent="0.25">
      <c r="A94" s="338"/>
      <c r="B94" s="338"/>
    </row>
    <row r="95" spans="1:2" x14ac:dyDescent="0.25">
      <c r="B95" s="338"/>
    </row>
    <row r="96" spans="1:2" x14ac:dyDescent="0.25">
      <c r="A96" s="338"/>
      <c r="B96" s="338"/>
    </row>
    <row r="97" spans="2:2" x14ac:dyDescent="0.25">
      <c r="B97" s="338"/>
    </row>
    <row r="98" spans="2:2" x14ac:dyDescent="0.25">
      <c r="B98" s="338"/>
    </row>
    <row r="99" spans="2:2" x14ac:dyDescent="0.25">
      <c r="B99" s="338"/>
    </row>
    <row r="100" spans="2:2" x14ac:dyDescent="0.25">
      <c r="B100" s="338"/>
    </row>
    <row r="101" spans="2:2" x14ac:dyDescent="0.25">
      <c r="B101" s="338"/>
    </row>
    <row r="102" spans="2:2" x14ac:dyDescent="0.25">
      <c r="B102" s="338"/>
    </row>
    <row r="103" spans="2:2" x14ac:dyDescent="0.25">
      <c r="B103" s="338"/>
    </row>
    <row r="104" spans="2:2" x14ac:dyDescent="0.25">
      <c r="B104" s="338"/>
    </row>
    <row r="105" spans="2:2" x14ac:dyDescent="0.25">
      <c r="B105" s="338"/>
    </row>
    <row r="106" spans="2:2" x14ac:dyDescent="0.25">
      <c r="B106" s="338"/>
    </row>
    <row r="107" spans="2:2" x14ac:dyDescent="0.25">
      <c r="B107" s="338"/>
    </row>
    <row r="108" spans="2:2" x14ac:dyDescent="0.25">
      <c r="B108" s="338"/>
    </row>
    <row r="109" spans="2:2" x14ac:dyDescent="0.25">
      <c r="B109" s="338"/>
    </row>
    <row r="110" spans="2:2" x14ac:dyDescent="0.25">
      <c r="B110" s="338"/>
    </row>
    <row r="111" spans="2:2" x14ac:dyDescent="0.25">
      <c r="B111" s="338"/>
    </row>
    <row r="112" spans="2:2" x14ac:dyDescent="0.25">
      <c r="B112" s="338"/>
    </row>
    <row r="113" spans="2:2" x14ac:dyDescent="0.25">
      <c r="B113" s="338"/>
    </row>
    <row r="114" spans="2:2" x14ac:dyDescent="0.25">
      <c r="B114" s="338"/>
    </row>
    <row r="115" spans="2:2" x14ac:dyDescent="0.25">
      <c r="B115" s="338"/>
    </row>
    <row r="116" spans="2:2" x14ac:dyDescent="0.25">
      <c r="B116" s="338"/>
    </row>
    <row r="117" spans="2:2" x14ac:dyDescent="0.25">
      <c r="B117" s="338"/>
    </row>
    <row r="118" spans="2:2" x14ac:dyDescent="0.25">
      <c r="B118" s="338"/>
    </row>
    <row r="119" spans="2:2" x14ac:dyDescent="0.25">
      <c r="B119" s="338"/>
    </row>
    <row r="120" spans="2:2" x14ac:dyDescent="0.25">
      <c r="B120" s="338"/>
    </row>
    <row r="121" spans="2:2" x14ac:dyDescent="0.25">
      <c r="B121" s="338"/>
    </row>
    <row r="122" spans="2:2" x14ac:dyDescent="0.25">
      <c r="B122" s="338"/>
    </row>
    <row r="123" spans="2:2" x14ac:dyDescent="0.25">
      <c r="B123" s="338"/>
    </row>
    <row r="124" spans="2:2" x14ac:dyDescent="0.25">
      <c r="B124" s="338"/>
    </row>
    <row r="125" spans="2:2" x14ac:dyDescent="0.25">
      <c r="B125" s="338"/>
    </row>
    <row r="126" spans="2:2" x14ac:dyDescent="0.25">
      <c r="B126" s="338"/>
    </row>
    <row r="127" spans="2:2" x14ac:dyDescent="0.25">
      <c r="B127" s="338"/>
    </row>
    <row r="128" spans="2:2" x14ac:dyDescent="0.25">
      <c r="B128" s="338"/>
    </row>
    <row r="129" spans="2:2" x14ac:dyDescent="0.25">
      <c r="B129" s="338"/>
    </row>
    <row r="130" spans="2:2" x14ac:dyDescent="0.25">
      <c r="B130" s="338"/>
    </row>
    <row r="131" spans="2:2" x14ac:dyDescent="0.25">
      <c r="B131" s="338"/>
    </row>
    <row r="132" spans="2:2" x14ac:dyDescent="0.25">
      <c r="B132" s="338"/>
    </row>
    <row r="133" spans="2:2" x14ac:dyDescent="0.25">
      <c r="B133" s="338"/>
    </row>
    <row r="134" spans="2:2" x14ac:dyDescent="0.25">
      <c r="B134" s="338"/>
    </row>
    <row r="135" spans="2:2" x14ac:dyDescent="0.25">
      <c r="B135" s="338"/>
    </row>
    <row r="136" spans="2:2" x14ac:dyDescent="0.25">
      <c r="B136" s="338"/>
    </row>
    <row r="137" spans="2:2" x14ac:dyDescent="0.25">
      <c r="B137" s="338"/>
    </row>
    <row r="138" spans="2:2" x14ac:dyDescent="0.25">
      <c r="B138" s="338"/>
    </row>
    <row r="139" spans="2:2" x14ac:dyDescent="0.25">
      <c r="B139" s="338"/>
    </row>
    <row r="140" spans="2:2" x14ac:dyDescent="0.25">
      <c r="B140" s="338"/>
    </row>
    <row r="141" spans="2:2" x14ac:dyDescent="0.25">
      <c r="B141" s="338"/>
    </row>
  </sheetData>
  <mergeCells count="4">
    <mergeCell ref="J9:K9"/>
    <mergeCell ref="L11:M11"/>
    <mergeCell ref="L7:M7"/>
    <mergeCell ref="L8:M8"/>
  </mergeCells>
  <conditionalFormatting sqref="L11:M11">
    <cfRule type="expression" dxfId="1" priority="2">
      <formula>N11&lt;&gt;""</formula>
    </cfRule>
  </conditionalFormatting>
  <conditionalFormatting sqref="M10">
    <cfRule type="duplicateValues" dxfId="0" priority="1"/>
  </conditionalFormatting>
  <dataValidations disablePrompts="1" count="2">
    <dataValidation type="list" allowBlank="1" showInputMessage="1" showErrorMessage="1" sqref="L11:M11 K1">
      <formula1>profs</formula1>
    </dataValidation>
    <dataValidation type="list" allowBlank="1" showInputMessage="1" showErrorMessage="1" sqref="M10">
      <formula1>salles</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105</vt:i4>
      </vt:variant>
    </vt:vector>
  </HeadingPairs>
  <TitlesOfParts>
    <vt:vector size="110" baseType="lpstr">
      <vt:lpstr>sept</vt:lpstr>
      <vt:lpstr>oct</vt:lpstr>
      <vt:lpstr>A1</vt:lpstr>
      <vt:lpstr>listes ref</vt:lpstr>
      <vt:lpstr>h profs</vt:lpstr>
      <vt:lpstr>'A1'!Extraire</vt:lpstr>
      <vt:lpstr>LUN30OC</vt:lpstr>
      <vt:lpstr>MIROIROCT</vt:lpstr>
      <vt:lpstr>OCTA1S1</vt:lpstr>
      <vt:lpstr>OCTA1S2</vt:lpstr>
      <vt:lpstr>OCTA1S3</vt:lpstr>
      <vt:lpstr>OCTA1S4</vt:lpstr>
      <vt:lpstr>OCTA1S5</vt:lpstr>
      <vt:lpstr>OCTA2S1</vt:lpstr>
      <vt:lpstr>OCTA2S2</vt:lpstr>
      <vt:lpstr>OCTA2S3</vt:lpstr>
      <vt:lpstr>OCTA2S4</vt:lpstr>
      <vt:lpstr>OCTA2S5</vt:lpstr>
      <vt:lpstr>OCTD1S1</vt:lpstr>
      <vt:lpstr>OCTD1S2</vt:lpstr>
      <vt:lpstr>OCTD1S3</vt:lpstr>
      <vt:lpstr>OCTD1S4</vt:lpstr>
      <vt:lpstr>OCTD1S5</vt:lpstr>
      <vt:lpstr>OCTD2S1</vt:lpstr>
      <vt:lpstr>OCTD2S2</vt:lpstr>
      <vt:lpstr>OCTD2S3</vt:lpstr>
      <vt:lpstr>OCTD2S4</vt:lpstr>
      <vt:lpstr>OCTD2S5</vt:lpstr>
      <vt:lpstr>OCTDM1S1</vt:lpstr>
      <vt:lpstr>OCTDM1S2</vt:lpstr>
      <vt:lpstr>OCTDM1S3</vt:lpstr>
      <vt:lpstr>OCTDM1S4</vt:lpstr>
      <vt:lpstr>OCTDM1S5</vt:lpstr>
      <vt:lpstr>OCTDM2S1</vt:lpstr>
      <vt:lpstr>OCTDM2S2</vt:lpstr>
      <vt:lpstr>OCTDM2S3</vt:lpstr>
      <vt:lpstr>OCTDM2S4</vt:lpstr>
      <vt:lpstr>OCTDM2S5</vt:lpstr>
      <vt:lpstr>OCTDUMS1</vt:lpstr>
      <vt:lpstr>OCTDUMS2</vt:lpstr>
      <vt:lpstr>OCTDUMS3</vt:lpstr>
      <vt:lpstr>OCTDUMS4</vt:lpstr>
      <vt:lpstr>OCTDUMS5</vt:lpstr>
      <vt:lpstr>OCTFCS1</vt:lpstr>
      <vt:lpstr>OCTFCS2</vt:lpstr>
      <vt:lpstr>OCTFCS3</vt:lpstr>
      <vt:lpstr>OCTFCS4</vt:lpstr>
      <vt:lpstr>OCTFCS5</vt:lpstr>
      <vt:lpstr>OCTM1S1</vt:lpstr>
      <vt:lpstr>OCTM1S2</vt:lpstr>
      <vt:lpstr>OCTM1S3</vt:lpstr>
      <vt:lpstr>OCTM1S4</vt:lpstr>
      <vt:lpstr>OCTM1S5</vt:lpstr>
      <vt:lpstr>OCTM2S1</vt:lpstr>
      <vt:lpstr>OCTM2S2</vt:lpstr>
      <vt:lpstr>OCTM2S3</vt:lpstr>
      <vt:lpstr>OCTM2S4</vt:lpstr>
      <vt:lpstr>OCTM2S5</vt:lpstr>
      <vt:lpstr>profs</vt:lpstr>
      <vt:lpstr>salles</vt:lpstr>
      <vt:lpstr>SEPTA1S1</vt:lpstr>
      <vt:lpstr>SEPTA1S2</vt:lpstr>
      <vt:lpstr>SEPTA1S3</vt:lpstr>
      <vt:lpstr>SEPTA1S4</vt:lpstr>
      <vt:lpstr>SEPTA1S5</vt:lpstr>
      <vt:lpstr>SEPTA2S1</vt:lpstr>
      <vt:lpstr>SEPTA2S2</vt:lpstr>
      <vt:lpstr>SEPTA2S3</vt:lpstr>
      <vt:lpstr>SEPTA2S4</vt:lpstr>
      <vt:lpstr>SEPTA2S5</vt:lpstr>
      <vt:lpstr>SEPTD1S1</vt:lpstr>
      <vt:lpstr>SEPTD1S2</vt:lpstr>
      <vt:lpstr>SEPTD1S3</vt:lpstr>
      <vt:lpstr>SEPTD1S4</vt:lpstr>
      <vt:lpstr>SEPTD1S5</vt:lpstr>
      <vt:lpstr>SEPTD2S1</vt:lpstr>
      <vt:lpstr>SEPTD2S2</vt:lpstr>
      <vt:lpstr>SEPTD2S3</vt:lpstr>
      <vt:lpstr>SEPTD2S4</vt:lpstr>
      <vt:lpstr>SEPTD2S5</vt:lpstr>
      <vt:lpstr>SEPTDM1S1</vt:lpstr>
      <vt:lpstr>SEPTDM1S2</vt:lpstr>
      <vt:lpstr>SEPTDM1S3</vt:lpstr>
      <vt:lpstr>SEPTDM1S4</vt:lpstr>
      <vt:lpstr>SEPTDM1S5</vt:lpstr>
      <vt:lpstr>SEPTDM2S1</vt:lpstr>
      <vt:lpstr>SEPTDM2S2</vt:lpstr>
      <vt:lpstr>SEPTDM2S3</vt:lpstr>
      <vt:lpstr>SEPTDM2S4</vt:lpstr>
      <vt:lpstr>SEPTDM2S5</vt:lpstr>
      <vt:lpstr>SEPTDUMS1</vt:lpstr>
      <vt:lpstr>SEPTDUMS2</vt:lpstr>
      <vt:lpstr>SEPTDUMS3</vt:lpstr>
      <vt:lpstr>SEPTDUMS4</vt:lpstr>
      <vt:lpstr>SEPTDUMS5</vt:lpstr>
      <vt:lpstr>SEPTFCS1</vt:lpstr>
      <vt:lpstr>SEPTFCS2</vt:lpstr>
      <vt:lpstr>SEPTFCS3</vt:lpstr>
      <vt:lpstr>SEPTFCS4</vt:lpstr>
      <vt:lpstr>SEPTFCS5</vt:lpstr>
      <vt:lpstr>SEPTM1S1</vt:lpstr>
      <vt:lpstr>SEPTM1S2</vt:lpstr>
      <vt:lpstr>SEPTM1S3</vt:lpstr>
      <vt:lpstr>SEPTM1S4</vt:lpstr>
      <vt:lpstr>SEPTM1S5</vt:lpstr>
      <vt:lpstr>SEPTM2S1</vt:lpstr>
      <vt:lpstr>SEPTM2S2</vt:lpstr>
      <vt:lpstr>SEPTM2S3</vt:lpstr>
      <vt:lpstr>SEPTM2S4</vt:lpstr>
      <vt:lpstr>SEPTM2S5</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Kilian Spieczny</cp:lastModifiedBy>
  <cp:revision/>
  <dcterms:created xsi:type="dcterms:W3CDTF">2017-01-12T16:43:23Z</dcterms:created>
  <dcterms:modified xsi:type="dcterms:W3CDTF">2017-11-08T09:59:49Z</dcterms:modified>
</cp:coreProperties>
</file>