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210" windowWidth="20010" windowHeight="7485"/>
  </bookViews>
  <sheets>
    <sheet name="STOCK" sheetId="1" r:id="rId1"/>
    <sheet name="ORDERS" sheetId="2" r:id="rId2"/>
    <sheet name="TCD" sheetId="3" r:id="rId3"/>
  </sheets>
  <functionGroups builtInGroupCount="17"/>
  <definedNames>
    <definedName name="_xlnm._FilterDatabase" localSheetId="1" hidden="1">ORDERS!$A$1:$AT$73</definedName>
    <definedName name="_xlnm.Print_Area" localSheetId="0">STOCK!$A$1:$H$30</definedName>
  </definedNames>
  <calcPr calcId="145621"/>
  <pivotCaches>
    <pivotCache cacheId="11" r:id="rId4"/>
  </pivotCaches>
</workbook>
</file>

<file path=xl/calcChain.xml><?xml version="1.0" encoding="utf-8"?>
<calcChain xmlns="http://schemas.openxmlformats.org/spreadsheetml/2006/main">
  <c r="F2" i="1" l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H28" i="1" l="1"/>
  <c r="H29" i="1"/>
  <c r="C30" i="1"/>
  <c r="B30" i="1"/>
  <c r="H4" i="1"/>
  <c r="D24" i="1"/>
  <c r="H24" i="1" s="1"/>
  <c r="D25" i="1" l="1"/>
  <c r="D23" i="1"/>
  <c r="D19" i="1"/>
  <c r="D14" i="1"/>
  <c r="D13" i="1"/>
  <c r="H12" i="1" l="1"/>
  <c r="D27" i="1" l="1"/>
  <c r="D16" i="1"/>
  <c r="D10" i="1"/>
  <c r="D2" i="1"/>
  <c r="D30" i="1" l="1"/>
  <c r="H11" i="1"/>
  <c r="H3" i="1" l="1"/>
  <c r="H5" i="1"/>
  <c r="H6" i="1"/>
  <c r="H7" i="1"/>
  <c r="H8" i="1"/>
  <c r="H9" i="1"/>
  <c r="H10" i="1"/>
  <c r="H13" i="1"/>
  <c r="H14" i="1"/>
  <c r="H15" i="1"/>
  <c r="H16" i="1"/>
  <c r="H17" i="1"/>
  <c r="H18" i="1"/>
  <c r="H19" i="1"/>
  <c r="H20" i="1"/>
  <c r="H21" i="1"/>
  <c r="H22" i="1"/>
  <c r="H23" i="1"/>
  <c r="H25" i="1"/>
  <c r="H26" i="1"/>
  <c r="H27" i="1"/>
  <c r="H2" i="1"/>
  <c r="H30" i="1" l="1"/>
</calcChain>
</file>

<file path=xl/comments1.xml><?xml version="1.0" encoding="utf-8"?>
<comments xmlns="http://schemas.openxmlformats.org/spreadsheetml/2006/main">
  <authors>
    <author>Anne-Laure SANGLIER</author>
  </authors>
  <commentList>
    <comment ref="A11" authorId="0">
      <text>
        <r>
          <rPr>
            <b/>
            <sz val="9"/>
            <color indexed="81"/>
            <rFont val="Tahoma"/>
            <charset val="1"/>
          </rPr>
          <t>Anne-Laure SANGLIER:</t>
        </r>
        <r>
          <rPr>
            <sz val="9"/>
            <color indexed="81"/>
            <rFont val="Tahoma"/>
            <charset val="1"/>
          </rPr>
          <t xml:space="preserve">
Ref rajoutée au 26 le 15/3.
Vu Gael Loison / Julie Delestre le 15/3.
Dde pricing pr client PARIANI ITALIE</t>
        </r>
      </text>
    </comment>
    <comment ref="A12" authorId="0">
      <text>
        <r>
          <rPr>
            <b/>
            <sz val="9"/>
            <color indexed="81"/>
            <rFont val="Tahoma"/>
            <charset val="1"/>
          </rPr>
          <t>Anne-Laure SANGLIER:</t>
        </r>
        <r>
          <rPr>
            <sz val="9"/>
            <color indexed="81"/>
            <rFont val="Tahoma"/>
            <charset val="1"/>
          </rPr>
          <t xml:space="preserve">
Ref rajoutée au 26 le 16/3.
Vu Julie Delestre le 16/3.
Dde pricing pr client GHIOTT DOLCIARIA S.P.A ITALIE</t>
        </r>
      </text>
    </comment>
    <comment ref="B21" authorId="0">
      <text>
        <r>
          <rPr>
            <b/>
            <sz val="9"/>
            <color indexed="81"/>
            <rFont val="Tahoma"/>
            <family val="2"/>
          </rPr>
          <t>Anne-Laure SANGLIER:</t>
        </r>
        <r>
          <rPr>
            <sz val="9"/>
            <color indexed="81"/>
            <rFont val="Tahoma"/>
            <family val="2"/>
          </rPr>
          <t xml:space="preserve">
Modif safety stock 02/01/2017 vu avec Julien tel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Anne-Laure SANGLIER:</t>
        </r>
        <r>
          <rPr>
            <sz val="9"/>
            <color indexed="81"/>
            <rFont val="Tahoma"/>
            <family val="2"/>
          </rPr>
          <t xml:space="preserve">
Modif safety stock 02/01/2017 vu avec Julien tel</t>
        </r>
      </text>
    </comment>
  </commentList>
</comments>
</file>

<file path=xl/comments2.xml><?xml version="1.0" encoding="utf-8"?>
<comments xmlns="http://schemas.openxmlformats.org/spreadsheetml/2006/main">
  <authors>
    <author>Anne-Laure SANGLIER</author>
  </authors>
  <commentList>
    <comment ref="AQ2" authorId="0">
      <text>
        <r>
          <rPr>
            <b/>
            <sz val="9"/>
            <color indexed="81"/>
            <rFont val="Tahoma"/>
            <family val="2"/>
          </rPr>
          <t>Anne-Laure SANGLIER:</t>
        </r>
        <r>
          <rPr>
            <sz val="9"/>
            <color indexed="81"/>
            <rFont val="Tahoma"/>
            <family val="2"/>
          </rPr>
          <t xml:space="preserve">
email Charlotte debut dec sur plan trsp : rajouter 1 journée, pas fait</t>
        </r>
      </text>
    </comment>
    <comment ref="AQ4" authorId="0">
      <text>
        <r>
          <rPr>
            <b/>
            <sz val="9"/>
            <color indexed="81"/>
            <rFont val="Tahoma"/>
            <family val="2"/>
          </rPr>
          <t>Anne-Laure SANGLIER:</t>
        </r>
        <r>
          <rPr>
            <sz val="9"/>
            <color indexed="81"/>
            <rFont val="Tahoma"/>
            <family val="2"/>
          </rPr>
          <t xml:space="preserve">
DATE CHGT 25 / LIVR 25 ???
+ itinéraire non rempli ds cde
DDE MODIF AU 17</t>
        </r>
      </text>
    </comment>
    <comment ref="AQ5" authorId="0">
      <text>
        <r>
          <rPr>
            <b/>
            <sz val="9"/>
            <color indexed="81"/>
            <rFont val="Tahoma"/>
            <family val="2"/>
          </rPr>
          <t>Anne-Laure SANGLIER:</t>
        </r>
        <r>
          <rPr>
            <sz val="9"/>
            <color indexed="81"/>
            <rFont val="Tahoma"/>
            <family val="2"/>
          </rPr>
          <t xml:space="preserve">
TT incorrect. 96H et non 72H. Vu avec le transporteur, ok pour libraison le 5 malgré tout.</t>
        </r>
      </text>
    </comment>
    <comment ref="AS6" authorId="0">
      <text>
        <r>
          <rPr>
            <b/>
            <sz val="9"/>
            <color indexed="81"/>
            <rFont val="Tahoma"/>
            <family val="2"/>
          </rPr>
          <t>Anne-Laure SANGLIER:</t>
        </r>
        <r>
          <rPr>
            <sz val="9"/>
            <color indexed="81"/>
            <rFont val="Tahoma"/>
            <family val="2"/>
          </rPr>
          <t xml:space="preserve">
1 damaged bag at destination - case 186891</t>
        </r>
      </text>
    </comment>
    <comment ref="AQ10" authorId="0">
      <text>
        <r>
          <rPr>
            <b/>
            <sz val="9"/>
            <color indexed="81"/>
            <rFont val="Tahoma"/>
            <family val="2"/>
          </rPr>
          <t>Anne-Laure SANGLIER:</t>
        </r>
        <r>
          <rPr>
            <sz val="9"/>
            <color indexed="81"/>
            <rFont val="Tahoma"/>
            <family val="2"/>
          </rPr>
          <t xml:space="preserve">
TT incorrect
+ Blocage financier</t>
        </r>
      </text>
    </comment>
    <comment ref="AQ11" authorId="0">
      <text>
        <r>
          <rPr>
            <b/>
            <sz val="9"/>
            <color indexed="81"/>
            <rFont val="Tahoma"/>
            <family val="2"/>
          </rPr>
          <t>Anne-Laure SANGLIER:</t>
        </r>
        <r>
          <rPr>
            <sz val="9"/>
            <color indexed="81"/>
            <rFont val="Tahoma"/>
            <family val="2"/>
          </rPr>
          <t xml:space="preserve">
itineraire manquant
+ TT incorect</t>
        </r>
      </text>
    </comment>
    <comment ref="AQ12" authorId="0">
      <text>
        <r>
          <rPr>
            <b/>
            <sz val="9"/>
            <color indexed="81"/>
            <rFont val="Tahoma"/>
            <family val="2"/>
          </rPr>
          <t>Anne-Laure SANGLIER:</t>
        </r>
        <r>
          <rPr>
            <sz val="9"/>
            <color indexed="81"/>
            <rFont val="Tahoma"/>
            <family val="2"/>
          </rPr>
          <t xml:space="preserve">
itinéraire manquant</t>
        </r>
      </text>
    </comment>
    <comment ref="AQ16" authorId="0">
      <text>
        <r>
          <rPr>
            <b/>
            <sz val="9"/>
            <color indexed="81"/>
            <rFont val="Tahoma"/>
            <family val="2"/>
          </rPr>
          <t>Anne-Laure SANGLIER:</t>
        </r>
        <r>
          <rPr>
            <sz val="9"/>
            <color indexed="81"/>
            <rFont val="Tahoma"/>
            <family val="2"/>
          </rPr>
          <t xml:space="preserve">
TT too long should be 3 days i.o. 5 days</t>
        </r>
      </text>
    </comment>
    <comment ref="AS23" authorId="0">
      <text>
        <r>
          <rPr>
            <b/>
            <sz val="9"/>
            <color indexed="81"/>
            <rFont val="Tahoma"/>
            <family val="2"/>
          </rPr>
          <t>Anne-Laure SANGLIER:</t>
        </r>
        <r>
          <rPr>
            <sz val="9"/>
            <color indexed="81"/>
            <rFont val="Tahoma"/>
            <family val="2"/>
          </rPr>
          <t xml:space="preserve">
Erreur prix dans contrat - case 185221</t>
        </r>
      </text>
    </comment>
    <comment ref="AQ30" authorId="0">
      <text>
        <r>
          <rPr>
            <b/>
            <sz val="9"/>
            <color indexed="81"/>
            <rFont val="Tahoma"/>
            <family val="2"/>
          </rPr>
          <t>Anne-Laure SANGLIER:</t>
        </r>
        <r>
          <rPr>
            <sz val="9"/>
            <color indexed="81"/>
            <rFont val="Tahoma"/>
            <family val="2"/>
          </rPr>
          <t xml:space="preserve">
loading date = delivery date mail on 03/2/17
</t>
        </r>
      </text>
    </comment>
    <comment ref="AQ51" authorId="0">
      <text>
        <r>
          <rPr>
            <b/>
            <sz val="9"/>
            <color indexed="81"/>
            <rFont val="Tahoma"/>
            <family val="2"/>
          </rPr>
          <t xml:space="preserve">Anne-Laure SANGLIER:
</t>
        </r>
        <r>
          <rPr>
            <sz val="9"/>
            <color indexed="81"/>
            <rFont val="Tahoma"/>
            <family val="2"/>
          </rPr>
          <t>itineraire manquant Mail Poul 24/2/17</t>
        </r>
      </text>
    </comment>
    <comment ref="AQ59" authorId="0">
      <text>
        <r>
          <rPr>
            <b/>
            <sz val="9"/>
            <color indexed="81"/>
            <rFont val="Tahoma"/>
            <family val="2"/>
          </rPr>
          <t>Anne-Laure SANGLIER:</t>
        </r>
        <r>
          <rPr>
            <sz val="9"/>
            <color indexed="81"/>
            <rFont val="Tahoma"/>
            <family val="2"/>
          </rPr>
          <t xml:space="preserve">
TT non respecté par CCA. Mail Charlotte le 08/3</t>
        </r>
      </text>
    </comment>
    <comment ref="AQ64" authorId="0">
      <text>
        <r>
          <rPr>
            <b/>
            <sz val="9"/>
            <color indexed="81"/>
            <rFont val="Tahoma"/>
            <family val="2"/>
          </rPr>
          <t>Anne-Laure SANGLIER:</t>
        </r>
        <r>
          <rPr>
            <sz val="9"/>
            <color indexed="81"/>
            <rFont val="Tahoma"/>
            <family val="2"/>
          </rPr>
          <t xml:space="preserve">
Bloc fi
Mail CCA 15/3</t>
        </r>
      </text>
    </comment>
    <comment ref="AQ65" authorId="0">
      <text>
        <r>
          <rPr>
            <b/>
            <sz val="9"/>
            <color indexed="81"/>
            <rFont val="Tahoma"/>
            <family val="2"/>
          </rPr>
          <t>Anne-Laure SANGLIER:</t>
        </r>
        <r>
          <rPr>
            <sz val="9"/>
            <color indexed="81"/>
            <rFont val="Tahoma"/>
            <family val="2"/>
          </rPr>
          <t xml:space="preserve">
saisi en chgt un samedi
mail cca 09/2/17</t>
        </r>
      </text>
    </comment>
    <comment ref="C71" authorId="0">
      <text>
        <r>
          <rPr>
            <b/>
            <sz val="9"/>
            <color indexed="81"/>
            <rFont val="Tahoma"/>
            <charset val="1"/>
          </rPr>
          <t>Anne-Laure SANGLIER:</t>
        </r>
        <r>
          <rPr>
            <sz val="9"/>
            <color indexed="81"/>
            <rFont val="Tahoma"/>
            <charset val="1"/>
          </rPr>
          <t xml:space="preserve">
bloc fi</t>
        </r>
      </text>
    </comment>
    <comment ref="AQ72" authorId="0">
      <text>
        <r>
          <rPr>
            <b/>
            <sz val="9"/>
            <color indexed="81"/>
            <rFont val="Tahoma"/>
            <family val="2"/>
          </rPr>
          <t>Anne-Laure SANGLIER:</t>
        </r>
        <r>
          <rPr>
            <sz val="9"/>
            <color indexed="81"/>
            <rFont val="Tahoma"/>
            <family val="2"/>
          </rPr>
          <t xml:space="preserve">
pb date chgt. Mail CCA 15/3</t>
        </r>
      </text>
    </comment>
  </commentList>
</comments>
</file>

<file path=xl/sharedStrings.xml><?xml version="1.0" encoding="utf-8"?>
<sst xmlns="http://schemas.openxmlformats.org/spreadsheetml/2006/main" count="181" uniqueCount="89">
  <si>
    <t>100001-793</t>
  </si>
  <si>
    <t>100021-793</t>
  </si>
  <si>
    <t>100035-793</t>
  </si>
  <si>
    <t>100046-793</t>
  </si>
  <si>
    <t>100049-793</t>
  </si>
  <si>
    <t>100051-722</t>
  </si>
  <si>
    <t>100052-722</t>
  </si>
  <si>
    <t>100053-793</t>
  </si>
  <si>
    <t>100054-724</t>
  </si>
  <si>
    <t>100054-793</t>
  </si>
  <si>
    <t>100055-793</t>
  </si>
  <si>
    <t>100084-793</t>
  </si>
  <si>
    <t>100279-798</t>
  </si>
  <si>
    <t>100300-793</t>
  </si>
  <si>
    <t>100318-793</t>
  </si>
  <si>
    <t>100326-793</t>
  </si>
  <si>
    <t>100341-793</t>
  </si>
  <si>
    <t>100352-793</t>
  </si>
  <si>
    <t>100361-793</t>
  </si>
  <si>
    <t>100612-793</t>
  </si>
  <si>
    <t>100624-793</t>
  </si>
  <si>
    <t>DCP-10Y352-790</t>
  </si>
  <si>
    <t>100024-793</t>
  </si>
  <si>
    <t>100604-793</t>
  </si>
  <si>
    <t>Référence</t>
  </si>
  <si>
    <t>Commentaire</t>
  </si>
  <si>
    <t>Total</t>
  </si>
  <si>
    <t>Commandes en cours</t>
  </si>
  <si>
    <t>Stock restant</t>
  </si>
  <si>
    <t>100053-FAIR-793</t>
  </si>
  <si>
    <t>100053-UTZ-793</t>
  </si>
  <si>
    <t>SHIPPING POINT</t>
  </si>
  <si>
    <t>STORAGE LOCATION</t>
  </si>
  <si>
    <t>ORDER NBR</t>
  </si>
  <si>
    <t>CUSTOMER</t>
  </si>
  <si>
    <t>CITY</t>
  </si>
  <si>
    <t>MATERIAL</t>
  </si>
  <si>
    <t>DESCRIPTION</t>
  </si>
  <si>
    <t>QTY</t>
  </si>
  <si>
    <t>LOADING DATE</t>
  </si>
  <si>
    <t>LOADING WK</t>
  </si>
  <si>
    <t>SOLD TO NBR</t>
  </si>
  <si>
    <t>CHANNEL</t>
  </si>
  <si>
    <t>DIVISION</t>
  </si>
  <si>
    <t>DELIVERY DATE</t>
  </si>
  <si>
    <t>CREATED ON</t>
  </si>
  <si>
    <t>USER NBR</t>
  </si>
  <si>
    <t>USER NAME</t>
  </si>
  <si>
    <t>CREATION ISSUE</t>
  </si>
  <si>
    <t>AVAILABILITY ISSUE</t>
  </si>
  <si>
    <t>COMPLAINT</t>
  </si>
  <si>
    <t>OTIF</t>
  </si>
  <si>
    <t>N</t>
  </si>
  <si>
    <t>X</t>
  </si>
  <si>
    <t>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</si>
  <si>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</si>
  <si>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</si>
  <si>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</si>
  <si>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</si>
  <si>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</si>
  <si>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</si>
  <si>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</si>
  <si>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</si>
  <si>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</si>
  <si>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</si>
  <si>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</si>
  <si>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</si>
  <si>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</si>
  <si>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</si>
  <si>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P</t>
  </si>
  <si>
    <t>Q</t>
  </si>
  <si>
    <t>R</t>
  </si>
  <si>
    <t>T</t>
  </si>
  <si>
    <t>U</t>
  </si>
  <si>
    <t>V</t>
  </si>
  <si>
    <t>W</t>
  </si>
  <si>
    <t>Y</t>
  </si>
  <si>
    <t>Row Labels</t>
  </si>
  <si>
    <t>Grand Total</t>
  </si>
  <si>
    <t>Sum of QTY</t>
  </si>
  <si>
    <t>TRSFT 3MT DE11 27/3</t>
  </si>
  <si>
    <t>2.25 MT TRSFT QD PROD LVS A PARTIR WK 13</t>
  </si>
  <si>
    <t>TRSFT 2.25MT DE11 27/3</t>
  </si>
  <si>
    <t>TRSFT 14.25MT DE11 27/3</t>
  </si>
  <si>
    <t>100-F017906-AC-796</t>
  </si>
  <si>
    <t>100900-W54</t>
  </si>
  <si>
    <t>Total commandes</t>
  </si>
  <si>
    <t>3.980 MT SUR FR08</t>
  </si>
  <si>
    <t>PAS DE STOCK FR08 - 11T922 EN SAC 50LBS PACK 722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</si>
</sst>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164" fontId="1" fillId="0" borderId="1" xfId="0" applyNumberFormat="1" applyFont="1" applyBorder="1"/>
    <xf numFmtId="0" fontId="1" fillId="0" borderId="1" xfId="0" applyFont="1" applyBorder="1"/>
    <xf numFmtId="0" fontId="2" fillId="0" borderId="1" xfId="0" applyFont="1" applyBorder="1"/>
    <xf numFmtId="0" fontId="3" fillId="0" borderId="2" xfId="0" applyFont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1" xfId="0" applyFont="1" applyFill="1" applyBorder="1"/>
    <xf numFmtId="164" fontId="5" fillId="0" borderId="1" xfId="0" applyNumberFormat="1" applyFont="1" applyBorder="1"/>
    <xf numFmtId="0" fontId="6" fillId="0" borderId="1" xfId="0" applyFont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3" borderId="1" xfId="0" applyFill="1" applyBorder="1"/>
    <xf numFmtId="0" fontId="0" fillId="2" borderId="1" xfId="0" applyFill="1" applyBorder="1"/>
    <xf numFmtId="0" fontId="0" fillId="0" borderId="1" xfId="0" applyFill="1" applyBorder="1" applyAlignment="1">
      <alignment horizontal="center"/>
    </xf>
    <xf numFmtId="49" fontId="0" fillId="4" borderId="0" xfId="0" applyNumberFormat="1" applyFont="1" applyFill="1" applyAlignment="1" applyProtection="1">
      <alignment horizontal="left"/>
    </xf>
    <xf numFmtId="0" fontId="0" fillId="4" borderId="0" xfId="0" applyNumberFormat="1" applyFill="1" applyProtection="1"/>
    <xf numFmtId="0" fontId="0" fillId="4" borderId="0" xfId="0" applyFill="1"/>
    <xf numFmtId="0" fontId="0" fillId="4" borderId="0" xfId="0" applyFill="1" applyAlignment="1">
      <alignment horizontal="center"/>
    </xf>
    <xf numFmtId="49" fontId="0" fillId="4" borderId="4" xfId="0" applyNumberFormat="1" applyFont="1" applyFill="1" applyBorder="1" applyAlignment="1" applyProtection="1">
      <alignment horizontal="left"/>
    </xf>
    <xf numFmtId="0" fontId="0" fillId="4" borderId="4" xfId="0" applyNumberFormat="1" applyFill="1" applyBorder="1" applyProtection="1"/>
    <xf numFmtId="49" fontId="0" fillId="4" borderId="5" xfId="0" applyNumberFormat="1" applyFont="1" applyFill="1" applyBorder="1" applyAlignment="1" applyProtection="1">
      <alignment horizontal="left"/>
    </xf>
    <xf numFmtId="0" fontId="0" fillId="4" borderId="5" xfId="0" applyNumberFormat="1" applyFill="1" applyBorder="1" applyProtection="1"/>
    <xf numFmtId="49" fontId="0" fillId="5" borderId="0" xfId="0" applyNumberFormat="1" applyFont="1" applyFill="1" applyAlignment="1" applyProtection="1">
      <alignment horizontal="left"/>
    </xf>
    <xf numFmtId="0" fontId="0" fillId="5" borderId="0" xfId="0" applyNumberFormat="1" applyFill="1" applyProtection="1"/>
    <xf numFmtId="0" fontId="0" fillId="5" borderId="0" xfId="0" applyFill="1"/>
    <xf numFmtId="0" fontId="0" fillId="5" borderId="0" xfId="0" applyFill="1" applyAlignment="1">
      <alignment horizontal="center"/>
    </xf>
    <xf numFmtId="49" fontId="2" fillId="4" borderId="0" xfId="0" applyNumberFormat="1" applyFont="1" applyFill="1" applyAlignment="1" applyProtection="1">
      <alignment horizontal="left"/>
    </xf>
    <xf numFmtId="49" fontId="0" fillId="2" borderId="0" xfId="0" applyNumberFormat="1" applyFont="1" applyFill="1" applyAlignment="1" applyProtection="1">
      <alignment horizontal="left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4" borderId="1" xfId="0" applyFill="1" applyBorder="1"/>
    <xf numFmtId="0" fontId="0" fillId="6" borderId="0" xfId="0" applyFill="1" applyAlignment="1">
      <alignment horizontal="left"/>
    </xf>
    <xf numFmtId="0" fontId="1" fillId="6" borderId="1" xfId="0" applyFont="1" applyFill="1" applyBorder="1"/>
    <xf numFmtId="0" fontId="1" fillId="7" borderId="1" xfId="0" applyFont="1" applyFill="1" applyBorder="1"/>
    <xf numFmtId="164" fontId="5" fillId="0" borderId="6" xfId="0" applyNumberFormat="1" applyFont="1" applyBorder="1"/>
    <xf numFmtId="0" fontId="3" fillId="0" borderId="1" xfId="0" applyFont="1" applyFill="1" applyBorder="1" applyAlignment="1">
      <alignment horizontal="center"/>
    </xf>
    <xf numFmtId="0" fontId="3" fillId="0" borderId="1" xfId="0" applyFont="1" applyBorder="1"/>
    <xf numFmtId="164" fontId="0" fillId="0" borderId="1" xfId="0" applyNumberFormat="1" applyBorder="1"/>
    <xf numFmtId="164" fontId="1" fillId="0" borderId="1" xfId="0" applyNumberFormat="1" applyFont="1" applyFill="1" applyBorder="1"/>
    <xf numFmtId="49" fontId="0" fillId="5" borderId="1" xfId="0" applyNumberFormat="1" applyFont="1" applyFill="1" applyBorder="1" applyAlignment="1" applyProtection="1">
      <alignment horizontal="left"/>
    </xf>
  </cellXfs>
  <cellStyles count="1">
    <cellStyle name="Normal" xfId="0" builtinId="0"/>
  </cellStyles>
  <dxfs count="11"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395A2"/>
      <color rgb="FFEE6C3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358588</xdr:colOff>
      <xdr:row>1</xdr:row>
      <xdr:rowOff>156882</xdr:rowOff>
    </xdr:from>
    <xdr:to>
      <xdr:col>12</xdr:col>
      <xdr:colOff>235324</xdr:colOff>
      <xdr:row>4</xdr:row>
      <xdr:rowOff>0</xdr:rowOff>
    </xdr:to>
    <xdr:sp macro="[0]!Cmd_EC" textlink="">
      <xdr:nvSpPr>
        <xdr:cNvPr id="2" name="Rectangle 1"/>
        <xdr:cNvSpPr/>
      </xdr:nvSpPr>
      <xdr:spPr>
        <a:xfrm>
          <a:off x="9592235" y="347382"/>
          <a:ext cx="1692089" cy="414618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Mise</a:t>
          </a:r>
          <a:r>
            <a:rPr lang="fr-FR" sz="1100" baseline="0"/>
            <a:t> à jour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hloe Lenormand" refreshedDate="42815.385822222219" createdVersion="4" refreshedVersion="4" minRefreshableVersion="3" recordCount="74">
  <cacheSource type="worksheet">
    <worksheetSource ref="A1:AT719991" sheet="ORDERS"/>
  </cacheSource>
  <cacheFields count="46">
    <cacheField name="SHIPPING POINT" numFmtId="0">
      <sharedItems containsBlank="1"/>
    </cacheField>
    <cacheField name="STORAGE LOCATION" numFmtId="0">
      <sharedItems containsBlank="1"/>
    </cacheField>
    <cacheField name="ORDER NBR" numFmtId="0">
      <sharedItems containsBlank="1"/>
    </cacheField>
    <cacheField name="CUSTOMER" numFmtId="0">
      <sharedItems containsBlank="1"/>
    </cacheField>
    <cacheField name="CITY" numFmtId="0">
      <sharedItems containsBlank="1"/>
    </cacheField>
    <cacheField name="MATERIAL" numFmtId="0">
      <sharedItems containsBlank="1" count="21">
        <s v="DCP-10Y352-790"/>
        <s v="100054-793"/>
        <s v="100341-793"/>
        <s v="100055-793"/>
        <s v="100326-793"/>
        <s v="100021-793"/>
        <s v="100352-793"/>
        <s v="100053-793"/>
        <s v="100612-793"/>
        <s v="100604-793"/>
        <s v="100054-724"/>
        <s v="100300-793"/>
        <s v="100318-793"/>
        <s v="100046-793"/>
        <s v="100084-793"/>
        <s v="100049-793"/>
        <s v="100624-793"/>
        <s v="100001-793"/>
        <s v="100053-UTZ-793"/>
        <s v="100361-793"/>
        <m/>
      </sharedItems>
    </cacheField>
    <cacheField name="DESCRIPTION" numFmtId="0">
      <sharedItems containsBlank="1"/>
    </cacheField>
    <cacheField name="QTY" numFmtId="0">
      <sharedItems containsString="0" containsBlank="1" containsNumber="1" containsInteger="1" minValue="25" maxValue="3000"/>
    </cacheField>
    <cacheField name="LOADING DATE" numFmtId="0">
      <sharedItems containsString="0" containsBlank="1" containsNumber="1" minValue="20161226.000000004" maxValue="20170503"/>
    </cacheField>
    <cacheField name="LOADING WK" numFmtId="0">
      <sharedItems containsString="0" containsBlank="1" containsNumber="1" containsInteger="1" minValue="201652" maxValue="201718"/>
    </cacheField>
    <cacheField name="SOLD TO NBR" numFmtId="0">
      <sharedItems containsBlank="1"/>
    </cacheField>
    <cacheField name="CHANNEL" numFmtId="0">
      <sharedItems containsBlank="1"/>
    </cacheField>
    <cacheField name="DIVISION" numFmtId="0">
      <sharedItems containsBlank="1"/>
    </cacheField>
    <cacheField name="DELIVERY DATE" numFmtId="0">
      <sharedItems containsString="0" containsBlank="1" containsNumber="1" minValue="20161221" maxValue="20170317"/>
    </cacheField>
    <cacheField name="A" numFmtId="0">
      <sharedItems containsBlank="1"/>
    </cacheField>
    <cacheField name="B" numFmtId="0">
      <sharedItems containsNonDate="0" containsString="0" containsBlank="1"/>
    </cacheField>
    <cacheField name="C" numFmtId="0">
      <sharedItems containsBlank="1"/>
    </cacheField>
    <cacheField name="D" numFmtId="0">
      <sharedItems containsString="0" containsBlank="1" containsNumber="1" minValue="20161226.000000004" maxValue="20170614"/>
    </cacheField>
    <cacheField name="E" numFmtId="0">
      <sharedItems containsString="0" containsBlank="1" containsNumber="1" containsInteger="1" minValue="201652" maxValue="201724"/>
    </cacheField>
    <cacheField name="F" numFmtId="0">
      <sharedItems containsString="0" containsBlank="1" containsNumber="1" containsInteger="1" minValue="25" maxValue="3000"/>
    </cacheField>
    <cacheField name="G" numFmtId="0">
      <sharedItems containsNonDate="0" containsString="0" containsBlank="1"/>
    </cacheField>
    <cacheField name="H" numFmtId="0">
      <sharedItems containsBlank="1"/>
    </cacheField>
    <cacheField name="I" numFmtId="0">
      <sharedItems containsString="0" containsBlank="1" containsNumber="1" minValue="20161221" maxValue="20170317"/>
    </cacheField>
    <cacheField name="J" numFmtId="0">
      <sharedItems containsString="0" containsBlank="1" containsNumber="1" minValue="20170131" maxValue="20171231"/>
    </cacheField>
    <cacheField name="K" numFmtId="0">
      <sharedItems containsBlank="1"/>
    </cacheField>
    <cacheField name="L" numFmtId="0">
      <sharedItems containsBlank="1"/>
    </cacheField>
    <cacheField name="M" numFmtId="0">
      <sharedItems containsBlank="1"/>
    </cacheField>
    <cacheField name="N" numFmtId="0">
      <sharedItems containsBlank="1"/>
    </cacheField>
    <cacheField name="O" numFmtId="0">
      <sharedItems containsString="0" containsBlank="1" containsNumber="1" containsInteger="1" minValue="10" maxValue="20"/>
    </cacheField>
    <cacheField name="CREATED ON" numFmtId="0">
      <sharedItems containsString="0" containsBlank="1" containsNumber="1" minValue="20161221" maxValue="20170317"/>
    </cacheField>
    <cacheField name="P" numFmtId="0">
      <sharedItems containsBlank="1"/>
    </cacheField>
    <cacheField name="Q" numFmtId="0">
      <sharedItems containsBlank="1"/>
    </cacheField>
    <cacheField name="R" numFmtId="0">
      <sharedItems containsBlank="1"/>
    </cacheField>
    <cacheField name="S" numFmtId="0">
      <sharedItems containsString="0" containsBlank="1" containsNumber="1" minValue="20161229" maxValue="20170503"/>
    </cacheField>
    <cacheField name="T" numFmtId="0">
      <sharedItems containsNonDate="0" containsString="0" containsBlank="1"/>
    </cacheField>
    <cacheField name="USER NBR" numFmtId="0">
      <sharedItems containsBlank="1"/>
    </cacheField>
    <cacheField name="USER NAME" numFmtId="0">
      <sharedItems containsBlank="1"/>
    </cacheField>
    <cacheField name="U" numFmtId="0">
      <sharedItems containsNonDate="0" containsString="0" containsBlank="1"/>
    </cacheField>
    <cacheField name="V" numFmtId="0">
      <sharedItems containsBlank="1"/>
    </cacheField>
    <cacheField name="W" numFmtId="0">
      <sharedItems containsBlank="1"/>
    </cacheField>
    <cacheField name="X" numFmtId="0">
      <sharedItems containsBlank="1"/>
    </cacheField>
    <cacheField name="Y" numFmtId="0">
      <sharedItems containsBlank="1"/>
    </cacheField>
    <cacheField name="CREATION ISSUE" numFmtId="0">
      <sharedItems containsBlank="1"/>
    </cacheField>
    <cacheField name="AVAILABILITY ISSUE" numFmtId="0">
      <sharedItems containsBlank="1"/>
    </cacheField>
    <cacheField name="COMPLAINT" numFmtId="0">
      <sharedItems containsBlank="1"/>
    </cacheField>
    <cacheField name="OTIF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4">
  <r>
    <s v="FR13"/>
    <s v="FSI8"/>
    <s v="23531602"/>
    <s v="GUERLAIS PRODUCTION"/>
    <s v="LA CHAPELLE SUR ERDRE"/>
    <x v="0"/>
    <s v="BC EBONY / DF800-11BH 25KG/BG 30BG/PAL"/>
    <n v="25"/>
    <n v="20161226.000000004"/>
    <n v="201652"/>
    <s v="67531"/>
    <s v="02"/>
    <s v="FR11"/>
    <n v="20161221"/>
    <m/>
    <m/>
    <m/>
    <n v="20161226.000000004"/>
    <n v="201652"/>
    <n v="25"/>
    <m/>
    <s v="2016124825"/>
    <n v="20161221"/>
    <n v="20170131"/>
    <s v="CH10"/>
    <s v="01"/>
    <s v="67531"/>
    <s v="CPOWDER"/>
    <n v="10"/>
    <n v="20161221"/>
    <s v="KG"/>
    <s v="FR"/>
    <s v="TA"/>
    <n v="20161229"/>
    <m/>
    <s v="BC007534"/>
    <s v="Laila CHAKROUNI"/>
    <m/>
    <s v="DAP"/>
    <s v="LA C"/>
    <s v="N"/>
    <s v="SEIN"/>
    <s v="X"/>
    <m/>
    <m/>
    <m/>
  </r>
  <r>
    <s v="FR13"/>
    <s v="FSI8"/>
    <s v="23534049"/>
    <s v="SEVAROME - NACTIS GOURMET"/>
    <s v="YSSINGEAUX CEDEX"/>
    <x v="1"/>
    <s v="BD 22/24 SR &quot;SUPERIOR 25KG/BG 30BG/PAL"/>
    <n v="300"/>
    <n v="20161230"/>
    <n v="201652"/>
    <s v="34033"/>
    <s v="02"/>
    <s v="FR11"/>
    <n v="20161222"/>
    <m/>
    <m/>
    <m/>
    <n v="20161230"/>
    <n v="201652"/>
    <n v="300"/>
    <m/>
    <s v="2016125278"/>
    <n v="20161222"/>
    <n v="20170131"/>
    <s v="CH10"/>
    <s v="01"/>
    <s v="53500"/>
    <s v="CPOWDER"/>
    <n v="10"/>
    <n v="20161222"/>
    <s v="KG"/>
    <s v="FR"/>
    <s v="TA"/>
    <n v="20170105"/>
    <m/>
    <s v="FR016032"/>
    <s v="Marjorie Kamoun"/>
    <m/>
    <s v="DAP"/>
    <s v="YSSI"/>
    <s v="N"/>
    <m/>
    <m/>
    <m/>
    <m/>
    <m/>
  </r>
  <r>
    <s v="FR13"/>
    <s v="FSI8"/>
    <s v="23534874"/>
    <s v="LINEA GEL ITALIANA S.R.L."/>
    <s v="PONZANO VENETO"/>
    <x v="2"/>
    <s v="BD 10/12 RED SANTO 25KG/BG 30BG/PAL"/>
    <n v="300"/>
    <n v="20170125"/>
    <n v="201704"/>
    <s v="62699"/>
    <s v="02"/>
    <s v="FR11"/>
    <n v="20161223"/>
    <m/>
    <m/>
    <m/>
    <n v="20170125"/>
    <n v="201704"/>
    <n v="300"/>
    <m/>
    <s v="2016125224"/>
    <n v="20161222"/>
    <n v="20170131"/>
    <s v="CH10"/>
    <s v="01"/>
    <s v="62699"/>
    <s v="CPOWDER"/>
    <n v="10"/>
    <n v="20161223"/>
    <s v="KG"/>
    <s v="IT"/>
    <s v="TA"/>
    <n v="20170125"/>
    <m/>
    <s v="IT024293"/>
    <s v="Alessandra Bollini"/>
    <m/>
    <s v="DAP"/>
    <s v="PONZ"/>
    <s v="N"/>
    <s v="SEIN"/>
    <s v="X"/>
    <m/>
    <m/>
    <m/>
  </r>
  <r>
    <s v="FR13"/>
    <s v="FSI8"/>
    <s v="23536353"/>
    <s v="GELPAT"/>
    <s v="SAINT-AUVENT"/>
    <x v="1"/>
    <s v="BD 22/24 SR &quot;SUPERIOR 25KG/BG 30BG/PAL"/>
    <n v="50"/>
    <n v="20170102"/>
    <n v="201701"/>
    <s v="50637"/>
    <s v="02"/>
    <s v="FR11"/>
    <n v="20161227"/>
    <m/>
    <m/>
    <m/>
    <n v="20170102"/>
    <n v="201701"/>
    <n v="50"/>
    <m/>
    <s v="2016125752"/>
    <n v="20161227"/>
    <n v="20170131"/>
    <s v="CH10"/>
    <s v="01"/>
    <s v="71542"/>
    <s v="CPOWDER"/>
    <n v="10"/>
    <n v="20161227"/>
    <s v="KG"/>
    <s v="FR"/>
    <s v="TA"/>
    <n v="20170103"/>
    <m/>
    <s v="FR015024"/>
    <s v="Dounia Randrianome"/>
    <m/>
    <s v="DAP"/>
    <s v="BUIS"/>
    <s v="N"/>
    <m/>
    <s v="X"/>
    <m/>
    <m/>
    <m/>
  </r>
  <r>
    <s v="FR13"/>
    <s v="FSI8"/>
    <s v="23540284"/>
    <s v="PUNCH POWER"/>
    <s v="FREJUS"/>
    <x v="3"/>
    <s v="BD 10/12 RB &quot;BLACK 25KG/BG 30BG/PAL"/>
    <n v="250"/>
    <n v="20170106"/>
    <n v="201701"/>
    <s v="73725"/>
    <s v="02"/>
    <s v="FR11"/>
    <n v="20170103"/>
    <m/>
    <m/>
    <m/>
    <n v="20170106"/>
    <n v="201701"/>
    <n v="250"/>
    <m/>
    <s v="2017010062"/>
    <n v="20170103"/>
    <n v="20170228"/>
    <s v="CH10"/>
    <s v="01"/>
    <s v="73725"/>
    <s v="CPOWDER"/>
    <n v="10"/>
    <n v="20170103"/>
    <s v="KG"/>
    <s v="FR"/>
    <s v="TA"/>
    <n v="20170112"/>
    <m/>
    <s v="FR019520"/>
    <s v="Delphine Vanhoof"/>
    <m/>
    <s v="DAP"/>
    <s v="FREJ"/>
    <s v="N"/>
    <s v="SEIN"/>
    <m/>
    <m/>
    <s v="x"/>
    <m/>
  </r>
  <r>
    <s v="FR13"/>
    <s v="FSI8"/>
    <s v="23540398"/>
    <s v="LES SORBETS DE ST MANDE"/>
    <s v="CHILLY MAZARIN"/>
    <x v="3"/>
    <s v="BD 10/12 RB &quot;BLACK 25KG/BG 30BG/PAL"/>
    <n v="100"/>
    <n v="20170109"/>
    <n v="201702"/>
    <s v="32647"/>
    <s v="02"/>
    <s v="FR11"/>
    <n v="20170103"/>
    <m/>
    <m/>
    <m/>
    <n v="20170109"/>
    <n v="201702"/>
    <n v="100"/>
    <m/>
    <s v="2017010090"/>
    <n v="20170103"/>
    <n v="20170228"/>
    <s v="CH10"/>
    <s v="01"/>
    <s v="32647"/>
    <s v="CPOWDER"/>
    <n v="10"/>
    <n v="20170103"/>
    <s v="KG"/>
    <s v="FR"/>
    <s v="TA"/>
    <n v="20170112"/>
    <m/>
    <s v="FR016032"/>
    <s v="Marjorie Kamoun"/>
    <m/>
    <s v="DAP"/>
    <s v="CHIL"/>
    <s v="N"/>
    <s v="SEIN"/>
    <m/>
    <m/>
    <m/>
    <m/>
  </r>
  <r>
    <s v="FR13"/>
    <s v="FSI8"/>
    <s v="23540398"/>
    <s v="LES SORBETS DE ST MANDE"/>
    <s v="CHILLY MAZARIN"/>
    <x v="4"/>
    <s v="BD 10/12 DL &quot;DUTCH 25KG/BG 30BG/PAL"/>
    <n v="25"/>
    <n v="20170109"/>
    <n v="201702"/>
    <s v="32647"/>
    <s v="02"/>
    <s v="FR11"/>
    <n v="20170103"/>
    <s v="X"/>
    <m/>
    <m/>
    <n v="20170131"/>
    <n v="201705"/>
    <n v="25"/>
    <m/>
    <s v="2017010090"/>
    <n v="20170103"/>
    <n v="20170228"/>
    <s v="CH10"/>
    <s v="01"/>
    <s v="32647"/>
    <s v="CPOWDER"/>
    <n v="20"/>
    <n v="20170103"/>
    <s v="KG"/>
    <s v="FR"/>
    <s v="TA"/>
    <n v="20170112"/>
    <m/>
    <s v="FR016032"/>
    <s v="Marjorie Kamoun"/>
    <m/>
    <s v="DAP"/>
    <s v="CHIL"/>
    <s v="N"/>
    <s v="SEIN"/>
    <m/>
    <m/>
    <m/>
    <m/>
  </r>
  <r>
    <s v="FR13"/>
    <s v="FSI8"/>
    <s v="23540550"/>
    <s v="IPRA FRANCE"/>
    <s v="MOUANS SARTOUX"/>
    <x v="5"/>
    <s v="BD 10/12 MR 25KG/BG 30BG/PAL"/>
    <n v="750"/>
    <n v="20170106"/>
    <n v="201701"/>
    <s v="12140"/>
    <s v="02"/>
    <s v="FR11"/>
    <n v="20170103"/>
    <m/>
    <m/>
    <m/>
    <n v="20170106"/>
    <n v="201701"/>
    <n v="750"/>
    <m/>
    <s v="2017010056"/>
    <n v="20170103"/>
    <n v="20170228"/>
    <s v="CH10"/>
    <s v="01"/>
    <s v="12140"/>
    <s v="CPOWDER"/>
    <n v="10"/>
    <n v="20170103"/>
    <s v="KG"/>
    <s v="FR"/>
    <s v="TA"/>
    <n v="20170111"/>
    <m/>
    <s v="FR019520"/>
    <s v="Delphine Vanhoof"/>
    <m/>
    <s v="DAP"/>
    <s v="MOUA"/>
    <s v="N"/>
    <s v="SEIN"/>
    <m/>
    <m/>
    <m/>
    <m/>
  </r>
  <r>
    <s v="FR13"/>
    <s v="FSI8"/>
    <s v="23543216"/>
    <s v="HDG"/>
    <s v="REVENTIN-VAUGRIS"/>
    <x v="6"/>
    <s v="BD 22/24 RED ORG 25KG/BG 30BG/PAL"/>
    <n v="400"/>
    <n v="20170110"/>
    <n v="201702"/>
    <s v="68842"/>
    <s v="02"/>
    <s v="FR11"/>
    <n v="20170105"/>
    <s v="X"/>
    <m/>
    <m/>
    <n v="20170202"/>
    <n v="201705"/>
    <n v="400"/>
    <m/>
    <s v="2017010129"/>
    <n v="20170103"/>
    <n v="20170228"/>
    <s v="CH10"/>
    <s v="01"/>
    <s v="68843"/>
    <s v="CPOWDER"/>
    <n v="10"/>
    <n v="20170105"/>
    <s v="KG"/>
    <s v="FR"/>
    <s v="TA"/>
    <n v="20170117.000000004"/>
    <m/>
    <s v="FR019520"/>
    <s v="Delphine Vanhoof"/>
    <m/>
    <s v="DAP"/>
    <s v="VIEN"/>
    <s v="S"/>
    <m/>
    <s v="X"/>
    <m/>
    <m/>
    <m/>
  </r>
  <r>
    <s v="FR13"/>
    <s v="FSI8"/>
    <s v="23543355"/>
    <s v="G.B. AMBROSOLI SPA"/>
    <s v="RONAGO"/>
    <x v="7"/>
    <s v="BD 10/12 SR &quot;SUPERIOR 25KG/BG 30BG/PAL"/>
    <n v="200"/>
    <n v="20170124"/>
    <n v="201704"/>
    <s v="6083"/>
    <s v="02"/>
    <s v="FR11"/>
    <n v="20170105"/>
    <m/>
    <m/>
    <m/>
    <n v="20170124"/>
    <n v="201704"/>
    <n v="200"/>
    <m/>
    <s v="2017010186"/>
    <n v="20170103"/>
    <n v="20170228"/>
    <s v="CH10"/>
    <s v="01"/>
    <s v="6083"/>
    <s v="CPOWDER"/>
    <n v="10"/>
    <n v="20170105"/>
    <s v="KG"/>
    <s v="IT"/>
    <s v="TA"/>
    <n v="20170201"/>
    <m/>
    <s v="IT024293"/>
    <s v="Alessandra Bollini"/>
    <m/>
    <s v="DAP"/>
    <s v="RONA"/>
    <s v="N"/>
    <s v="SEIN"/>
    <s v="X"/>
    <m/>
    <m/>
    <m/>
  </r>
  <r>
    <s v="FR13"/>
    <s v="FSI8"/>
    <s v="23543658"/>
    <s v="FRATELLI MICHIELAN S.R.L."/>
    <s v="SCORZE'"/>
    <x v="1"/>
    <s v="BD 22/24 SR &quot;SUPERIOR 25KG/BG 30BG/PAL"/>
    <n v="1500"/>
    <n v="20170124"/>
    <n v="201704"/>
    <s v="60247"/>
    <s v="02"/>
    <s v="FR11"/>
    <n v="20170105"/>
    <m/>
    <m/>
    <m/>
    <n v="20170124"/>
    <n v="201704"/>
    <n v="1500"/>
    <m/>
    <s v="2017010541"/>
    <n v="20170105"/>
    <n v="20170228"/>
    <s v="CH10"/>
    <s v="01"/>
    <s v="60247"/>
    <s v="CPOWDER"/>
    <n v="10"/>
    <n v="20170105"/>
    <s v="KG"/>
    <s v="IT"/>
    <s v="TA"/>
    <n v="20170201"/>
    <m/>
    <s v="IT024293"/>
    <s v="Alessandra Bollini"/>
    <m/>
    <s v="DAP"/>
    <s v="SCOR"/>
    <s v="N"/>
    <s v="SEIN"/>
    <s v="X"/>
    <m/>
    <m/>
    <m/>
  </r>
  <r>
    <s v="FR13"/>
    <s v="FSI8"/>
    <s v="23551534"/>
    <s v="THE HANDMADE CAKE COMPANY LIMI"/>
    <s v="MAIDENHEAD"/>
    <x v="8"/>
    <s v="BD 10/12 RED ORGFT PERU 25KG/BG 30BG/PAL"/>
    <n v="150"/>
    <n v="20170130"/>
    <n v="201705"/>
    <s v="20102"/>
    <s v="02"/>
    <s v="FR11"/>
    <n v="20170112"/>
    <m/>
    <m/>
    <s v="20"/>
    <n v="20170130"/>
    <n v="201705"/>
    <n v="150"/>
    <m/>
    <s v="2017011842"/>
    <n v="20170112"/>
    <n v="20170228"/>
    <s v="CH10"/>
    <s v="01"/>
    <s v="20102"/>
    <s v="CPOWDER"/>
    <n v="10"/>
    <n v="20170112"/>
    <s v="KG"/>
    <s v="GB"/>
    <s v="TA"/>
    <n v="20170202"/>
    <m/>
    <s v="GB073390"/>
    <s v="Sarah Hickman"/>
    <m/>
    <s v="DAP"/>
    <s v="MAID"/>
    <s v="N"/>
    <s v="SEIN"/>
    <m/>
    <m/>
    <m/>
    <m/>
  </r>
  <r>
    <s v="FR13"/>
    <s v="FSI8"/>
    <s v="23552386"/>
    <s v="LA CHOCOLATERIE GOURMANDE"/>
    <s v="CHARGE"/>
    <x v="3"/>
    <s v="BD 10/12 RB &quot;BLACK 25KG/BG 30BG/PAL"/>
    <n v="25"/>
    <n v="20170118"/>
    <n v="201703"/>
    <s v="35124"/>
    <s v="02"/>
    <s v="FR11"/>
    <n v="20170113"/>
    <m/>
    <m/>
    <m/>
    <n v="20170118"/>
    <n v="201703"/>
    <n v="25"/>
    <m/>
    <s v="2017011981"/>
    <n v="20170113"/>
    <n v="20170228"/>
    <s v="CH10"/>
    <s v="01"/>
    <s v="35124"/>
    <s v="CPOWDER"/>
    <n v="10"/>
    <n v="20170113"/>
    <s v="KG"/>
    <s v="FR"/>
    <s v="TA"/>
    <n v="20170123"/>
    <m/>
    <s v="FR016032"/>
    <s v="Marjorie Kamoun"/>
    <m/>
    <s v="DAP"/>
    <s v="CHAR"/>
    <s v="N"/>
    <s v="SEIN"/>
    <m/>
    <m/>
    <m/>
    <m/>
  </r>
  <r>
    <s v="FR13"/>
    <s v="FSI8"/>
    <s v="23552816"/>
    <s v="LAITERIE KER RONAN"/>
    <s v="ROHAN"/>
    <x v="9"/>
    <s v="BD 10/12 NAT ORGFT 25KG/BG 30BG/PAL"/>
    <n v="200"/>
    <n v="20170127.000000004"/>
    <n v="201704"/>
    <s v="65793"/>
    <s v="02"/>
    <s v="FR11"/>
    <n v="20170113"/>
    <m/>
    <m/>
    <m/>
    <n v="20170127.000000004"/>
    <n v="201704"/>
    <n v="200"/>
    <m/>
    <s v="2017012085"/>
    <n v="20170113"/>
    <n v="20170228"/>
    <s v="CH10"/>
    <s v="01"/>
    <s v="65793"/>
    <s v="CPOWDER"/>
    <n v="10"/>
    <n v="20170113"/>
    <s v="KG"/>
    <s v="FR"/>
    <s v="TA"/>
    <n v="20170201"/>
    <m/>
    <s v="FR016032"/>
    <s v="Marjorie Kamoun"/>
    <m/>
    <s v="DAP"/>
    <s v="ROHA"/>
    <s v="N"/>
    <s v="SEIN"/>
    <m/>
    <m/>
    <m/>
    <m/>
  </r>
  <r>
    <s v="FR13"/>
    <s v="FSI8"/>
    <s v="23555145"/>
    <s v="CESARIN S.P.A."/>
    <s v="MONTECCHIA DI CROSARA"/>
    <x v="10"/>
    <s v="BD 22/24 SR 5KG/UC 4UC/BOX 42BOX/PAL"/>
    <n v="200"/>
    <n v="20170120"/>
    <n v="201703"/>
    <s v="58863"/>
    <s v="02"/>
    <s v="FR11"/>
    <n v="20170117.000000004"/>
    <m/>
    <m/>
    <m/>
    <n v="20170120"/>
    <n v="201703"/>
    <n v="200"/>
    <m/>
    <s v="2017012549"/>
    <n v="20170117.000000004"/>
    <n v="20170630"/>
    <s v="CH10"/>
    <s v="01"/>
    <s v="58863"/>
    <s v="CPOWDER"/>
    <n v="10"/>
    <n v="20170117.000000004"/>
    <s v="KG"/>
    <s v="IT"/>
    <s v="TA"/>
    <n v="20170120"/>
    <m/>
    <s v="IT024293"/>
    <s v="Alessandra Bollini"/>
    <m/>
    <s v="DAP"/>
    <s v="MONT"/>
    <s v="N"/>
    <s v="SEIN"/>
    <s v="X"/>
    <m/>
    <m/>
    <m/>
  </r>
  <r>
    <s v="FR13"/>
    <s v="FSI8"/>
    <s v="23559441"/>
    <s v="BOKOMO"/>
    <s v="PETERBOROUGH"/>
    <x v="1"/>
    <s v="BD 22/24 SR &quot;SUPERIOR 25KG/BG 30BG/PAL"/>
    <n v="1000"/>
    <n v="20170213"/>
    <n v="201707"/>
    <s v="29245"/>
    <s v="02"/>
    <s v="FR11"/>
    <n v="20170119"/>
    <m/>
    <m/>
    <m/>
    <n v="20170213"/>
    <n v="201707"/>
    <n v="1000"/>
    <m/>
    <s v="2017012658"/>
    <n v="20170117.000000004"/>
    <n v="20170430"/>
    <s v="CH10"/>
    <s v="01"/>
    <s v="70264"/>
    <s v="CPOWDER"/>
    <n v="10"/>
    <n v="20170119"/>
    <s v="KG"/>
    <s v="GB"/>
    <s v="TA"/>
    <n v="20170216"/>
    <m/>
    <s v="GB065399"/>
    <s v="Sally Ryan"/>
    <m/>
    <s v="DAP"/>
    <s v="PETE"/>
    <s v="N"/>
    <m/>
    <m/>
    <m/>
    <m/>
    <m/>
  </r>
  <r>
    <s v="FR13"/>
    <s v="FSI8"/>
    <s v="23560585"/>
    <s v="GREENPHYT"/>
    <s v="MILIZAC-GUIPRONVEL"/>
    <x v="11"/>
    <s v="BD 10/12 DW &quot;KING 25KG/BG 30BG/PAL"/>
    <n v="200"/>
    <n v="20170125"/>
    <n v="201704"/>
    <s v="73980"/>
    <s v="02"/>
    <s v="FR11"/>
    <n v="20170120"/>
    <m/>
    <m/>
    <m/>
    <n v="20170125"/>
    <n v="201704"/>
    <n v="200"/>
    <m/>
    <s v="2017013491"/>
    <n v="20170120"/>
    <n v="20170228"/>
    <s v="CH10"/>
    <s v="01"/>
    <s v="73980"/>
    <s v="CPOWDER"/>
    <n v="10"/>
    <n v="20170120"/>
    <s v="KG"/>
    <s v="FR"/>
    <s v="TA"/>
    <n v="20170130"/>
    <m/>
    <s v="FR016032"/>
    <s v="Marjorie Kamoun"/>
    <m/>
    <s v="DAP"/>
    <s v="MILI"/>
    <s v="N"/>
    <s v="SEIN"/>
    <m/>
    <m/>
    <m/>
    <m/>
  </r>
  <r>
    <s v="FR13"/>
    <s v="FSI8"/>
    <s v="23560764"/>
    <s v="BOKOMO"/>
    <s v="PETERBOROUGH"/>
    <x v="1"/>
    <s v="BD 22/24 SR &quot;SUPERIOR 25KG/BG 30BG/PAL"/>
    <n v="1000"/>
    <n v="20170322"/>
    <n v="201712"/>
    <s v="29245"/>
    <s v="02"/>
    <s v="FR11"/>
    <n v="20170120"/>
    <m/>
    <m/>
    <m/>
    <n v="20170322"/>
    <n v="201712"/>
    <n v="1000"/>
    <m/>
    <s v="2017013517"/>
    <n v="20170120"/>
    <n v="20170531.000000004"/>
    <s v="CH10"/>
    <s v="01"/>
    <s v="70264"/>
    <s v="CPOWDER"/>
    <n v="10"/>
    <n v="20170120"/>
    <s v="KG"/>
    <s v="GB"/>
    <s v="TA"/>
    <n v="20170328"/>
    <m/>
    <s v="GB065399"/>
    <s v="Sally Ryan"/>
    <m/>
    <s v="DAP"/>
    <s v="PETE"/>
    <s v="N"/>
    <m/>
    <m/>
    <m/>
    <m/>
    <m/>
  </r>
  <r>
    <s v="FR13"/>
    <s v="FSI8"/>
    <s v="23560769"/>
    <s v="BOKOMO"/>
    <s v="PETERBOROUGH"/>
    <x v="1"/>
    <s v="BD 22/24 SR &quot;SUPERIOR 25KG/BG 30BG/PAL"/>
    <n v="1000"/>
    <n v="20170426"/>
    <n v="201717"/>
    <s v="29245"/>
    <s v="02"/>
    <s v="FR11"/>
    <n v="20170120"/>
    <m/>
    <m/>
    <m/>
    <n v="20170426"/>
    <n v="201717"/>
    <n v="1000"/>
    <m/>
    <s v="2017013517"/>
    <n v="20170120"/>
    <n v="20170531.000000004"/>
    <s v="CH10"/>
    <s v="01"/>
    <s v="70264"/>
    <s v="CPOWDER"/>
    <n v="10"/>
    <n v="20170120"/>
    <s v="KG"/>
    <s v="GB"/>
    <s v="TA"/>
    <n v="20170502"/>
    <m/>
    <s v="GB065399"/>
    <s v="Sally Ryan"/>
    <m/>
    <s v="DAP"/>
    <s v="PETE"/>
    <s v="N"/>
    <m/>
    <m/>
    <m/>
    <m/>
    <m/>
  </r>
  <r>
    <s v="FR13"/>
    <s v="FSI8"/>
    <s v="23562691"/>
    <s v="DEL ' ICE"/>
    <s v="AIGUES MORTES"/>
    <x v="7"/>
    <s v="BD 10/12 SR &quot;SUPERIOR 25KG/BG 30BG/PAL"/>
    <n v="250"/>
    <n v="20170127.000000004"/>
    <n v="201704"/>
    <s v="18247"/>
    <s v="02"/>
    <s v="FR11"/>
    <n v="20170124"/>
    <m/>
    <m/>
    <m/>
    <n v="20170127.000000004"/>
    <n v="201704"/>
    <n v="250"/>
    <m/>
    <s v="2017013848"/>
    <n v="20170124"/>
    <n v="20170228"/>
    <s v="CH10"/>
    <s v="01"/>
    <s v="18247"/>
    <s v="CPOWDER"/>
    <n v="10"/>
    <n v="20170124"/>
    <s v="KG"/>
    <s v="FR"/>
    <s v="TA"/>
    <n v="20170126"/>
    <m/>
    <s v="FR015024"/>
    <s v="Dounia Randrianome"/>
    <m/>
    <s v="DAP"/>
    <s v="AIGU"/>
    <s v="N"/>
    <s v="SEIN"/>
    <m/>
    <m/>
    <m/>
    <m/>
  </r>
  <r>
    <s v="FR13"/>
    <s v="FSI8"/>
    <s v="23564320"/>
    <s v="CARIF"/>
    <s v="UNION"/>
    <x v="3"/>
    <s v="BD 10/12 RB &quot;BLACK 25KG/BG 30BG/PAL"/>
    <n v="600"/>
    <n v="20170131"/>
    <n v="201705"/>
    <s v="43788"/>
    <s v="02"/>
    <s v="FR11"/>
    <n v="20170125"/>
    <m/>
    <m/>
    <m/>
    <n v="20170131"/>
    <n v="201705"/>
    <n v="25"/>
    <m/>
    <s v="2017014086"/>
    <n v="20170125"/>
    <n v="20170228"/>
    <s v="CH10"/>
    <s v="01"/>
    <s v="43788"/>
    <s v="CPOWDER"/>
    <n v="10"/>
    <n v="20170125"/>
    <s v="KG"/>
    <s v="FR"/>
    <s v="TA"/>
    <n v="20170127.000000004"/>
    <m/>
    <s v="FR015024"/>
    <s v="Dounia Randrianome"/>
    <m/>
    <s v="DAP"/>
    <s v="UNIO"/>
    <s v="N"/>
    <s v="SEIN"/>
    <m/>
    <m/>
    <m/>
    <m/>
  </r>
  <r>
    <s v="FR13"/>
    <s v="FSI8"/>
    <s v="23564415"/>
    <s v="LES PLAISIRS PATISSIERS"/>
    <s v="MALEMORT SUR CORREZE"/>
    <x v="7"/>
    <s v="BD 10/12 SR &quot;SUPERIOR 25KG/BG 30BG/PAL"/>
    <n v="2000"/>
    <n v="20170130"/>
    <n v="201705"/>
    <s v="41853"/>
    <s v="02"/>
    <s v="FR11"/>
    <n v="20170125"/>
    <m/>
    <m/>
    <m/>
    <n v="20170130"/>
    <n v="201705"/>
    <n v="2000"/>
    <m/>
    <s v="2017014111"/>
    <n v="20170125"/>
    <n v="20170228"/>
    <s v="CH10"/>
    <s v="01"/>
    <s v="41853"/>
    <s v="CPOWDER"/>
    <n v="10"/>
    <n v="20170125"/>
    <s v="KG"/>
    <s v="FR"/>
    <s v="TA"/>
    <n v="20170131"/>
    <m/>
    <s v="FR015024"/>
    <s v="Dounia Randrianome"/>
    <m/>
    <s v="DAP"/>
    <s v="MALE"/>
    <s v="S"/>
    <s v="SEIN"/>
    <m/>
    <m/>
    <s v="x"/>
    <m/>
  </r>
  <r>
    <s v="FR13"/>
    <s v="FSI8"/>
    <s v="23566388"/>
    <s v="CARIF"/>
    <s v="UNION"/>
    <x v="3"/>
    <s v="BD 10/12 RB &quot;BLACK 25KG/BG 30BG/PAL"/>
    <n v="450"/>
    <n v="20170222"/>
    <n v="201708"/>
    <s v="43788"/>
    <s v="02"/>
    <s v="FR11"/>
    <n v="20170126"/>
    <m/>
    <m/>
    <m/>
    <n v="20170222"/>
    <n v="201708"/>
    <n v="450"/>
    <m/>
    <s v="2017014086"/>
    <n v="20170125"/>
    <n v="20170228"/>
    <s v="CH10"/>
    <s v="01"/>
    <s v="43788"/>
    <s v="CPOWDER"/>
    <n v="10"/>
    <n v="20170126"/>
    <s v="KG"/>
    <s v="FR"/>
    <s v="TA"/>
    <n v="20170228"/>
    <m/>
    <s v="FR015024"/>
    <s v="Dounia Randrianome"/>
    <m/>
    <s v="DAP"/>
    <s v="UNIO"/>
    <s v="N"/>
    <s v="SEIN"/>
    <s v="BLOC FI"/>
    <m/>
    <m/>
    <m/>
  </r>
  <r>
    <s v="FR13"/>
    <s v="FSI8"/>
    <s v="23569343"/>
    <s v="FIERBOIS TRADITION"/>
    <s v="CHEDIGNY"/>
    <x v="12"/>
    <s v="BD 22/24 DW &quot;KING 25KG/BG 30BG/PAL"/>
    <n v="100"/>
    <n v="20170210"/>
    <n v="201706"/>
    <s v="72512"/>
    <s v="02"/>
    <s v="FR11"/>
    <n v="20170130"/>
    <m/>
    <m/>
    <m/>
    <n v="20170210"/>
    <n v="201706"/>
    <n v="100"/>
    <m/>
    <s v="2017014856"/>
    <n v="20170130"/>
    <n v="20170228"/>
    <s v="CH10"/>
    <s v="01"/>
    <s v="72512"/>
    <s v="CPOWDER"/>
    <n v="10"/>
    <n v="20170130"/>
    <s v="KG"/>
    <s v="FR"/>
    <s v="TA"/>
    <n v="20170214.999999996"/>
    <m/>
    <s v="FR011746"/>
    <s v="Muriel Angenard"/>
    <m/>
    <s v="DAP"/>
    <s v="CHED"/>
    <s v="N"/>
    <s v="SEIN"/>
    <m/>
    <m/>
    <m/>
    <m/>
  </r>
  <r>
    <s v="FR13"/>
    <s v="FSI8"/>
    <s v="23570187"/>
    <s v="DELIGLACE"/>
    <s v="TREGUEUX"/>
    <x v="10"/>
    <s v="BD 22/24 SR 5KG/UC 4UC/BOX 42BOX/PAL"/>
    <n v="200"/>
    <n v="20170203"/>
    <n v="201705"/>
    <s v="43918"/>
    <s v="02"/>
    <s v="FR11"/>
    <n v="20170131"/>
    <m/>
    <m/>
    <m/>
    <n v="20170203"/>
    <n v="201705"/>
    <n v="200"/>
    <m/>
    <s v="2017014667"/>
    <n v="20170127.000000004"/>
    <n v="20170726.999999996"/>
    <s v="CH10"/>
    <s v="01"/>
    <s v="43918"/>
    <s v="CPOWDER"/>
    <n v="20"/>
    <n v="20170131"/>
    <s v="KG"/>
    <s v="FR"/>
    <s v="TA"/>
    <n v="20170208"/>
    <m/>
    <s v="FR016032"/>
    <s v="Marjorie Kamoun"/>
    <m/>
    <s v="DAP"/>
    <s v="TREG"/>
    <s v="N"/>
    <s v="SEIN"/>
    <m/>
    <m/>
    <m/>
    <m/>
  </r>
  <r>
    <s v="FR13"/>
    <s v="FSI8"/>
    <s v="23570187"/>
    <s v="DELIGLACE"/>
    <s v="TREGUEUX"/>
    <x v="8"/>
    <s v="BD 10/12 RED ORGFT PERU 25KG/BG 30BG/PAL"/>
    <n v="25"/>
    <n v="20170203"/>
    <n v="201705"/>
    <s v="43918"/>
    <s v="02"/>
    <s v="FR11"/>
    <n v="20170131"/>
    <m/>
    <m/>
    <m/>
    <n v="20170203"/>
    <n v="201705"/>
    <n v="25"/>
    <m/>
    <s v="2017014857"/>
    <n v="20170130"/>
    <n v="20170228"/>
    <s v="CH10"/>
    <s v="01"/>
    <s v="43918"/>
    <s v="CPOWDER"/>
    <n v="10"/>
    <n v="20170131"/>
    <s v="KG"/>
    <s v="FR"/>
    <s v="TA"/>
    <n v="20170208"/>
    <m/>
    <s v="FR016032"/>
    <s v="Marjorie Kamoun"/>
    <m/>
    <s v="DAP"/>
    <s v="TREG"/>
    <s v="N"/>
    <s v="SEIN"/>
    <m/>
    <m/>
    <m/>
    <m/>
  </r>
  <r>
    <s v="FR13"/>
    <s v="FSI8"/>
    <s v="23571024"/>
    <s v="PROMOLAC SA"/>
    <s v="CORNELLA DE TERRI"/>
    <x v="12"/>
    <s v="BD 22/24 DW &quot;KING 25KG/BG 30BG/PAL"/>
    <n v="300"/>
    <n v="20170206.000000004"/>
    <n v="201706"/>
    <s v="35091"/>
    <s v="02"/>
    <s v="FR11"/>
    <n v="20170131"/>
    <m/>
    <m/>
    <m/>
    <n v="20170206.000000004"/>
    <n v="201706"/>
    <n v="300"/>
    <m/>
    <s v="2017014860"/>
    <n v="20170130"/>
    <n v="20170228"/>
    <s v="CH10"/>
    <s v="01"/>
    <s v="35091"/>
    <s v="CPOWDER"/>
    <n v="10"/>
    <n v="20170131"/>
    <s v="KG"/>
    <s v="ES"/>
    <s v="TA"/>
    <n v="20170203"/>
    <m/>
    <s v="BC106176"/>
    <s v="Pedro Arnoldi"/>
    <m/>
    <s v="DAP"/>
    <s v="CORN"/>
    <s v="N"/>
    <s v="SEIN"/>
    <m/>
    <m/>
    <m/>
    <m/>
  </r>
  <r>
    <s v="FR13"/>
    <s v="FSI8"/>
    <s v="23571647"/>
    <s v="HDG"/>
    <s v="VIENNE"/>
    <x v="6"/>
    <s v="BD 22/24 RED ORG 25KG/BG 30BG/PAL"/>
    <n v="400"/>
    <n v="20170207"/>
    <n v="201706"/>
    <s v="68842"/>
    <s v="02"/>
    <s v="FR11"/>
    <n v="20170201"/>
    <s v="X"/>
    <m/>
    <m/>
    <n v="20170301"/>
    <n v="201709"/>
    <n v="400"/>
    <m/>
    <s v="2017014997"/>
    <n v="20170131"/>
    <n v="20170228"/>
    <s v="CH10"/>
    <s v="01"/>
    <s v="68842"/>
    <s v="CPOWDER"/>
    <n v="10"/>
    <n v="20170201"/>
    <s v="KG"/>
    <s v="FR"/>
    <s v="TA"/>
    <n v="20170213"/>
    <m/>
    <s v="FR019520"/>
    <s v="Delphine Vanhoof"/>
    <m/>
    <s v="DAP"/>
    <s v="VIEN"/>
    <s v="S"/>
    <s v="SEIN"/>
    <m/>
    <m/>
    <m/>
    <m/>
  </r>
  <r>
    <s v="FR13"/>
    <s v="FSI8"/>
    <s v="23573527"/>
    <s v="LA VENEZIA IJS BV"/>
    <s v="BEUNINGEN"/>
    <x v="13"/>
    <s v="BD 22/24 DP &quot;SAANDAM&quot; 25KG/BG 30BG/PAL"/>
    <n v="750"/>
    <n v="20170214"/>
    <n v="201707"/>
    <s v="22692"/>
    <s v="02"/>
    <s v="FR11"/>
    <n v="20170202"/>
    <m/>
    <m/>
    <m/>
    <n v="20170210"/>
    <n v="201706"/>
    <n v="750"/>
    <m/>
    <s v="2017013489"/>
    <n v="20170201"/>
    <n v="20170630"/>
    <s v="CH10"/>
    <s v="01"/>
    <s v="4314"/>
    <s v="CPOWDER"/>
    <n v="10"/>
    <n v="20170202"/>
    <s v="KG"/>
    <s v="NL"/>
    <s v="TA"/>
    <n v="20170214"/>
    <m/>
    <s v="NL015950"/>
    <s v="Estrid Van Gastel"/>
    <m/>
    <s v="DAP"/>
    <s v="BEUN"/>
    <s v="N"/>
    <m/>
    <s v="X"/>
    <m/>
    <m/>
    <m/>
  </r>
  <r>
    <s v="FR13"/>
    <s v="FSI8"/>
    <s v="23573891"/>
    <s v="SUPREM' NOUGAT"/>
    <s v="MONTELIMAR"/>
    <x v="12"/>
    <s v="BD 22/24 DW &quot;KING 25KG/BG 30BG/PAL"/>
    <n v="100"/>
    <n v="20170208"/>
    <n v="201706"/>
    <s v="1726"/>
    <s v="02"/>
    <s v="FR11"/>
    <n v="20170202"/>
    <m/>
    <m/>
    <m/>
    <n v="20170208"/>
    <n v="201706"/>
    <n v="100"/>
    <m/>
    <s v="2017020347"/>
    <n v="20170202"/>
    <n v="20170331"/>
    <s v="CH10"/>
    <s v="01"/>
    <s v="1726"/>
    <s v="CPOWDER"/>
    <n v="10"/>
    <n v="20170202"/>
    <s v="KG"/>
    <s v="FR"/>
    <s v="TA"/>
    <n v="20170214"/>
    <m/>
    <s v="FR019520"/>
    <s v="Delphine Vanhoof"/>
    <m/>
    <s v="DAP"/>
    <s v="MONT"/>
    <s v="N"/>
    <s v="SEIN"/>
    <m/>
    <m/>
    <m/>
    <m/>
  </r>
  <r>
    <s v="FR13"/>
    <s v="FSI8"/>
    <s v="23577676"/>
    <s v="LINEA GEL ITALIANA S.R.L."/>
    <s v="PONZANO VENETO"/>
    <x v="2"/>
    <s v="BD 10/12 RED SANTO 25KG/BG 30BG/PAL"/>
    <n v="400"/>
    <n v="20170210"/>
    <n v="201706"/>
    <s v="62699"/>
    <s v="02"/>
    <s v="FR11"/>
    <n v="20170207"/>
    <m/>
    <m/>
    <m/>
    <n v="20170210"/>
    <n v="201706"/>
    <n v="400"/>
    <m/>
    <s v="2017021082"/>
    <n v="20170207"/>
    <n v="20170331"/>
    <s v="CH10"/>
    <s v="01"/>
    <s v="62699"/>
    <s v="CPOWDER"/>
    <n v="10"/>
    <n v="20170207"/>
    <s v="KG"/>
    <s v="IT"/>
    <s v="TA"/>
    <n v="20170216"/>
    <m/>
    <s v="IT024293"/>
    <s v="Alessandra Bollini"/>
    <m/>
    <s v="DAP"/>
    <s v="PONZ"/>
    <s v="N"/>
    <s v="SEIN"/>
    <m/>
    <m/>
    <m/>
    <m/>
  </r>
  <r>
    <s v="FR13"/>
    <s v="FSI8"/>
    <s v="23579071"/>
    <s v="COLAC"/>
    <s v="MALLE"/>
    <x v="14"/>
    <s v="BD 10/12 DP &quot;SAANDAM&quot; 25KG/BG 30BG/PAL"/>
    <n v="1500"/>
    <n v="20170301"/>
    <n v="201709"/>
    <s v="16350"/>
    <s v="02"/>
    <s v="FR11"/>
    <n v="20170208"/>
    <m/>
    <m/>
    <m/>
    <n v="20170301"/>
    <n v="201709"/>
    <n v="1500"/>
    <m/>
    <s v="2017014536"/>
    <n v="20170301"/>
    <n v="20170531.000000004"/>
    <s v="CH10"/>
    <s v="01"/>
    <s v="16350"/>
    <s v="CPOWDER"/>
    <n v="20"/>
    <n v="20170208"/>
    <s v="KG"/>
    <s v="BE"/>
    <s v="TA"/>
    <n v="20170301"/>
    <m/>
    <s v="BC007429"/>
    <s v="Oettie Devriese"/>
    <m/>
    <s v="DAP"/>
    <s v="MALL"/>
    <s v="S"/>
    <s v="SEIN"/>
    <m/>
    <m/>
    <m/>
    <m/>
  </r>
  <r>
    <s v="FR13"/>
    <s v="FSI8"/>
    <s v="23617789"/>
    <s v="BISCUITERIE DE KERLANN"/>
    <s v="AMBON- MUZILLAC"/>
    <x v="3"/>
    <s v="BD 10/12 RB &quot;BLACK 25KG/BG 30BG/PAL"/>
    <n v="250"/>
    <n v="20170320"/>
    <n v="201712"/>
    <s v="58723"/>
    <s v="02"/>
    <s v="FR11"/>
    <n v="20170315"/>
    <m/>
    <m/>
    <m/>
    <n v="20170320"/>
    <n v="201712"/>
    <n v="250"/>
    <m/>
    <s v="2017032378"/>
    <n v="20170314.000000004"/>
    <n v="20170430"/>
    <s v="CH10"/>
    <s v="01"/>
    <s v="58723"/>
    <s v="CPOWDER"/>
    <n v="10"/>
    <n v="20170315"/>
    <s v="KG"/>
    <s v="FR"/>
    <s v="TA"/>
    <n v="20170323"/>
    <m/>
    <s v="FR016032"/>
    <s v="Marjorie Kamoun"/>
    <m/>
    <s v="DAP"/>
    <s v="AMBO"/>
    <s v="N"/>
    <s v="SEIN"/>
    <m/>
    <m/>
    <m/>
    <m/>
  </r>
  <r>
    <s v="FR13"/>
    <s v="FSI8"/>
    <s v="23617789"/>
    <s v="BISCUITERIE DE KERLANN"/>
    <s v="AMBON- MUZILLAC"/>
    <x v="0"/>
    <s v="BC EBONY / DF800-11BH 25KG/BG 30BG/PAL"/>
    <n v="50"/>
    <n v="20170320"/>
    <n v="201712"/>
    <s v="58723"/>
    <s v="02"/>
    <s v="FR11"/>
    <n v="20170315"/>
    <m/>
    <m/>
    <m/>
    <n v="20170320"/>
    <n v="201712"/>
    <n v="50"/>
    <m/>
    <s v="2017032378"/>
    <n v="20170314.000000004"/>
    <n v="20170430"/>
    <s v="CH10"/>
    <s v="01"/>
    <s v="58723"/>
    <s v="CPOWDER"/>
    <n v="20"/>
    <n v="20170315"/>
    <s v="KG"/>
    <s v="FR"/>
    <s v="TA"/>
    <n v="20170323"/>
    <m/>
    <s v="FR016032"/>
    <s v="Marjorie Kamoun"/>
    <m/>
    <s v="DAP"/>
    <s v="AMBO"/>
    <s v="N"/>
    <s v="SEIN"/>
    <m/>
    <m/>
    <m/>
    <m/>
  </r>
  <r>
    <s v="FR13"/>
    <s v="FSI8"/>
    <s v="23581291"/>
    <s v="STAROTRANS"/>
    <s v="EUPEN"/>
    <x v="13"/>
    <s v="BD 22/24 DP &quot;SAANDAM&quot; 25KG/BG 30BG/PAL"/>
    <n v="500"/>
    <n v="20170222"/>
    <n v="201708"/>
    <s v="19819"/>
    <s v="02"/>
    <s v="FR11"/>
    <n v="20170209"/>
    <m/>
    <m/>
    <m/>
    <n v="20170222"/>
    <n v="201708"/>
    <n v="500"/>
    <m/>
    <s v="2017021758"/>
    <n v="20170209"/>
    <n v="20170331"/>
    <s v="CH10"/>
    <s v="01"/>
    <s v="71323"/>
    <s v="CPOWDER"/>
    <n v="10"/>
    <n v="20170209"/>
    <s v="KG"/>
    <s v="BE"/>
    <s v="TA"/>
    <n v="20170222"/>
    <m/>
    <s v="BC007429"/>
    <s v="Oettie Devriese"/>
    <m/>
    <s v="DAP"/>
    <s v="BRUX"/>
    <s v="N"/>
    <m/>
    <m/>
    <m/>
    <m/>
    <m/>
  </r>
  <r>
    <s v="FR13"/>
    <s v="FSI8"/>
    <s v="23581534"/>
    <s v="SPEDITION H╓VELMANN"/>
    <s v="REES"/>
    <x v="15"/>
    <s v="BD 10/12 NP &quot;NATURAL&quot; 25KG/BG 30BG/PAL"/>
    <n v="3000"/>
    <n v="20170227"/>
    <n v="201709"/>
    <s v="40236"/>
    <s v="02"/>
    <s v="FR11"/>
    <n v="20170209"/>
    <s v="X"/>
    <m/>
    <m/>
    <n v="20170309"/>
    <n v="201710"/>
    <n v="3000"/>
    <m/>
    <s v="2017021779"/>
    <n v="20170209"/>
    <n v="20170331"/>
    <s v="CH10"/>
    <s v="01"/>
    <s v="72383"/>
    <s v="CPOWDER"/>
    <n v="10"/>
    <n v="20170209"/>
    <s v="KG"/>
    <s v="DE"/>
    <s v="TA"/>
    <n v="20170302"/>
    <m/>
    <s v="BC000913"/>
    <s v="Mario Winkens"/>
    <m/>
    <s v="DAP"/>
    <s v="NEUS"/>
    <s v="N"/>
    <m/>
    <m/>
    <m/>
    <m/>
    <m/>
  </r>
  <r>
    <s v="FR13"/>
    <s v="FSI8"/>
    <s v="23582475"/>
    <s v="PALMISANO CAV. LUIGI &amp; C.S.A.S"/>
    <s v="JESOLO"/>
    <x v="1"/>
    <s v="BD 22/24 SR &quot;SUPERIOR 25KG/BG 30BG/PAL"/>
    <n v="750"/>
    <n v="20170301"/>
    <n v="201709"/>
    <s v="54359"/>
    <s v="02"/>
    <s v="FR11"/>
    <n v="20170210"/>
    <m/>
    <m/>
    <m/>
    <n v="20170301"/>
    <n v="201709"/>
    <n v="750"/>
    <m/>
    <s v="2017021884"/>
    <n v="20170209"/>
    <n v="20170630"/>
    <s v="CH10"/>
    <s v="01"/>
    <s v="50936"/>
    <s v="CPOWDER"/>
    <n v="10"/>
    <n v="20170210"/>
    <s v="KG"/>
    <s v="IT"/>
    <s v="TA"/>
    <n v="20170306"/>
    <m/>
    <s v="IT024293"/>
    <s v="Alessandra Bollini"/>
    <m/>
    <s v="DAP"/>
    <s v="JESO"/>
    <s v="N"/>
    <m/>
    <m/>
    <m/>
    <m/>
    <m/>
  </r>
  <r>
    <s v="FR13"/>
    <s v="FSI8"/>
    <s v="23583062"/>
    <s v="CULINARI MUNDI"/>
    <s v="VANNES"/>
    <x v="12"/>
    <s v="BD 22/24 DW &quot;KING 25KG/BG 30BG/PAL"/>
    <n v="25"/>
    <n v="20170214.999999996"/>
    <n v="201707"/>
    <s v="73801"/>
    <s v="02"/>
    <s v="FR11"/>
    <n v="20170210"/>
    <m/>
    <m/>
    <m/>
    <n v="20170214.999999996"/>
    <n v="201707"/>
    <n v="25"/>
    <m/>
    <s v="2017022031"/>
    <n v="20170210"/>
    <n v="20170331"/>
    <s v="CH10"/>
    <s v="01"/>
    <s v="73801"/>
    <s v="CPOWDER"/>
    <n v="10"/>
    <n v="20170210"/>
    <s v="KG"/>
    <s v="FR"/>
    <s v="TA"/>
    <n v="20170220"/>
    <m/>
    <s v="FR016032"/>
    <s v="Marjorie Kamoun"/>
    <m/>
    <s v="DAP"/>
    <s v="VANN"/>
    <s v="N"/>
    <s v="SEIN"/>
    <m/>
    <m/>
    <m/>
    <m/>
  </r>
  <r>
    <s v="FR13"/>
    <s v="FSI8"/>
    <s v="23583832"/>
    <s v="PIDY PRODUCTION SA"/>
    <s v="HALLUIN"/>
    <x v="3"/>
    <s v="BD 10/12 RB &quot;BLACK 25KG/BG 30BG/PAL"/>
    <n v="50"/>
    <n v="20170216"/>
    <n v="201707"/>
    <s v="18153"/>
    <s v="02"/>
    <s v="FR11"/>
    <n v="20170213"/>
    <m/>
    <m/>
    <m/>
    <n v="20170216"/>
    <n v="201707"/>
    <n v="50"/>
    <m/>
    <s v="2017022265"/>
    <n v="20170213"/>
    <n v="20170331"/>
    <s v="CH10"/>
    <s v="01"/>
    <s v="18153"/>
    <s v="CPOWDER"/>
    <n v="10"/>
    <n v="20170213"/>
    <s v="KG"/>
    <s v="FR"/>
    <s v="TA"/>
    <n v="20170217"/>
    <m/>
    <s v="FR011746"/>
    <s v="Muriel Angenard"/>
    <m/>
    <s v="DAP"/>
    <s v="HALL"/>
    <s v="N"/>
    <s v="SEIN"/>
    <m/>
    <m/>
    <m/>
    <m/>
  </r>
  <r>
    <s v="FR13"/>
    <s v="FSI8"/>
    <s v="23585998"/>
    <s v="CONFISERIE ARNAUD SOUBEYRAN"/>
    <s v="MONTELIMAR"/>
    <x v="1"/>
    <s v="BD 22/24 SR &quot;SUPERIOR 25KG/BG 30BG/PAL"/>
    <n v="50"/>
    <n v="20170217"/>
    <n v="201707"/>
    <s v="1689"/>
    <s v="02"/>
    <s v="FR11"/>
    <n v="20170214"/>
    <m/>
    <m/>
    <m/>
    <n v="20170217"/>
    <n v="201707"/>
    <n v="50"/>
    <m/>
    <s v="2017022603"/>
    <n v="20170214"/>
    <n v="20170331"/>
    <s v="CH10"/>
    <s v="01"/>
    <s v="1689"/>
    <s v="CPOWDER"/>
    <n v="10"/>
    <n v="20170214"/>
    <s v="KG"/>
    <s v="FR"/>
    <s v="TA"/>
    <n v="20170223"/>
    <m/>
    <s v="FR019520"/>
    <s v="Delphine Vanhoof"/>
    <m/>
    <s v="DAP"/>
    <s v="MONT"/>
    <s v="N"/>
    <s v="SEIN"/>
    <m/>
    <m/>
    <m/>
    <m/>
  </r>
  <r>
    <s v="FR13"/>
    <s v="FSI8"/>
    <s v="23586002"/>
    <s v="AROMATECH"/>
    <s v="SAINT CEZAIRE SUR SIAGNE"/>
    <x v="14"/>
    <s v="BD 10/12 DP &quot;SAANDAM&quot; 25KG/BG 30BG/PAL"/>
    <n v="750"/>
    <n v="20170217"/>
    <n v="201707"/>
    <s v="12139"/>
    <s v="02"/>
    <s v="FR11"/>
    <n v="20170214"/>
    <m/>
    <m/>
    <m/>
    <n v="20170217"/>
    <n v="201707"/>
    <n v="750"/>
    <m/>
    <s v="2017022613"/>
    <n v="20170214"/>
    <n v="20170331"/>
    <s v="CH10"/>
    <s v="01"/>
    <s v="12139"/>
    <s v="CPOWDER"/>
    <n v="10"/>
    <n v="20170214"/>
    <s v="KG"/>
    <s v="FR"/>
    <s v="TA"/>
    <n v="20170223"/>
    <m/>
    <s v="FR019520"/>
    <s v="Delphine Vanhoof"/>
    <m/>
    <s v="DAP"/>
    <s v="SAIN"/>
    <s v="N"/>
    <s v="SEIN"/>
    <m/>
    <m/>
    <m/>
    <m/>
  </r>
  <r>
    <s v="FR13"/>
    <s v="FSI8"/>
    <s v="23587421"/>
    <s v="HONEYROSE BAKERY LTD"/>
    <s v="LONDON"/>
    <x v="5"/>
    <s v="BD 10/12 MR 25KG/BG 30BG/PAL"/>
    <n v="200"/>
    <n v="20170321"/>
    <n v="201712"/>
    <s v="17429"/>
    <s v="02"/>
    <s v="FR11"/>
    <n v="20170214.999999996"/>
    <m/>
    <m/>
    <m/>
    <n v="20170321"/>
    <n v="201712"/>
    <n v="200"/>
    <m/>
    <s v="2017022982"/>
    <n v="20170214.999999996"/>
    <n v="20170331"/>
    <s v="CH10"/>
    <s v="01"/>
    <s v="17429"/>
    <s v="CPOWDER"/>
    <n v="10"/>
    <n v="20170214.999999996"/>
    <s v="KG"/>
    <s v="GB"/>
    <s v="TA"/>
    <n v="20170324.000000004"/>
    <m/>
    <s v="GB073390"/>
    <s v="Sarah Hickman"/>
    <m/>
    <s v="DAP"/>
    <s v="LOND"/>
    <s v="N"/>
    <s v="SEIN"/>
    <m/>
    <m/>
    <m/>
    <m/>
  </r>
  <r>
    <s v="FR13"/>
    <s v="FSI8"/>
    <s v="23589012"/>
    <s v="PATISSERIE JACK HEESEN BV"/>
    <s v="BRUNSSUM"/>
    <x v="14"/>
    <s v="BD 10/12 DP &quot;SAANDAM&quot; 25KG/BG 30BG/PAL"/>
    <n v="750"/>
    <n v="20170221"/>
    <n v="201708"/>
    <s v="20750"/>
    <s v="02"/>
    <s v="FR11"/>
    <n v="20170216"/>
    <m/>
    <m/>
    <m/>
    <n v="20170221"/>
    <n v="201708"/>
    <n v="750"/>
    <m/>
    <s v="2016123740"/>
    <n v="20170101"/>
    <n v="20170630"/>
    <s v="CH10"/>
    <s v="01"/>
    <s v="20751"/>
    <s v="CPOWDER"/>
    <n v="10"/>
    <n v="20170217"/>
    <s v="KG"/>
    <s v="NL"/>
    <s v="TA"/>
    <n v="20170223"/>
    <m/>
    <s v="NL015950"/>
    <s v="Estrid Van Gastel"/>
    <m/>
    <s v="DAP"/>
    <s v="BRUN"/>
    <s v="S"/>
    <m/>
    <m/>
    <m/>
    <m/>
    <m/>
  </r>
  <r>
    <s v="FR13"/>
    <s v="FSI8"/>
    <s v="23590194"/>
    <s v="ECL GLACES"/>
    <s v="BEZIERS CEDEX"/>
    <x v="1"/>
    <s v="BD 22/24 SR &quot;SUPERIOR 25KG/BG 30BG/PAL"/>
    <n v="1000"/>
    <n v="20170222"/>
    <n v="201708"/>
    <s v="13397"/>
    <s v="02"/>
    <s v="FR11"/>
    <n v="20170217"/>
    <m/>
    <m/>
    <m/>
    <n v="20170222"/>
    <n v="201708"/>
    <n v="1000"/>
    <m/>
    <s v="2017023568"/>
    <n v="20170217"/>
    <n v="20170331"/>
    <s v="CH10"/>
    <s v="01"/>
    <s v="13397"/>
    <s v="CPOWDER"/>
    <n v="10"/>
    <n v="20170217"/>
    <s v="KG"/>
    <s v="FR"/>
    <s v="TA"/>
    <n v="20170301"/>
    <m/>
    <s v="FR016032"/>
    <s v="Marjorie Kamoun"/>
    <m/>
    <s v="DAP"/>
    <s v="BEZI"/>
    <s v="N"/>
    <s v="SEIN"/>
    <m/>
    <m/>
    <m/>
    <m/>
  </r>
  <r>
    <s v="FR13"/>
    <s v="FSI8"/>
    <s v="23590632"/>
    <s v="HOUSE OF DORCHESTER LTD"/>
    <s v="DORCHESTER"/>
    <x v="13"/>
    <s v="BD 22/24 DP &quot;SAANDAM&quot; 25KG/BG 30BG/PAL"/>
    <n v="200"/>
    <n v="20170227"/>
    <n v="201709"/>
    <s v="3199"/>
    <s v="02"/>
    <s v="FR11"/>
    <n v="20170217"/>
    <m/>
    <m/>
    <m/>
    <n v="20170227"/>
    <n v="201709"/>
    <n v="200"/>
    <m/>
    <s v="2017023681"/>
    <n v="20170217"/>
    <n v="20170331"/>
    <s v="CH10"/>
    <s v="01"/>
    <s v="3117"/>
    <s v="CPOWDER"/>
    <n v="10"/>
    <n v="20170217"/>
    <s v="KG"/>
    <s v="GB"/>
    <s v="TA"/>
    <n v="20170302"/>
    <m/>
    <s v="GB073390"/>
    <s v="Sarah Hickman"/>
    <m/>
    <s v="DAP"/>
    <s v="DORC"/>
    <s v="N"/>
    <s v="SEIN"/>
    <m/>
    <m/>
    <m/>
    <m/>
  </r>
  <r>
    <s v="FR13"/>
    <s v="FSI8"/>
    <s v="23590777"/>
    <s v="MATERNE - CONFILUX"/>
    <s v="FLOREFFE"/>
    <x v="7"/>
    <s v="BD 10/12 SR &quot;SUPERIOR 25KG/BG 30BG/PAL"/>
    <n v="1550"/>
    <n v="20170227"/>
    <n v="201709"/>
    <s v="31246"/>
    <s v="02"/>
    <s v="FR11"/>
    <n v="20170217"/>
    <m/>
    <m/>
    <m/>
    <n v="20170227"/>
    <n v="201709"/>
    <n v="1550"/>
    <m/>
    <s v="2017023660"/>
    <n v="20170217"/>
    <n v="20170331"/>
    <s v="CH10"/>
    <s v="01"/>
    <s v="31246"/>
    <s v="CPOWDER"/>
    <n v="10"/>
    <n v="20170217"/>
    <s v="KG"/>
    <s v="BE"/>
    <s v="TA"/>
    <n v="20170301"/>
    <m/>
    <s v="BE010618"/>
    <s v="Kristel Callebaut"/>
    <m/>
    <s v="DAP"/>
    <s v="FLOR"/>
    <s v="N"/>
    <s v="SEIN"/>
    <m/>
    <m/>
    <m/>
    <m/>
  </r>
  <r>
    <s v="FR13"/>
    <s v="FSI8"/>
    <s v="23592992"/>
    <s v="MAG'M SARL"/>
    <s v="GENESTON"/>
    <x v="0"/>
    <s v="BC EBONY / DF800-11BH 25KG/BG 30BG/PAL"/>
    <n v="200"/>
    <n v="20170224"/>
    <n v="201708"/>
    <s v="29659"/>
    <s v="02"/>
    <s v="FR11"/>
    <n v="20170221"/>
    <m/>
    <m/>
    <m/>
    <n v="20170224"/>
    <n v="201708"/>
    <n v="200"/>
    <m/>
    <s v="2017024170"/>
    <n v="20170220"/>
    <n v="20170331"/>
    <s v="CH10"/>
    <s v="01"/>
    <s v="29659"/>
    <s v="CPOWDER"/>
    <n v="10"/>
    <n v="20170221"/>
    <s v="KG"/>
    <s v="FR"/>
    <s v="TA"/>
    <n v="20170301"/>
    <m/>
    <s v="FR016032"/>
    <s v="Marjorie Kamoun"/>
    <m/>
    <s v="DAP"/>
    <s v="GENE"/>
    <s v="N"/>
    <s v="RECU"/>
    <m/>
    <m/>
    <m/>
    <m/>
  </r>
  <r>
    <s v="FR13"/>
    <s v="FSI8"/>
    <s v="23594281"/>
    <s v="HANSENS FLOEDEIS"/>
    <s v="JAEGERSPRIS"/>
    <x v="16"/>
    <s v="BD 20/22 RED ORGFT PERU 25KG/BG 30BG/PAL"/>
    <n v="300"/>
    <n v="20170224"/>
    <n v="201708"/>
    <s v="20920"/>
    <s v="02"/>
    <s v="FR11"/>
    <n v="20170222"/>
    <m/>
    <m/>
    <m/>
    <n v="20170224"/>
    <n v="201708"/>
    <n v="300"/>
    <m/>
    <s v="2017024354"/>
    <n v="20170221"/>
    <n v="20170331"/>
    <s v="CH10"/>
    <s v="01"/>
    <s v="20920"/>
    <s v="CPOWDER"/>
    <n v="10"/>
    <n v="20170222"/>
    <s v="KG"/>
    <s v="DK"/>
    <s v="TA"/>
    <n v="20170303"/>
    <m/>
    <s v="DK019605"/>
    <s v="Bodil Marie Henriksen"/>
    <m/>
    <s v="DAP"/>
    <s v="JAEG"/>
    <s v="N"/>
    <s v="SEIN"/>
    <m/>
    <m/>
    <m/>
    <m/>
  </r>
  <r>
    <s v="FR13"/>
    <s v="FSI8"/>
    <s v="23595097"/>
    <s v="LINEA GEL ITALIANA S.R.L."/>
    <s v="PONZANO VENETO"/>
    <x v="2"/>
    <s v="BD 10/12 RED SANTO 25KG/BG 30BG/PAL"/>
    <n v="200"/>
    <n v="20170227"/>
    <n v="201709"/>
    <s v="62699"/>
    <s v="02"/>
    <s v="FR11"/>
    <n v="20170222"/>
    <m/>
    <m/>
    <m/>
    <n v="20170227"/>
    <n v="201709"/>
    <n v="200"/>
    <m/>
    <s v="2017024340"/>
    <n v="20170221"/>
    <n v="20170331"/>
    <s v="CH10"/>
    <s v="01"/>
    <s v="62699"/>
    <s v="CPOWDER"/>
    <n v="10"/>
    <n v="20170222"/>
    <s v="KG"/>
    <s v="IT"/>
    <s v="TA"/>
    <n v="20170303"/>
    <m/>
    <s v="IT024293"/>
    <s v="Alessandra Bollini"/>
    <m/>
    <s v="DAP"/>
    <s v="PONZ"/>
    <s v="N"/>
    <s v="SEIN"/>
    <m/>
    <m/>
    <m/>
    <m/>
  </r>
  <r>
    <s v="FR13"/>
    <s v="FSI8"/>
    <s v="23596508"/>
    <s v="STRUER BROD A/S"/>
    <s v="STRUER"/>
    <x v="14"/>
    <s v="BD 10/12 DP &quot;SAANDAM&quot; 25KG/BG 30BG/PAL"/>
    <n v="25"/>
    <n v="20170228"/>
    <n v="201709"/>
    <s v="43554"/>
    <s v="02"/>
    <s v="FR11"/>
    <n v="20170223"/>
    <m/>
    <m/>
    <m/>
    <n v="20170228"/>
    <n v="201709"/>
    <n v="25"/>
    <m/>
    <s v="2017024578"/>
    <n v="20170222"/>
    <n v="20170331"/>
    <s v="CH10"/>
    <s v="01"/>
    <s v="43554"/>
    <s v="CPOWDER"/>
    <n v="10"/>
    <n v="20170223"/>
    <s v="KG"/>
    <s v="DK"/>
    <s v="TA"/>
    <n v="20170228"/>
    <m/>
    <s v="DK017976"/>
    <s v="Poul Elmar Sorensen"/>
    <m/>
    <s v="DAP"/>
    <s v="STRU"/>
    <s v="N"/>
    <s v="SEIN"/>
    <s v="X"/>
    <m/>
    <m/>
    <m/>
  </r>
  <r>
    <s v="FR13"/>
    <s v="FSI8"/>
    <s v="23598694"/>
    <s v="BOKOMO"/>
    <s v="PETERBOROUGH"/>
    <x v="1"/>
    <s v="BD 22/24 SR &quot;SUPERIOR 25KG/BG 30BG/PAL"/>
    <n v="1000"/>
    <n v="20170314.000000004"/>
    <n v="201711"/>
    <s v="29245"/>
    <s v="02"/>
    <s v="FR11"/>
    <n v="20170224"/>
    <s v="X"/>
    <m/>
    <m/>
    <n v="20170324.000000004"/>
    <n v="201712"/>
    <n v="1000"/>
    <m/>
    <s v="2017025199"/>
    <n v="20170224"/>
    <n v="20170331"/>
    <s v="CH10"/>
    <s v="01"/>
    <s v="70264"/>
    <s v="CPOWDER"/>
    <n v="10"/>
    <n v="20170224"/>
    <s v="KG"/>
    <s v="GB"/>
    <s v="TA"/>
    <n v="20170317"/>
    <m/>
    <s v="GB065399"/>
    <s v="Sally Ryan"/>
    <m/>
    <s v="DAP"/>
    <s v="PETE"/>
    <s v="N"/>
    <m/>
    <m/>
    <m/>
    <m/>
    <m/>
  </r>
  <r>
    <s v="FR13"/>
    <s v="FSI8"/>
    <s v="23601106"/>
    <s v="DER WIESE BV"/>
    <s v="REUSEL"/>
    <x v="14"/>
    <s v="BD 10/12 DP &quot;SAANDAM&quot; 25KG/BG 30BG/PAL"/>
    <n v="750"/>
    <n v="20170309"/>
    <n v="201710"/>
    <s v="33538"/>
    <s v="02"/>
    <s v="FR11"/>
    <n v="20170228"/>
    <m/>
    <m/>
    <m/>
    <n v="20170309"/>
    <n v="201710"/>
    <n v="750"/>
    <m/>
    <s v="2017025606"/>
    <n v="20170228"/>
    <n v="20171231"/>
    <s v="CH10"/>
    <s v="01"/>
    <s v="33538"/>
    <s v="CPOWDER"/>
    <n v="10"/>
    <n v="20170228"/>
    <s v="KG"/>
    <s v="NL"/>
    <s v="TA"/>
    <n v="20170313"/>
    <m/>
    <s v="NL011564"/>
    <s v="Gert De Jong"/>
    <m/>
    <s v="DAP"/>
    <s v="REUS"/>
    <s v="N"/>
    <s v="ARTI"/>
    <m/>
    <m/>
    <m/>
    <m/>
  </r>
  <r>
    <s v="FR13"/>
    <s v="FSI8"/>
    <s v="23602216"/>
    <s v="MARASU'S PETITS FOURS LTD"/>
    <s v="LONDON"/>
    <x v="13"/>
    <s v="BD 22/24 DP &quot;SAANDAM&quot; 25KG/BG 30BG/PAL"/>
    <n v="200"/>
    <n v="20170309"/>
    <n v="201710"/>
    <s v="3711"/>
    <s v="02"/>
    <s v="FR11"/>
    <n v="20170301"/>
    <m/>
    <m/>
    <m/>
    <n v="20170309"/>
    <n v="201710"/>
    <n v="200"/>
    <m/>
    <s v="2017025745"/>
    <n v="20170228"/>
    <n v="20170331"/>
    <s v="CH10"/>
    <s v="01"/>
    <s v="3711"/>
    <s v="CPOWDER"/>
    <n v="10"/>
    <n v="20170301"/>
    <s v="KG"/>
    <s v="GB"/>
    <s v="TA"/>
    <n v="20170314.000000004"/>
    <m/>
    <s v="GB073390"/>
    <s v="Sarah Hickman"/>
    <m/>
    <s v="DAP"/>
    <s v="LOND"/>
    <s v="N"/>
    <s v="SEIN"/>
    <m/>
    <m/>
    <m/>
    <m/>
  </r>
  <r>
    <s v="FR13"/>
    <s v="FSI8"/>
    <s v="23604831"/>
    <s v="CASA DEL GELATO SRL"/>
    <s v="MARANELLO"/>
    <x v="7"/>
    <s v="BD 10/12 SR &quot;SUPERIOR 25KG/BG 30BG/PAL"/>
    <n v="750"/>
    <n v="20170306"/>
    <n v="201710"/>
    <s v="47822"/>
    <s v="02"/>
    <s v="FR11"/>
    <n v="20170302"/>
    <m/>
    <m/>
    <m/>
    <n v="20170306"/>
    <n v="201710"/>
    <n v="750"/>
    <m/>
    <s v="2017024909"/>
    <n v="20170223"/>
    <n v="20170630"/>
    <s v="CH10"/>
    <s v="01"/>
    <s v="47822"/>
    <s v="CPOWDER"/>
    <n v="10"/>
    <n v="20170302"/>
    <s v="KG"/>
    <s v="IT"/>
    <s v="TA"/>
    <n v="20170309"/>
    <m/>
    <s v="IT024293"/>
    <s v="Alessandra Bollini"/>
    <m/>
    <s v="DAP"/>
    <s v="MARA"/>
    <s v="N"/>
    <s v="SEIN"/>
    <m/>
    <m/>
    <m/>
    <m/>
  </r>
  <r>
    <s v="FR13"/>
    <s v="FSI8"/>
    <s v="23605741"/>
    <s v="ALINOR"/>
    <s v="VITRY SUR SEINE"/>
    <x v="17"/>
    <s v="BD 10/12 DDP &quot;ROYAL 25KG/BG 30BG/PAL"/>
    <n v="1000"/>
    <n v="20170308"/>
    <n v="201710"/>
    <s v="22621"/>
    <s v="02"/>
    <s v="FR11"/>
    <n v="20170303"/>
    <m/>
    <m/>
    <m/>
    <n v="20170308"/>
    <n v="201710"/>
    <n v="1000"/>
    <m/>
    <s v="2017030572"/>
    <n v="20170303"/>
    <n v="20170630"/>
    <s v="CH10"/>
    <s v="01"/>
    <s v="22621"/>
    <s v="CPOWDER"/>
    <n v="10"/>
    <n v="20170303"/>
    <s v="KG"/>
    <s v="FR"/>
    <s v="TA"/>
    <n v="20170313"/>
    <m/>
    <s v="FR016032"/>
    <s v="Marjorie Kamoun"/>
    <m/>
    <s v="DAP"/>
    <s v="VITR"/>
    <s v="N"/>
    <s v="SEIN"/>
    <m/>
    <m/>
    <m/>
    <m/>
  </r>
  <r>
    <s v="FR13"/>
    <s v="FSI8"/>
    <s v="23607128"/>
    <s v="LA PANETIERE DU ROUERGUE"/>
    <s v="VILLEFRANCHE DE ROUERGUE"/>
    <x v="14"/>
    <s v="BD 10/12 DP &quot;SAANDAM&quot; 25KG/BG 30BG/PAL"/>
    <n v="350"/>
    <n v="20170309"/>
    <n v="201710"/>
    <s v="29662"/>
    <s v="02"/>
    <s v="FR11"/>
    <n v="20170306"/>
    <m/>
    <m/>
    <m/>
    <n v="20170309"/>
    <n v="201710"/>
    <n v="350"/>
    <m/>
    <s v="2017030789"/>
    <n v="20170306"/>
    <n v="20170430"/>
    <s v="CH10"/>
    <s v="01"/>
    <s v="29662"/>
    <s v="CPOWDER"/>
    <n v="10"/>
    <n v="20170306"/>
    <s v="KG"/>
    <s v="FR"/>
    <s v="TA"/>
    <n v="20170309"/>
    <m/>
    <s v="FR015024"/>
    <s v="Dounia El Aissaoui"/>
    <m/>
    <s v="DAP"/>
    <s v="VILL"/>
    <s v="N"/>
    <s v="SEIN"/>
    <m/>
    <m/>
    <m/>
    <m/>
  </r>
  <r>
    <s v="FR13"/>
    <s v="FSI8"/>
    <s v="23609161"/>
    <s v="C.G.P.A. PENY"/>
    <s v="SAINT-THURIEN"/>
    <x v="7"/>
    <s v="BD 10/12 SR &quot;SUPERIOR 25KG/BG 30BG/PAL"/>
    <n v="500"/>
    <n v="20170313"/>
    <n v="201711"/>
    <s v="46989"/>
    <s v="02"/>
    <s v="FR11"/>
    <n v="20170307"/>
    <m/>
    <m/>
    <m/>
    <n v="20170313"/>
    <n v="201711"/>
    <n v="500"/>
    <m/>
    <s v="2017031062"/>
    <n v="20170307"/>
    <n v="20170430"/>
    <s v="CH10"/>
    <s v="01"/>
    <s v="46989"/>
    <s v="CPOWDER"/>
    <n v="10"/>
    <n v="20170307"/>
    <s v="KG"/>
    <s v="FR"/>
    <s v="TA"/>
    <n v="20170320"/>
    <m/>
    <s v="FR016032"/>
    <s v="Marjorie Kamoun"/>
    <m/>
    <s v="DAP"/>
    <s v="SAIN"/>
    <s v="N"/>
    <s v="SEIN"/>
    <m/>
    <m/>
    <m/>
    <m/>
  </r>
  <r>
    <s v="FR13"/>
    <s v="FSI8"/>
    <s v="23610529"/>
    <s v="DOLCEFREDDO MORALBERTI S.R.L."/>
    <s v="CANDELU'"/>
    <x v="1"/>
    <s v="BD 22/24 SR &quot;SUPERIOR 25KG/BG 30BG/PAL"/>
    <n v="750"/>
    <n v="20170310"/>
    <n v="201710"/>
    <s v="22619"/>
    <s v="02"/>
    <s v="FR11"/>
    <n v="20170308"/>
    <m/>
    <m/>
    <m/>
    <n v="20170310"/>
    <n v="201710"/>
    <n v="750"/>
    <m/>
    <s v="2017030958"/>
    <n v="20170306"/>
    <n v="20170430"/>
    <s v="CH10"/>
    <s v="01"/>
    <s v="22619"/>
    <s v="CPOWDER"/>
    <n v="10"/>
    <n v="20170308"/>
    <s v="KG"/>
    <s v="IT"/>
    <s v="TA"/>
    <n v="20170315"/>
    <m/>
    <s v="IT024293"/>
    <s v="Alessandra Bollini"/>
    <m/>
    <s v="DAP"/>
    <s v="CAND"/>
    <s v="N"/>
    <s v="SEIN"/>
    <s v="X"/>
    <m/>
    <m/>
    <m/>
  </r>
  <r>
    <s v="FR13"/>
    <s v="FSI8"/>
    <s v="23610820"/>
    <s v="FRATELLI MICHIELAN S.R.L."/>
    <s v="SCORZE'"/>
    <x v="1"/>
    <s v="BD 22/24 SR &quot;SUPERIOR 25KG/BG 30BG/PAL"/>
    <n v="1500"/>
    <n v="20170310"/>
    <n v="201710"/>
    <s v="60247"/>
    <s v="02"/>
    <s v="FR11"/>
    <n v="20170308"/>
    <m/>
    <m/>
    <m/>
    <n v="20170310"/>
    <n v="201710"/>
    <n v="1500"/>
    <m/>
    <s v="2017024446"/>
    <n v="20170301"/>
    <n v="20170831"/>
    <s v="CH10"/>
    <s v="01"/>
    <s v="60247"/>
    <s v="CPOWDER"/>
    <n v="10"/>
    <n v="20170308"/>
    <s v="KG"/>
    <s v="IT"/>
    <s v="TA"/>
    <n v="20170316"/>
    <m/>
    <s v="IT024293"/>
    <s v="Alessandra Bollini"/>
    <m/>
    <s v="DAP"/>
    <s v="SCOR"/>
    <s v="N"/>
    <s v="SEIN"/>
    <m/>
    <m/>
    <m/>
    <m/>
  </r>
  <r>
    <s v="FR13"/>
    <s v="FSI8"/>
    <s v="23611823"/>
    <s v="HENRY BLANC"/>
    <s v="MARSEILLE"/>
    <x v="5"/>
    <s v="BD 10/12 MR 25KG/BG 30BG/PAL"/>
    <n v="1500"/>
    <n v="20170314.000000004"/>
    <n v="201711"/>
    <s v="20146"/>
    <s v="02"/>
    <s v="FR11"/>
    <n v="20170309"/>
    <s v="X"/>
    <m/>
    <m/>
    <n v="20170324.000000004"/>
    <n v="201712"/>
    <n v="1500"/>
    <m/>
    <s v="2017031399"/>
    <n v="20170308"/>
    <n v="20170430"/>
    <s v="CH10"/>
    <s v="01"/>
    <s v="20146"/>
    <s v="CPOWDER"/>
    <n v="10"/>
    <n v="20170309"/>
    <s v="KG"/>
    <s v="FR"/>
    <s v="TA"/>
    <n v="20170317"/>
    <m/>
    <s v="BC102096"/>
    <s v="Isabelle Furet"/>
    <m/>
    <s v="DAP"/>
    <s v="MARS"/>
    <s v="N"/>
    <s v="SEIN"/>
    <m/>
    <m/>
    <m/>
    <m/>
  </r>
  <r>
    <s v="FR13"/>
    <s v="FSI8"/>
    <s v="23616399"/>
    <s v="MOLINO DI FERRO S.P.A."/>
    <s v="FANZOLO DI VEDELAGO"/>
    <x v="10"/>
    <s v="BD 22/24 SR 5KG/UC 4UC/BOX 42BOX/PAL"/>
    <n v="400"/>
    <n v="20170317"/>
    <n v="201711"/>
    <s v="33100"/>
    <s v="02"/>
    <s v="FR11"/>
    <n v="20170314.000000004"/>
    <m/>
    <m/>
    <m/>
    <n v="20170317"/>
    <n v="201711"/>
    <n v="400"/>
    <m/>
    <s v="2017032104"/>
    <n v="20170313"/>
    <n v="20170430"/>
    <s v="CH10"/>
    <s v="01"/>
    <s v="33100"/>
    <s v="CPOWDER"/>
    <n v="10"/>
    <n v="20170314.000000004"/>
    <s v="KG"/>
    <s v="IT"/>
    <s v="TA"/>
    <n v="20170323"/>
    <m/>
    <s v="IT024293"/>
    <s v="Alessandra Bollini"/>
    <m/>
    <s v="DAP"/>
    <s v="FANZ"/>
    <s v="N"/>
    <s v="SEIN"/>
    <m/>
    <m/>
    <m/>
    <m/>
  </r>
  <r>
    <s v="FR13"/>
    <s v="FSI8"/>
    <s v="23616469"/>
    <s v="LES AFFRANCHIS"/>
    <s v="MASSY"/>
    <x v="16"/>
    <s v="BD 20/22 RED ORGFT PERU 25KG/BG 30BG/PAL"/>
    <n v="50"/>
    <n v="20170317"/>
    <n v="201711"/>
    <s v="74338"/>
    <s v="02"/>
    <s v="FR11"/>
    <n v="20170314.000000004"/>
    <m/>
    <m/>
    <m/>
    <n v="20170317"/>
    <n v="201711"/>
    <n v="50"/>
    <m/>
    <s v="2017032164"/>
    <n v="20170313"/>
    <n v="20170430"/>
    <s v="CH10"/>
    <s v="01"/>
    <s v="74338"/>
    <s v="CPOWDER"/>
    <n v="10"/>
    <n v="20170314.000000004"/>
    <s v="KG"/>
    <s v="FR"/>
    <s v="TA"/>
    <n v="20170322"/>
    <m/>
    <s v="FR016032"/>
    <s v="Marjorie Kamoun"/>
    <m/>
    <s v="DAP"/>
    <s v="MASS"/>
    <s v="N"/>
    <s v="SEIN"/>
    <m/>
    <m/>
    <m/>
    <m/>
  </r>
  <r>
    <s v="FR13"/>
    <s v="FSI8"/>
    <s v="23616614"/>
    <s v="PRODOTTI RUBICONE SNC"/>
    <s v="BERTINORO (FORLI')"/>
    <x v="10"/>
    <s v="BD 22/24 SR 5KG/UC 4UC/BOX 42BOX/PAL"/>
    <n v="500"/>
    <n v="20170317"/>
    <n v="201711"/>
    <s v="6306"/>
    <s v="02"/>
    <s v="FR11"/>
    <n v="20170314.000000004"/>
    <m/>
    <m/>
    <m/>
    <n v="20170317"/>
    <n v="201711"/>
    <n v="500"/>
    <m/>
    <s v="2017032124"/>
    <n v="20170313"/>
    <n v="20170430"/>
    <s v="CH10"/>
    <s v="01"/>
    <s v="6306"/>
    <s v="CPOWDER"/>
    <n v="10"/>
    <n v="20170314.000000004"/>
    <s v="KG"/>
    <s v="IT"/>
    <s v="TA"/>
    <n v="20170323"/>
    <m/>
    <s v="IT024293"/>
    <s v="Alessandra Bollini"/>
    <m/>
    <s v="DAP"/>
    <s v="BERT"/>
    <s v="N"/>
    <s v="SEIN"/>
    <s v="X"/>
    <m/>
    <m/>
    <m/>
  </r>
  <r>
    <s v="FR13"/>
    <s v="FSI8"/>
    <s v="11111111"/>
    <s v="chloe"/>
    <s v="irreville"/>
    <x v="18"/>
    <s v="aaaaa"/>
    <n v="30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FR13"/>
    <s v="FSI8"/>
    <s v="23579081"/>
    <s v="COLAC"/>
    <s v="MALLE"/>
    <x v="14"/>
    <s v="BD 10/12 DP &quot;SAANDAM&quot; 25KG/BG 30BG/PAL"/>
    <n v="2250"/>
    <n v="20170401"/>
    <n v="201714"/>
    <s v="16350"/>
    <s v="02"/>
    <s v="FR11"/>
    <n v="20170208"/>
    <m/>
    <m/>
    <m/>
    <n v="20170401"/>
    <n v="201714"/>
    <n v="2250"/>
    <m/>
    <s v="2017014536"/>
    <n v="20170301"/>
    <n v="20170531.000000004"/>
    <s v="CH10"/>
    <s v="01"/>
    <s v="16350"/>
    <s v="CPOWDER"/>
    <n v="20"/>
    <n v="20170208"/>
    <s v="KG"/>
    <s v="BE"/>
    <s v="TA"/>
    <n v="20170401"/>
    <m/>
    <s v="BC007429"/>
    <s v="Oettie Devriese"/>
    <m/>
    <s v="DAP"/>
    <s v="MALL"/>
    <s v="S"/>
    <s v="SEIN"/>
    <s v="X"/>
    <m/>
    <m/>
    <m/>
  </r>
  <r>
    <s v="FR13"/>
    <s v="FSI8"/>
    <s v="23579089"/>
    <s v="COLAC"/>
    <s v="MALLE"/>
    <x v="14"/>
    <s v="BD 10/12 DP &quot;SAANDAM&quot; 25KG/BG 30BG/PAL"/>
    <n v="2250"/>
    <n v="20170503"/>
    <n v="201718"/>
    <s v="16350"/>
    <s v="02"/>
    <s v="FR11"/>
    <n v="20170208"/>
    <m/>
    <m/>
    <m/>
    <n v="20170503"/>
    <n v="201718"/>
    <n v="2250"/>
    <m/>
    <s v="2017014536"/>
    <n v="20170301"/>
    <n v="20170531.000000004"/>
    <s v="CH10"/>
    <s v="01"/>
    <s v="16350"/>
    <s v="CPOWDER"/>
    <n v="20"/>
    <n v="20170208"/>
    <s v="KG"/>
    <s v="BE"/>
    <s v="TA"/>
    <n v="20170503"/>
    <m/>
    <s v="BC007429"/>
    <s v="Oettie Devriese"/>
    <m/>
    <s v="DAP"/>
    <s v="MALL"/>
    <s v="S"/>
    <s v="SEIN"/>
    <m/>
    <m/>
    <m/>
    <m/>
  </r>
  <r>
    <s v="FR13"/>
    <s v="FSI8"/>
    <s v="23618107"/>
    <s v="STE AMERICAN DESSERTS"/>
    <s v="VILLERS COTTERETS"/>
    <x v="1"/>
    <s v="BD 22/24 SR &quot;SUPERIOR 25KG/BG 30BG/PAL"/>
    <n v="750"/>
    <n v="20170317"/>
    <n v="201711"/>
    <s v="48236"/>
    <s v="02"/>
    <s v="FR11"/>
    <n v="20170315"/>
    <m/>
    <m/>
    <m/>
    <n v="20170317"/>
    <n v="201711"/>
    <n v="750"/>
    <m/>
    <s v="2016122867"/>
    <n v="20170101"/>
    <n v="20171231"/>
    <s v="CH10"/>
    <s v="01"/>
    <s v="48236"/>
    <s v="CPOWDER"/>
    <n v="10"/>
    <n v="20170315"/>
    <s v="KG"/>
    <s v="FR"/>
    <s v="TA"/>
    <n v="20170324.000000004"/>
    <m/>
    <s v="FR011746"/>
    <s v="Muriel Angenard"/>
    <m/>
    <s v="DAP"/>
    <s v="VILL"/>
    <s v="N"/>
    <s v="SEIN"/>
    <m/>
    <m/>
    <m/>
    <m/>
  </r>
  <r>
    <s v="FR13"/>
    <s v="FSI8"/>
    <s v="23621905"/>
    <s v="JP LALLEMAND"/>
    <s v="BOHARS"/>
    <x v="11"/>
    <s v="BD 10/12 DW &quot;KING 25KG/BG 30BG/PAL"/>
    <n v="100"/>
    <n v="20170322"/>
    <n v="201712"/>
    <s v="9274"/>
    <s v="02"/>
    <s v="FR11"/>
    <n v="20170317"/>
    <m/>
    <m/>
    <m/>
    <n v="20170322"/>
    <n v="201712"/>
    <n v="100"/>
    <m/>
    <s v="2017032972"/>
    <n v="20170317"/>
    <n v="20170430"/>
    <s v="CH10"/>
    <s v="01"/>
    <s v="9274"/>
    <s v="CPOWDER"/>
    <n v="10"/>
    <n v="20170317"/>
    <s v="KG"/>
    <s v="FR"/>
    <s v="TA"/>
    <n v="20170329"/>
    <m/>
    <s v="FR016032"/>
    <s v="Marjorie Kamoun"/>
    <m/>
    <s v="DAP"/>
    <s v="BOHA"/>
    <s v="N"/>
    <s v="SEIN"/>
    <m/>
    <m/>
    <m/>
    <m/>
  </r>
  <r>
    <s v="FR13"/>
    <s v="FSI8"/>
    <s v="23618787"/>
    <s v="GELATI PEPINO 1884 S.P.A."/>
    <s v="AVIGLIANA"/>
    <x v="1"/>
    <s v="BD 22/24 SR &quot;SUPERIOR 25KG/BG 30BG/PAL"/>
    <n v="750"/>
    <n v="20170317"/>
    <n v="201711"/>
    <s v="62659"/>
    <s v="02"/>
    <s v="FR11"/>
    <n v="20170315"/>
    <s v="X"/>
    <m/>
    <m/>
    <n v="20170411.999999996"/>
    <n v="201715"/>
    <n v="150"/>
    <m/>
    <s v="2017032573"/>
    <n v="20170315"/>
    <n v="20170430"/>
    <s v="CH10"/>
    <s v="01"/>
    <s v="62770"/>
    <s v="CPOWDER"/>
    <n v="10"/>
    <n v="20170315"/>
    <s v="KG"/>
    <s v="IT"/>
    <s v="TA"/>
    <n v="20170323"/>
    <m/>
    <s v="IT022388"/>
    <s v="Consuelo Zorzanello"/>
    <m/>
    <s v="DAP"/>
    <s v="AVIG"/>
    <s v="N"/>
    <m/>
    <m/>
    <m/>
    <m/>
    <m/>
  </r>
  <r>
    <s v="FR13"/>
    <s v="FSI8"/>
    <s v="23618842"/>
    <s v="LA VENEZIA IJS BV"/>
    <s v="BEUNINGEN"/>
    <x v="13"/>
    <s v="BD 22/24 DP &quot;SAANDAM&quot; 25KG/BG 30BG/PAL"/>
    <n v="750"/>
    <n v="20170323"/>
    <n v="201712"/>
    <s v="22692"/>
    <s v="02"/>
    <s v="FR11"/>
    <n v="20170315"/>
    <m/>
    <m/>
    <m/>
    <n v="20170323"/>
    <n v="201712"/>
    <n v="750"/>
    <m/>
    <s v="2017013489"/>
    <n v="20170201"/>
    <n v="20170630"/>
    <s v="CH10"/>
    <s v="01"/>
    <s v="4314"/>
    <s v="CPOWDER"/>
    <n v="10"/>
    <n v="20170315"/>
    <s v="KG"/>
    <s v="NL"/>
    <s v="TA"/>
    <n v="20170327"/>
    <m/>
    <s v="NL011564"/>
    <s v="Gert De Jong"/>
    <m/>
    <s v="DAP"/>
    <s v="BEUN"/>
    <s v="N"/>
    <m/>
    <m/>
    <m/>
    <m/>
    <m/>
  </r>
  <r>
    <s v="FR13"/>
    <s v="FSI8"/>
    <s v="23618653"/>
    <s v="LAITERIE KER RONAN"/>
    <s v="ROHAN"/>
    <x v="2"/>
    <s v="BD 10/12 RED SANTO 25KG/BG 30BG/PAL"/>
    <n v="300"/>
    <n v="20170405"/>
    <n v="201714"/>
    <s v="65793"/>
    <s v="02"/>
    <s v="FR11"/>
    <n v="20170315"/>
    <s v="X"/>
    <m/>
    <m/>
    <n v="20170614"/>
    <n v="201724"/>
    <n v="300"/>
    <m/>
    <s v="2017032530"/>
    <n v="20170315"/>
    <n v="20170430"/>
    <s v="CH10"/>
    <s v="01"/>
    <s v="65793"/>
    <s v="CPOWDER"/>
    <n v="10"/>
    <n v="20170315"/>
    <s v="KG"/>
    <s v="FR"/>
    <s v="TA"/>
    <n v="20170411.999999996"/>
    <m/>
    <s v="FR016032"/>
    <s v="Marjorie Kamoun"/>
    <m/>
    <s v="DAP"/>
    <s v="ROHA"/>
    <s v="N"/>
    <s v="SEIN"/>
    <m/>
    <s v="x"/>
    <m/>
    <m/>
  </r>
  <r>
    <s v="FR13"/>
    <s v="FSI8"/>
    <s v="23617380"/>
    <s v="LOVINGTONS ICE CREAM LTD"/>
    <s v="CASTLE CARY"/>
    <x v="0"/>
    <s v="BC EBONY / DF800-11BH 25KG/BG 30BG/PAL"/>
    <n v="200"/>
    <n v="20170406"/>
    <n v="201714"/>
    <s v="56642"/>
    <s v="02"/>
    <s v="FR11"/>
    <n v="20170314.000000004"/>
    <m/>
    <m/>
    <m/>
    <n v="20170406"/>
    <n v="201714"/>
    <n v="200"/>
    <m/>
    <s v="2017032368"/>
    <n v="20170314.000000004"/>
    <n v="20170430"/>
    <s v="CH10"/>
    <s v="01"/>
    <s v="56642"/>
    <s v="CPOWDER"/>
    <n v="10"/>
    <n v="20170314.000000004"/>
    <s v="KG"/>
    <s v="GB"/>
    <s v="TA"/>
    <n v="20170411"/>
    <m/>
    <s v="GB073390"/>
    <s v="Sarah Hickman"/>
    <m/>
    <s v="DAP"/>
    <s v="CAST"/>
    <s v="N"/>
    <s v="SEIN"/>
    <s v="X"/>
    <m/>
    <m/>
    <m/>
  </r>
  <r>
    <s v="FR13"/>
    <s v="FSI8"/>
    <s v="23620212"/>
    <s v="PROALIM"/>
    <s v="AUTUN"/>
    <x v="19"/>
    <s v="BD 10/12 DZA &quot;QUEEN 25KG/BG 30BG/PAL"/>
    <n v="500"/>
    <n v="20170322"/>
    <n v="201712"/>
    <s v="11442"/>
    <s v="02"/>
    <s v="FR11"/>
    <n v="20170316"/>
    <m/>
    <m/>
    <m/>
    <n v="20170322"/>
    <n v="201712"/>
    <n v="500"/>
    <m/>
    <s v="2017032787"/>
    <n v="20170316"/>
    <n v="20170430"/>
    <s v="CH10"/>
    <s v="01"/>
    <s v="11442"/>
    <s v="CPOWDER"/>
    <n v="10"/>
    <n v="20170316"/>
    <s v="KG"/>
    <s v="FR"/>
    <s v="TA"/>
    <n v="20170324.000000004"/>
    <m/>
    <s v="FR016344"/>
    <s v="Sonia Ruiz"/>
    <m/>
    <s v="DAP"/>
    <s v="AUTU"/>
    <s v="S"/>
    <s v="SEIN"/>
    <m/>
    <m/>
    <m/>
    <m/>
  </r>
  <r>
    <m/>
    <m/>
    <m/>
    <m/>
    <m/>
    <x v="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1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A1:B21" firstHeaderRow="1" firstDataRow="1" firstDataCol="1"/>
  <pivotFields count="46">
    <pivotField showAll="0"/>
    <pivotField showAll="0"/>
    <pivotField showAll="0"/>
    <pivotField showAll="0"/>
    <pivotField showAll="0"/>
    <pivotField axis="axisRow" showAll="0">
      <items count="22">
        <item x="17"/>
        <item x="5"/>
        <item x="13"/>
        <item x="15"/>
        <item x="7"/>
        <item x="10"/>
        <item x="1"/>
        <item x="3"/>
        <item x="14"/>
        <item x="11"/>
        <item x="12"/>
        <item x="4"/>
        <item x="2"/>
        <item x="6"/>
        <item x="19"/>
        <item x="9"/>
        <item x="8"/>
        <item x="16"/>
        <item x="0"/>
        <item h="1" x="20"/>
        <item h="1" x="18"/>
        <item t="default"/>
      </items>
    </pivotField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5"/>
  </rowFields>
  <rowItems count="2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 t="grand">
      <x/>
    </i>
  </rowItems>
  <colItems count="1">
    <i/>
  </colItems>
  <dataFields count="1">
    <dataField name="Sum of QTY" fld="7" baseField="0" baseItem="0"/>
  </dataFields>
  <formats count="4">
    <format dxfId="3">
      <pivotArea dataOnly="0" labelOnly="1" fieldPosition="0">
        <references count="1">
          <reference field="5" count="1">
            <x v="6"/>
          </reference>
        </references>
      </pivotArea>
    </format>
    <format dxfId="2">
      <pivotArea dataOnly="0" labelOnly="1" fieldPosition="0">
        <references count="1">
          <reference field="5" count="1">
            <x v="8"/>
          </reference>
        </references>
      </pivotArea>
    </format>
    <format dxfId="1">
      <pivotArea dataOnly="0" labelOnly="1" fieldPosition="0">
        <references count="1">
          <reference field="5" count="1">
            <x v="2"/>
          </reference>
        </references>
      </pivotArea>
    </format>
    <format dxfId="0">
      <pivotArea dataOnly="0" labelOnly="1" fieldPosition="0">
        <references count="1">
          <reference field="5" count="1">
            <x v="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H30"/>
  <sheetViews>
    <sheetView tabSelected="1" zoomScale="85" zoomScaleNormal="85" workbookViewId="0">
      <selection activeCell="O24" sqref="O24"/>
    </sheetView>
  </sheetViews>
  <sheetFormatPr baseColWidth="10" defaultColWidth="9.140625" defaultRowHeight="15" x14ac:dyDescent="0.25"/>
  <cols>
    <col min="1" max="1" width="18" bestFit="1" customWidth="1"/>
    <col min="2" max="2" width="23.5703125" customWidth="1"/>
    <col min="3" max="3" width="26.28515625" bestFit="1" customWidth="1"/>
    <col min="4" max="4" width="12.42578125" bestFit="1" customWidth="1"/>
    <col min="5" max="5" width="54.85546875" hidden="1" customWidth="1"/>
    <col min="6" max="6" width="16.7109375" bestFit="1" customWidth="1"/>
    <col min="7" max="7" width="20.140625" bestFit="1" customWidth="1"/>
    <col min="8" max="8" width="12.42578125" bestFit="1" customWidth="1"/>
  </cols>
  <sheetData>
    <row r="1" spans="1:8" x14ac:dyDescent="0.25">
      <c r="A1" s="7" t="s">
        <v>24</v>
      </c>
      <c r="B1" s="7"/>
      <c r="C1" s="7"/>
      <c r="D1" s="5"/>
      <c r="E1" s="6" t="s">
        <v>25</v>
      </c>
      <c r="F1" s="38" t="s">
        <v>86</v>
      </c>
      <c r="G1" s="38" t="s">
        <v>27</v>
      </c>
      <c r="H1" s="39" t="s">
        <v>28</v>
      </c>
    </row>
    <row r="2" spans="1:8" x14ac:dyDescent="0.25">
      <c r="A2" s="3" t="s">
        <v>0</v>
      </c>
      <c r="B2" s="2">
        <v>1500</v>
      </c>
      <c r="C2" s="2">
        <v>750</v>
      </c>
      <c r="D2" s="2">
        <f>275+1500</f>
        <v>1775</v>
      </c>
      <c r="E2" s="13"/>
      <c r="F2" s="1">
        <f>IF(ISNA(VLOOKUP(A2,TCD!$A:$B,2,FALSE)),"",VLOOKUP(A2,TCD!$A:$B,2,FALSE))</f>
        <v>1000</v>
      </c>
      <c r="G2" s="1"/>
      <c r="H2" s="40">
        <f t="shared" ref="H2:H27" si="0">D2-G2</f>
        <v>1775</v>
      </c>
    </row>
    <row r="3" spans="1:8" x14ac:dyDescent="0.25">
      <c r="A3" s="3" t="s">
        <v>1</v>
      </c>
      <c r="B3" s="2">
        <v>2250</v>
      </c>
      <c r="C3" s="2">
        <v>750</v>
      </c>
      <c r="D3" s="2">
        <v>0</v>
      </c>
      <c r="E3" s="33" t="s">
        <v>80</v>
      </c>
      <c r="F3" s="1">
        <f>IF(ISNA(VLOOKUP(A3,TCD!$A:$B,2,FALSE)),"",VLOOKUP(A3,TCD!$A:$B,2,FALSE))</f>
        <v>2450</v>
      </c>
      <c r="G3" s="1"/>
      <c r="H3" s="40">
        <f t="shared" si="0"/>
        <v>0</v>
      </c>
    </row>
    <row r="4" spans="1:8" x14ac:dyDescent="0.25">
      <c r="A4" s="35" t="s">
        <v>22</v>
      </c>
      <c r="B4" s="2">
        <v>5250</v>
      </c>
      <c r="C4" s="2">
        <v>1500</v>
      </c>
      <c r="D4" s="2">
        <v>5250</v>
      </c>
      <c r="E4" s="13"/>
      <c r="F4" s="1" t="str">
        <f>IF(ISNA(VLOOKUP(A4,TCD!$A:$B,2,FALSE)),"",VLOOKUP(A4,TCD!$A:$B,2,FALSE))</f>
        <v/>
      </c>
      <c r="G4" s="1"/>
      <c r="H4" s="40">
        <f t="shared" si="0"/>
        <v>5250</v>
      </c>
    </row>
    <row r="5" spans="1:8" x14ac:dyDescent="0.25">
      <c r="A5" s="3" t="s">
        <v>2</v>
      </c>
      <c r="B5" s="2">
        <v>1500</v>
      </c>
      <c r="C5" s="2">
        <v>750</v>
      </c>
      <c r="D5" s="2">
        <v>1500</v>
      </c>
      <c r="E5" s="13"/>
      <c r="F5" s="1" t="str">
        <f>IF(ISNA(VLOOKUP(A5,TCD!$A:$B,2,FALSE)),"",VLOOKUP(A5,TCD!$A:$B,2,FALSE))</f>
        <v/>
      </c>
      <c r="G5" s="1"/>
      <c r="H5" s="40">
        <f t="shared" si="0"/>
        <v>1500</v>
      </c>
    </row>
    <row r="6" spans="1:8" x14ac:dyDescent="0.25">
      <c r="A6" s="35" t="s">
        <v>3</v>
      </c>
      <c r="B6" s="2">
        <v>9000</v>
      </c>
      <c r="C6" s="2">
        <v>1500</v>
      </c>
      <c r="D6" s="2">
        <v>6675</v>
      </c>
      <c r="E6" s="13" t="s">
        <v>81</v>
      </c>
      <c r="F6" s="1">
        <f>IF(ISNA(VLOOKUP(A6,TCD!$A:$B,2,FALSE)),"",VLOOKUP(A6,TCD!$A:$B,2,FALSE))</f>
        <v>2400</v>
      </c>
      <c r="G6" s="1"/>
      <c r="H6" s="40">
        <f t="shared" si="0"/>
        <v>6675</v>
      </c>
    </row>
    <row r="7" spans="1:8" x14ac:dyDescent="0.25">
      <c r="A7" s="3" t="s">
        <v>4</v>
      </c>
      <c r="B7" s="2">
        <v>1250</v>
      </c>
      <c r="C7" s="2">
        <v>500</v>
      </c>
      <c r="D7" s="2">
        <v>1250</v>
      </c>
      <c r="E7" s="13"/>
      <c r="F7" s="1">
        <f>IF(ISNA(VLOOKUP(A7,TCD!$A:$B,2,FALSE)),"",VLOOKUP(A7,TCD!$A:$B,2,FALSE))</f>
        <v>3000</v>
      </c>
      <c r="G7" s="1"/>
      <c r="H7" s="40">
        <f t="shared" si="0"/>
        <v>1250</v>
      </c>
    </row>
    <row r="8" spans="1:8" x14ac:dyDescent="0.25">
      <c r="A8" s="3" t="s">
        <v>5</v>
      </c>
      <c r="B8" s="2">
        <v>1020.6</v>
      </c>
      <c r="C8" s="2">
        <v>1020.6</v>
      </c>
      <c r="D8" s="2">
        <v>1020.6</v>
      </c>
      <c r="E8" s="13"/>
      <c r="F8" s="1" t="str">
        <f>IF(ISNA(VLOOKUP(A8,TCD!$A:$B,2,FALSE)),"",VLOOKUP(A8,TCD!$A:$B,2,FALSE))</f>
        <v/>
      </c>
      <c r="G8" s="1"/>
      <c r="H8" s="40">
        <f t="shared" si="0"/>
        <v>1020.6</v>
      </c>
    </row>
    <row r="9" spans="1:8" x14ac:dyDescent="0.25">
      <c r="A9" s="3" t="s">
        <v>6</v>
      </c>
      <c r="B9" s="2">
        <v>226.8</v>
      </c>
      <c r="C9" s="2">
        <v>226.8</v>
      </c>
      <c r="D9" s="2">
        <v>226.8</v>
      </c>
      <c r="E9" s="13"/>
      <c r="F9" s="1" t="str">
        <f>IF(ISNA(VLOOKUP(A9,TCD!$A:$B,2,FALSE)),"",VLOOKUP(A9,TCD!$A:$B,2,FALSE))</f>
        <v/>
      </c>
      <c r="G9" s="1"/>
      <c r="H9" s="40">
        <f t="shared" si="0"/>
        <v>226.8</v>
      </c>
    </row>
    <row r="10" spans="1:8" x14ac:dyDescent="0.25">
      <c r="A10" s="35" t="s">
        <v>7</v>
      </c>
      <c r="B10" s="2">
        <v>10500</v>
      </c>
      <c r="C10" s="2">
        <v>1500</v>
      </c>
      <c r="D10" s="2">
        <f>5250+4500</f>
        <v>9750</v>
      </c>
      <c r="E10" s="33" t="s">
        <v>80</v>
      </c>
      <c r="F10" s="1">
        <f>IF(ISNA(VLOOKUP(A10,TCD!$A:$B,2,FALSE)),"",VLOOKUP(A10,TCD!$A:$B,2,FALSE))</f>
        <v>5250</v>
      </c>
      <c r="G10" s="1"/>
      <c r="H10" s="40">
        <f t="shared" si="0"/>
        <v>9750</v>
      </c>
    </row>
    <row r="11" spans="1:8" x14ac:dyDescent="0.25">
      <c r="A11" s="36" t="s">
        <v>29</v>
      </c>
      <c r="B11" s="2">
        <v>0</v>
      </c>
      <c r="C11" s="2">
        <v>0</v>
      </c>
      <c r="D11" s="2">
        <v>0</v>
      </c>
      <c r="E11" s="1"/>
      <c r="F11" s="1" t="str">
        <f>IF(ISNA(VLOOKUP(A11,TCD!$A:$B,2,FALSE)),"",VLOOKUP(A11,TCD!$A:$B,2,FALSE))</f>
        <v/>
      </c>
      <c r="G11" s="1"/>
      <c r="H11" s="40">
        <f t="shared" si="0"/>
        <v>0</v>
      </c>
    </row>
    <row r="12" spans="1:8" x14ac:dyDescent="0.25">
      <c r="A12" s="36" t="s">
        <v>30</v>
      </c>
      <c r="B12" s="2">
        <v>0</v>
      </c>
      <c r="C12" s="2">
        <v>0</v>
      </c>
      <c r="D12" s="2">
        <v>0</v>
      </c>
      <c r="E12" s="1"/>
      <c r="F12" s="1" t="str">
        <f>IF(ISNA(VLOOKUP(A12,TCD!$A:$B,2,FALSE)),"",VLOOKUP(A12,TCD!$A:$B,2,FALSE))</f>
        <v/>
      </c>
      <c r="G12" s="1"/>
      <c r="H12" s="40">
        <f t="shared" si="0"/>
        <v>0</v>
      </c>
    </row>
    <row r="13" spans="1:8" x14ac:dyDescent="0.25">
      <c r="A13" s="3" t="s">
        <v>8</v>
      </c>
      <c r="B13" s="2">
        <v>2520</v>
      </c>
      <c r="C13" s="2">
        <v>840</v>
      </c>
      <c r="D13" s="2">
        <f>1220+840</f>
        <v>2060</v>
      </c>
      <c r="E13" s="1"/>
      <c r="F13" s="1">
        <f>IF(ISNA(VLOOKUP(A13,TCD!$A:$B,2,FALSE)),"",VLOOKUP(A13,TCD!$A:$B,2,FALSE))</f>
        <v>1300</v>
      </c>
      <c r="G13" s="1"/>
      <c r="H13" s="40">
        <f t="shared" si="0"/>
        <v>2060</v>
      </c>
    </row>
    <row r="14" spans="1:8" x14ac:dyDescent="0.25">
      <c r="A14" s="35" t="s">
        <v>9</v>
      </c>
      <c r="B14" s="2">
        <v>5250</v>
      </c>
      <c r="C14" s="2">
        <v>1500</v>
      </c>
      <c r="D14" s="2">
        <f>1350+4500</f>
        <v>5850</v>
      </c>
      <c r="E14" s="13"/>
      <c r="F14" s="1">
        <f>IF(ISNA(VLOOKUP(A14,TCD!$A:$B,2,FALSE)),"",VLOOKUP(A14,TCD!$A:$B,2,FALSE))</f>
        <v>11400</v>
      </c>
      <c r="G14" s="1"/>
      <c r="H14" s="40">
        <f t="shared" si="0"/>
        <v>5850</v>
      </c>
    </row>
    <row r="15" spans="1:8" x14ac:dyDescent="0.25">
      <c r="A15" s="3" t="s">
        <v>10</v>
      </c>
      <c r="B15" s="2">
        <v>500</v>
      </c>
      <c r="C15" s="2">
        <v>500</v>
      </c>
      <c r="D15" s="2">
        <v>950</v>
      </c>
      <c r="E15" s="13"/>
      <c r="F15" s="1">
        <f>IF(ISNA(VLOOKUP(A15,TCD!$A:$B,2,FALSE)),"",VLOOKUP(A15,TCD!$A:$B,2,FALSE))</f>
        <v>1725</v>
      </c>
      <c r="G15" s="1"/>
      <c r="H15" s="40">
        <f t="shared" si="0"/>
        <v>950</v>
      </c>
    </row>
    <row r="16" spans="1:8" x14ac:dyDescent="0.25">
      <c r="A16" s="35" t="s">
        <v>11</v>
      </c>
      <c r="B16" s="2">
        <v>6000</v>
      </c>
      <c r="C16" s="2">
        <v>1500</v>
      </c>
      <c r="D16" s="2">
        <f>1875+3000</f>
        <v>4875</v>
      </c>
      <c r="E16" s="33" t="s">
        <v>83</v>
      </c>
      <c r="F16" s="1">
        <f>IF(ISNA(VLOOKUP(A16,TCD!$A:$B,2,FALSE)),"",VLOOKUP(A16,TCD!$A:$B,2,FALSE))</f>
        <v>8625</v>
      </c>
      <c r="G16" s="1"/>
      <c r="H16" s="40">
        <f t="shared" si="0"/>
        <v>4875</v>
      </c>
    </row>
    <row r="17" spans="1:8" x14ac:dyDescent="0.25">
      <c r="A17" s="3" t="s">
        <v>12</v>
      </c>
      <c r="B17" s="2">
        <v>0</v>
      </c>
      <c r="C17" s="2">
        <v>0</v>
      </c>
      <c r="D17" s="2">
        <v>0</v>
      </c>
      <c r="E17" s="13"/>
      <c r="F17" s="1" t="str">
        <f>IF(ISNA(VLOOKUP(A17,TCD!$A:$B,2,FALSE)),"",VLOOKUP(A17,TCD!$A:$B,2,FALSE))</f>
        <v/>
      </c>
      <c r="G17" s="1"/>
      <c r="H17" s="40">
        <f t="shared" si="0"/>
        <v>0</v>
      </c>
    </row>
    <row r="18" spans="1:8" x14ac:dyDescent="0.25">
      <c r="A18" s="3" t="s">
        <v>13</v>
      </c>
      <c r="B18" s="2">
        <v>6000</v>
      </c>
      <c r="C18" s="2">
        <v>1500</v>
      </c>
      <c r="D18" s="2">
        <v>525</v>
      </c>
      <c r="E18" s="33" t="s">
        <v>82</v>
      </c>
      <c r="F18" s="1">
        <f>IF(ISNA(VLOOKUP(A18,TCD!$A:$B,2,FALSE)),"",VLOOKUP(A18,TCD!$A:$B,2,FALSE))</f>
        <v>300</v>
      </c>
      <c r="G18" s="1"/>
      <c r="H18" s="40">
        <f t="shared" si="0"/>
        <v>525</v>
      </c>
    </row>
    <row r="19" spans="1:8" x14ac:dyDescent="0.25">
      <c r="A19" s="3" t="s">
        <v>14</v>
      </c>
      <c r="B19" s="2">
        <v>2250</v>
      </c>
      <c r="C19" s="2">
        <v>750</v>
      </c>
      <c r="D19" s="2">
        <f>1700+2250</f>
        <v>3950</v>
      </c>
      <c r="E19" s="13"/>
      <c r="F19" s="1">
        <f>IF(ISNA(VLOOKUP(A19,TCD!$A:$B,2,FALSE)),"",VLOOKUP(A19,TCD!$A:$B,2,FALSE))</f>
        <v>525</v>
      </c>
      <c r="G19" s="1"/>
      <c r="H19" s="40">
        <f t="shared" si="0"/>
        <v>3950</v>
      </c>
    </row>
    <row r="20" spans="1:8" x14ac:dyDescent="0.25">
      <c r="A20" s="3" t="s">
        <v>15</v>
      </c>
      <c r="B20" s="2">
        <v>1500</v>
      </c>
      <c r="C20" s="2">
        <v>750</v>
      </c>
      <c r="D20" s="2">
        <v>400</v>
      </c>
      <c r="E20" s="13"/>
      <c r="F20" s="1">
        <f>IF(ISNA(VLOOKUP(A20,TCD!$A:$B,2,FALSE)),"",VLOOKUP(A20,TCD!$A:$B,2,FALSE))</f>
        <v>25</v>
      </c>
      <c r="G20" s="1"/>
      <c r="H20" s="40">
        <f t="shared" si="0"/>
        <v>400</v>
      </c>
    </row>
    <row r="21" spans="1:8" x14ac:dyDescent="0.25">
      <c r="A21" s="3" t="s">
        <v>16</v>
      </c>
      <c r="B21" s="41">
        <v>500</v>
      </c>
      <c r="C21" s="41">
        <v>500</v>
      </c>
      <c r="D21" s="2">
        <v>550</v>
      </c>
      <c r="E21" s="13"/>
      <c r="F21" s="1">
        <f>IF(ISNA(VLOOKUP(A21,TCD!$A:$B,2,FALSE)),"",VLOOKUP(A21,TCD!$A:$B,2,FALSE))</f>
        <v>1200</v>
      </c>
      <c r="G21" s="1"/>
      <c r="H21" s="40">
        <f t="shared" si="0"/>
        <v>550</v>
      </c>
    </row>
    <row r="22" spans="1:8" x14ac:dyDescent="0.25">
      <c r="A22" s="3" t="s">
        <v>17</v>
      </c>
      <c r="B22" s="2">
        <v>0</v>
      </c>
      <c r="C22" s="2">
        <v>0</v>
      </c>
      <c r="D22" s="2">
        <v>0</v>
      </c>
      <c r="E22" s="13"/>
      <c r="F22" s="1">
        <f>IF(ISNA(VLOOKUP(A22,TCD!$A:$B,2,FALSE)),"",VLOOKUP(A22,TCD!$A:$B,2,FALSE))</f>
        <v>800</v>
      </c>
      <c r="G22" s="1"/>
      <c r="H22" s="40">
        <f t="shared" si="0"/>
        <v>0</v>
      </c>
    </row>
    <row r="23" spans="1:8" x14ac:dyDescent="0.25">
      <c r="A23" s="3" t="s">
        <v>18</v>
      </c>
      <c r="B23" s="2">
        <v>750</v>
      </c>
      <c r="C23" s="2">
        <v>750</v>
      </c>
      <c r="D23" s="2">
        <f>750+750</f>
        <v>1500</v>
      </c>
      <c r="E23" s="13"/>
      <c r="F23" s="1">
        <f>IF(ISNA(VLOOKUP(A23,TCD!$A:$B,2,FALSE)),"",VLOOKUP(A23,TCD!$A:$B,2,FALSE))</f>
        <v>500</v>
      </c>
      <c r="G23" s="1"/>
      <c r="H23" s="40">
        <f t="shared" si="0"/>
        <v>1500</v>
      </c>
    </row>
    <row r="24" spans="1:8" x14ac:dyDescent="0.25">
      <c r="A24" s="4" t="s">
        <v>23</v>
      </c>
      <c r="B24" s="2">
        <v>600</v>
      </c>
      <c r="C24" s="2">
        <v>600</v>
      </c>
      <c r="D24" s="2">
        <f>400+200</f>
        <v>600</v>
      </c>
      <c r="E24" s="1"/>
      <c r="F24" s="1">
        <f>IF(ISNA(VLOOKUP(A24,TCD!$A:$B,2,FALSE)),"",VLOOKUP(A24,TCD!$A:$B,2,FALSE))</f>
        <v>200</v>
      </c>
      <c r="G24" s="1"/>
      <c r="H24" s="40">
        <f t="shared" si="0"/>
        <v>600</v>
      </c>
    </row>
    <row r="25" spans="1:8" x14ac:dyDescent="0.25">
      <c r="A25" s="3" t="s">
        <v>19</v>
      </c>
      <c r="B25" s="2">
        <v>250</v>
      </c>
      <c r="C25" s="2">
        <v>250</v>
      </c>
      <c r="D25" s="2">
        <f>75+250</f>
        <v>325</v>
      </c>
      <c r="E25" s="13"/>
      <c r="F25" s="1">
        <f>IF(ISNA(VLOOKUP(A25,TCD!$A:$B,2,FALSE)),"",VLOOKUP(A25,TCD!$A:$B,2,FALSE))</f>
        <v>175</v>
      </c>
      <c r="G25" s="1"/>
      <c r="H25" s="40">
        <f t="shared" si="0"/>
        <v>325</v>
      </c>
    </row>
    <row r="26" spans="1:8" x14ac:dyDescent="0.25">
      <c r="A26" s="3" t="s">
        <v>20</v>
      </c>
      <c r="B26" s="2">
        <v>3000</v>
      </c>
      <c r="C26" s="2">
        <v>750</v>
      </c>
      <c r="D26" s="2">
        <v>2950</v>
      </c>
      <c r="E26" s="13"/>
      <c r="F26" s="1">
        <f>IF(ISNA(VLOOKUP(A26,TCD!$A:$B,2,FALSE)),"",VLOOKUP(A26,TCD!$A:$B,2,FALSE))</f>
        <v>350</v>
      </c>
      <c r="G26" s="1"/>
      <c r="H26" s="40">
        <f t="shared" si="0"/>
        <v>2950</v>
      </c>
    </row>
    <row r="27" spans="1:8" x14ac:dyDescent="0.25">
      <c r="A27" s="3" t="s">
        <v>21</v>
      </c>
      <c r="B27" s="2">
        <v>1500</v>
      </c>
      <c r="C27" s="2">
        <v>750</v>
      </c>
      <c r="D27" s="2">
        <f>1275+750</f>
        <v>2025</v>
      </c>
      <c r="E27" s="13"/>
      <c r="F27" s="1">
        <f>IF(ISNA(VLOOKUP(A27,TCD!$A:$B,2,FALSE)),"",VLOOKUP(A27,TCD!$A:$B,2,FALSE))</f>
        <v>475</v>
      </c>
      <c r="G27" s="1"/>
      <c r="H27" s="40">
        <f t="shared" si="0"/>
        <v>2025</v>
      </c>
    </row>
    <row r="28" spans="1:8" x14ac:dyDescent="0.25">
      <c r="A28" s="3" t="s">
        <v>84</v>
      </c>
      <c r="B28" s="2">
        <v>0</v>
      </c>
      <c r="C28" s="2">
        <v>0</v>
      </c>
      <c r="D28" s="2">
        <v>0</v>
      </c>
      <c r="E28" s="33" t="s">
        <v>88</v>
      </c>
      <c r="F28" s="1" t="str">
        <f>IF(ISNA(VLOOKUP(A28,TCD!$A:$B,2,FALSE)),"",VLOOKUP(A28,TCD!$A:$B,2,FALSE))</f>
        <v/>
      </c>
      <c r="G28" s="1"/>
      <c r="H28" s="40">
        <f t="shared" ref="H28:H29" si="1">D28-G28</f>
        <v>0</v>
      </c>
    </row>
    <row r="29" spans="1:8" x14ac:dyDescent="0.25">
      <c r="A29" s="3" t="s">
        <v>85</v>
      </c>
      <c r="B29" s="2">
        <v>0</v>
      </c>
      <c r="C29" s="2">
        <v>0</v>
      </c>
      <c r="D29" s="2">
        <v>0</v>
      </c>
      <c r="E29" s="33" t="s">
        <v>87</v>
      </c>
      <c r="F29" s="1" t="str">
        <f>IF(ISNA(VLOOKUP(A29,TCD!$A:$B,2,FALSE)),"",VLOOKUP(A29,TCD!$A:$B,2,FALSE))</f>
        <v/>
      </c>
      <c r="G29" s="1"/>
      <c r="H29" s="40">
        <f t="shared" si="1"/>
        <v>0</v>
      </c>
    </row>
    <row r="30" spans="1:8" ht="15.75" x14ac:dyDescent="0.25">
      <c r="A30" s="8" t="s">
        <v>26</v>
      </c>
      <c r="B30" s="9">
        <f>SUM(B2:B29)</f>
        <v>63117.399999999994</v>
      </c>
      <c r="C30" s="9">
        <f>SUM(C2:C29)</f>
        <v>19437.400000000001</v>
      </c>
      <c r="D30" s="9">
        <f>SUM(D2:D29)</f>
        <v>54007.399999999994</v>
      </c>
      <c r="E30" s="10"/>
      <c r="H30" s="37">
        <f>SUM(H2:H29)</f>
        <v>54007.399999999994</v>
      </c>
    </row>
  </sheetData>
  <conditionalFormatting sqref="D2:D3 D13:D23 D5:D11 D25:D27">
    <cfRule type="cellIs" dxfId="10" priority="8" operator="lessThan">
      <formula>$B2</formula>
    </cfRule>
  </conditionalFormatting>
  <conditionalFormatting sqref="H2:H11 H13:H29">
    <cfRule type="cellIs" dxfId="9" priority="7" operator="lessThan">
      <formula>0</formula>
    </cfRule>
  </conditionalFormatting>
  <conditionalFormatting sqref="D12">
    <cfRule type="cellIs" dxfId="8" priority="6" operator="lessThan">
      <formula>$B12</formula>
    </cfRule>
  </conditionalFormatting>
  <conditionalFormatting sqref="H12">
    <cfRule type="cellIs" dxfId="7" priority="5" operator="lessThan">
      <formula>0</formula>
    </cfRule>
  </conditionalFormatting>
  <conditionalFormatting sqref="D24">
    <cfRule type="cellIs" dxfId="6" priority="4" operator="lessThan">
      <formula>$B24</formula>
    </cfRule>
  </conditionalFormatting>
  <conditionalFormatting sqref="D4">
    <cfRule type="cellIs" dxfId="5" priority="3" operator="lessThan">
      <formula>$B4</formula>
    </cfRule>
  </conditionalFormatting>
  <conditionalFormatting sqref="D28:D29">
    <cfRule type="cellIs" dxfId="4" priority="2" operator="lessThan">
      <formula>$B28</formula>
    </cfRule>
  </conditionalFormatting>
  <pageMargins left="0.70866141732283472" right="0.70866141732283472" top="0.74803149606299213" bottom="0.74803149606299213" header="0.31496062992125984" footer="0.31496062992125984"/>
  <pageSetup paperSize="9" scale="71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AT73"/>
  <sheetViews>
    <sheetView topLeftCell="A37" workbookViewId="0">
      <selection activeCell="H34" sqref="H34"/>
    </sheetView>
  </sheetViews>
  <sheetFormatPr baseColWidth="10" defaultColWidth="11.5703125" defaultRowHeight="15" x14ac:dyDescent="0.25"/>
  <cols>
    <col min="1" max="1" width="9.42578125" customWidth="1"/>
    <col min="2" max="2" width="8.5703125" customWidth="1"/>
    <col min="3" max="3" width="13.42578125" bestFit="1" customWidth="1"/>
    <col min="4" max="4" width="29.85546875" customWidth="1"/>
    <col min="5" max="5" width="12.5703125" customWidth="1"/>
    <col min="6" max="6" width="15" customWidth="1"/>
    <col min="7" max="7" width="15.85546875" customWidth="1"/>
    <col min="8" max="8" width="10" bestFit="1" customWidth="1"/>
    <col min="9" max="9" width="9.5703125" customWidth="1"/>
    <col min="10" max="10" width="7.7109375" customWidth="1"/>
    <col min="11" max="11" width="9.7109375" customWidth="1"/>
    <col min="12" max="12" width="6" customWidth="1"/>
    <col min="13" max="13" width="6.140625" customWidth="1"/>
    <col min="14" max="14" width="11.85546875" customWidth="1"/>
    <col min="15" max="15" width="2.140625" bestFit="1" customWidth="1"/>
    <col min="16" max="16" width="1.28515625" customWidth="1"/>
    <col min="17" max="17" width="1.140625" customWidth="1"/>
    <col min="18" max="18" width="9.5703125" customWidth="1"/>
    <col min="19" max="19" width="7.5703125" customWidth="1"/>
    <col min="20" max="20" width="8.140625" customWidth="1"/>
    <col min="21" max="21" width="4.28515625" customWidth="1"/>
    <col min="23" max="24" width="9.5703125" customWidth="1"/>
    <col min="25" max="25" width="6.140625" customWidth="1"/>
    <col min="26" max="26" width="3.5703125" customWidth="1"/>
    <col min="27" max="27" width="6.5703125" customWidth="1"/>
    <col min="28" max="28" width="2.85546875" customWidth="1"/>
    <col min="29" max="29" width="4.5703125" customWidth="1"/>
    <col min="30" max="30" width="11.42578125" bestFit="1" customWidth="1"/>
    <col min="31" max="31" width="4.28515625" customWidth="1"/>
    <col min="32" max="32" width="4.7109375" customWidth="1"/>
    <col min="33" max="33" width="3.85546875" customWidth="1"/>
    <col min="34" max="34" width="9.5703125" customWidth="1"/>
    <col min="35" max="35" width="2.85546875" customWidth="1"/>
    <col min="36" max="36" width="10.28515625" customWidth="1"/>
    <col min="37" max="37" width="20.42578125" customWidth="1"/>
    <col min="38" max="38" width="8.7109375" customWidth="1"/>
    <col min="39" max="39" width="5.7109375" customWidth="1"/>
    <col min="40" max="40" width="7.5703125" customWidth="1"/>
    <col min="41" max="41" width="3" customWidth="1"/>
    <col min="42" max="42" width="6.85546875" customWidth="1"/>
    <col min="43" max="43" width="15.42578125" bestFit="1" customWidth="1"/>
    <col min="44" max="44" width="20.5703125" bestFit="1" customWidth="1"/>
    <col min="45" max="45" width="14.5703125" style="12" bestFit="1" customWidth="1"/>
    <col min="46" max="46" width="11.5703125" style="12"/>
    <col min="258" max="258" width="6.140625" customWidth="1"/>
    <col min="259" max="259" width="6.42578125" customWidth="1"/>
    <col min="260" max="260" width="9.5703125" customWidth="1"/>
    <col min="261" max="261" width="38.5703125" customWidth="1"/>
    <col min="262" max="262" width="30.7109375" customWidth="1"/>
    <col min="263" max="263" width="19.5703125" customWidth="1"/>
    <col min="264" max="264" width="45.5703125" customWidth="1"/>
    <col min="265" max="265" width="8.140625" customWidth="1"/>
    <col min="266" max="266" width="9.5703125" customWidth="1"/>
    <col min="267" max="267" width="7.5703125" customWidth="1"/>
    <col min="268" max="268" width="6.5703125" customWidth="1"/>
    <col min="269" max="269" width="3.5703125" customWidth="1"/>
    <col min="270" max="270" width="6.140625" customWidth="1"/>
    <col min="271" max="271" width="9.5703125" customWidth="1"/>
    <col min="272" max="272" width="2.5703125" customWidth="1"/>
    <col min="273" max="273" width="4" customWidth="1"/>
    <col min="274" max="274" width="3.85546875" customWidth="1"/>
    <col min="275" max="275" width="9.5703125" customWidth="1"/>
    <col min="276" max="276" width="7.5703125" customWidth="1"/>
    <col min="277" max="277" width="8.140625" customWidth="1"/>
    <col min="280" max="281" width="9.5703125" customWidth="1"/>
    <col min="282" max="282" width="6.140625" customWidth="1"/>
    <col min="283" max="283" width="3.5703125" customWidth="1"/>
    <col min="284" max="284" width="6.5703125" customWidth="1"/>
    <col min="285" max="285" width="11.140625" customWidth="1"/>
    <col min="286" max="286" width="4.5703125" customWidth="1"/>
    <col min="287" max="287" width="9.5703125" customWidth="1"/>
    <col min="288" max="288" width="4.28515625" customWidth="1"/>
    <col min="289" max="289" width="4.7109375" customWidth="1"/>
    <col min="290" max="290" width="3.85546875" customWidth="1"/>
    <col min="291" max="291" width="9.5703125" customWidth="1"/>
    <col min="292" max="292" width="21.42578125" customWidth="1"/>
    <col min="293" max="293" width="10.28515625" customWidth="1"/>
    <col min="294" max="294" width="25.140625" customWidth="1"/>
    <col min="295" max="295" width="8.7109375" customWidth="1"/>
    <col min="296" max="296" width="5.7109375" customWidth="1"/>
    <col min="297" max="297" width="22.85546875" customWidth="1"/>
    <col min="298" max="298" width="3" customWidth="1"/>
    <col min="299" max="299" width="6.85546875" customWidth="1"/>
    <col min="514" max="514" width="6.140625" customWidth="1"/>
    <col min="515" max="515" width="6.42578125" customWidth="1"/>
    <col min="516" max="516" width="9.5703125" customWidth="1"/>
    <col min="517" max="517" width="38.5703125" customWidth="1"/>
    <col min="518" max="518" width="30.7109375" customWidth="1"/>
    <col min="519" max="519" width="19.5703125" customWidth="1"/>
    <col min="520" max="520" width="45.5703125" customWidth="1"/>
    <col min="521" max="521" width="8.140625" customWidth="1"/>
    <col min="522" max="522" width="9.5703125" customWidth="1"/>
    <col min="523" max="523" width="7.5703125" customWidth="1"/>
    <col min="524" max="524" width="6.5703125" customWidth="1"/>
    <col min="525" max="525" width="3.5703125" customWidth="1"/>
    <col min="526" max="526" width="6.140625" customWidth="1"/>
    <col min="527" max="527" width="9.5703125" customWidth="1"/>
    <col min="528" max="528" width="2.5703125" customWidth="1"/>
    <col min="529" max="529" width="4" customWidth="1"/>
    <col min="530" max="530" width="3.85546875" customWidth="1"/>
    <col min="531" max="531" width="9.5703125" customWidth="1"/>
    <col min="532" max="532" width="7.5703125" customWidth="1"/>
    <col min="533" max="533" width="8.140625" customWidth="1"/>
    <col min="536" max="537" width="9.5703125" customWidth="1"/>
    <col min="538" max="538" width="6.140625" customWidth="1"/>
    <col min="539" max="539" width="3.5703125" customWidth="1"/>
    <col min="540" max="540" width="6.5703125" customWidth="1"/>
    <col min="541" max="541" width="11.140625" customWidth="1"/>
    <col min="542" max="542" width="4.5703125" customWidth="1"/>
    <col min="543" max="543" width="9.5703125" customWidth="1"/>
    <col min="544" max="544" width="4.28515625" customWidth="1"/>
    <col min="545" max="545" width="4.7109375" customWidth="1"/>
    <col min="546" max="546" width="3.85546875" customWidth="1"/>
    <col min="547" max="547" width="9.5703125" customWidth="1"/>
    <col min="548" max="548" width="21.42578125" customWidth="1"/>
    <col min="549" max="549" width="10.28515625" customWidth="1"/>
    <col min="550" max="550" width="25.140625" customWidth="1"/>
    <col min="551" max="551" width="8.7109375" customWidth="1"/>
    <col min="552" max="552" width="5.7109375" customWidth="1"/>
    <col min="553" max="553" width="22.85546875" customWidth="1"/>
    <col min="554" max="554" width="3" customWidth="1"/>
    <col min="555" max="555" width="6.85546875" customWidth="1"/>
    <col min="770" max="770" width="6.140625" customWidth="1"/>
    <col min="771" max="771" width="6.42578125" customWidth="1"/>
    <col min="772" max="772" width="9.5703125" customWidth="1"/>
    <col min="773" max="773" width="38.5703125" customWidth="1"/>
    <col min="774" max="774" width="30.7109375" customWidth="1"/>
    <col min="775" max="775" width="19.5703125" customWidth="1"/>
    <col min="776" max="776" width="45.5703125" customWidth="1"/>
    <col min="777" max="777" width="8.140625" customWidth="1"/>
    <col min="778" max="778" width="9.5703125" customWidth="1"/>
    <col min="779" max="779" width="7.5703125" customWidth="1"/>
    <col min="780" max="780" width="6.5703125" customWidth="1"/>
    <col min="781" max="781" width="3.5703125" customWidth="1"/>
    <col min="782" max="782" width="6.140625" customWidth="1"/>
    <col min="783" max="783" width="9.5703125" customWidth="1"/>
    <col min="784" max="784" width="2.5703125" customWidth="1"/>
    <col min="785" max="785" width="4" customWidth="1"/>
    <col min="786" max="786" width="3.85546875" customWidth="1"/>
    <col min="787" max="787" width="9.5703125" customWidth="1"/>
    <col min="788" max="788" width="7.5703125" customWidth="1"/>
    <col min="789" max="789" width="8.140625" customWidth="1"/>
    <col min="792" max="793" width="9.5703125" customWidth="1"/>
    <col min="794" max="794" width="6.140625" customWidth="1"/>
    <col min="795" max="795" width="3.5703125" customWidth="1"/>
    <col min="796" max="796" width="6.5703125" customWidth="1"/>
    <col min="797" max="797" width="11.140625" customWidth="1"/>
    <col min="798" max="798" width="4.5703125" customWidth="1"/>
    <col min="799" max="799" width="9.5703125" customWidth="1"/>
    <col min="800" max="800" width="4.28515625" customWidth="1"/>
    <col min="801" max="801" width="4.7109375" customWidth="1"/>
    <col min="802" max="802" width="3.85546875" customWidth="1"/>
    <col min="803" max="803" width="9.5703125" customWidth="1"/>
    <col min="804" max="804" width="21.42578125" customWidth="1"/>
    <col min="805" max="805" width="10.28515625" customWidth="1"/>
    <col min="806" max="806" width="25.140625" customWidth="1"/>
    <col min="807" max="807" width="8.7109375" customWidth="1"/>
    <col min="808" max="808" width="5.7109375" customWidth="1"/>
    <col min="809" max="809" width="22.85546875" customWidth="1"/>
    <col min="810" max="810" width="3" customWidth="1"/>
    <col min="811" max="811" width="6.85546875" customWidth="1"/>
    <col min="1026" max="1026" width="6.140625" customWidth="1"/>
    <col min="1027" max="1027" width="6.42578125" customWidth="1"/>
    <col min="1028" max="1028" width="9.5703125" customWidth="1"/>
    <col min="1029" max="1029" width="38.5703125" customWidth="1"/>
    <col min="1030" max="1030" width="30.7109375" customWidth="1"/>
    <col min="1031" max="1031" width="19.5703125" customWidth="1"/>
    <col min="1032" max="1032" width="45.5703125" customWidth="1"/>
    <col min="1033" max="1033" width="8.140625" customWidth="1"/>
    <col min="1034" max="1034" width="9.5703125" customWidth="1"/>
    <col min="1035" max="1035" width="7.5703125" customWidth="1"/>
    <col min="1036" max="1036" width="6.5703125" customWidth="1"/>
    <col min="1037" max="1037" width="3.5703125" customWidth="1"/>
    <col min="1038" max="1038" width="6.140625" customWidth="1"/>
    <col min="1039" max="1039" width="9.5703125" customWidth="1"/>
    <col min="1040" max="1040" width="2.5703125" customWidth="1"/>
    <col min="1041" max="1041" width="4" customWidth="1"/>
    <col min="1042" max="1042" width="3.85546875" customWidth="1"/>
    <col min="1043" max="1043" width="9.5703125" customWidth="1"/>
    <col min="1044" max="1044" width="7.5703125" customWidth="1"/>
    <col min="1045" max="1045" width="8.140625" customWidth="1"/>
    <col min="1048" max="1049" width="9.5703125" customWidth="1"/>
    <col min="1050" max="1050" width="6.140625" customWidth="1"/>
    <col min="1051" max="1051" width="3.5703125" customWidth="1"/>
    <col min="1052" max="1052" width="6.5703125" customWidth="1"/>
    <col min="1053" max="1053" width="11.140625" customWidth="1"/>
    <col min="1054" max="1054" width="4.5703125" customWidth="1"/>
    <col min="1055" max="1055" width="9.5703125" customWidth="1"/>
    <col min="1056" max="1056" width="4.28515625" customWidth="1"/>
    <col min="1057" max="1057" width="4.7109375" customWidth="1"/>
    <col min="1058" max="1058" width="3.85546875" customWidth="1"/>
    <col min="1059" max="1059" width="9.5703125" customWidth="1"/>
    <col min="1060" max="1060" width="21.42578125" customWidth="1"/>
    <col min="1061" max="1061" width="10.28515625" customWidth="1"/>
    <col min="1062" max="1062" width="25.140625" customWidth="1"/>
    <col min="1063" max="1063" width="8.7109375" customWidth="1"/>
    <col min="1064" max="1064" width="5.7109375" customWidth="1"/>
    <col min="1065" max="1065" width="22.85546875" customWidth="1"/>
    <col min="1066" max="1066" width="3" customWidth="1"/>
    <col min="1067" max="1067" width="6.85546875" customWidth="1"/>
    <col min="1282" max="1282" width="6.140625" customWidth="1"/>
    <col min="1283" max="1283" width="6.42578125" customWidth="1"/>
    <col min="1284" max="1284" width="9.5703125" customWidth="1"/>
    <col min="1285" max="1285" width="38.5703125" customWidth="1"/>
    <col min="1286" max="1286" width="30.7109375" customWidth="1"/>
    <col min="1287" max="1287" width="19.5703125" customWidth="1"/>
    <col min="1288" max="1288" width="45.5703125" customWidth="1"/>
    <col min="1289" max="1289" width="8.140625" customWidth="1"/>
    <col min="1290" max="1290" width="9.5703125" customWidth="1"/>
    <col min="1291" max="1291" width="7.5703125" customWidth="1"/>
    <col min="1292" max="1292" width="6.5703125" customWidth="1"/>
    <col min="1293" max="1293" width="3.5703125" customWidth="1"/>
    <col min="1294" max="1294" width="6.140625" customWidth="1"/>
    <col min="1295" max="1295" width="9.5703125" customWidth="1"/>
    <col min="1296" max="1296" width="2.5703125" customWidth="1"/>
    <col min="1297" max="1297" width="4" customWidth="1"/>
    <col min="1298" max="1298" width="3.85546875" customWidth="1"/>
    <col min="1299" max="1299" width="9.5703125" customWidth="1"/>
    <col min="1300" max="1300" width="7.5703125" customWidth="1"/>
    <col min="1301" max="1301" width="8.140625" customWidth="1"/>
    <col min="1304" max="1305" width="9.5703125" customWidth="1"/>
    <col min="1306" max="1306" width="6.140625" customWidth="1"/>
    <col min="1307" max="1307" width="3.5703125" customWidth="1"/>
    <col min="1308" max="1308" width="6.5703125" customWidth="1"/>
    <col min="1309" max="1309" width="11.140625" customWidth="1"/>
    <col min="1310" max="1310" width="4.5703125" customWidth="1"/>
    <col min="1311" max="1311" width="9.5703125" customWidth="1"/>
    <col min="1312" max="1312" width="4.28515625" customWidth="1"/>
    <col min="1313" max="1313" width="4.7109375" customWidth="1"/>
    <col min="1314" max="1314" width="3.85546875" customWidth="1"/>
    <col min="1315" max="1315" width="9.5703125" customWidth="1"/>
    <col min="1316" max="1316" width="21.42578125" customWidth="1"/>
    <col min="1317" max="1317" width="10.28515625" customWidth="1"/>
    <col min="1318" max="1318" width="25.140625" customWidth="1"/>
    <col min="1319" max="1319" width="8.7109375" customWidth="1"/>
    <col min="1320" max="1320" width="5.7109375" customWidth="1"/>
    <col min="1321" max="1321" width="22.85546875" customWidth="1"/>
    <col min="1322" max="1322" width="3" customWidth="1"/>
    <col min="1323" max="1323" width="6.85546875" customWidth="1"/>
    <col min="1538" max="1538" width="6.140625" customWidth="1"/>
    <col min="1539" max="1539" width="6.42578125" customWidth="1"/>
    <col min="1540" max="1540" width="9.5703125" customWidth="1"/>
    <col min="1541" max="1541" width="38.5703125" customWidth="1"/>
    <col min="1542" max="1542" width="30.7109375" customWidth="1"/>
    <col min="1543" max="1543" width="19.5703125" customWidth="1"/>
    <col min="1544" max="1544" width="45.5703125" customWidth="1"/>
    <col min="1545" max="1545" width="8.140625" customWidth="1"/>
    <col min="1546" max="1546" width="9.5703125" customWidth="1"/>
    <col min="1547" max="1547" width="7.5703125" customWidth="1"/>
    <col min="1548" max="1548" width="6.5703125" customWidth="1"/>
    <col min="1549" max="1549" width="3.5703125" customWidth="1"/>
    <col min="1550" max="1550" width="6.140625" customWidth="1"/>
    <col min="1551" max="1551" width="9.5703125" customWidth="1"/>
    <col min="1552" max="1552" width="2.5703125" customWidth="1"/>
    <col min="1553" max="1553" width="4" customWidth="1"/>
    <col min="1554" max="1554" width="3.85546875" customWidth="1"/>
    <col min="1555" max="1555" width="9.5703125" customWidth="1"/>
    <col min="1556" max="1556" width="7.5703125" customWidth="1"/>
    <col min="1557" max="1557" width="8.140625" customWidth="1"/>
    <col min="1560" max="1561" width="9.5703125" customWidth="1"/>
    <col min="1562" max="1562" width="6.140625" customWidth="1"/>
    <col min="1563" max="1563" width="3.5703125" customWidth="1"/>
    <col min="1564" max="1564" width="6.5703125" customWidth="1"/>
    <col min="1565" max="1565" width="11.140625" customWidth="1"/>
    <col min="1566" max="1566" width="4.5703125" customWidth="1"/>
    <col min="1567" max="1567" width="9.5703125" customWidth="1"/>
    <col min="1568" max="1568" width="4.28515625" customWidth="1"/>
    <col min="1569" max="1569" width="4.7109375" customWidth="1"/>
    <col min="1570" max="1570" width="3.85546875" customWidth="1"/>
    <col min="1571" max="1571" width="9.5703125" customWidth="1"/>
    <col min="1572" max="1572" width="21.42578125" customWidth="1"/>
    <col min="1573" max="1573" width="10.28515625" customWidth="1"/>
    <col min="1574" max="1574" width="25.140625" customWidth="1"/>
    <col min="1575" max="1575" width="8.7109375" customWidth="1"/>
    <col min="1576" max="1576" width="5.7109375" customWidth="1"/>
    <col min="1577" max="1577" width="22.85546875" customWidth="1"/>
    <col min="1578" max="1578" width="3" customWidth="1"/>
    <col min="1579" max="1579" width="6.85546875" customWidth="1"/>
    <col min="1794" max="1794" width="6.140625" customWidth="1"/>
    <col min="1795" max="1795" width="6.42578125" customWidth="1"/>
    <col min="1796" max="1796" width="9.5703125" customWidth="1"/>
    <col min="1797" max="1797" width="38.5703125" customWidth="1"/>
    <col min="1798" max="1798" width="30.7109375" customWidth="1"/>
    <col min="1799" max="1799" width="19.5703125" customWidth="1"/>
    <col min="1800" max="1800" width="45.5703125" customWidth="1"/>
    <col min="1801" max="1801" width="8.140625" customWidth="1"/>
    <col min="1802" max="1802" width="9.5703125" customWidth="1"/>
    <col min="1803" max="1803" width="7.5703125" customWidth="1"/>
    <col min="1804" max="1804" width="6.5703125" customWidth="1"/>
    <col min="1805" max="1805" width="3.5703125" customWidth="1"/>
    <col min="1806" max="1806" width="6.140625" customWidth="1"/>
    <col min="1807" max="1807" width="9.5703125" customWidth="1"/>
    <col min="1808" max="1808" width="2.5703125" customWidth="1"/>
    <col min="1809" max="1809" width="4" customWidth="1"/>
    <col min="1810" max="1810" width="3.85546875" customWidth="1"/>
    <col min="1811" max="1811" width="9.5703125" customWidth="1"/>
    <col min="1812" max="1812" width="7.5703125" customWidth="1"/>
    <col min="1813" max="1813" width="8.140625" customWidth="1"/>
    <col min="1816" max="1817" width="9.5703125" customWidth="1"/>
    <col min="1818" max="1818" width="6.140625" customWidth="1"/>
    <col min="1819" max="1819" width="3.5703125" customWidth="1"/>
    <col min="1820" max="1820" width="6.5703125" customWidth="1"/>
    <col min="1821" max="1821" width="11.140625" customWidth="1"/>
    <col min="1822" max="1822" width="4.5703125" customWidth="1"/>
    <col min="1823" max="1823" width="9.5703125" customWidth="1"/>
    <col min="1824" max="1824" width="4.28515625" customWidth="1"/>
    <col min="1825" max="1825" width="4.7109375" customWidth="1"/>
    <col min="1826" max="1826" width="3.85546875" customWidth="1"/>
    <col min="1827" max="1827" width="9.5703125" customWidth="1"/>
    <col min="1828" max="1828" width="21.42578125" customWidth="1"/>
    <col min="1829" max="1829" width="10.28515625" customWidth="1"/>
    <col min="1830" max="1830" width="25.140625" customWidth="1"/>
    <col min="1831" max="1831" width="8.7109375" customWidth="1"/>
    <col min="1832" max="1832" width="5.7109375" customWidth="1"/>
    <col min="1833" max="1833" width="22.85546875" customWidth="1"/>
    <col min="1834" max="1834" width="3" customWidth="1"/>
    <col min="1835" max="1835" width="6.85546875" customWidth="1"/>
    <col min="2050" max="2050" width="6.140625" customWidth="1"/>
    <col min="2051" max="2051" width="6.42578125" customWidth="1"/>
    <col min="2052" max="2052" width="9.5703125" customWidth="1"/>
    <col min="2053" max="2053" width="38.5703125" customWidth="1"/>
    <col min="2054" max="2054" width="30.7109375" customWidth="1"/>
    <col min="2055" max="2055" width="19.5703125" customWidth="1"/>
    <col min="2056" max="2056" width="45.5703125" customWidth="1"/>
    <col min="2057" max="2057" width="8.140625" customWidth="1"/>
    <col min="2058" max="2058" width="9.5703125" customWidth="1"/>
    <col min="2059" max="2059" width="7.5703125" customWidth="1"/>
    <col min="2060" max="2060" width="6.5703125" customWidth="1"/>
    <col min="2061" max="2061" width="3.5703125" customWidth="1"/>
    <col min="2062" max="2062" width="6.140625" customWidth="1"/>
    <col min="2063" max="2063" width="9.5703125" customWidth="1"/>
    <col min="2064" max="2064" width="2.5703125" customWidth="1"/>
    <col min="2065" max="2065" width="4" customWidth="1"/>
    <col min="2066" max="2066" width="3.85546875" customWidth="1"/>
    <col min="2067" max="2067" width="9.5703125" customWidth="1"/>
    <col min="2068" max="2068" width="7.5703125" customWidth="1"/>
    <col min="2069" max="2069" width="8.140625" customWidth="1"/>
    <col min="2072" max="2073" width="9.5703125" customWidth="1"/>
    <col min="2074" max="2074" width="6.140625" customWidth="1"/>
    <col min="2075" max="2075" width="3.5703125" customWidth="1"/>
    <col min="2076" max="2076" width="6.5703125" customWidth="1"/>
    <col min="2077" max="2077" width="11.140625" customWidth="1"/>
    <col min="2078" max="2078" width="4.5703125" customWidth="1"/>
    <col min="2079" max="2079" width="9.5703125" customWidth="1"/>
    <col min="2080" max="2080" width="4.28515625" customWidth="1"/>
    <col min="2081" max="2081" width="4.7109375" customWidth="1"/>
    <col min="2082" max="2082" width="3.85546875" customWidth="1"/>
    <col min="2083" max="2083" width="9.5703125" customWidth="1"/>
    <col min="2084" max="2084" width="21.42578125" customWidth="1"/>
    <col min="2085" max="2085" width="10.28515625" customWidth="1"/>
    <col min="2086" max="2086" width="25.140625" customWidth="1"/>
    <col min="2087" max="2087" width="8.7109375" customWidth="1"/>
    <col min="2088" max="2088" width="5.7109375" customWidth="1"/>
    <col min="2089" max="2089" width="22.85546875" customWidth="1"/>
    <col min="2090" max="2090" width="3" customWidth="1"/>
    <col min="2091" max="2091" width="6.85546875" customWidth="1"/>
    <col min="2306" max="2306" width="6.140625" customWidth="1"/>
    <col min="2307" max="2307" width="6.42578125" customWidth="1"/>
    <col min="2308" max="2308" width="9.5703125" customWidth="1"/>
    <col min="2309" max="2309" width="38.5703125" customWidth="1"/>
    <col min="2310" max="2310" width="30.7109375" customWidth="1"/>
    <col min="2311" max="2311" width="19.5703125" customWidth="1"/>
    <col min="2312" max="2312" width="45.5703125" customWidth="1"/>
    <col min="2313" max="2313" width="8.140625" customWidth="1"/>
    <col min="2314" max="2314" width="9.5703125" customWidth="1"/>
    <col min="2315" max="2315" width="7.5703125" customWidth="1"/>
    <col min="2316" max="2316" width="6.5703125" customWidth="1"/>
    <col min="2317" max="2317" width="3.5703125" customWidth="1"/>
    <col min="2318" max="2318" width="6.140625" customWidth="1"/>
    <col min="2319" max="2319" width="9.5703125" customWidth="1"/>
    <col min="2320" max="2320" width="2.5703125" customWidth="1"/>
    <col min="2321" max="2321" width="4" customWidth="1"/>
    <col min="2322" max="2322" width="3.85546875" customWidth="1"/>
    <col min="2323" max="2323" width="9.5703125" customWidth="1"/>
    <col min="2324" max="2324" width="7.5703125" customWidth="1"/>
    <col min="2325" max="2325" width="8.140625" customWidth="1"/>
    <col min="2328" max="2329" width="9.5703125" customWidth="1"/>
    <col min="2330" max="2330" width="6.140625" customWidth="1"/>
    <col min="2331" max="2331" width="3.5703125" customWidth="1"/>
    <col min="2332" max="2332" width="6.5703125" customWidth="1"/>
    <col min="2333" max="2333" width="11.140625" customWidth="1"/>
    <col min="2334" max="2334" width="4.5703125" customWidth="1"/>
    <col min="2335" max="2335" width="9.5703125" customWidth="1"/>
    <col min="2336" max="2336" width="4.28515625" customWidth="1"/>
    <col min="2337" max="2337" width="4.7109375" customWidth="1"/>
    <col min="2338" max="2338" width="3.85546875" customWidth="1"/>
    <col min="2339" max="2339" width="9.5703125" customWidth="1"/>
    <col min="2340" max="2340" width="21.42578125" customWidth="1"/>
    <col min="2341" max="2341" width="10.28515625" customWidth="1"/>
    <col min="2342" max="2342" width="25.140625" customWidth="1"/>
    <col min="2343" max="2343" width="8.7109375" customWidth="1"/>
    <col min="2344" max="2344" width="5.7109375" customWidth="1"/>
    <col min="2345" max="2345" width="22.85546875" customWidth="1"/>
    <col min="2346" max="2346" width="3" customWidth="1"/>
    <col min="2347" max="2347" width="6.85546875" customWidth="1"/>
    <col min="2562" max="2562" width="6.140625" customWidth="1"/>
    <col min="2563" max="2563" width="6.42578125" customWidth="1"/>
    <col min="2564" max="2564" width="9.5703125" customWidth="1"/>
    <col min="2565" max="2565" width="38.5703125" customWidth="1"/>
    <col min="2566" max="2566" width="30.7109375" customWidth="1"/>
    <col min="2567" max="2567" width="19.5703125" customWidth="1"/>
    <col min="2568" max="2568" width="45.5703125" customWidth="1"/>
    <col min="2569" max="2569" width="8.140625" customWidth="1"/>
    <col min="2570" max="2570" width="9.5703125" customWidth="1"/>
    <col min="2571" max="2571" width="7.5703125" customWidth="1"/>
    <col min="2572" max="2572" width="6.5703125" customWidth="1"/>
    <col min="2573" max="2573" width="3.5703125" customWidth="1"/>
    <col min="2574" max="2574" width="6.140625" customWidth="1"/>
    <col min="2575" max="2575" width="9.5703125" customWidth="1"/>
    <col min="2576" max="2576" width="2.5703125" customWidth="1"/>
    <col min="2577" max="2577" width="4" customWidth="1"/>
    <col min="2578" max="2578" width="3.85546875" customWidth="1"/>
    <col min="2579" max="2579" width="9.5703125" customWidth="1"/>
    <col min="2580" max="2580" width="7.5703125" customWidth="1"/>
    <col min="2581" max="2581" width="8.140625" customWidth="1"/>
    <col min="2584" max="2585" width="9.5703125" customWidth="1"/>
    <col min="2586" max="2586" width="6.140625" customWidth="1"/>
    <col min="2587" max="2587" width="3.5703125" customWidth="1"/>
    <col min="2588" max="2588" width="6.5703125" customWidth="1"/>
    <col min="2589" max="2589" width="11.140625" customWidth="1"/>
    <col min="2590" max="2590" width="4.5703125" customWidth="1"/>
    <col min="2591" max="2591" width="9.5703125" customWidth="1"/>
    <col min="2592" max="2592" width="4.28515625" customWidth="1"/>
    <col min="2593" max="2593" width="4.7109375" customWidth="1"/>
    <col min="2594" max="2594" width="3.85546875" customWidth="1"/>
    <col min="2595" max="2595" width="9.5703125" customWidth="1"/>
    <col min="2596" max="2596" width="21.42578125" customWidth="1"/>
    <col min="2597" max="2597" width="10.28515625" customWidth="1"/>
    <col min="2598" max="2598" width="25.140625" customWidth="1"/>
    <col min="2599" max="2599" width="8.7109375" customWidth="1"/>
    <col min="2600" max="2600" width="5.7109375" customWidth="1"/>
    <col min="2601" max="2601" width="22.85546875" customWidth="1"/>
    <col min="2602" max="2602" width="3" customWidth="1"/>
    <col min="2603" max="2603" width="6.85546875" customWidth="1"/>
    <col min="2818" max="2818" width="6.140625" customWidth="1"/>
    <col min="2819" max="2819" width="6.42578125" customWidth="1"/>
    <col min="2820" max="2820" width="9.5703125" customWidth="1"/>
    <col min="2821" max="2821" width="38.5703125" customWidth="1"/>
    <col min="2822" max="2822" width="30.7109375" customWidth="1"/>
    <col min="2823" max="2823" width="19.5703125" customWidth="1"/>
    <col min="2824" max="2824" width="45.5703125" customWidth="1"/>
    <col min="2825" max="2825" width="8.140625" customWidth="1"/>
    <col min="2826" max="2826" width="9.5703125" customWidth="1"/>
    <col min="2827" max="2827" width="7.5703125" customWidth="1"/>
    <col min="2828" max="2828" width="6.5703125" customWidth="1"/>
    <col min="2829" max="2829" width="3.5703125" customWidth="1"/>
    <col min="2830" max="2830" width="6.140625" customWidth="1"/>
    <col min="2831" max="2831" width="9.5703125" customWidth="1"/>
    <col min="2832" max="2832" width="2.5703125" customWidth="1"/>
    <col min="2833" max="2833" width="4" customWidth="1"/>
    <col min="2834" max="2834" width="3.85546875" customWidth="1"/>
    <col min="2835" max="2835" width="9.5703125" customWidth="1"/>
    <col min="2836" max="2836" width="7.5703125" customWidth="1"/>
    <col min="2837" max="2837" width="8.140625" customWidth="1"/>
    <col min="2840" max="2841" width="9.5703125" customWidth="1"/>
    <col min="2842" max="2842" width="6.140625" customWidth="1"/>
    <col min="2843" max="2843" width="3.5703125" customWidth="1"/>
    <col min="2844" max="2844" width="6.5703125" customWidth="1"/>
    <col min="2845" max="2845" width="11.140625" customWidth="1"/>
    <col min="2846" max="2846" width="4.5703125" customWidth="1"/>
    <col min="2847" max="2847" width="9.5703125" customWidth="1"/>
    <col min="2848" max="2848" width="4.28515625" customWidth="1"/>
    <col min="2849" max="2849" width="4.7109375" customWidth="1"/>
    <col min="2850" max="2850" width="3.85546875" customWidth="1"/>
    <col min="2851" max="2851" width="9.5703125" customWidth="1"/>
    <col min="2852" max="2852" width="21.42578125" customWidth="1"/>
    <col min="2853" max="2853" width="10.28515625" customWidth="1"/>
    <col min="2854" max="2854" width="25.140625" customWidth="1"/>
    <col min="2855" max="2855" width="8.7109375" customWidth="1"/>
    <col min="2856" max="2856" width="5.7109375" customWidth="1"/>
    <col min="2857" max="2857" width="22.85546875" customWidth="1"/>
    <col min="2858" max="2858" width="3" customWidth="1"/>
    <col min="2859" max="2859" width="6.85546875" customWidth="1"/>
    <col min="3074" max="3074" width="6.140625" customWidth="1"/>
    <col min="3075" max="3075" width="6.42578125" customWidth="1"/>
    <col min="3076" max="3076" width="9.5703125" customWidth="1"/>
    <col min="3077" max="3077" width="38.5703125" customWidth="1"/>
    <col min="3078" max="3078" width="30.7109375" customWidth="1"/>
    <col min="3079" max="3079" width="19.5703125" customWidth="1"/>
    <col min="3080" max="3080" width="45.5703125" customWidth="1"/>
    <col min="3081" max="3081" width="8.140625" customWidth="1"/>
    <col min="3082" max="3082" width="9.5703125" customWidth="1"/>
    <col min="3083" max="3083" width="7.5703125" customWidth="1"/>
    <col min="3084" max="3084" width="6.5703125" customWidth="1"/>
    <col min="3085" max="3085" width="3.5703125" customWidth="1"/>
    <col min="3086" max="3086" width="6.140625" customWidth="1"/>
    <col min="3087" max="3087" width="9.5703125" customWidth="1"/>
    <col min="3088" max="3088" width="2.5703125" customWidth="1"/>
    <col min="3089" max="3089" width="4" customWidth="1"/>
    <col min="3090" max="3090" width="3.85546875" customWidth="1"/>
    <col min="3091" max="3091" width="9.5703125" customWidth="1"/>
    <col min="3092" max="3092" width="7.5703125" customWidth="1"/>
    <col min="3093" max="3093" width="8.140625" customWidth="1"/>
    <col min="3096" max="3097" width="9.5703125" customWidth="1"/>
    <col min="3098" max="3098" width="6.140625" customWidth="1"/>
    <col min="3099" max="3099" width="3.5703125" customWidth="1"/>
    <col min="3100" max="3100" width="6.5703125" customWidth="1"/>
    <col min="3101" max="3101" width="11.140625" customWidth="1"/>
    <col min="3102" max="3102" width="4.5703125" customWidth="1"/>
    <col min="3103" max="3103" width="9.5703125" customWidth="1"/>
    <col min="3104" max="3104" width="4.28515625" customWidth="1"/>
    <col min="3105" max="3105" width="4.7109375" customWidth="1"/>
    <col min="3106" max="3106" width="3.85546875" customWidth="1"/>
    <col min="3107" max="3107" width="9.5703125" customWidth="1"/>
    <col min="3108" max="3108" width="21.42578125" customWidth="1"/>
    <col min="3109" max="3109" width="10.28515625" customWidth="1"/>
    <col min="3110" max="3110" width="25.140625" customWidth="1"/>
    <col min="3111" max="3111" width="8.7109375" customWidth="1"/>
    <col min="3112" max="3112" width="5.7109375" customWidth="1"/>
    <col min="3113" max="3113" width="22.85546875" customWidth="1"/>
    <col min="3114" max="3114" width="3" customWidth="1"/>
    <col min="3115" max="3115" width="6.85546875" customWidth="1"/>
    <col min="3330" max="3330" width="6.140625" customWidth="1"/>
    <col min="3331" max="3331" width="6.42578125" customWidth="1"/>
    <col min="3332" max="3332" width="9.5703125" customWidth="1"/>
    <col min="3333" max="3333" width="38.5703125" customWidth="1"/>
    <col min="3334" max="3334" width="30.7109375" customWidth="1"/>
    <col min="3335" max="3335" width="19.5703125" customWidth="1"/>
    <col min="3336" max="3336" width="45.5703125" customWidth="1"/>
    <col min="3337" max="3337" width="8.140625" customWidth="1"/>
    <col min="3338" max="3338" width="9.5703125" customWidth="1"/>
    <col min="3339" max="3339" width="7.5703125" customWidth="1"/>
    <col min="3340" max="3340" width="6.5703125" customWidth="1"/>
    <col min="3341" max="3341" width="3.5703125" customWidth="1"/>
    <col min="3342" max="3342" width="6.140625" customWidth="1"/>
    <col min="3343" max="3343" width="9.5703125" customWidth="1"/>
    <col min="3344" max="3344" width="2.5703125" customWidth="1"/>
    <col min="3345" max="3345" width="4" customWidth="1"/>
    <col min="3346" max="3346" width="3.85546875" customWidth="1"/>
    <col min="3347" max="3347" width="9.5703125" customWidth="1"/>
    <col min="3348" max="3348" width="7.5703125" customWidth="1"/>
    <col min="3349" max="3349" width="8.140625" customWidth="1"/>
    <col min="3352" max="3353" width="9.5703125" customWidth="1"/>
    <col min="3354" max="3354" width="6.140625" customWidth="1"/>
    <col min="3355" max="3355" width="3.5703125" customWidth="1"/>
    <col min="3356" max="3356" width="6.5703125" customWidth="1"/>
    <col min="3357" max="3357" width="11.140625" customWidth="1"/>
    <col min="3358" max="3358" width="4.5703125" customWidth="1"/>
    <col min="3359" max="3359" width="9.5703125" customWidth="1"/>
    <col min="3360" max="3360" width="4.28515625" customWidth="1"/>
    <col min="3361" max="3361" width="4.7109375" customWidth="1"/>
    <col min="3362" max="3362" width="3.85546875" customWidth="1"/>
    <col min="3363" max="3363" width="9.5703125" customWidth="1"/>
    <col min="3364" max="3364" width="21.42578125" customWidth="1"/>
    <col min="3365" max="3365" width="10.28515625" customWidth="1"/>
    <col min="3366" max="3366" width="25.140625" customWidth="1"/>
    <col min="3367" max="3367" width="8.7109375" customWidth="1"/>
    <col min="3368" max="3368" width="5.7109375" customWidth="1"/>
    <col min="3369" max="3369" width="22.85546875" customWidth="1"/>
    <col min="3370" max="3370" width="3" customWidth="1"/>
    <col min="3371" max="3371" width="6.85546875" customWidth="1"/>
    <col min="3586" max="3586" width="6.140625" customWidth="1"/>
    <col min="3587" max="3587" width="6.42578125" customWidth="1"/>
    <col min="3588" max="3588" width="9.5703125" customWidth="1"/>
    <col min="3589" max="3589" width="38.5703125" customWidth="1"/>
    <col min="3590" max="3590" width="30.7109375" customWidth="1"/>
    <col min="3591" max="3591" width="19.5703125" customWidth="1"/>
    <col min="3592" max="3592" width="45.5703125" customWidth="1"/>
    <col min="3593" max="3593" width="8.140625" customWidth="1"/>
    <col min="3594" max="3594" width="9.5703125" customWidth="1"/>
    <col min="3595" max="3595" width="7.5703125" customWidth="1"/>
    <col min="3596" max="3596" width="6.5703125" customWidth="1"/>
    <col min="3597" max="3597" width="3.5703125" customWidth="1"/>
    <col min="3598" max="3598" width="6.140625" customWidth="1"/>
    <col min="3599" max="3599" width="9.5703125" customWidth="1"/>
    <col min="3600" max="3600" width="2.5703125" customWidth="1"/>
    <col min="3601" max="3601" width="4" customWidth="1"/>
    <col min="3602" max="3602" width="3.85546875" customWidth="1"/>
    <col min="3603" max="3603" width="9.5703125" customWidth="1"/>
    <col min="3604" max="3604" width="7.5703125" customWidth="1"/>
    <col min="3605" max="3605" width="8.140625" customWidth="1"/>
    <col min="3608" max="3609" width="9.5703125" customWidth="1"/>
    <col min="3610" max="3610" width="6.140625" customWidth="1"/>
    <col min="3611" max="3611" width="3.5703125" customWidth="1"/>
    <col min="3612" max="3612" width="6.5703125" customWidth="1"/>
    <col min="3613" max="3613" width="11.140625" customWidth="1"/>
    <col min="3614" max="3614" width="4.5703125" customWidth="1"/>
    <col min="3615" max="3615" width="9.5703125" customWidth="1"/>
    <col min="3616" max="3616" width="4.28515625" customWidth="1"/>
    <col min="3617" max="3617" width="4.7109375" customWidth="1"/>
    <col min="3618" max="3618" width="3.85546875" customWidth="1"/>
    <col min="3619" max="3619" width="9.5703125" customWidth="1"/>
    <col min="3620" max="3620" width="21.42578125" customWidth="1"/>
    <col min="3621" max="3621" width="10.28515625" customWidth="1"/>
    <col min="3622" max="3622" width="25.140625" customWidth="1"/>
    <col min="3623" max="3623" width="8.7109375" customWidth="1"/>
    <col min="3624" max="3624" width="5.7109375" customWidth="1"/>
    <col min="3625" max="3625" width="22.85546875" customWidth="1"/>
    <col min="3626" max="3626" width="3" customWidth="1"/>
    <col min="3627" max="3627" width="6.85546875" customWidth="1"/>
    <col min="3842" max="3842" width="6.140625" customWidth="1"/>
    <col min="3843" max="3843" width="6.42578125" customWidth="1"/>
    <col min="3844" max="3844" width="9.5703125" customWidth="1"/>
    <col min="3845" max="3845" width="38.5703125" customWidth="1"/>
    <col min="3846" max="3846" width="30.7109375" customWidth="1"/>
    <col min="3847" max="3847" width="19.5703125" customWidth="1"/>
    <col min="3848" max="3848" width="45.5703125" customWidth="1"/>
    <col min="3849" max="3849" width="8.140625" customWidth="1"/>
    <col min="3850" max="3850" width="9.5703125" customWidth="1"/>
    <col min="3851" max="3851" width="7.5703125" customWidth="1"/>
    <col min="3852" max="3852" width="6.5703125" customWidth="1"/>
    <col min="3853" max="3853" width="3.5703125" customWidth="1"/>
    <col min="3854" max="3854" width="6.140625" customWidth="1"/>
    <col min="3855" max="3855" width="9.5703125" customWidth="1"/>
    <col min="3856" max="3856" width="2.5703125" customWidth="1"/>
    <col min="3857" max="3857" width="4" customWidth="1"/>
    <col min="3858" max="3858" width="3.85546875" customWidth="1"/>
    <col min="3859" max="3859" width="9.5703125" customWidth="1"/>
    <col min="3860" max="3860" width="7.5703125" customWidth="1"/>
    <col min="3861" max="3861" width="8.140625" customWidth="1"/>
    <col min="3864" max="3865" width="9.5703125" customWidth="1"/>
    <col min="3866" max="3866" width="6.140625" customWidth="1"/>
    <col min="3867" max="3867" width="3.5703125" customWidth="1"/>
    <col min="3868" max="3868" width="6.5703125" customWidth="1"/>
    <col min="3869" max="3869" width="11.140625" customWidth="1"/>
    <col min="3870" max="3870" width="4.5703125" customWidth="1"/>
    <col min="3871" max="3871" width="9.5703125" customWidth="1"/>
    <col min="3872" max="3872" width="4.28515625" customWidth="1"/>
    <col min="3873" max="3873" width="4.7109375" customWidth="1"/>
    <col min="3874" max="3874" width="3.85546875" customWidth="1"/>
    <col min="3875" max="3875" width="9.5703125" customWidth="1"/>
    <col min="3876" max="3876" width="21.42578125" customWidth="1"/>
    <col min="3877" max="3877" width="10.28515625" customWidth="1"/>
    <col min="3878" max="3878" width="25.140625" customWidth="1"/>
    <col min="3879" max="3879" width="8.7109375" customWidth="1"/>
    <col min="3880" max="3880" width="5.7109375" customWidth="1"/>
    <col min="3881" max="3881" width="22.85546875" customWidth="1"/>
    <col min="3882" max="3882" width="3" customWidth="1"/>
    <col min="3883" max="3883" width="6.85546875" customWidth="1"/>
    <col min="4098" max="4098" width="6.140625" customWidth="1"/>
    <col min="4099" max="4099" width="6.42578125" customWidth="1"/>
    <col min="4100" max="4100" width="9.5703125" customWidth="1"/>
    <col min="4101" max="4101" width="38.5703125" customWidth="1"/>
    <col min="4102" max="4102" width="30.7109375" customWidth="1"/>
    <col min="4103" max="4103" width="19.5703125" customWidth="1"/>
    <col min="4104" max="4104" width="45.5703125" customWidth="1"/>
    <col min="4105" max="4105" width="8.140625" customWidth="1"/>
    <col min="4106" max="4106" width="9.5703125" customWidth="1"/>
    <col min="4107" max="4107" width="7.5703125" customWidth="1"/>
    <col min="4108" max="4108" width="6.5703125" customWidth="1"/>
    <col min="4109" max="4109" width="3.5703125" customWidth="1"/>
    <col min="4110" max="4110" width="6.140625" customWidth="1"/>
    <col min="4111" max="4111" width="9.5703125" customWidth="1"/>
    <col min="4112" max="4112" width="2.5703125" customWidth="1"/>
    <col min="4113" max="4113" width="4" customWidth="1"/>
    <col min="4114" max="4114" width="3.85546875" customWidth="1"/>
    <col min="4115" max="4115" width="9.5703125" customWidth="1"/>
    <col min="4116" max="4116" width="7.5703125" customWidth="1"/>
    <col min="4117" max="4117" width="8.140625" customWidth="1"/>
    <col min="4120" max="4121" width="9.5703125" customWidth="1"/>
    <col min="4122" max="4122" width="6.140625" customWidth="1"/>
    <col min="4123" max="4123" width="3.5703125" customWidth="1"/>
    <col min="4124" max="4124" width="6.5703125" customWidth="1"/>
    <col min="4125" max="4125" width="11.140625" customWidth="1"/>
    <col min="4126" max="4126" width="4.5703125" customWidth="1"/>
    <col min="4127" max="4127" width="9.5703125" customWidth="1"/>
    <col min="4128" max="4128" width="4.28515625" customWidth="1"/>
    <col min="4129" max="4129" width="4.7109375" customWidth="1"/>
    <col min="4130" max="4130" width="3.85546875" customWidth="1"/>
    <col min="4131" max="4131" width="9.5703125" customWidth="1"/>
    <col min="4132" max="4132" width="21.42578125" customWidth="1"/>
    <col min="4133" max="4133" width="10.28515625" customWidth="1"/>
    <col min="4134" max="4134" width="25.140625" customWidth="1"/>
    <col min="4135" max="4135" width="8.7109375" customWidth="1"/>
    <col min="4136" max="4136" width="5.7109375" customWidth="1"/>
    <col min="4137" max="4137" width="22.85546875" customWidth="1"/>
    <col min="4138" max="4138" width="3" customWidth="1"/>
    <col min="4139" max="4139" width="6.85546875" customWidth="1"/>
    <col min="4354" max="4354" width="6.140625" customWidth="1"/>
    <col min="4355" max="4355" width="6.42578125" customWidth="1"/>
    <col min="4356" max="4356" width="9.5703125" customWidth="1"/>
    <col min="4357" max="4357" width="38.5703125" customWidth="1"/>
    <col min="4358" max="4358" width="30.7109375" customWidth="1"/>
    <col min="4359" max="4359" width="19.5703125" customWidth="1"/>
    <col min="4360" max="4360" width="45.5703125" customWidth="1"/>
    <col min="4361" max="4361" width="8.140625" customWidth="1"/>
    <col min="4362" max="4362" width="9.5703125" customWidth="1"/>
    <col min="4363" max="4363" width="7.5703125" customWidth="1"/>
    <col min="4364" max="4364" width="6.5703125" customWidth="1"/>
    <col min="4365" max="4365" width="3.5703125" customWidth="1"/>
    <col min="4366" max="4366" width="6.140625" customWidth="1"/>
    <col min="4367" max="4367" width="9.5703125" customWidth="1"/>
    <col min="4368" max="4368" width="2.5703125" customWidth="1"/>
    <col min="4369" max="4369" width="4" customWidth="1"/>
    <col min="4370" max="4370" width="3.85546875" customWidth="1"/>
    <col min="4371" max="4371" width="9.5703125" customWidth="1"/>
    <col min="4372" max="4372" width="7.5703125" customWidth="1"/>
    <col min="4373" max="4373" width="8.140625" customWidth="1"/>
    <col min="4376" max="4377" width="9.5703125" customWidth="1"/>
    <col min="4378" max="4378" width="6.140625" customWidth="1"/>
    <col min="4379" max="4379" width="3.5703125" customWidth="1"/>
    <col min="4380" max="4380" width="6.5703125" customWidth="1"/>
    <col min="4381" max="4381" width="11.140625" customWidth="1"/>
    <col min="4382" max="4382" width="4.5703125" customWidth="1"/>
    <col min="4383" max="4383" width="9.5703125" customWidth="1"/>
    <col min="4384" max="4384" width="4.28515625" customWidth="1"/>
    <col min="4385" max="4385" width="4.7109375" customWidth="1"/>
    <col min="4386" max="4386" width="3.85546875" customWidth="1"/>
    <col min="4387" max="4387" width="9.5703125" customWidth="1"/>
    <col min="4388" max="4388" width="21.42578125" customWidth="1"/>
    <col min="4389" max="4389" width="10.28515625" customWidth="1"/>
    <col min="4390" max="4390" width="25.140625" customWidth="1"/>
    <col min="4391" max="4391" width="8.7109375" customWidth="1"/>
    <col min="4392" max="4392" width="5.7109375" customWidth="1"/>
    <col min="4393" max="4393" width="22.85546875" customWidth="1"/>
    <col min="4394" max="4394" width="3" customWidth="1"/>
    <col min="4395" max="4395" width="6.85546875" customWidth="1"/>
    <col min="4610" max="4610" width="6.140625" customWidth="1"/>
    <col min="4611" max="4611" width="6.42578125" customWidth="1"/>
    <col min="4612" max="4612" width="9.5703125" customWidth="1"/>
    <col min="4613" max="4613" width="38.5703125" customWidth="1"/>
    <col min="4614" max="4614" width="30.7109375" customWidth="1"/>
    <col min="4615" max="4615" width="19.5703125" customWidth="1"/>
    <col min="4616" max="4616" width="45.5703125" customWidth="1"/>
    <col min="4617" max="4617" width="8.140625" customWidth="1"/>
    <col min="4618" max="4618" width="9.5703125" customWidth="1"/>
    <col min="4619" max="4619" width="7.5703125" customWidth="1"/>
    <col min="4620" max="4620" width="6.5703125" customWidth="1"/>
    <col min="4621" max="4621" width="3.5703125" customWidth="1"/>
    <col min="4622" max="4622" width="6.140625" customWidth="1"/>
    <col min="4623" max="4623" width="9.5703125" customWidth="1"/>
    <col min="4624" max="4624" width="2.5703125" customWidth="1"/>
    <col min="4625" max="4625" width="4" customWidth="1"/>
    <col min="4626" max="4626" width="3.85546875" customWidth="1"/>
    <col min="4627" max="4627" width="9.5703125" customWidth="1"/>
    <col min="4628" max="4628" width="7.5703125" customWidth="1"/>
    <col min="4629" max="4629" width="8.140625" customWidth="1"/>
    <col min="4632" max="4633" width="9.5703125" customWidth="1"/>
    <col min="4634" max="4634" width="6.140625" customWidth="1"/>
    <col min="4635" max="4635" width="3.5703125" customWidth="1"/>
    <col min="4636" max="4636" width="6.5703125" customWidth="1"/>
    <col min="4637" max="4637" width="11.140625" customWidth="1"/>
    <col min="4638" max="4638" width="4.5703125" customWidth="1"/>
    <col min="4639" max="4639" width="9.5703125" customWidth="1"/>
    <col min="4640" max="4640" width="4.28515625" customWidth="1"/>
    <col min="4641" max="4641" width="4.7109375" customWidth="1"/>
    <col min="4642" max="4642" width="3.85546875" customWidth="1"/>
    <col min="4643" max="4643" width="9.5703125" customWidth="1"/>
    <col min="4644" max="4644" width="21.42578125" customWidth="1"/>
    <col min="4645" max="4645" width="10.28515625" customWidth="1"/>
    <col min="4646" max="4646" width="25.140625" customWidth="1"/>
    <col min="4647" max="4647" width="8.7109375" customWidth="1"/>
    <col min="4648" max="4648" width="5.7109375" customWidth="1"/>
    <col min="4649" max="4649" width="22.85546875" customWidth="1"/>
    <col min="4650" max="4650" width="3" customWidth="1"/>
    <col min="4651" max="4651" width="6.85546875" customWidth="1"/>
    <col min="4866" max="4866" width="6.140625" customWidth="1"/>
    <col min="4867" max="4867" width="6.42578125" customWidth="1"/>
    <col min="4868" max="4868" width="9.5703125" customWidth="1"/>
    <col min="4869" max="4869" width="38.5703125" customWidth="1"/>
    <col min="4870" max="4870" width="30.7109375" customWidth="1"/>
    <col min="4871" max="4871" width="19.5703125" customWidth="1"/>
    <col min="4872" max="4872" width="45.5703125" customWidth="1"/>
    <col min="4873" max="4873" width="8.140625" customWidth="1"/>
    <col min="4874" max="4874" width="9.5703125" customWidth="1"/>
    <col min="4875" max="4875" width="7.5703125" customWidth="1"/>
    <col min="4876" max="4876" width="6.5703125" customWidth="1"/>
    <col min="4877" max="4877" width="3.5703125" customWidth="1"/>
    <col min="4878" max="4878" width="6.140625" customWidth="1"/>
    <col min="4879" max="4879" width="9.5703125" customWidth="1"/>
    <col min="4880" max="4880" width="2.5703125" customWidth="1"/>
    <col min="4881" max="4881" width="4" customWidth="1"/>
    <col min="4882" max="4882" width="3.85546875" customWidth="1"/>
    <col min="4883" max="4883" width="9.5703125" customWidth="1"/>
    <col min="4884" max="4884" width="7.5703125" customWidth="1"/>
    <col min="4885" max="4885" width="8.140625" customWidth="1"/>
    <col min="4888" max="4889" width="9.5703125" customWidth="1"/>
    <col min="4890" max="4890" width="6.140625" customWidth="1"/>
    <col min="4891" max="4891" width="3.5703125" customWidth="1"/>
    <col min="4892" max="4892" width="6.5703125" customWidth="1"/>
    <col min="4893" max="4893" width="11.140625" customWidth="1"/>
    <col min="4894" max="4894" width="4.5703125" customWidth="1"/>
    <col min="4895" max="4895" width="9.5703125" customWidth="1"/>
    <col min="4896" max="4896" width="4.28515625" customWidth="1"/>
    <col min="4897" max="4897" width="4.7109375" customWidth="1"/>
    <col min="4898" max="4898" width="3.85546875" customWidth="1"/>
    <col min="4899" max="4899" width="9.5703125" customWidth="1"/>
    <col min="4900" max="4900" width="21.42578125" customWidth="1"/>
    <col min="4901" max="4901" width="10.28515625" customWidth="1"/>
    <col min="4902" max="4902" width="25.140625" customWidth="1"/>
    <col min="4903" max="4903" width="8.7109375" customWidth="1"/>
    <col min="4904" max="4904" width="5.7109375" customWidth="1"/>
    <col min="4905" max="4905" width="22.85546875" customWidth="1"/>
    <col min="4906" max="4906" width="3" customWidth="1"/>
    <col min="4907" max="4907" width="6.85546875" customWidth="1"/>
    <col min="5122" max="5122" width="6.140625" customWidth="1"/>
    <col min="5123" max="5123" width="6.42578125" customWidth="1"/>
    <col min="5124" max="5124" width="9.5703125" customWidth="1"/>
    <col min="5125" max="5125" width="38.5703125" customWidth="1"/>
    <col min="5126" max="5126" width="30.7109375" customWidth="1"/>
    <col min="5127" max="5127" width="19.5703125" customWidth="1"/>
    <col min="5128" max="5128" width="45.5703125" customWidth="1"/>
    <col min="5129" max="5129" width="8.140625" customWidth="1"/>
    <col min="5130" max="5130" width="9.5703125" customWidth="1"/>
    <col min="5131" max="5131" width="7.5703125" customWidth="1"/>
    <col min="5132" max="5132" width="6.5703125" customWidth="1"/>
    <col min="5133" max="5133" width="3.5703125" customWidth="1"/>
    <col min="5134" max="5134" width="6.140625" customWidth="1"/>
    <col min="5135" max="5135" width="9.5703125" customWidth="1"/>
    <col min="5136" max="5136" width="2.5703125" customWidth="1"/>
    <col min="5137" max="5137" width="4" customWidth="1"/>
    <col min="5138" max="5138" width="3.85546875" customWidth="1"/>
    <col min="5139" max="5139" width="9.5703125" customWidth="1"/>
    <col min="5140" max="5140" width="7.5703125" customWidth="1"/>
    <col min="5141" max="5141" width="8.140625" customWidth="1"/>
    <col min="5144" max="5145" width="9.5703125" customWidth="1"/>
    <col min="5146" max="5146" width="6.140625" customWidth="1"/>
    <col min="5147" max="5147" width="3.5703125" customWidth="1"/>
    <col min="5148" max="5148" width="6.5703125" customWidth="1"/>
    <col min="5149" max="5149" width="11.140625" customWidth="1"/>
    <col min="5150" max="5150" width="4.5703125" customWidth="1"/>
    <col min="5151" max="5151" width="9.5703125" customWidth="1"/>
    <col min="5152" max="5152" width="4.28515625" customWidth="1"/>
    <col min="5153" max="5153" width="4.7109375" customWidth="1"/>
    <col min="5154" max="5154" width="3.85546875" customWidth="1"/>
    <col min="5155" max="5155" width="9.5703125" customWidth="1"/>
    <col min="5156" max="5156" width="21.42578125" customWidth="1"/>
    <col min="5157" max="5157" width="10.28515625" customWidth="1"/>
    <col min="5158" max="5158" width="25.140625" customWidth="1"/>
    <col min="5159" max="5159" width="8.7109375" customWidth="1"/>
    <col min="5160" max="5160" width="5.7109375" customWidth="1"/>
    <col min="5161" max="5161" width="22.85546875" customWidth="1"/>
    <col min="5162" max="5162" width="3" customWidth="1"/>
    <col min="5163" max="5163" width="6.85546875" customWidth="1"/>
    <col min="5378" max="5378" width="6.140625" customWidth="1"/>
    <col min="5379" max="5379" width="6.42578125" customWidth="1"/>
    <col min="5380" max="5380" width="9.5703125" customWidth="1"/>
    <col min="5381" max="5381" width="38.5703125" customWidth="1"/>
    <col min="5382" max="5382" width="30.7109375" customWidth="1"/>
    <col min="5383" max="5383" width="19.5703125" customWidth="1"/>
    <col min="5384" max="5384" width="45.5703125" customWidth="1"/>
    <col min="5385" max="5385" width="8.140625" customWidth="1"/>
    <col min="5386" max="5386" width="9.5703125" customWidth="1"/>
    <col min="5387" max="5387" width="7.5703125" customWidth="1"/>
    <col min="5388" max="5388" width="6.5703125" customWidth="1"/>
    <col min="5389" max="5389" width="3.5703125" customWidth="1"/>
    <col min="5390" max="5390" width="6.140625" customWidth="1"/>
    <col min="5391" max="5391" width="9.5703125" customWidth="1"/>
    <col min="5392" max="5392" width="2.5703125" customWidth="1"/>
    <col min="5393" max="5393" width="4" customWidth="1"/>
    <col min="5394" max="5394" width="3.85546875" customWidth="1"/>
    <col min="5395" max="5395" width="9.5703125" customWidth="1"/>
    <col min="5396" max="5396" width="7.5703125" customWidth="1"/>
    <col min="5397" max="5397" width="8.140625" customWidth="1"/>
    <col min="5400" max="5401" width="9.5703125" customWidth="1"/>
    <col min="5402" max="5402" width="6.140625" customWidth="1"/>
    <col min="5403" max="5403" width="3.5703125" customWidth="1"/>
    <col min="5404" max="5404" width="6.5703125" customWidth="1"/>
    <col min="5405" max="5405" width="11.140625" customWidth="1"/>
    <col min="5406" max="5406" width="4.5703125" customWidth="1"/>
    <col min="5407" max="5407" width="9.5703125" customWidth="1"/>
    <col min="5408" max="5408" width="4.28515625" customWidth="1"/>
    <col min="5409" max="5409" width="4.7109375" customWidth="1"/>
    <col min="5410" max="5410" width="3.85546875" customWidth="1"/>
    <col min="5411" max="5411" width="9.5703125" customWidth="1"/>
    <col min="5412" max="5412" width="21.42578125" customWidth="1"/>
    <col min="5413" max="5413" width="10.28515625" customWidth="1"/>
    <col min="5414" max="5414" width="25.140625" customWidth="1"/>
    <col min="5415" max="5415" width="8.7109375" customWidth="1"/>
    <col min="5416" max="5416" width="5.7109375" customWidth="1"/>
    <col min="5417" max="5417" width="22.85546875" customWidth="1"/>
    <col min="5418" max="5418" width="3" customWidth="1"/>
    <col min="5419" max="5419" width="6.85546875" customWidth="1"/>
    <col min="5634" max="5634" width="6.140625" customWidth="1"/>
    <col min="5635" max="5635" width="6.42578125" customWidth="1"/>
    <col min="5636" max="5636" width="9.5703125" customWidth="1"/>
    <col min="5637" max="5637" width="38.5703125" customWidth="1"/>
    <col min="5638" max="5638" width="30.7109375" customWidth="1"/>
    <col min="5639" max="5639" width="19.5703125" customWidth="1"/>
    <col min="5640" max="5640" width="45.5703125" customWidth="1"/>
    <col min="5641" max="5641" width="8.140625" customWidth="1"/>
    <col min="5642" max="5642" width="9.5703125" customWidth="1"/>
    <col min="5643" max="5643" width="7.5703125" customWidth="1"/>
    <col min="5644" max="5644" width="6.5703125" customWidth="1"/>
    <col min="5645" max="5645" width="3.5703125" customWidth="1"/>
    <col min="5646" max="5646" width="6.140625" customWidth="1"/>
    <col min="5647" max="5647" width="9.5703125" customWidth="1"/>
    <col min="5648" max="5648" width="2.5703125" customWidth="1"/>
    <col min="5649" max="5649" width="4" customWidth="1"/>
    <col min="5650" max="5650" width="3.85546875" customWidth="1"/>
    <col min="5651" max="5651" width="9.5703125" customWidth="1"/>
    <col min="5652" max="5652" width="7.5703125" customWidth="1"/>
    <col min="5653" max="5653" width="8.140625" customWidth="1"/>
    <col min="5656" max="5657" width="9.5703125" customWidth="1"/>
    <col min="5658" max="5658" width="6.140625" customWidth="1"/>
    <col min="5659" max="5659" width="3.5703125" customWidth="1"/>
    <col min="5660" max="5660" width="6.5703125" customWidth="1"/>
    <col min="5661" max="5661" width="11.140625" customWidth="1"/>
    <col min="5662" max="5662" width="4.5703125" customWidth="1"/>
    <col min="5663" max="5663" width="9.5703125" customWidth="1"/>
    <col min="5664" max="5664" width="4.28515625" customWidth="1"/>
    <col min="5665" max="5665" width="4.7109375" customWidth="1"/>
    <col min="5666" max="5666" width="3.85546875" customWidth="1"/>
    <col min="5667" max="5667" width="9.5703125" customWidth="1"/>
    <col min="5668" max="5668" width="21.42578125" customWidth="1"/>
    <col min="5669" max="5669" width="10.28515625" customWidth="1"/>
    <col min="5670" max="5670" width="25.140625" customWidth="1"/>
    <col min="5671" max="5671" width="8.7109375" customWidth="1"/>
    <col min="5672" max="5672" width="5.7109375" customWidth="1"/>
    <col min="5673" max="5673" width="22.85546875" customWidth="1"/>
    <col min="5674" max="5674" width="3" customWidth="1"/>
    <col min="5675" max="5675" width="6.85546875" customWidth="1"/>
    <col min="5890" max="5890" width="6.140625" customWidth="1"/>
    <col min="5891" max="5891" width="6.42578125" customWidth="1"/>
    <col min="5892" max="5892" width="9.5703125" customWidth="1"/>
    <col min="5893" max="5893" width="38.5703125" customWidth="1"/>
    <col min="5894" max="5894" width="30.7109375" customWidth="1"/>
    <col min="5895" max="5895" width="19.5703125" customWidth="1"/>
    <col min="5896" max="5896" width="45.5703125" customWidth="1"/>
    <col min="5897" max="5897" width="8.140625" customWidth="1"/>
    <col min="5898" max="5898" width="9.5703125" customWidth="1"/>
    <col min="5899" max="5899" width="7.5703125" customWidth="1"/>
    <col min="5900" max="5900" width="6.5703125" customWidth="1"/>
    <col min="5901" max="5901" width="3.5703125" customWidth="1"/>
    <col min="5902" max="5902" width="6.140625" customWidth="1"/>
    <col min="5903" max="5903" width="9.5703125" customWidth="1"/>
    <col min="5904" max="5904" width="2.5703125" customWidth="1"/>
    <col min="5905" max="5905" width="4" customWidth="1"/>
    <col min="5906" max="5906" width="3.85546875" customWidth="1"/>
    <col min="5907" max="5907" width="9.5703125" customWidth="1"/>
    <col min="5908" max="5908" width="7.5703125" customWidth="1"/>
    <col min="5909" max="5909" width="8.140625" customWidth="1"/>
    <col min="5912" max="5913" width="9.5703125" customWidth="1"/>
    <col min="5914" max="5914" width="6.140625" customWidth="1"/>
    <col min="5915" max="5915" width="3.5703125" customWidth="1"/>
    <col min="5916" max="5916" width="6.5703125" customWidth="1"/>
    <col min="5917" max="5917" width="11.140625" customWidth="1"/>
    <col min="5918" max="5918" width="4.5703125" customWidth="1"/>
    <col min="5919" max="5919" width="9.5703125" customWidth="1"/>
    <col min="5920" max="5920" width="4.28515625" customWidth="1"/>
    <col min="5921" max="5921" width="4.7109375" customWidth="1"/>
    <col min="5922" max="5922" width="3.85546875" customWidth="1"/>
    <col min="5923" max="5923" width="9.5703125" customWidth="1"/>
    <col min="5924" max="5924" width="21.42578125" customWidth="1"/>
    <col min="5925" max="5925" width="10.28515625" customWidth="1"/>
    <col min="5926" max="5926" width="25.140625" customWidth="1"/>
    <col min="5927" max="5927" width="8.7109375" customWidth="1"/>
    <col min="5928" max="5928" width="5.7109375" customWidth="1"/>
    <col min="5929" max="5929" width="22.85546875" customWidth="1"/>
    <col min="5930" max="5930" width="3" customWidth="1"/>
    <col min="5931" max="5931" width="6.85546875" customWidth="1"/>
    <col min="6146" max="6146" width="6.140625" customWidth="1"/>
    <col min="6147" max="6147" width="6.42578125" customWidth="1"/>
    <col min="6148" max="6148" width="9.5703125" customWidth="1"/>
    <col min="6149" max="6149" width="38.5703125" customWidth="1"/>
    <col min="6150" max="6150" width="30.7109375" customWidth="1"/>
    <col min="6151" max="6151" width="19.5703125" customWidth="1"/>
    <col min="6152" max="6152" width="45.5703125" customWidth="1"/>
    <col min="6153" max="6153" width="8.140625" customWidth="1"/>
    <col min="6154" max="6154" width="9.5703125" customWidth="1"/>
    <col min="6155" max="6155" width="7.5703125" customWidth="1"/>
    <col min="6156" max="6156" width="6.5703125" customWidth="1"/>
    <col min="6157" max="6157" width="3.5703125" customWidth="1"/>
    <col min="6158" max="6158" width="6.140625" customWidth="1"/>
    <col min="6159" max="6159" width="9.5703125" customWidth="1"/>
    <col min="6160" max="6160" width="2.5703125" customWidth="1"/>
    <col min="6161" max="6161" width="4" customWidth="1"/>
    <col min="6162" max="6162" width="3.85546875" customWidth="1"/>
    <col min="6163" max="6163" width="9.5703125" customWidth="1"/>
    <col min="6164" max="6164" width="7.5703125" customWidth="1"/>
    <col min="6165" max="6165" width="8.140625" customWidth="1"/>
    <col min="6168" max="6169" width="9.5703125" customWidth="1"/>
    <col min="6170" max="6170" width="6.140625" customWidth="1"/>
    <col min="6171" max="6171" width="3.5703125" customWidth="1"/>
    <col min="6172" max="6172" width="6.5703125" customWidth="1"/>
    <col min="6173" max="6173" width="11.140625" customWidth="1"/>
    <col min="6174" max="6174" width="4.5703125" customWidth="1"/>
    <col min="6175" max="6175" width="9.5703125" customWidth="1"/>
    <col min="6176" max="6176" width="4.28515625" customWidth="1"/>
    <col min="6177" max="6177" width="4.7109375" customWidth="1"/>
    <col min="6178" max="6178" width="3.85546875" customWidth="1"/>
    <col min="6179" max="6179" width="9.5703125" customWidth="1"/>
    <col min="6180" max="6180" width="21.42578125" customWidth="1"/>
    <col min="6181" max="6181" width="10.28515625" customWidth="1"/>
    <col min="6182" max="6182" width="25.140625" customWidth="1"/>
    <col min="6183" max="6183" width="8.7109375" customWidth="1"/>
    <col min="6184" max="6184" width="5.7109375" customWidth="1"/>
    <col min="6185" max="6185" width="22.85546875" customWidth="1"/>
    <col min="6186" max="6186" width="3" customWidth="1"/>
    <col min="6187" max="6187" width="6.85546875" customWidth="1"/>
    <col min="6402" max="6402" width="6.140625" customWidth="1"/>
    <col min="6403" max="6403" width="6.42578125" customWidth="1"/>
    <col min="6404" max="6404" width="9.5703125" customWidth="1"/>
    <col min="6405" max="6405" width="38.5703125" customWidth="1"/>
    <col min="6406" max="6406" width="30.7109375" customWidth="1"/>
    <col min="6407" max="6407" width="19.5703125" customWidth="1"/>
    <col min="6408" max="6408" width="45.5703125" customWidth="1"/>
    <col min="6409" max="6409" width="8.140625" customWidth="1"/>
    <col min="6410" max="6410" width="9.5703125" customWidth="1"/>
    <col min="6411" max="6411" width="7.5703125" customWidth="1"/>
    <col min="6412" max="6412" width="6.5703125" customWidth="1"/>
    <col min="6413" max="6413" width="3.5703125" customWidth="1"/>
    <col min="6414" max="6414" width="6.140625" customWidth="1"/>
    <col min="6415" max="6415" width="9.5703125" customWidth="1"/>
    <col min="6416" max="6416" width="2.5703125" customWidth="1"/>
    <col min="6417" max="6417" width="4" customWidth="1"/>
    <col min="6418" max="6418" width="3.85546875" customWidth="1"/>
    <col min="6419" max="6419" width="9.5703125" customWidth="1"/>
    <col min="6420" max="6420" width="7.5703125" customWidth="1"/>
    <col min="6421" max="6421" width="8.140625" customWidth="1"/>
    <col min="6424" max="6425" width="9.5703125" customWidth="1"/>
    <col min="6426" max="6426" width="6.140625" customWidth="1"/>
    <col min="6427" max="6427" width="3.5703125" customWidth="1"/>
    <col min="6428" max="6428" width="6.5703125" customWidth="1"/>
    <col min="6429" max="6429" width="11.140625" customWidth="1"/>
    <col min="6430" max="6430" width="4.5703125" customWidth="1"/>
    <col min="6431" max="6431" width="9.5703125" customWidth="1"/>
    <col min="6432" max="6432" width="4.28515625" customWidth="1"/>
    <col min="6433" max="6433" width="4.7109375" customWidth="1"/>
    <col min="6434" max="6434" width="3.85546875" customWidth="1"/>
    <col min="6435" max="6435" width="9.5703125" customWidth="1"/>
    <col min="6436" max="6436" width="21.42578125" customWidth="1"/>
    <col min="6437" max="6437" width="10.28515625" customWidth="1"/>
    <col min="6438" max="6438" width="25.140625" customWidth="1"/>
    <col min="6439" max="6439" width="8.7109375" customWidth="1"/>
    <col min="6440" max="6440" width="5.7109375" customWidth="1"/>
    <col min="6441" max="6441" width="22.85546875" customWidth="1"/>
    <col min="6442" max="6442" width="3" customWidth="1"/>
    <col min="6443" max="6443" width="6.85546875" customWidth="1"/>
    <col min="6658" max="6658" width="6.140625" customWidth="1"/>
    <col min="6659" max="6659" width="6.42578125" customWidth="1"/>
    <col min="6660" max="6660" width="9.5703125" customWidth="1"/>
    <col min="6661" max="6661" width="38.5703125" customWidth="1"/>
    <col min="6662" max="6662" width="30.7109375" customWidth="1"/>
    <col min="6663" max="6663" width="19.5703125" customWidth="1"/>
    <col min="6664" max="6664" width="45.5703125" customWidth="1"/>
    <col min="6665" max="6665" width="8.140625" customWidth="1"/>
    <col min="6666" max="6666" width="9.5703125" customWidth="1"/>
    <col min="6667" max="6667" width="7.5703125" customWidth="1"/>
    <col min="6668" max="6668" width="6.5703125" customWidth="1"/>
    <col min="6669" max="6669" width="3.5703125" customWidth="1"/>
    <col min="6670" max="6670" width="6.140625" customWidth="1"/>
    <col min="6671" max="6671" width="9.5703125" customWidth="1"/>
    <col min="6672" max="6672" width="2.5703125" customWidth="1"/>
    <col min="6673" max="6673" width="4" customWidth="1"/>
    <col min="6674" max="6674" width="3.85546875" customWidth="1"/>
    <col min="6675" max="6675" width="9.5703125" customWidth="1"/>
    <col min="6676" max="6676" width="7.5703125" customWidth="1"/>
    <col min="6677" max="6677" width="8.140625" customWidth="1"/>
    <col min="6680" max="6681" width="9.5703125" customWidth="1"/>
    <col min="6682" max="6682" width="6.140625" customWidth="1"/>
    <col min="6683" max="6683" width="3.5703125" customWidth="1"/>
    <col min="6684" max="6684" width="6.5703125" customWidth="1"/>
    <col min="6685" max="6685" width="11.140625" customWidth="1"/>
    <col min="6686" max="6686" width="4.5703125" customWidth="1"/>
    <col min="6687" max="6687" width="9.5703125" customWidth="1"/>
    <col min="6688" max="6688" width="4.28515625" customWidth="1"/>
    <col min="6689" max="6689" width="4.7109375" customWidth="1"/>
    <col min="6690" max="6690" width="3.85546875" customWidth="1"/>
    <col min="6691" max="6691" width="9.5703125" customWidth="1"/>
    <col min="6692" max="6692" width="21.42578125" customWidth="1"/>
    <col min="6693" max="6693" width="10.28515625" customWidth="1"/>
    <col min="6694" max="6694" width="25.140625" customWidth="1"/>
    <col min="6695" max="6695" width="8.7109375" customWidth="1"/>
    <col min="6696" max="6696" width="5.7109375" customWidth="1"/>
    <col min="6697" max="6697" width="22.85546875" customWidth="1"/>
    <col min="6698" max="6698" width="3" customWidth="1"/>
    <col min="6699" max="6699" width="6.85546875" customWidth="1"/>
    <col min="6914" max="6914" width="6.140625" customWidth="1"/>
    <col min="6915" max="6915" width="6.42578125" customWidth="1"/>
    <col min="6916" max="6916" width="9.5703125" customWidth="1"/>
    <col min="6917" max="6917" width="38.5703125" customWidth="1"/>
    <col min="6918" max="6918" width="30.7109375" customWidth="1"/>
    <col min="6919" max="6919" width="19.5703125" customWidth="1"/>
    <col min="6920" max="6920" width="45.5703125" customWidth="1"/>
    <col min="6921" max="6921" width="8.140625" customWidth="1"/>
    <col min="6922" max="6922" width="9.5703125" customWidth="1"/>
    <col min="6923" max="6923" width="7.5703125" customWidth="1"/>
    <col min="6924" max="6924" width="6.5703125" customWidth="1"/>
    <col min="6925" max="6925" width="3.5703125" customWidth="1"/>
    <col min="6926" max="6926" width="6.140625" customWidth="1"/>
    <col min="6927" max="6927" width="9.5703125" customWidth="1"/>
    <col min="6928" max="6928" width="2.5703125" customWidth="1"/>
    <col min="6929" max="6929" width="4" customWidth="1"/>
    <col min="6930" max="6930" width="3.85546875" customWidth="1"/>
    <col min="6931" max="6931" width="9.5703125" customWidth="1"/>
    <col min="6932" max="6932" width="7.5703125" customWidth="1"/>
    <col min="6933" max="6933" width="8.140625" customWidth="1"/>
    <col min="6936" max="6937" width="9.5703125" customWidth="1"/>
    <col min="6938" max="6938" width="6.140625" customWidth="1"/>
    <col min="6939" max="6939" width="3.5703125" customWidth="1"/>
    <col min="6940" max="6940" width="6.5703125" customWidth="1"/>
    <col min="6941" max="6941" width="11.140625" customWidth="1"/>
    <col min="6942" max="6942" width="4.5703125" customWidth="1"/>
    <col min="6943" max="6943" width="9.5703125" customWidth="1"/>
    <col min="6944" max="6944" width="4.28515625" customWidth="1"/>
    <col min="6945" max="6945" width="4.7109375" customWidth="1"/>
    <col min="6946" max="6946" width="3.85546875" customWidth="1"/>
    <col min="6947" max="6947" width="9.5703125" customWidth="1"/>
    <col min="6948" max="6948" width="21.42578125" customWidth="1"/>
    <col min="6949" max="6949" width="10.28515625" customWidth="1"/>
    <col min="6950" max="6950" width="25.140625" customWidth="1"/>
    <col min="6951" max="6951" width="8.7109375" customWidth="1"/>
    <col min="6952" max="6952" width="5.7109375" customWidth="1"/>
    <col min="6953" max="6953" width="22.85546875" customWidth="1"/>
    <col min="6954" max="6954" width="3" customWidth="1"/>
    <col min="6955" max="6955" width="6.85546875" customWidth="1"/>
    <col min="7170" max="7170" width="6.140625" customWidth="1"/>
    <col min="7171" max="7171" width="6.42578125" customWidth="1"/>
    <col min="7172" max="7172" width="9.5703125" customWidth="1"/>
    <col min="7173" max="7173" width="38.5703125" customWidth="1"/>
    <col min="7174" max="7174" width="30.7109375" customWidth="1"/>
    <col min="7175" max="7175" width="19.5703125" customWidth="1"/>
    <col min="7176" max="7176" width="45.5703125" customWidth="1"/>
    <col min="7177" max="7177" width="8.140625" customWidth="1"/>
    <col min="7178" max="7178" width="9.5703125" customWidth="1"/>
    <col min="7179" max="7179" width="7.5703125" customWidth="1"/>
    <col min="7180" max="7180" width="6.5703125" customWidth="1"/>
    <col min="7181" max="7181" width="3.5703125" customWidth="1"/>
    <col min="7182" max="7182" width="6.140625" customWidth="1"/>
    <col min="7183" max="7183" width="9.5703125" customWidth="1"/>
    <col min="7184" max="7184" width="2.5703125" customWidth="1"/>
    <col min="7185" max="7185" width="4" customWidth="1"/>
    <col min="7186" max="7186" width="3.85546875" customWidth="1"/>
    <col min="7187" max="7187" width="9.5703125" customWidth="1"/>
    <col min="7188" max="7188" width="7.5703125" customWidth="1"/>
    <col min="7189" max="7189" width="8.140625" customWidth="1"/>
    <col min="7192" max="7193" width="9.5703125" customWidth="1"/>
    <col min="7194" max="7194" width="6.140625" customWidth="1"/>
    <col min="7195" max="7195" width="3.5703125" customWidth="1"/>
    <col min="7196" max="7196" width="6.5703125" customWidth="1"/>
    <col min="7197" max="7197" width="11.140625" customWidth="1"/>
    <col min="7198" max="7198" width="4.5703125" customWidth="1"/>
    <col min="7199" max="7199" width="9.5703125" customWidth="1"/>
    <col min="7200" max="7200" width="4.28515625" customWidth="1"/>
    <col min="7201" max="7201" width="4.7109375" customWidth="1"/>
    <col min="7202" max="7202" width="3.85546875" customWidth="1"/>
    <col min="7203" max="7203" width="9.5703125" customWidth="1"/>
    <col min="7204" max="7204" width="21.42578125" customWidth="1"/>
    <col min="7205" max="7205" width="10.28515625" customWidth="1"/>
    <col min="7206" max="7206" width="25.140625" customWidth="1"/>
    <col min="7207" max="7207" width="8.7109375" customWidth="1"/>
    <col min="7208" max="7208" width="5.7109375" customWidth="1"/>
    <col min="7209" max="7209" width="22.85546875" customWidth="1"/>
    <col min="7210" max="7210" width="3" customWidth="1"/>
    <col min="7211" max="7211" width="6.85546875" customWidth="1"/>
    <col min="7426" max="7426" width="6.140625" customWidth="1"/>
    <col min="7427" max="7427" width="6.42578125" customWidth="1"/>
    <col min="7428" max="7428" width="9.5703125" customWidth="1"/>
    <col min="7429" max="7429" width="38.5703125" customWidth="1"/>
    <col min="7430" max="7430" width="30.7109375" customWidth="1"/>
    <col min="7431" max="7431" width="19.5703125" customWidth="1"/>
    <col min="7432" max="7432" width="45.5703125" customWidth="1"/>
    <col min="7433" max="7433" width="8.140625" customWidth="1"/>
    <col min="7434" max="7434" width="9.5703125" customWidth="1"/>
    <col min="7435" max="7435" width="7.5703125" customWidth="1"/>
    <col min="7436" max="7436" width="6.5703125" customWidth="1"/>
    <col min="7437" max="7437" width="3.5703125" customWidth="1"/>
    <col min="7438" max="7438" width="6.140625" customWidth="1"/>
    <col min="7439" max="7439" width="9.5703125" customWidth="1"/>
    <col min="7440" max="7440" width="2.5703125" customWidth="1"/>
    <col min="7441" max="7441" width="4" customWidth="1"/>
    <col min="7442" max="7442" width="3.85546875" customWidth="1"/>
    <col min="7443" max="7443" width="9.5703125" customWidth="1"/>
    <col min="7444" max="7444" width="7.5703125" customWidth="1"/>
    <col min="7445" max="7445" width="8.140625" customWidth="1"/>
    <col min="7448" max="7449" width="9.5703125" customWidth="1"/>
    <col min="7450" max="7450" width="6.140625" customWidth="1"/>
    <col min="7451" max="7451" width="3.5703125" customWidth="1"/>
    <col min="7452" max="7452" width="6.5703125" customWidth="1"/>
    <col min="7453" max="7453" width="11.140625" customWidth="1"/>
    <col min="7454" max="7454" width="4.5703125" customWidth="1"/>
    <col min="7455" max="7455" width="9.5703125" customWidth="1"/>
    <col min="7456" max="7456" width="4.28515625" customWidth="1"/>
    <col min="7457" max="7457" width="4.7109375" customWidth="1"/>
    <col min="7458" max="7458" width="3.85546875" customWidth="1"/>
    <col min="7459" max="7459" width="9.5703125" customWidth="1"/>
    <col min="7460" max="7460" width="21.42578125" customWidth="1"/>
    <col min="7461" max="7461" width="10.28515625" customWidth="1"/>
    <col min="7462" max="7462" width="25.140625" customWidth="1"/>
    <col min="7463" max="7463" width="8.7109375" customWidth="1"/>
    <col min="7464" max="7464" width="5.7109375" customWidth="1"/>
    <col min="7465" max="7465" width="22.85546875" customWidth="1"/>
    <col min="7466" max="7466" width="3" customWidth="1"/>
    <col min="7467" max="7467" width="6.85546875" customWidth="1"/>
    <col min="7682" max="7682" width="6.140625" customWidth="1"/>
    <col min="7683" max="7683" width="6.42578125" customWidth="1"/>
    <col min="7684" max="7684" width="9.5703125" customWidth="1"/>
    <col min="7685" max="7685" width="38.5703125" customWidth="1"/>
    <col min="7686" max="7686" width="30.7109375" customWidth="1"/>
    <col min="7687" max="7687" width="19.5703125" customWidth="1"/>
    <col min="7688" max="7688" width="45.5703125" customWidth="1"/>
    <col min="7689" max="7689" width="8.140625" customWidth="1"/>
    <col min="7690" max="7690" width="9.5703125" customWidth="1"/>
    <col min="7691" max="7691" width="7.5703125" customWidth="1"/>
    <col min="7692" max="7692" width="6.5703125" customWidth="1"/>
    <col min="7693" max="7693" width="3.5703125" customWidth="1"/>
    <col min="7694" max="7694" width="6.140625" customWidth="1"/>
    <col min="7695" max="7695" width="9.5703125" customWidth="1"/>
    <col min="7696" max="7696" width="2.5703125" customWidth="1"/>
    <col min="7697" max="7697" width="4" customWidth="1"/>
    <col min="7698" max="7698" width="3.85546875" customWidth="1"/>
    <col min="7699" max="7699" width="9.5703125" customWidth="1"/>
    <col min="7700" max="7700" width="7.5703125" customWidth="1"/>
    <col min="7701" max="7701" width="8.140625" customWidth="1"/>
    <col min="7704" max="7705" width="9.5703125" customWidth="1"/>
    <col min="7706" max="7706" width="6.140625" customWidth="1"/>
    <col min="7707" max="7707" width="3.5703125" customWidth="1"/>
    <col min="7708" max="7708" width="6.5703125" customWidth="1"/>
    <col min="7709" max="7709" width="11.140625" customWidth="1"/>
    <col min="7710" max="7710" width="4.5703125" customWidth="1"/>
    <col min="7711" max="7711" width="9.5703125" customWidth="1"/>
    <col min="7712" max="7712" width="4.28515625" customWidth="1"/>
    <col min="7713" max="7713" width="4.7109375" customWidth="1"/>
    <col min="7714" max="7714" width="3.85546875" customWidth="1"/>
    <col min="7715" max="7715" width="9.5703125" customWidth="1"/>
    <col min="7716" max="7716" width="21.42578125" customWidth="1"/>
    <col min="7717" max="7717" width="10.28515625" customWidth="1"/>
    <col min="7718" max="7718" width="25.140625" customWidth="1"/>
    <col min="7719" max="7719" width="8.7109375" customWidth="1"/>
    <col min="7720" max="7720" width="5.7109375" customWidth="1"/>
    <col min="7721" max="7721" width="22.85546875" customWidth="1"/>
    <col min="7722" max="7722" width="3" customWidth="1"/>
    <col min="7723" max="7723" width="6.85546875" customWidth="1"/>
    <col min="7938" max="7938" width="6.140625" customWidth="1"/>
    <col min="7939" max="7939" width="6.42578125" customWidth="1"/>
    <col min="7940" max="7940" width="9.5703125" customWidth="1"/>
    <col min="7941" max="7941" width="38.5703125" customWidth="1"/>
    <col min="7942" max="7942" width="30.7109375" customWidth="1"/>
    <col min="7943" max="7943" width="19.5703125" customWidth="1"/>
    <col min="7944" max="7944" width="45.5703125" customWidth="1"/>
    <col min="7945" max="7945" width="8.140625" customWidth="1"/>
    <col min="7946" max="7946" width="9.5703125" customWidth="1"/>
    <col min="7947" max="7947" width="7.5703125" customWidth="1"/>
    <col min="7948" max="7948" width="6.5703125" customWidth="1"/>
    <col min="7949" max="7949" width="3.5703125" customWidth="1"/>
    <col min="7950" max="7950" width="6.140625" customWidth="1"/>
    <col min="7951" max="7951" width="9.5703125" customWidth="1"/>
    <col min="7952" max="7952" width="2.5703125" customWidth="1"/>
    <col min="7953" max="7953" width="4" customWidth="1"/>
    <col min="7954" max="7954" width="3.85546875" customWidth="1"/>
    <col min="7955" max="7955" width="9.5703125" customWidth="1"/>
    <col min="7956" max="7956" width="7.5703125" customWidth="1"/>
    <col min="7957" max="7957" width="8.140625" customWidth="1"/>
    <col min="7960" max="7961" width="9.5703125" customWidth="1"/>
    <col min="7962" max="7962" width="6.140625" customWidth="1"/>
    <col min="7963" max="7963" width="3.5703125" customWidth="1"/>
    <col min="7964" max="7964" width="6.5703125" customWidth="1"/>
    <col min="7965" max="7965" width="11.140625" customWidth="1"/>
    <col min="7966" max="7966" width="4.5703125" customWidth="1"/>
    <col min="7967" max="7967" width="9.5703125" customWidth="1"/>
    <col min="7968" max="7968" width="4.28515625" customWidth="1"/>
    <col min="7969" max="7969" width="4.7109375" customWidth="1"/>
    <col min="7970" max="7970" width="3.85546875" customWidth="1"/>
    <col min="7971" max="7971" width="9.5703125" customWidth="1"/>
    <col min="7972" max="7972" width="21.42578125" customWidth="1"/>
    <col min="7973" max="7973" width="10.28515625" customWidth="1"/>
    <col min="7974" max="7974" width="25.140625" customWidth="1"/>
    <col min="7975" max="7975" width="8.7109375" customWidth="1"/>
    <col min="7976" max="7976" width="5.7109375" customWidth="1"/>
    <col min="7977" max="7977" width="22.85546875" customWidth="1"/>
    <col min="7978" max="7978" width="3" customWidth="1"/>
    <col min="7979" max="7979" width="6.85546875" customWidth="1"/>
    <col min="8194" max="8194" width="6.140625" customWidth="1"/>
    <col min="8195" max="8195" width="6.42578125" customWidth="1"/>
    <col min="8196" max="8196" width="9.5703125" customWidth="1"/>
    <col min="8197" max="8197" width="38.5703125" customWidth="1"/>
    <col min="8198" max="8198" width="30.7109375" customWidth="1"/>
    <col min="8199" max="8199" width="19.5703125" customWidth="1"/>
    <col min="8200" max="8200" width="45.5703125" customWidth="1"/>
    <col min="8201" max="8201" width="8.140625" customWidth="1"/>
    <col min="8202" max="8202" width="9.5703125" customWidth="1"/>
    <col min="8203" max="8203" width="7.5703125" customWidth="1"/>
    <col min="8204" max="8204" width="6.5703125" customWidth="1"/>
    <col min="8205" max="8205" width="3.5703125" customWidth="1"/>
    <col min="8206" max="8206" width="6.140625" customWidth="1"/>
    <col min="8207" max="8207" width="9.5703125" customWidth="1"/>
    <col min="8208" max="8208" width="2.5703125" customWidth="1"/>
    <col min="8209" max="8209" width="4" customWidth="1"/>
    <col min="8210" max="8210" width="3.85546875" customWidth="1"/>
    <col min="8211" max="8211" width="9.5703125" customWidth="1"/>
    <col min="8212" max="8212" width="7.5703125" customWidth="1"/>
    <col min="8213" max="8213" width="8.140625" customWidth="1"/>
    <col min="8216" max="8217" width="9.5703125" customWidth="1"/>
    <col min="8218" max="8218" width="6.140625" customWidth="1"/>
    <col min="8219" max="8219" width="3.5703125" customWidth="1"/>
    <col min="8220" max="8220" width="6.5703125" customWidth="1"/>
    <col min="8221" max="8221" width="11.140625" customWidth="1"/>
    <col min="8222" max="8222" width="4.5703125" customWidth="1"/>
    <col min="8223" max="8223" width="9.5703125" customWidth="1"/>
    <col min="8224" max="8224" width="4.28515625" customWidth="1"/>
    <col min="8225" max="8225" width="4.7109375" customWidth="1"/>
    <col min="8226" max="8226" width="3.85546875" customWidth="1"/>
    <col min="8227" max="8227" width="9.5703125" customWidth="1"/>
    <col min="8228" max="8228" width="21.42578125" customWidth="1"/>
    <col min="8229" max="8229" width="10.28515625" customWidth="1"/>
    <col min="8230" max="8230" width="25.140625" customWidth="1"/>
    <col min="8231" max="8231" width="8.7109375" customWidth="1"/>
    <col min="8232" max="8232" width="5.7109375" customWidth="1"/>
    <col min="8233" max="8233" width="22.85546875" customWidth="1"/>
    <col min="8234" max="8234" width="3" customWidth="1"/>
    <col min="8235" max="8235" width="6.85546875" customWidth="1"/>
    <col min="8450" max="8450" width="6.140625" customWidth="1"/>
    <col min="8451" max="8451" width="6.42578125" customWidth="1"/>
    <col min="8452" max="8452" width="9.5703125" customWidth="1"/>
    <col min="8453" max="8453" width="38.5703125" customWidth="1"/>
    <col min="8454" max="8454" width="30.7109375" customWidth="1"/>
    <col min="8455" max="8455" width="19.5703125" customWidth="1"/>
    <col min="8456" max="8456" width="45.5703125" customWidth="1"/>
    <col min="8457" max="8457" width="8.140625" customWidth="1"/>
    <col min="8458" max="8458" width="9.5703125" customWidth="1"/>
    <col min="8459" max="8459" width="7.5703125" customWidth="1"/>
    <col min="8460" max="8460" width="6.5703125" customWidth="1"/>
    <col min="8461" max="8461" width="3.5703125" customWidth="1"/>
    <col min="8462" max="8462" width="6.140625" customWidth="1"/>
    <col min="8463" max="8463" width="9.5703125" customWidth="1"/>
    <col min="8464" max="8464" width="2.5703125" customWidth="1"/>
    <col min="8465" max="8465" width="4" customWidth="1"/>
    <col min="8466" max="8466" width="3.85546875" customWidth="1"/>
    <col min="8467" max="8467" width="9.5703125" customWidth="1"/>
    <col min="8468" max="8468" width="7.5703125" customWidth="1"/>
    <col min="8469" max="8469" width="8.140625" customWidth="1"/>
    <col min="8472" max="8473" width="9.5703125" customWidth="1"/>
    <col min="8474" max="8474" width="6.140625" customWidth="1"/>
    <col min="8475" max="8475" width="3.5703125" customWidth="1"/>
    <col min="8476" max="8476" width="6.5703125" customWidth="1"/>
    <col min="8477" max="8477" width="11.140625" customWidth="1"/>
    <col min="8478" max="8478" width="4.5703125" customWidth="1"/>
    <col min="8479" max="8479" width="9.5703125" customWidth="1"/>
    <col min="8480" max="8480" width="4.28515625" customWidth="1"/>
    <col min="8481" max="8481" width="4.7109375" customWidth="1"/>
    <col min="8482" max="8482" width="3.85546875" customWidth="1"/>
    <col min="8483" max="8483" width="9.5703125" customWidth="1"/>
    <col min="8484" max="8484" width="21.42578125" customWidth="1"/>
    <col min="8485" max="8485" width="10.28515625" customWidth="1"/>
    <col min="8486" max="8486" width="25.140625" customWidth="1"/>
    <col min="8487" max="8487" width="8.7109375" customWidth="1"/>
    <col min="8488" max="8488" width="5.7109375" customWidth="1"/>
    <col min="8489" max="8489" width="22.85546875" customWidth="1"/>
    <col min="8490" max="8490" width="3" customWidth="1"/>
    <col min="8491" max="8491" width="6.85546875" customWidth="1"/>
    <col min="8706" max="8706" width="6.140625" customWidth="1"/>
    <col min="8707" max="8707" width="6.42578125" customWidth="1"/>
    <col min="8708" max="8708" width="9.5703125" customWidth="1"/>
    <col min="8709" max="8709" width="38.5703125" customWidth="1"/>
    <col min="8710" max="8710" width="30.7109375" customWidth="1"/>
    <col min="8711" max="8711" width="19.5703125" customWidth="1"/>
    <col min="8712" max="8712" width="45.5703125" customWidth="1"/>
    <col min="8713" max="8713" width="8.140625" customWidth="1"/>
    <col min="8714" max="8714" width="9.5703125" customWidth="1"/>
    <col min="8715" max="8715" width="7.5703125" customWidth="1"/>
    <col min="8716" max="8716" width="6.5703125" customWidth="1"/>
    <col min="8717" max="8717" width="3.5703125" customWidth="1"/>
    <col min="8718" max="8718" width="6.140625" customWidth="1"/>
    <col min="8719" max="8719" width="9.5703125" customWidth="1"/>
    <col min="8720" max="8720" width="2.5703125" customWidth="1"/>
    <col min="8721" max="8721" width="4" customWidth="1"/>
    <col min="8722" max="8722" width="3.85546875" customWidth="1"/>
    <col min="8723" max="8723" width="9.5703125" customWidth="1"/>
    <col min="8724" max="8724" width="7.5703125" customWidth="1"/>
    <col min="8725" max="8725" width="8.140625" customWidth="1"/>
    <col min="8728" max="8729" width="9.5703125" customWidth="1"/>
    <col min="8730" max="8730" width="6.140625" customWidth="1"/>
    <col min="8731" max="8731" width="3.5703125" customWidth="1"/>
    <col min="8732" max="8732" width="6.5703125" customWidth="1"/>
    <col min="8733" max="8733" width="11.140625" customWidth="1"/>
    <col min="8734" max="8734" width="4.5703125" customWidth="1"/>
    <col min="8735" max="8735" width="9.5703125" customWidth="1"/>
    <col min="8736" max="8736" width="4.28515625" customWidth="1"/>
    <col min="8737" max="8737" width="4.7109375" customWidth="1"/>
    <col min="8738" max="8738" width="3.85546875" customWidth="1"/>
    <col min="8739" max="8739" width="9.5703125" customWidth="1"/>
    <col min="8740" max="8740" width="21.42578125" customWidth="1"/>
    <col min="8741" max="8741" width="10.28515625" customWidth="1"/>
    <col min="8742" max="8742" width="25.140625" customWidth="1"/>
    <col min="8743" max="8743" width="8.7109375" customWidth="1"/>
    <col min="8744" max="8744" width="5.7109375" customWidth="1"/>
    <col min="8745" max="8745" width="22.85546875" customWidth="1"/>
    <col min="8746" max="8746" width="3" customWidth="1"/>
    <col min="8747" max="8747" width="6.85546875" customWidth="1"/>
    <col min="8962" max="8962" width="6.140625" customWidth="1"/>
    <col min="8963" max="8963" width="6.42578125" customWidth="1"/>
    <col min="8964" max="8964" width="9.5703125" customWidth="1"/>
    <col min="8965" max="8965" width="38.5703125" customWidth="1"/>
    <col min="8966" max="8966" width="30.7109375" customWidth="1"/>
    <col min="8967" max="8967" width="19.5703125" customWidth="1"/>
    <col min="8968" max="8968" width="45.5703125" customWidth="1"/>
    <col min="8969" max="8969" width="8.140625" customWidth="1"/>
    <col min="8970" max="8970" width="9.5703125" customWidth="1"/>
    <col min="8971" max="8971" width="7.5703125" customWidth="1"/>
    <col min="8972" max="8972" width="6.5703125" customWidth="1"/>
    <col min="8973" max="8973" width="3.5703125" customWidth="1"/>
    <col min="8974" max="8974" width="6.140625" customWidth="1"/>
    <col min="8975" max="8975" width="9.5703125" customWidth="1"/>
    <col min="8976" max="8976" width="2.5703125" customWidth="1"/>
    <col min="8977" max="8977" width="4" customWidth="1"/>
    <col min="8978" max="8978" width="3.85546875" customWidth="1"/>
    <col min="8979" max="8979" width="9.5703125" customWidth="1"/>
    <col min="8980" max="8980" width="7.5703125" customWidth="1"/>
    <col min="8981" max="8981" width="8.140625" customWidth="1"/>
    <col min="8984" max="8985" width="9.5703125" customWidth="1"/>
    <col min="8986" max="8986" width="6.140625" customWidth="1"/>
    <col min="8987" max="8987" width="3.5703125" customWidth="1"/>
    <col min="8988" max="8988" width="6.5703125" customWidth="1"/>
    <col min="8989" max="8989" width="11.140625" customWidth="1"/>
    <col min="8990" max="8990" width="4.5703125" customWidth="1"/>
    <col min="8991" max="8991" width="9.5703125" customWidth="1"/>
    <col min="8992" max="8992" width="4.28515625" customWidth="1"/>
    <col min="8993" max="8993" width="4.7109375" customWidth="1"/>
    <col min="8994" max="8994" width="3.85546875" customWidth="1"/>
    <col min="8995" max="8995" width="9.5703125" customWidth="1"/>
    <col min="8996" max="8996" width="21.42578125" customWidth="1"/>
    <col min="8997" max="8997" width="10.28515625" customWidth="1"/>
    <col min="8998" max="8998" width="25.140625" customWidth="1"/>
    <col min="8999" max="8999" width="8.7109375" customWidth="1"/>
    <col min="9000" max="9000" width="5.7109375" customWidth="1"/>
    <col min="9001" max="9001" width="22.85546875" customWidth="1"/>
    <col min="9002" max="9002" width="3" customWidth="1"/>
    <col min="9003" max="9003" width="6.85546875" customWidth="1"/>
    <col min="9218" max="9218" width="6.140625" customWidth="1"/>
    <col min="9219" max="9219" width="6.42578125" customWidth="1"/>
    <col min="9220" max="9220" width="9.5703125" customWidth="1"/>
    <col min="9221" max="9221" width="38.5703125" customWidth="1"/>
    <col min="9222" max="9222" width="30.7109375" customWidth="1"/>
    <col min="9223" max="9223" width="19.5703125" customWidth="1"/>
    <col min="9224" max="9224" width="45.5703125" customWidth="1"/>
    <col min="9225" max="9225" width="8.140625" customWidth="1"/>
    <col min="9226" max="9226" width="9.5703125" customWidth="1"/>
    <col min="9227" max="9227" width="7.5703125" customWidth="1"/>
    <col min="9228" max="9228" width="6.5703125" customWidth="1"/>
    <col min="9229" max="9229" width="3.5703125" customWidth="1"/>
    <col min="9230" max="9230" width="6.140625" customWidth="1"/>
    <col min="9231" max="9231" width="9.5703125" customWidth="1"/>
    <col min="9232" max="9232" width="2.5703125" customWidth="1"/>
    <col min="9233" max="9233" width="4" customWidth="1"/>
    <col min="9234" max="9234" width="3.85546875" customWidth="1"/>
    <col min="9235" max="9235" width="9.5703125" customWidth="1"/>
    <col min="9236" max="9236" width="7.5703125" customWidth="1"/>
    <col min="9237" max="9237" width="8.140625" customWidth="1"/>
    <col min="9240" max="9241" width="9.5703125" customWidth="1"/>
    <col min="9242" max="9242" width="6.140625" customWidth="1"/>
    <col min="9243" max="9243" width="3.5703125" customWidth="1"/>
    <col min="9244" max="9244" width="6.5703125" customWidth="1"/>
    <col min="9245" max="9245" width="11.140625" customWidth="1"/>
    <col min="9246" max="9246" width="4.5703125" customWidth="1"/>
    <col min="9247" max="9247" width="9.5703125" customWidth="1"/>
    <col min="9248" max="9248" width="4.28515625" customWidth="1"/>
    <col min="9249" max="9249" width="4.7109375" customWidth="1"/>
    <col min="9250" max="9250" width="3.85546875" customWidth="1"/>
    <col min="9251" max="9251" width="9.5703125" customWidth="1"/>
    <col min="9252" max="9252" width="21.42578125" customWidth="1"/>
    <col min="9253" max="9253" width="10.28515625" customWidth="1"/>
    <col min="9254" max="9254" width="25.140625" customWidth="1"/>
    <col min="9255" max="9255" width="8.7109375" customWidth="1"/>
    <col min="9256" max="9256" width="5.7109375" customWidth="1"/>
    <col min="9257" max="9257" width="22.85546875" customWidth="1"/>
    <col min="9258" max="9258" width="3" customWidth="1"/>
    <col min="9259" max="9259" width="6.85546875" customWidth="1"/>
    <col min="9474" max="9474" width="6.140625" customWidth="1"/>
    <col min="9475" max="9475" width="6.42578125" customWidth="1"/>
    <col min="9476" max="9476" width="9.5703125" customWidth="1"/>
    <col min="9477" max="9477" width="38.5703125" customWidth="1"/>
    <col min="9478" max="9478" width="30.7109375" customWidth="1"/>
    <col min="9479" max="9479" width="19.5703125" customWidth="1"/>
    <col min="9480" max="9480" width="45.5703125" customWidth="1"/>
    <col min="9481" max="9481" width="8.140625" customWidth="1"/>
    <col min="9482" max="9482" width="9.5703125" customWidth="1"/>
    <col min="9483" max="9483" width="7.5703125" customWidth="1"/>
    <col min="9484" max="9484" width="6.5703125" customWidth="1"/>
    <col min="9485" max="9485" width="3.5703125" customWidth="1"/>
    <col min="9486" max="9486" width="6.140625" customWidth="1"/>
    <col min="9487" max="9487" width="9.5703125" customWidth="1"/>
    <col min="9488" max="9488" width="2.5703125" customWidth="1"/>
    <col min="9489" max="9489" width="4" customWidth="1"/>
    <col min="9490" max="9490" width="3.85546875" customWidth="1"/>
    <col min="9491" max="9491" width="9.5703125" customWidth="1"/>
    <col min="9492" max="9492" width="7.5703125" customWidth="1"/>
    <col min="9493" max="9493" width="8.140625" customWidth="1"/>
    <col min="9496" max="9497" width="9.5703125" customWidth="1"/>
    <col min="9498" max="9498" width="6.140625" customWidth="1"/>
    <col min="9499" max="9499" width="3.5703125" customWidth="1"/>
    <col min="9500" max="9500" width="6.5703125" customWidth="1"/>
    <col min="9501" max="9501" width="11.140625" customWidth="1"/>
    <col min="9502" max="9502" width="4.5703125" customWidth="1"/>
    <col min="9503" max="9503" width="9.5703125" customWidth="1"/>
    <col min="9504" max="9504" width="4.28515625" customWidth="1"/>
    <col min="9505" max="9505" width="4.7109375" customWidth="1"/>
    <col min="9506" max="9506" width="3.85546875" customWidth="1"/>
    <col min="9507" max="9507" width="9.5703125" customWidth="1"/>
    <col min="9508" max="9508" width="21.42578125" customWidth="1"/>
    <col min="9509" max="9509" width="10.28515625" customWidth="1"/>
    <col min="9510" max="9510" width="25.140625" customWidth="1"/>
    <col min="9511" max="9511" width="8.7109375" customWidth="1"/>
    <col min="9512" max="9512" width="5.7109375" customWidth="1"/>
    <col min="9513" max="9513" width="22.85546875" customWidth="1"/>
    <col min="9514" max="9514" width="3" customWidth="1"/>
    <col min="9515" max="9515" width="6.85546875" customWidth="1"/>
    <col min="9730" max="9730" width="6.140625" customWidth="1"/>
    <col min="9731" max="9731" width="6.42578125" customWidth="1"/>
    <col min="9732" max="9732" width="9.5703125" customWidth="1"/>
    <col min="9733" max="9733" width="38.5703125" customWidth="1"/>
    <col min="9734" max="9734" width="30.7109375" customWidth="1"/>
    <col min="9735" max="9735" width="19.5703125" customWidth="1"/>
    <col min="9736" max="9736" width="45.5703125" customWidth="1"/>
    <col min="9737" max="9737" width="8.140625" customWidth="1"/>
    <col min="9738" max="9738" width="9.5703125" customWidth="1"/>
    <col min="9739" max="9739" width="7.5703125" customWidth="1"/>
    <col min="9740" max="9740" width="6.5703125" customWidth="1"/>
    <col min="9741" max="9741" width="3.5703125" customWidth="1"/>
    <col min="9742" max="9742" width="6.140625" customWidth="1"/>
    <col min="9743" max="9743" width="9.5703125" customWidth="1"/>
    <col min="9744" max="9744" width="2.5703125" customWidth="1"/>
    <col min="9745" max="9745" width="4" customWidth="1"/>
    <col min="9746" max="9746" width="3.85546875" customWidth="1"/>
    <col min="9747" max="9747" width="9.5703125" customWidth="1"/>
    <col min="9748" max="9748" width="7.5703125" customWidth="1"/>
    <col min="9749" max="9749" width="8.140625" customWidth="1"/>
    <col min="9752" max="9753" width="9.5703125" customWidth="1"/>
    <col min="9754" max="9754" width="6.140625" customWidth="1"/>
    <col min="9755" max="9755" width="3.5703125" customWidth="1"/>
    <col min="9756" max="9756" width="6.5703125" customWidth="1"/>
    <col min="9757" max="9757" width="11.140625" customWidth="1"/>
    <col min="9758" max="9758" width="4.5703125" customWidth="1"/>
    <col min="9759" max="9759" width="9.5703125" customWidth="1"/>
    <col min="9760" max="9760" width="4.28515625" customWidth="1"/>
    <col min="9761" max="9761" width="4.7109375" customWidth="1"/>
    <col min="9762" max="9762" width="3.85546875" customWidth="1"/>
    <col min="9763" max="9763" width="9.5703125" customWidth="1"/>
    <col min="9764" max="9764" width="21.42578125" customWidth="1"/>
    <col min="9765" max="9765" width="10.28515625" customWidth="1"/>
    <col min="9766" max="9766" width="25.140625" customWidth="1"/>
    <col min="9767" max="9767" width="8.7109375" customWidth="1"/>
    <col min="9768" max="9768" width="5.7109375" customWidth="1"/>
    <col min="9769" max="9769" width="22.85546875" customWidth="1"/>
    <col min="9770" max="9770" width="3" customWidth="1"/>
    <col min="9771" max="9771" width="6.85546875" customWidth="1"/>
    <col min="9986" max="9986" width="6.140625" customWidth="1"/>
    <col min="9987" max="9987" width="6.42578125" customWidth="1"/>
    <col min="9988" max="9988" width="9.5703125" customWidth="1"/>
    <col min="9989" max="9989" width="38.5703125" customWidth="1"/>
    <col min="9990" max="9990" width="30.7109375" customWidth="1"/>
    <col min="9991" max="9991" width="19.5703125" customWidth="1"/>
    <col min="9992" max="9992" width="45.5703125" customWidth="1"/>
    <col min="9993" max="9993" width="8.140625" customWidth="1"/>
    <col min="9994" max="9994" width="9.5703125" customWidth="1"/>
    <col min="9995" max="9995" width="7.5703125" customWidth="1"/>
    <col min="9996" max="9996" width="6.5703125" customWidth="1"/>
    <col min="9997" max="9997" width="3.5703125" customWidth="1"/>
    <col min="9998" max="9998" width="6.140625" customWidth="1"/>
    <col min="9999" max="9999" width="9.5703125" customWidth="1"/>
    <col min="10000" max="10000" width="2.5703125" customWidth="1"/>
    <col min="10001" max="10001" width="4" customWidth="1"/>
    <col min="10002" max="10002" width="3.85546875" customWidth="1"/>
    <col min="10003" max="10003" width="9.5703125" customWidth="1"/>
    <col min="10004" max="10004" width="7.5703125" customWidth="1"/>
    <col min="10005" max="10005" width="8.140625" customWidth="1"/>
    <col min="10008" max="10009" width="9.5703125" customWidth="1"/>
    <col min="10010" max="10010" width="6.140625" customWidth="1"/>
    <col min="10011" max="10011" width="3.5703125" customWidth="1"/>
    <col min="10012" max="10012" width="6.5703125" customWidth="1"/>
    <col min="10013" max="10013" width="11.140625" customWidth="1"/>
    <col min="10014" max="10014" width="4.5703125" customWidth="1"/>
    <col min="10015" max="10015" width="9.5703125" customWidth="1"/>
    <col min="10016" max="10016" width="4.28515625" customWidth="1"/>
    <col min="10017" max="10017" width="4.7109375" customWidth="1"/>
    <col min="10018" max="10018" width="3.85546875" customWidth="1"/>
    <col min="10019" max="10019" width="9.5703125" customWidth="1"/>
    <col min="10020" max="10020" width="21.42578125" customWidth="1"/>
    <col min="10021" max="10021" width="10.28515625" customWidth="1"/>
    <col min="10022" max="10022" width="25.140625" customWidth="1"/>
    <col min="10023" max="10023" width="8.7109375" customWidth="1"/>
    <col min="10024" max="10024" width="5.7109375" customWidth="1"/>
    <col min="10025" max="10025" width="22.85546875" customWidth="1"/>
    <col min="10026" max="10026" width="3" customWidth="1"/>
    <col min="10027" max="10027" width="6.85546875" customWidth="1"/>
    <col min="10242" max="10242" width="6.140625" customWidth="1"/>
    <col min="10243" max="10243" width="6.42578125" customWidth="1"/>
    <col min="10244" max="10244" width="9.5703125" customWidth="1"/>
    <col min="10245" max="10245" width="38.5703125" customWidth="1"/>
    <col min="10246" max="10246" width="30.7109375" customWidth="1"/>
    <col min="10247" max="10247" width="19.5703125" customWidth="1"/>
    <col min="10248" max="10248" width="45.5703125" customWidth="1"/>
    <col min="10249" max="10249" width="8.140625" customWidth="1"/>
    <col min="10250" max="10250" width="9.5703125" customWidth="1"/>
    <col min="10251" max="10251" width="7.5703125" customWidth="1"/>
    <col min="10252" max="10252" width="6.5703125" customWidth="1"/>
    <col min="10253" max="10253" width="3.5703125" customWidth="1"/>
    <col min="10254" max="10254" width="6.140625" customWidth="1"/>
    <col min="10255" max="10255" width="9.5703125" customWidth="1"/>
    <col min="10256" max="10256" width="2.5703125" customWidth="1"/>
    <col min="10257" max="10257" width="4" customWidth="1"/>
    <col min="10258" max="10258" width="3.85546875" customWidth="1"/>
    <col min="10259" max="10259" width="9.5703125" customWidth="1"/>
    <col min="10260" max="10260" width="7.5703125" customWidth="1"/>
    <col min="10261" max="10261" width="8.140625" customWidth="1"/>
    <col min="10264" max="10265" width="9.5703125" customWidth="1"/>
    <col min="10266" max="10266" width="6.140625" customWidth="1"/>
    <col min="10267" max="10267" width="3.5703125" customWidth="1"/>
    <col min="10268" max="10268" width="6.5703125" customWidth="1"/>
    <col min="10269" max="10269" width="11.140625" customWidth="1"/>
    <col min="10270" max="10270" width="4.5703125" customWidth="1"/>
    <col min="10271" max="10271" width="9.5703125" customWidth="1"/>
    <col min="10272" max="10272" width="4.28515625" customWidth="1"/>
    <col min="10273" max="10273" width="4.7109375" customWidth="1"/>
    <col min="10274" max="10274" width="3.85546875" customWidth="1"/>
    <col min="10275" max="10275" width="9.5703125" customWidth="1"/>
    <col min="10276" max="10276" width="21.42578125" customWidth="1"/>
    <col min="10277" max="10277" width="10.28515625" customWidth="1"/>
    <col min="10278" max="10278" width="25.140625" customWidth="1"/>
    <col min="10279" max="10279" width="8.7109375" customWidth="1"/>
    <col min="10280" max="10280" width="5.7109375" customWidth="1"/>
    <col min="10281" max="10281" width="22.85546875" customWidth="1"/>
    <col min="10282" max="10282" width="3" customWidth="1"/>
    <col min="10283" max="10283" width="6.85546875" customWidth="1"/>
    <col min="10498" max="10498" width="6.140625" customWidth="1"/>
    <col min="10499" max="10499" width="6.42578125" customWidth="1"/>
    <col min="10500" max="10500" width="9.5703125" customWidth="1"/>
    <col min="10501" max="10501" width="38.5703125" customWidth="1"/>
    <col min="10502" max="10502" width="30.7109375" customWidth="1"/>
    <col min="10503" max="10503" width="19.5703125" customWidth="1"/>
    <col min="10504" max="10504" width="45.5703125" customWidth="1"/>
    <col min="10505" max="10505" width="8.140625" customWidth="1"/>
    <col min="10506" max="10506" width="9.5703125" customWidth="1"/>
    <col min="10507" max="10507" width="7.5703125" customWidth="1"/>
    <col min="10508" max="10508" width="6.5703125" customWidth="1"/>
    <col min="10509" max="10509" width="3.5703125" customWidth="1"/>
    <col min="10510" max="10510" width="6.140625" customWidth="1"/>
    <col min="10511" max="10511" width="9.5703125" customWidth="1"/>
    <col min="10512" max="10512" width="2.5703125" customWidth="1"/>
    <col min="10513" max="10513" width="4" customWidth="1"/>
    <col min="10514" max="10514" width="3.85546875" customWidth="1"/>
    <col min="10515" max="10515" width="9.5703125" customWidth="1"/>
    <col min="10516" max="10516" width="7.5703125" customWidth="1"/>
    <col min="10517" max="10517" width="8.140625" customWidth="1"/>
    <col min="10520" max="10521" width="9.5703125" customWidth="1"/>
    <col min="10522" max="10522" width="6.140625" customWidth="1"/>
    <col min="10523" max="10523" width="3.5703125" customWidth="1"/>
    <col min="10524" max="10524" width="6.5703125" customWidth="1"/>
    <col min="10525" max="10525" width="11.140625" customWidth="1"/>
    <col min="10526" max="10526" width="4.5703125" customWidth="1"/>
    <col min="10527" max="10527" width="9.5703125" customWidth="1"/>
    <col min="10528" max="10528" width="4.28515625" customWidth="1"/>
    <col min="10529" max="10529" width="4.7109375" customWidth="1"/>
    <col min="10530" max="10530" width="3.85546875" customWidth="1"/>
    <col min="10531" max="10531" width="9.5703125" customWidth="1"/>
    <col min="10532" max="10532" width="21.42578125" customWidth="1"/>
    <col min="10533" max="10533" width="10.28515625" customWidth="1"/>
    <col min="10534" max="10534" width="25.140625" customWidth="1"/>
    <col min="10535" max="10535" width="8.7109375" customWidth="1"/>
    <col min="10536" max="10536" width="5.7109375" customWidth="1"/>
    <col min="10537" max="10537" width="22.85546875" customWidth="1"/>
    <col min="10538" max="10538" width="3" customWidth="1"/>
    <col min="10539" max="10539" width="6.85546875" customWidth="1"/>
    <col min="10754" max="10754" width="6.140625" customWidth="1"/>
    <col min="10755" max="10755" width="6.42578125" customWidth="1"/>
    <col min="10756" max="10756" width="9.5703125" customWidth="1"/>
    <col min="10757" max="10757" width="38.5703125" customWidth="1"/>
    <col min="10758" max="10758" width="30.7109375" customWidth="1"/>
    <col min="10759" max="10759" width="19.5703125" customWidth="1"/>
    <col min="10760" max="10760" width="45.5703125" customWidth="1"/>
    <col min="10761" max="10761" width="8.140625" customWidth="1"/>
    <col min="10762" max="10762" width="9.5703125" customWidth="1"/>
    <col min="10763" max="10763" width="7.5703125" customWidth="1"/>
    <col min="10764" max="10764" width="6.5703125" customWidth="1"/>
    <col min="10765" max="10765" width="3.5703125" customWidth="1"/>
    <col min="10766" max="10766" width="6.140625" customWidth="1"/>
    <col min="10767" max="10767" width="9.5703125" customWidth="1"/>
    <col min="10768" max="10768" width="2.5703125" customWidth="1"/>
    <col min="10769" max="10769" width="4" customWidth="1"/>
    <col min="10770" max="10770" width="3.85546875" customWidth="1"/>
    <col min="10771" max="10771" width="9.5703125" customWidth="1"/>
    <col min="10772" max="10772" width="7.5703125" customWidth="1"/>
    <col min="10773" max="10773" width="8.140625" customWidth="1"/>
    <col min="10776" max="10777" width="9.5703125" customWidth="1"/>
    <col min="10778" max="10778" width="6.140625" customWidth="1"/>
    <col min="10779" max="10779" width="3.5703125" customWidth="1"/>
    <col min="10780" max="10780" width="6.5703125" customWidth="1"/>
    <col min="10781" max="10781" width="11.140625" customWidth="1"/>
    <col min="10782" max="10782" width="4.5703125" customWidth="1"/>
    <col min="10783" max="10783" width="9.5703125" customWidth="1"/>
    <col min="10784" max="10784" width="4.28515625" customWidth="1"/>
    <col min="10785" max="10785" width="4.7109375" customWidth="1"/>
    <col min="10786" max="10786" width="3.85546875" customWidth="1"/>
    <col min="10787" max="10787" width="9.5703125" customWidth="1"/>
    <col min="10788" max="10788" width="21.42578125" customWidth="1"/>
    <col min="10789" max="10789" width="10.28515625" customWidth="1"/>
    <col min="10790" max="10790" width="25.140625" customWidth="1"/>
    <col min="10791" max="10791" width="8.7109375" customWidth="1"/>
    <col min="10792" max="10792" width="5.7109375" customWidth="1"/>
    <col min="10793" max="10793" width="22.85546875" customWidth="1"/>
    <col min="10794" max="10794" width="3" customWidth="1"/>
    <col min="10795" max="10795" width="6.85546875" customWidth="1"/>
    <col min="11010" max="11010" width="6.140625" customWidth="1"/>
    <col min="11011" max="11011" width="6.42578125" customWidth="1"/>
    <col min="11012" max="11012" width="9.5703125" customWidth="1"/>
    <col min="11013" max="11013" width="38.5703125" customWidth="1"/>
    <col min="11014" max="11014" width="30.7109375" customWidth="1"/>
    <col min="11015" max="11015" width="19.5703125" customWidth="1"/>
    <col min="11016" max="11016" width="45.5703125" customWidth="1"/>
    <col min="11017" max="11017" width="8.140625" customWidth="1"/>
    <col min="11018" max="11018" width="9.5703125" customWidth="1"/>
    <col min="11019" max="11019" width="7.5703125" customWidth="1"/>
    <col min="11020" max="11020" width="6.5703125" customWidth="1"/>
    <col min="11021" max="11021" width="3.5703125" customWidth="1"/>
    <col min="11022" max="11022" width="6.140625" customWidth="1"/>
    <col min="11023" max="11023" width="9.5703125" customWidth="1"/>
    <col min="11024" max="11024" width="2.5703125" customWidth="1"/>
    <col min="11025" max="11025" width="4" customWidth="1"/>
    <col min="11026" max="11026" width="3.85546875" customWidth="1"/>
    <col min="11027" max="11027" width="9.5703125" customWidth="1"/>
    <col min="11028" max="11028" width="7.5703125" customWidth="1"/>
    <col min="11029" max="11029" width="8.140625" customWidth="1"/>
    <col min="11032" max="11033" width="9.5703125" customWidth="1"/>
    <col min="11034" max="11034" width="6.140625" customWidth="1"/>
    <col min="11035" max="11035" width="3.5703125" customWidth="1"/>
    <col min="11036" max="11036" width="6.5703125" customWidth="1"/>
    <col min="11037" max="11037" width="11.140625" customWidth="1"/>
    <col min="11038" max="11038" width="4.5703125" customWidth="1"/>
    <col min="11039" max="11039" width="9.5703125" customWidth="1"/>
    <col min="11040" max="11040" width="4.28515625" customWidth="1"/>
    <col min="11041" max="11041" width="4.7109375" customWidth="1"/>
    <col min="11042" max="11042" width="3.85546875" customWidth="1"/>
    <col min="11043" max="11043" width="9.5703125" customWidth="1"/>
    <col min="11044" max="11044" width="21.42578125" customWidth="1"/>
    <col min="11045" max="11045" width="10.28515625" customWidth="1"/>
    <col min="11046" max="11046" width="25.140625" customWidth="1"/>
    <col min="11047" max="11047" width="8.7109375" customWidth="1"/>
    <col min="11048" max="11048" width="5.7109375" customWidth="1"/>
    <col min="11049" max="11049" width="22.85546875" customWidth="1"/>
    <col min="11050" max="11050" width="3" customWidth="1"/>
    <col min="11051" max="11051" width="6.85546875" customWidth="1"/>
    <col min="11266" max="11266" width="6.140625" customWidth="1"/>
    <col min="11267" max="11267" width="6.42578125" customWidth="1"/>
    <col min="11268" max="11268" width="9.5703125" customWidth="1"/>
    <col min="11269" max="11269" width="38.5703125" customWidth="1"/>
    <col min="11270" max="11270" width="30.7109375" customWidth="1"/>
    <col min="11271" max="11271" width="19.5703125" customWidth="1"/>
    <col min="11272" max="11272" width="45.5703125" customWidth="1"/>
    <col min="11273" max="11273" width="8.140625" customWidth="1"/>
    <col min="11274" max="11274" width="9.5703125" customWidth="1"/>
    <col min="11275" max="11275" width="7.5703125" customWidth="1"/>
    <col min="11276" max="11276" width="6.5703125" customWidth="1"/>
    <col min="11277" max="11277" width="3.5703125" customWidth="1"/>
    <col min="11278" max="11278" width="6.140625" customWidth="1"/>
    <col min="11279" max="11279" width="9.5703125" customWidth="1"/>
    <col min="11280" max="11280" width="2.5703125" customWidth="1"/>
    <col min="11281" max="11281" width="4" customWidth="1"/>
    <col min="11282" max="11282" width="3.85546875" customWidth="1"/>
    <col min="11283" max="11283" width="9.5703125" customWidth="1"/>
    <col min="11284" max="11284" width="7.5703125" customWidth="1"/>
    <col min="11285" max="11285" width="8.140625" customWidth="1"/>
    <col min="11288" max="11289" width="9.5703125" customWidth="1"/>
    <col min="11290" max="11290" width="6.140625" customWidth="1"/>
    <col min="11291" max="11291" width="3.5703125" customWidth="1"/>
    <col min="11292" max="11292" width="6.5703125" customWidth="1"/>
    <col min="11293" max="11293" width="11.140625" customWidth="1"/>
    <col min="11294" max="11294" width="4.5703125" customWidth="1"/>
    <col min="11295" max="11295" width="9.5703125" customWidth="1"/>
    <col min="11296" max="11296" width="4.28515625" customWidth="1"/>
    <col min="11297" max="11297" width="4.7109375" customWidth="1"/>
    <col min="11298" max="11298" width="3.85546875" customWidth="1"/>
    <col min="11299" max="11299" width="9.5703125" customWidth="1"/>
    <col min="11300" max="11300" width="21.42578125" customWidth="1"/>
    <col min="11301" max="11301" width="10.28515625" customWidth="1"/>
    <col min="11302" max="11302" width="25.140625" customWidth="1"/>
    <col min="11303" max="11303" width="8.7109375" customWidth="1"/>
    <col min="11304" max="11304" width="5.7109375" customWidth="1"/>
    <col min="11305" max="11305" width="22.85546875" customWidth="1"/>
    <col min="11306" max="11306" width="3" customWidth="1"/>
    <col min="11307" max="11307" width="6.85546875" customWidth="1"/>
    <col min="11522" max="11522" width="6.140625" customWidth="1"/>
    <col min="11523" max="11523" width="6.42578125" customWidth="1"/>
    <col min="11524" max="11524" width="9.5703125" customWidth="1"/>
    <col min="11525" max="11525" width="38.5703125" customWidth="1"/>
    <col min="11526" max="11526" width="30.7109375" customWidth="1"/>
    <col min="11527" max="11527" width="19.5703125" customWidth="1"/>
    <col min="11528" max="11528" width="45.5703125" customWidth="1"/>
    <col min="11529" max="11529" width="8.140625" customWidth="1"/>
    <col min="11530" max="11530" width="9.5703125" customWidth="1"/>
    <col min="11531" max="11531" width="7.5703125" customWidth="1"/>
    <col min="11532" max="11532" width="6.5703125" customWidth="1"/>
    <col min="11533" max="11533" width="3.5703125" customWidth="1"/>
    <col min="11534" max="11534" width="6.140625" customWidth="1"/>
    <col min="11535" max="11535" width="9.5703125" customWidth="1"/>
    <col min="11536" max="11536" width="2.5703125" customWidth="1"/>
    <col min="11537" max="11537" width="4" customWidth="1"/>
    <col min="11538" max="11538" width="3.85546875" customWidth="1"/>
    <col min="11539" max="11539" width="9.5703125" customWidth="1"/>
    <col min="11540" max="11540" width="7.5703125" customWidth="1"/>
    <col min="11541" max="11541" width="8.140625" customWidth="1"/>
    <col min="11544" max="11545" width="9.5703125" customWidth="1"/>
    <col min="11546" max="11546" width="6.140625" customWidth="1"/>
    <col min="11547" max="11547" width="3.5703125" customWidth="1"/>
    <col min="11548" max="11548" width="6.5703125" customWidth="1"/>
    <col min="11549" max="11549" width="11.140625" customWidth="1"/>
    <col min="11550" max="11550" width="4.5703125" customWidth="1"/>
    <col min="11551" max="11551" width="9.5703125" customWidth="1"/>
    <col min="11552" max="11552" width="4.28515625" customWidth="1"/>
    <col min="11553" max="11553" width="4.7109375" customWidth="1"/>
    <col min="11554" max="11554" width="3.85546875" customWidth="1"/>
    <col min="11555" max="11555" width="9.5703125" customWidth="1"/>
    <col min="11556" max="11556" width="21.42578125" customWidth="1"/>
    <col min="11557" max="11557" width="10.28515625" customWidth="1"/>
    <col min="11558" max="11558" width="25.140625" customWidth="1"/>
    <col min="11559" max="11559" width="8.7109375" customWidth="1"/>
    <col min="11560" max="11560" width="5.7109375" customWidth="1"/>
    <col min="11561" max="11561" width="22.85546875" customWidth="1"/>
    <col min="11562" max="11562" width="3" customWidth="1"/>
    <col min="11563" max="11563" width="6.85546875" customWidth="1"/>
    <col min="11778" max="11778" width="6.140625" customWidth="1"/>
    <col min="11779" max="11779" width="6.42578125" customWidth="1"/>
    <col min="11780" max="11780" width="9.5703125" customWidth="1"/>
    <col min="11781" max="11781" width="38.5703125" customWidth="1"/>
    <col min="11782" max="11782" width="30.7109375" customWidth="1"/>
    <col min="11783" max="11783" width="19.5703125" customWidth="1"/>
    <col min="11784" max="11784" width="45.5703125" customWidth="1"/>
    <col min="11785" max="11785" width="8.140625" customWidth="1"/>
    <col min="11786" max="11786" width="9.5703125" customWidth="1"/>
    <col min="11787" max="11787" width="7.5703125" customWidth="1"/>
    <col min="11788" max="11788" width="6.5703125" customWidth="1"/>
    <col min="11789" max="11789" width="3.5703125" customWidth="1"/>
    <col min="11790" max="11790" width="6.140625" customWidth="1"/>
    <col min="11791" max="11791" width="9.5703125" customWidth="1"/>
    <col min="11792" max="11792" width="2.5703125" customWidth="1"/>
    <col min="11793" max="11793" width="4" customWidth="1"/>
    <col min="11794" max="11794" width="3.85546875" customWidth="1"/>
    <col min="11795" max="11795" width="9.5703125" customWidth="1"/>
    <col min="11796" max="11796" width="7.5703125" customWidth="1"/>
    <col min="11797" max="11797" width="8.140625" customWidth="1"/>
    <col min="11800" max="11801" width="9.5703125" customWidth="1"/>
    <col min="11802" max="11802" width="6.140625" customWidth="1"/>
    <col min="11803" max="11803" width="3.5703125" customWidth="1"/>
    <col min="11804" max="11804" width="6.5703125" customWidth="1"/>
    <col min="11805" max="11805" width="11.140625" customWidth="1"/>
    <col min="11806" max="11806" width="4.5703125" customWidth="1"/>
    <col min="11807" max="11807" width="9.5703125" customWidth="1"/>
    <col min="11808" max="11808" width="4.28515625" customWidth="1"/>
    <col min="11809" max="11809" width="4.7109375" customWidth="1"/>
    <col min="11810" max="11810" width="3.85546875" customWidth="1"/>
    <col min="11811" max="11811" width="9.5703125" customWidth="1"/>
    <col min="11812" max="11812" width="21.42578125" customWidth="1"/>
    <col min="11813" max="11813" width="10.28515625" customWidth="1"/>
    <col min="11814" max="11814" width="25.140625" customWidth="1"/>
    <col min="11815" max="11815" width="8.7109375" customWidth="1"/>
    <col min="11816" max="11816" width="5.7109375" customWidth="1"/>
    <col min="11817" max="11817" width="22.85546875" customWidth="1"/>
    <col min="11818" max="11818" width="3" customWidth="1"/>
    <col min="11819" max="11819" width="6.85546875" customWidth="1"/>
    <col min="12034" max="12034" width="6.140625" customWidth="1"/>
    <col min="12035" max="12035" width="6.42578125" customWidth="1"/>
    <col min="12036" max="12036" width="9.5703125" customWidth="1"/>
    <col min="12037" max="12037" width="38.5703125" customWidth="1"/>
    <col min="12038" max="12038" width="30.7109375" customWidth="1"/>
    <col min="12039" max="12039" width="19.5703125" customWidth="1"/>
    <col min="12040" max="12040" width="45.5703125" customWidth="1"/>
    <col min="12041" max="12041" width="8.140625" customWidth="1"/>
    <col min="12042" max="12042" width="9.5703125" customWidth="1"/>
    <col min="12043" max="12043" width="7.5703125" customWidth="1"/>
    <col min="12044" max="12044" width="6.5703125" customWidth="1"/>
    <col min="12045" max="12045" width="3.5703125" customWidth="1"/>
    <col min="12046" max="12046" width="6.140625" customWidth="1"/>
    <col min="12047" max="12047" width="9.5703125" customWidth="1"/>
    <col min="12048" max="12048" width="2.5703125" customWidth="1"/>
    <col min="12049" max="12049" width="4" customWidth="1"/>
    <col min="12050" max="12050" width="3.85546875" customWidth="1"/>
    <col min="12051" max="12051" width="9.5703125" customWidth="1"/>
    <col min="12052" max="12052" width="7.5703125" customWidth="1"/>
    <col min="12053" max="12053" width="8.140625" customWidth="1"/>
    <col min="12056" max="12057" width="9.5703125" customWidth="1"/>
    <col min="12058" max="12058" width="6.140625" customWidth="1"/>
    <col min="12059" max="12059" width="3.5703125" customWidth="1"/>
    <col min="12060" max="12060" width="6.5703125" customWidth="1"/>
    <col min="12061" max="12061" width="11.140625" customWidth="1"/>
    <col min="12062" max="12062" width="4.5703125" customWidth="1"/>
    <col min="12063" max="12063" width="9.5703125" customWidth="1"/>
    <col min="12064" max="12064" width="4.28515625" customWidth="1"/>
    <col min="12065" max="12065" width="4.7109375" customWidth="1"/>
    <col min="12066" max="12066" width="3.85546875" customWidth="1"/>
    <col min="12067" max="12067" width="9.5703125" customWidth="1"/>
    <col min="12068" max="12068" width="21.42578125" customWidth="1"/>
    <col min="12069" max="12069" width="10.28515625" customWidth="1"/>
    <col min="12070" max="12070" width="25.140625" customWidth="1"/>
    <col min="12071" max="12071" width="8.7109375" customWidth="1"/>
    <col min="12072" max="12072" width="5.7109375" customWidth="1"/>
    <col min="12073" max="12073" width="22.85546875" customWidth="1"/>
    <col min="12074" max="12074" width="3" customWidth="1"/>
    <col min="12075" max="12075" width="6.85546875" customWidth="1"/>
    <col min="12290" max="12290" width="6.140625" customWidth="1"/>
    <col min="12291" max="12291" width="6.42578125" customWidth="1"/>
    <col min="12292" max="12292" width="9.5703125" customWidth="1"/>
    <col min="12293" max="12293" width="38.5703125" customWidth="1"/>
    <col min="12294" max="12294" width="30.7109375" customWidth="1"/>
    <col min="12295" max="12295" width="19.5703125" customWidth="1"/>
    <col min="12296" max="12296" width="45.5703125" customWidth="1"/>
    <col min="12297" max="12297" width="8.140625" customWidth="1"/>
    <col min="12298" max="12298" width="9.5703125" customWidth="1"/>
    <col min="12299" max="12299" width="7.5703125" customWidth="1"/>
    <col min="12300" max="12300" width="6.5703125" customWidth="1"/>
    <col min="12301" max="12301" width="3.5703125" customWidth="1"/>
    <col min="12302" max="12302" width="6.140625" customWidth="1"/>
    <col min="12303" max="12303" width="9.5703125" customWidth="1"/>
    <col min="12304" max="12304" width="2.5703125" customWidth="1"/>
    <col min="12305" max="12305" width="4" customWidth="1"/>
    <col min="12306" max="12306" width="3.85546875" customWidth="1"/>
    <col min="12307" max="12307" width="9.5703125" customWidth="1"/>
    <col min="12308" max="12308" width="7.5703125" customWidth="1"/>
    <col min="12309" max="12309" width="8.140625" customWidth="1"/>
    <col min="12312" max="12313" width="9.5703125" customWidth="1"/>
    <col min="12314" max="12314" width="6.140625" customWidth="1"/>
    <col min="12315" max="12315" width="3.5703125" customWidth="1"/>
    <col min="12316" max="12316" width="6.5703125" customWidth="1"/>
    <col min="12317" max="12317" width="11.140625" customWidth="1"/>
    <col min="12318" max="12318" width="4.5703125" customWidth="1"/>
    <col min="12319" max="12319" width="9.5703125" customWidth="1"/>
    <col min="12320" max="12320" width="4.28515625" customWidth="1"/>
    <col min="12321" max="12321" width="4.7109375" customWidth="1"/>
    <col min="12322" max="12322" width="3.85546875" customWidth="1"/>
    <col min="12323" max="12323" width="9.5703125" customWidth="1"/>
    <col min="12324" max="12324" width="21.42578125" customWidth="1"/>
    <col min="12325" max="12325" width="10.28515625" customWidth="1"/>
    <col min="12326" max="12326" width="25.140625" customWidth="1"/>
    <col min="12327" max="12327" width="8.7109375" customWidth="1"/>
    <col min="12328" max="12328" width="5.7109375" customWidth="1"/>
    <col min="12329" max="12329" width="22.85546875" customWidth="1"/>
    <col min="12330" max="12330" width="3" customWidth="1"/>
    <col min="12331" max="12331" width="6.85546875" customWidth="1"/>
    <col min="12546" max="12546" width="6.140625" customWidth="1"/>
    <col min="12547" max="12547" width="6.42578125" customWidth="1"/>
    <col min="12548" max="12548" width="9.5703125" customWidth="1"/>
    <col min="12549" max="12549" width="38.5703125" customWidth="1"/>
    <col min="12550" max="12550" width="30.7109375" customWidth="1"/>
    <col min="12551" max="12551" width="19.5703125" customWidth="1"/>
    <col min="12552" max="12552" width="45.5703125" customWidth="1"/>
    <col min="12553" max="12553" width="8.140625" customWidth="1"/>
    <col min="12554" max="12554" width="9.5703125" customWidth="1"/>
    <col min="12555" max="12555" width="7.5703125" customWidth="1"/>
    <col min="12556" max="12556" width="6.5703125" customWidth="1"/>
    <col min="12557" max="12557" width="3.5703125" customWidth="1"/>
    <col min="12558" max="12558" width="6.140625" customWidth="1"/>
    <col min="12559" max="12559" width="9.5703125" customWidth="1"/>
    <col min="12560" max="12560" width="2.5703125" customWidth="1"/>
    <col min="12561" max="12561" width="4" customWidth="1"/>
    <col min="12562" max="12562" width="3.85546875" customWidth="1"/>
    <col min="12563" max="12563" width="9.5703125" customWidth="1"/>
    <col min="12564" max="12564" width="7.5703125" customWidth="1"/>
    <col min="12565" max="12565" width="8.140625" customWidth="1"/>
    <col min="12568" max="12569" width="9.5703125" customWidth="1"/>
    <col min="12570" max="12570" width="6.140625" customWidth="1"/>
    <col min="12571" max="12571" width="3.5703125" customWidth="1"/>
    <col min="12572" max="12572" width="6.5703125" customWidth="1"/>
    <col min="12573" max="12573" width="11.140625" customWidth="1"/>
    <col min="12574" max="12574" width="4.5703125" customWidth="1"/>
    <col min="12575" max="12575" width="9.5703125" customWidth="1"/>
    <col min="12576" max="12576" width="4.28515625" customWidth="1"/>
    <col min="12577" max="12577" width="4.7109375" customWidth="1"/>
    <col min="12578" max="12578" width="3.85546875" customWidth="1"/>
    <col min="12579" max="12579" width="9.5703125" customWidth="1"/>
    <col min="12580" max="12580" width="21.42578125" customWidth="1"/>
    <col min="12581" max="12581" width="10.28515625" customWidth="1"/>
    <col min="12582" max="12582" width="25.140625" customWidth="1"/>
    <col min="12583" max="12583" width="8.7109375" customWidth="1"/>
    <col min="12584" max="12584" width="5.7109375" customWidth="1"/>
    <col min="12585" max="12585" width="22.85546875" customWidth="1"/>
    <col min="12586" max="12586" width="3" customWidth="1"/>
    <col min="12587" max="12587" width="6.85546875" customWidth="1"/>
    <col min="12802" max="12802" width="6.140625" customWidth="1"/>
    <col min="12803" max="12803" width="6.42578125" customWidth="1"/>
    <col min="12804" max="12804" width="9.5703125" customWidth="1"/>
    <col min="12805" max="12805" width="38.5703125" customWidth="1"/>
    <col min="12806" max="12806" width="30.7109375" customWidth="1"/>
    <col min="12807" max="12807" width="19.5703125" customWidth="1"/>
    <col min="12808" max="12808" width="45.5703125" customWidth="1"/>
    <col min="12809" max="12809" width="8.140625" customWidth="1"/>
    <col min="12810" max="12810" width="9.5703125" customWidth="1"/>
    <col min="12811" max="12811" width="7.5703125" customWidth="1"/>
    <col min="12812" max="12812" width="6.5703125" customWidth="1"/>
    <col min="12813" max="12813" width="3.5703125" customWidth="1"/>
    <col min="12814" max="12814" width="6.140625" customWidth="1"/>
    <col min="12815" max="12815" width="9.5703125" customWidth="1"/>
    <col min="12816" max="12816" width="2.5703125" customWidth="1"/>
    <col min="12817" max="12817" width="4" customWidth="1"/>
    <col min="12818" max="12818" width="3.85546875" customWidth="1"/>
    <col min="12819" max="12819" width="9.5703125" customWidth="1"/>
    <col min="12820" max="12820" width="7.5703125" customWidth="1"/>
    <col min="12821" max="12821" width="8.140625" customWidth="1"/>
    <col min="12824" max="12825" width="9.5703125" customWidth="1"/>
    <col min="12826" max="12826" width="6.140625" customWidth="1"/>
    <col min="12827" max="12827" width="3.5703125" customWidth="1"/>
    <col min="12828" max="12828" width="6.5703125" customWidth="1"/>
    <col min="12829" max="12829" width="11.140625" customWidth="1"/>
    <col min="12830" max="12830" width="4.5703125" customWidth="1"/>
    <col min="12831" max="12831" width="9.5703125" customWidth="1"/>
    <col min="12832" max="12832" width="4.28515625" customWidth="1"/>
    <col min="12833" max="12833" width="4.7109375" customWidth="1"/>
    <col min="12834" max="12834" width="3.85546875" customWidth="1"/>
    <col min="12835" max="12835" width="9.5703125" customWidth="1"/>
    <col min="12836" max="12836" width="21.42578125" customWidth="1"/>
    <col min="12837" max="12837" width="10.28515625" customWidth="1"/>
    <col min="12838" max="12838" width="25.140625" customWidth="1"/>
    <col min="12839" max="12839" width="8.7109375" customWidth="1"/>
    <col min="12840" max="12840" width="5.7109375" customWidth="1"/>
    <col min="12841" max="12841" width="22.85546875" customWidth="1"/>
    <col min="12842" max="12842" width="3" customWidth="1"/>
    <col min="12843" max="12843" width="6.85546875" customWidth="1"/>
    <col min="13058" max="13058" width="6.140625" customWidth="1"/>
    <col min="13059" max="13059" width="6.42578125" customWidth="1"/>
    <col min="13060" max="13060" width="9.5703125" customWidth="1"/>
    <col min="13061" max="13061" width="38.5703125" customWidth="1"/>
    <col min="13062" max="13062" width="30.7109375" customWidth="1"/>
    <col min="13063" max="13063" width="19.5703125" customWidth="1"/>
    <col min="13064" max="13064" width="45.5703125" customWidth="1"/>
    <col min="13065" max="13065" width="8.140625" customWidth="1"/>
    <col min="13066" max="13066" width="9.5703125" customWidth="1"/>
    <col min="13067" max="13067" width="7.5703125" customWidth="1"/>
    <col min="13068" max="13068" width="6.5703125" customWidth="1"/>
    <col min="13069" max="13069" width="3.5703125" customWidth="1"/>
    <col min="13070" max="13070" width="6.140625" customWidth="1"/>
    <col min="13071" max="13071" width="9.5703125" customWidth="1"/>
    <col min="13072" max="13072" width="2.5703125" customWidth="1"/>
    <col min="13073" max="13073" width="4" customWidth="1"/>
    <col min="13074" max="13074" width="3.85546875" customWidth="1"/>
    <col min="13075" max="13075" width="9.5703125" customWidth="1"/>
    <col min="13076" max="13076" width="7.5703125" customWidth="1"/>
    <col min="13077" max="13077" width="8.140625" customWidth="1"/>
    <col min="13080" max="13081" width="9.5703125" customWidth="1"/>
    <col min="13082" max="13082" width="6.140625" customWidth="1"/>
    <col min="13083" max="13083" width="3.5703125" customWidth="1"/>
    <col min="13084" max="13084" width="6.5703125" customWidth="1"/>
    <col min="13085" max="13085" width="11.140625" customWidth="1"/>
    <col min="13086" max="13086" width="4.5703125" customWidth="1"/>
    <col min="13087" max="13087" width="9.5703125" customWidth="1"/>
    <col min="13088" max="13088" width="4.28515625" customWidth="1"/>
    <col min="13089" max="13089" width="4.7109375" customWidth="1"/>
    <col min="13090" max="13090" width="3.85546875" customWidth="1"/>
    <col min="13091" max="13091" width="9.5703125" customWidth="1"/>
    <col min="13092" max="13092" width="21.42578125" customWidth="1"/>
    <col min="13093" max="13093" width="10.28515625" customWidth="1"/>
    <col min="13094" max="13094" width="25.140625" customWidth="1"/>
    <col min="13095" max="13095" width="8.7109375" customWidth="1"/>
    <col min="13096" max="13096" width="5.7109375" customWidth="1"/>
    <col min="13097" max="13097" width="22.85546875" customWidth="1"/>
    <col min="13098" max="13098" width="3" customWidth="1"/>
    <col min="13099" max="13099" width="6.85546875" customWidth="1"/>
    <col min="13314" max="13314" width="6.140625" customWidth="1"/>
    <col min="13315" max="13315" width="6.42578125" customWidth="1"/>
    <col min="13316" max="13316" width="9.5703125" customWidth="1"/>
    <col min="13317" max="13317" width="38.5703125" customWidth="1"/>
    <col min="13318" max="13318" width="30.7109375" customWidth="1"/>
    <col min="13319" max="13319" width="19.5703125" customWidth="1"/>
    <col min="13320" max="13320" width="45.5703125" customWidth="1"/>
    <col min="13321" max="13321" width="8.140625" customWidth="1"/>
    <col min="13322" max="13322" width="9.5703125" customWidth="1"/>
    <col min="13323" max="13323" width="7.5703125" customWidth="1"/>
    <col min="13324" max="13324" width="6.5703125" customWidth="1"/>
    <col min="13325" max="13325" width="3.5703125" customWidth="1"/>
    <col min="13326" max="13326" width="6.140625" customWidth="1"/>
    <col min="13327" max="13327" width="9.5703125" customWidth="1"/>
    <col min="13328" max="13328" width="2.5703125" customWidth="1"/>
    <col min="13329" max="13329" width="4" customWidth="1"/>
    <col min="13330" max="13330" width="3.85546875" customWidth="1"/>
    <col min="13331" max="13331" width="9.5703125" customWidth="1"/>
    <col min="13332" max="13332" width="7.5703125" customWidth="1"/>
    <col min="13333" max="13333" width="8.140625" customWidth="1"/>
    <col min="13336" max="13337" width="9.5703125" customWidth="1"/>
    <col min="13338" max="13338" width="6.140625" customWidth="1"/>
    <col min="13339" max="13339" width="3.5703125" customWidth="1"/>
    <col min="13340" max="13340" width="6.5703125" customWidth="1"/>
    <col min="13341" max="13341" width="11.140625" customWidth="1"/>
    <col min="13342" max="13342" width="4.5703125" customWidth="1"/>
    <col min="13343" max="13343" width="9.5703125" customWidth="1"/>
    <col min="13344" max="13344" width="4.28515625" customWidth="1"/>
    <col min="13345" max="13345" width="4.7109375" customWidth="1"/>
    <col min="13346" max="13346" width="3.85546875" customWidth="1"/>
    <col min="13347" max="13347" width="9.5703125" customWidth="1"/>
    <col min="13348" max="13348" width="21.42578125" customWidth="1"/>
    <col min="13349" max="13349" width="10.28515625" customWidth="1"/>
    <col min="13350" max="13350" width="25.140625" customWidth="1"/>
    <col min="13351" max="13351" width="8.7109375" customWidth="1"/>
    <col min="13352" max="13352" width="5.7109375" customWidth="1"/>
    <col min="13353" max="13353" width="22.85546875" customWidth="1"/>
    <col min="13354" max="13354" width="3" customWidth="1"/>
    <col min="13355" max="13355" width="6.85546875" customWidth="1"/>
    <col min="13570" max="13570" width="6.140625" customWidth="1"/>
    <col min="13571" max="13571" width="6.42578125" customWidth="1"/>
    <col min="13572" max="13572" width="9.5703125" customWidth="1"/>
    <col min="13573" max="13573" width="38.5703125" customWidth="1"/>
    <col min="13574" max="13574" width="30.7109375" customWidth="1"/>
    <col min="13575" max="13575" width="19.5703125" customWidth="1"/>
    <col min="13576" max="13576" width="45.5703125" customWidth="1"/>
    <col min="13577" max="13577" width="8.140625" customWidth="1"/>
    <col min="13578" max="13578" width="9.5703125" customWidth="1"/>
    <col min="13579" max="13579" width="7.5703125" customWidth="1"/>
    <col min="13580" max="13580" width="6.5703125" customWidth="1"/>
    <col min="13581" max="13581" width="3.5703125" customWidth="1"/>
    <col min="13582" max="13582" width="6.140625" customWidth="1"/>
    <col min="13583" max="13583" width="9.5703125" customWidth="1"/>
    <col min="13584" max="13584" width="2.5703125" customWidth="1"/>
    <col min="13585" max="13585" width="4" customWidth="1"/>
    <col min="13586" max="13586" width="3.85546875" customWidth="1"/>
    <col min="13587" max="13587" width="9.5703125" customWidth="1"/>
    <col min="13588" max="13588" width="7.5703125" customWidth="1"/>
    <col min="13589" max="13589" width="8.140625" customWidth="1"/>
    <col min="13592" max="13593" width="9.5703125" customWidth="1"/>
    <col min="13594" max="13594" width="6.140625" customWidth="1"/>
    <col min="13595" max="13595" width="3.5703125" customWidth="1"/>
    <col min="13596" max="13596" width="6.5703125" customWidth="1"/>
    <col min="13597" max="13597" width="11.140625" customWidth="1"/>
    <col min="13598" max="13598" width="4.5703125" customWidth="1"/>
    <col min="13599" max="13599" width="9.5703125" customWidth="1"/>
    <col min="13600" max="13600" width="4.28515625" customWidth="1"/>
    <col min="13601" max="13601" width="4.7109375" customWidth="1"/>
    <col min="13602" max="13602" width="3.85546875" customWidth="1"/>
    <col min="13603" max="13603" width="9.5703125" customWidth="1"/>
    <col min="13604" max="13604" width="21.42578125" customWidth="1"/>
    <col min="13605" max="13605" width="10.28515625" customWidth="1"/>
    <col min="13606" max="13606" width="25.140625" customWidth="1"/>
    <col min="13607" max="13607" width="8.7109375" customWidth="1"/>
    <col min="13608" max="13608" width="5.7109375" customWidth="1"/>
    <col min="13609" max="13609" width="22.85546875" customWidth="1"/>
    <col min="13610" max="13610" width="3" customWidth="1"/>
    <col min="13611" max="13611" width="6.85546875" customWidth="1"/>
    <col min="13826" max="13826" width="6.140625" customWidth="1"/>
    <col min="13827" max="13827" width="6.42578125" customWidth="1"/>
    <col min="13828" max="13828" width="9.5703125" customWidth="1"/>
    <col min="13829" max="13829" width="38.5703125" customWidth="1"/>
    <col min="13830" max="13830" width="30.7109375" customWidth="1"/>
    <col min="13831" max="13831" width="19.5703125" customWidth="1"/>
    <col min="13832" max="13832" width="45.5703125" customWidth="1"/>
    <col min="13833" max="13833" width="8.140625" customWidth="1"/>
    <col min="13834" max="13834" width="9.5703125" customWidth="1"/>
    <col min="13835" max="13835" width="7.5703125" customWidth="1"/>
    <col min="13836" max="13836" width="6.5703125" customWidth="1"/>
    <col min="13837" max="13837" width="3.5703125" customWidth="1"/>
    <col min="13838" max="13838" width="6.140625" customWidth="1"/>
    <col min="13839" max="13839" width="9.5703125" customWidth="1"/>
    <col min="13840" max="13840" width="2.5703125" customWidth="1"/>
    <col min="13841" max="13841" width="4" customWidth="1"/>
    <col min="13842" max="13842" width="3.85546875" customWidth="1"/>
    <col min="13843" max="13843" width="9.5703125" customWidth="1"/>
    <col min="13844" max="13844" width="7.5703125" customWidth="1"/>
    <col min="13845" max="13845" width="8.140625" customWidth="1"/>
    <col min="13848" max="13849" width="9.5703125" customWidth="1"/>
    <col min="13850" max="13850" width="6.140625" customWidth="1"/>
    <col min="13851" max="13851" width="3.5703125" customWidth="1"/>
    <col min="13852" max="13852" width="6.5703125" customWidth="1"/>
    <col min="13853" max="13853" width="11.140625" customWidth="1"/>
    <col min="13854" max="13854" width="4.5703125" customWidth="1"/>
    <col min="13855" max="13855" width="9.5703125" customWidth="1"/>
    <col min="13856" max="13856" width="4.28515625" customWidth="1"/>
    <col min="13857" max="13857" width="4.7109375" customWidth="1"/>
    <col min="13858" max="13858" width="3.85546875" customWidth="1"/>
    <col min="13859" max="13859" width="9.5703125" customWidth="1"/>
    <col min="13860" max="13860" width="21.42578125" customWidth="1"/>
    <col min="13861" max="13861" width="10.28515625" customWidth="1"/>
    <col min="13862" max="13862" width="25.140625" customWidth="1"/>
    <col min="13863" max="13863" width="8.7109375" customWidth="1"/>
    <col min="13864" max="13864" width="5.7109375" customWidth="1"/>
    <col min="13865" max="13865" width="22.85546875" customWidth="1"/>
    <col min="13866" max="13866" width="3" customWidth="1"/>
    <col min="13867" max="13867" width="6.85546875" customWidth="1"/>
    <col min="14082" max="14082" width="6.140625" customWidth="1"/>
    <col min="14083" max="14083" width="6.42578125" customWidth="1"/>
    <col min="14084" max="14084" width="9.5703125" customWidth="1"/>
    <col min="14085" max="14085" width="38.5703125" customWidth="1"/>
    <col min="14086" max="14086" width="30.7109375" customWidth="1"/>
    <col min="14087" max="14087" width="19.5703125" customWidth="1"/>
    <col min="14088" max="14088" width="45.5703125" customWidth="1"/>
    <col min="14089" max="14089" width="8.140625" customWidth="1"/>
    <col min="14090" max="14090" width="9.5703125" customWidth="1"/>
    <col min="14091" max="14091" width="7.5703125" customWidth="1"/>
    <col min="14092" max="14092" width="6.5703125" customWidth="1"/>
    <col min="14093" max="14093" width="3.5703125" customWidth="1"/>
    <col min="14094" max="14094" width="6.140625" customWidth="1"/>
    <col min="14095" max="14095" width="9.5703125" customWidth="1"/>
    <col min="14096" max="14096" width="2.5703125" customWidth="1"/>
    <col min="14097" max="14097" width="4" customWidth="1"/>
    <col min="14098" max="14098" width="3.85546875" customWidth="1"/>
    <col min="14099" max="14099" width="9.5703125" customWidth="1"/>
    <col min="14100" max="14100" width="7.5703125" customWidth="1"/>
    <col min="14101" max="14101" width="8.140625" customWidth="1"/>
    <col min="14104" max="14105" width="9.5703125" customWidth="1"/>
    <col min="14106" max="14106" width="6.140625" customWidth="1"/>
    <col min="14107" max="14107" width="3.5703125" customWidth="1"/>
    <col min="14108" max="14108" width="6.5703125" customWidth="1"/>
    <col min="14109" max="14109" width="11.140625" customWidth="1"/>
    <col min="14110" max="14110" width="4.5703125" customWidth="1"/>
    <col min="14111" max="14111" width="9.5703125" customWidth="1"/>
    <col min="14112" max="14112" width="4.28515625" customWidth="1"/>
    <col min="14113" max="14113" width="4.7109375" customWidth="1"/>
    <col min="14114" max="14114" width="3.85546875" customWidth="1"/>
    <col min="14115" max="14115" width="9.5703125" customWidth="1"/>
    <col min="14116" max="14116" width="21.42578125" customWidth="1"/>
    <col min="14117" max="14117" width="10.28515625" customWidth="1"/>
    <col min="14118" max="14118" width="25.140625" customWidth="1"/>
    <col min="14119" max="14119" width="8.7109375" customWidth="1"/>
    <col min="14120" max="14120" width="5.7109375" customWidth="1"/>
    <col min="14121" max="14121" width="22.85546875" customWidth="1"/>
    <col min="14122" max="14122" width="3" customWidth="1"/>
    <col min="14123" max="14123" width="6.85546875" customWidth="1"/>
    <col min="14338" max="14338" width="6.140625" customWidth="1"/>
    <col min="14339" max="14339" width="6.42578125" customWidth="1"/>
    <col min="14340" max="14340" width="9.5703125" customWidth="1"/>
    <col min="14341" max="14341" width="38.5703125" customWidth="1"/>
    <col min="14342" max="14342" width="30.7109375" customWidth="1"/>
    <col min="14343" max="14343" width="19.5703125" customWidth="1"/>
    <col min="14344" max="14344" width="45.5703125" customWidth="1"/>
    <col min="14345" max="14345" width="8.140625" customWidth="1"/>
    <col min="14346" max="14346" width="9.5703125" customWidth="1"/>
    <col min="14347" max="14347" width="7.5703125" customWidth="1"/>
    <col min="14348" max="14348" width="6.5703125" customWidth="1"/>
    <col min="14349" max="14349" width="3.5703125" customWidth="1"/>
    <col min="14350" max="14350" width="6.140625" customWidth="1"/>
    <col min="14351" max="14351" width="9.5703125" customWidth="1"/>
    <col min="14352" max="14352" width="2.5703125" customWidth="1"/>
    <col min="14353" max="14353" width="4" customWidth="1"/>
    <col min="14354" max="14354" width="3.85546875" customWidth="1"/>
    <col min="14355" max="14355" width="9.5703125" customWidth="1"/>
    <col min="14356" max="14356" width="7.5703125" customWidth="1"/>
    <col min="14357" max="14357" width="8.140625" customWidth="1"/>
    <col min="14360" max="14361" width="9.5703125" customWidth="1"/>
    <col min="14362" max="14362" width="6.140625" customWidth="1"/>
    <col min="14363" max="14363" width="3.5703125" customWidth="1"/>
    <col min="14364" max="14364" width="6.5703125" customWidth="1"/>
    <col min="14365" max="14365" width="11.140625" customWidth="1"/>
    <col min="14366" max="14366" width="4.5703125" customWidth="1"/>
    <col min="14367" max="14367" width="9.5703125" customWidth="1"/>
    <col min="14368" max="14368" width="4.28515625" customWidth="1"/>
    <col min="14369" max="14369" width="4.7109375" customWidth="1"/>
    <col min="14370" max="14370" width="3.85546875" customWidth="1"/>
    <col min="14371" max="14371" width="9.5703125" customWidth="1"/>
    <col min="14372" max="14372" width="21.42578125" customWidth="1"/>
    <col min="14373" max="14373" width="10.28515625" customWidth="1"/>
    <col min="14374" max="14374" width="25.140625" customWidth="1"/>
    <col min="14375" max="14375" width="8.7109375" customWidth="1"/>
    <col min="14376" max="14376" width="5.7109375" customWidth="1"/>
    <col min="14377" max="14377" width="22.85546875" customWidth="1"/>
    <col min="14378" max="14378" width="3" customWidth="1"/>
    <col min="14379" max="14379" width="6.85546875" customWidth="1"/>
    <col min="14594" max="14594" width="6.140625" customWidth="1"/>
    <col min="14595" max="14595" width="6.42578125" customWidth="1"/>
    <col min="14596" max="14596" width="9.5703125" customWidth="1"/>
    <col min="14597" max="14597" width="38.5703125" customWidth="1"/>
    <col min="14598" max="14598" width="30.7109375" customWidth="1"/>
    <col min="14599" max="14599" width="19.5703125" customWidth="1"/>
    <col min="14600" max="14600" width="45.5703125" customWidth="1"/>
    <col min="14601" max="14601" width="8.140625" customWidth="1"/>
    <col min="14602" max="14602" width="9.5703125" customWidth="1"/>
    <col min="14603" max="14603" width="7.5703125" customWidth="1"/>
    <col min="14604" max="14604" width="6.5703125" customWidth="1"/>
    <col min="14605" max="14605" width="3.5703125" customWidth="1"/>
    <col min="14606" max="14606" width="6.140625" customWidth="1"/>
    <col min="14607" max="14607" width="9.5703125" customWidth="1"/>
    <col min="14608" max="14608" width="2.5703125" customWidth="1"/>
    <col min="14609" max="14609" width="4" customWidth="1"/>
    <col min="14610" max="14610" width="3.85546875" customWidth="1"/>
    <col min="14611" max="14611" width="9.5703125" customWidth="1"/>
    <col min="14612" max="14612" width="7.5703125" customWidth="1"/>
    <col min="14613" max="14613" width="8.140625" customWidth="1"/>
    <col min="14616" max="14617" width="9.5703125" customWidth="1"/>
    <col min="14618" max="14618" width="6.140625" customWidth="1"/>
    <col min="14619" max="14619" width="3.5703125" customWidth="1"/>
    <col min="14620" max="14620" width="6.5703125" customWidth="1"/>
    <col min="14621" max="14621" width="11.140625" customWidth="1"/>
    <col min="14622" max="14622" width="4.5703125" customWidth="1"/>
    <col min="14623" max="14623" width="9.5703125" customWidth="1"/>
    <col min="14624" max="14624" width="4.28515625" customWidth="1"/>
    <col min="14625" max="14625" width="4.7109375" customWidth="1"/>
    <col min="14626" max="14626" width="3.85546875" customWidth="1"/>
    <col min="14627" max="14627" width="9.5703125" customWidth="1"/>
    <col min="14628" max="14628" width="21.42578125" customWidth="1"/>
    <col min="14629" max="14629" width="10.28515625" customWidth="1"/>
    <col min="14630" max="14630" width="25.140625" customWidth="1"/>
    <col min="14631" max="14631" width="8.7109375" customWidth="1"/>
    <col min="14632" max="14632" width="5.7109375" customWidth="1"/>
    <col min="14633" max="14633" width="22.85546875" customWidth="1"/>
    <col min="14634" max="14634" width="3" customWidth="1"/>
    <col min="14635" max="14635" width="6.85546875" customWidth="1"/>
    <col min="14850" max="14850" width="6.140625" customWidth="1"/>
    <col min="14851" max="14851" width="6.42578125" customWidth="1"/>
    <col min="14852" max="14852" width="9.5703125" customWidth="1"/>
    <col min="14853" max="14853" width="38.5703125" customWidth="1"/>
    <col min="14854" max="14854" width="30.7109375" customWidth="1"/>
    <col min="14855" max="14855" width="19.5703125" customWidth="1"/>
    <col min="14856" max="14856" width="45.5703125" customWidth="1"/>
    <col min="14857" max="14857" width="8.140625" customWidth="1"/>
    <col min="14858" max="14858" width="9.5703125" customWidth="1"/>
    <col min="14859" max="14859" width="7.5703125" customWidth="1"/>
    <col min="14860" max="14860" width="6.5703125" customWidth="1"/>
    <col min="14861" max="14861" width="3.5703125" customWidth="1"/>
    <col min="14862" max="14862" width="6.140625" customWidth="1"/>
    <col min="14863" max="14863" width="9.5703125" customWidth="1"/>
    <col min="14864" max="14864" width="2.5703125" customWidth="1"/>
    <col min="14865" max="14865" width="4" customWidth="1"/>
    <col min="14866" max="14866" width="3.85546875" customWidth="1"/>
    <col min="14867" max="14867" width="9.5703125" customWidth="1"/>
    <col min="14868" max="14868" width="7.5703125" customWidth="1"/>
    <col min="14869" max="14869" width="8.140625" customWidth="1"/>
    <col min="14872" max="14873" width="9.5703125" customWidth="1"/>
    <col min="14874" max="14874" width="6.140625" customWidth="1"/>
    <col min="14875" max="14875" width="3.5703125" customWidth="1"/>
    <col min="14876" max="14876" width="6.5703125" customWidth="1"/>
    <col min="14877" max="14877" width="11.140625" customWidth="1"/>
    <col min="14878" max="14878" width="4.5703125" customWidth="1"/>
    <col min="14879" max="14879" width="9.5703125" customWidth="1"/>
    <col min="14880" max="14880" width="4.28515625" customWidth="1"/>
    <col min="14881" max="14881" width="4.7109375" customWidth="1"/>
    <col min="14882" max="14882" width="3.85546875" customWidth="1"/>
    <col min="14883" max="14883" width="9.5703125" customWidth="1"/>
    <col min="14884" max="14884" width="21.42578125" customWidth="1"/>
    <col min="14885" max="14885" width="10.28515625" customWidth="1"/>
    <col min="14886" max="14886" width="25.140625" customWidth="1"/>
    <col min="14887" max="14887" width="8.7109375" customWidth="1"/>
    <col min="14888" max="14888" width="5.7109375" customWidth="1"/>
    <col min="14889" max="14889" width="22.85546875" customWidth="1"/>
    <col min="14890" max="14890" width="3" customWidth="1"/>
    <col min="14891" max="14891" width="6.85546875" customWidth="1"/>
    <col min="15106" max="15106" width="6.140625" customWidth="1"/>
    <col min="15107" max="15107" width="6.42578125" customWidth="1"/>
    <col min="15108" max="15108" width="9.5703125" customWidth="1"/>
    <col min="15109" max="15109" width="38.5703125" customWidth="1"/>
    <col min="15110" max="15110" width="30.7109375" customWidth="1"/>
    <col min="15111" max="15111" width="19.5703125" customWidth="1"/>
    <col min="15112" max="15112" width="45.5703125" customWidth="1"/>
    <col min="15113" max="15113" width="8.140625" customWidth="1"/>
    <col min="15114" max="15114" width="9.5703125" customWidth="1"/>
    <col min="15115" max="15115" width="7.5703125" customWidth="1"/>
    <col min="15116" max="15116" width="6.5703125" customWidth="1"/>
    <col min="15117" max="15117" width="3.5703125" customWidth="1"/>
    <col min="15118" max="15118" width="6.140625" customWidth="1"/>
    <col min="15119" max="15119" width="9.5703125" customWidth="1"/>
    <col min="15120" max="15120" width="2.5703125" customWidth="1"/>
    <col min="15121" max="15121" width="4" customWidth="1"/>
    <col min="15122" max="15122" width="3.85546875" customWidth="1"/>
    <col min="15123" max="15123" width="9.5703125" customWidth="1"/>
    <col min="15124" max="15124" width="7.5703125" customWidth="1"/>
    <col min="15125" max="15125" width="8.140625" customWidth="1"/>
    <col min="15128" max="15129" width="9.5703125" customWidth="1"/>
    <col min="15130" max="15130" width="6.140625" customWidth="1"/>
    <col min="15131" max="15131" width="3.5703125" customWidth="1"/>
    <col min="15132" max="15132" width="6.5703125" customWidth="1"/>
    <col min="15133" max="15133" width="11.140625" customWidth="1"/>
    <col min="15134" max="15134" width="4.5703125" customWidth="1"/>
    <col min="15135" max="15135" width="9.5703125" customWidth="1"/>
    <col min="15136" max="15136" width="4.28515625" customWidth="1"/>
    <col min="15137" max="15137" width="4.7109375" customWidth="1"/>
    <col min="15138" max="15138" width="3.85546875" customWidth="1"/>
    <col min="15139" max="15139" width="9.5703125" customWidth="1"/>
    <col min="15140" max="15140" width="21.42578125" customWidth="1"/>
    <col min="15141" max="15141" width="10.28515625" customWidth="1"/>
    <col min="15142" max="15142" width="25.140625" customWidth="1"/>
    <col min="15143" max="15143" width="8.7109375" customWidth="1"/>
    <col min="15144" max="15144" width="5.7109375" customWidth="1"/>
    <col min="15145" max="15145" width="22.85546875" customWidth="1"/>
    <col min="15146" max="15146" width="3" customWidth="1"/>
    <col min="15147" max="15147" width="6.85546875" customWidth="1"/>
    <col min="15362" max="15362" width="6.140625" customWidth="1"/>
    <col min="15363" max="15363" width="6.42578125" customWidth="1"/>
    <col min="15364" max="15364" width="9.5703125" customWidth="1"/>
    <col min="15365" max="15365" width="38.5703125" customWidth="1"/>
    <col min="15366" max="15366" width="30.7109375" customWidth="1"/>
    <col min="15367" max="15367" width="19.5703125" customWidth="1"/>
    <col min="15368" max="15368" width="45.5703125" customWidth="1"/>
    <col min="15369" max="15369" width="8.140625" customWidth="1"/>
    <col min="15370" max="15370" width="9.5703125" customWidth="1"/>
    <col min="15371" max="15371" width="7.5703125" customWidth="1"/>
    <col min="15372" max="15372" width="6.5703125" customWidth="1"/>
    <col min="15373" max="15373" width="3.5703125" customWidth="1"/>
    <col min="15374" max="15374" width="6.140625" customWidth="1"/>
    <col min="15375" max="15375" width="9.5703125" customWidth="1"/>
    <col min="15376" max="15376" width="2.5703125" customWidth="1"/>
    <col min="15377" max="15377" width="4" customWidth="1"/>
    <col min="15378" max="15378" width="3.85546875" customWidth="1"/>
    <col min="15379" max="15379" width="9.5703125" customWidth="1"/>
    <col min="15380" max="15380" width="7.5703125" customWidth="1"/>
    <col min="15381" max="15381" width="8.140625" customWidth="1"/>
    <col min="15384" max="15385" width="9.5703125" customWidth="1"/>
    <col min="15386" max="15386" width="6.140625" customWidth="1"/>
    <col min="15387" max="15387" width="3.5703125" customWidth="1"/>
    <col min="15388" max="15388" width="6.5703125" customWidth="1"/>
    <col min="15389" max="15389" width="11.140625" customWidth="1"/>
    <col min="15390" max="15390" width="4.5703125" customWidth="1"/>
    <col min="15391" max="15391" width="9.5703125" customWidth="1"/>
    <col min="15392" max="15392" width="4.28515625" customWidth="1"/>
    <col min="15393" max="15393" width="4.7109375" customWidth="1"/>
    <col min="15394" max="15394" width="3.85546875" customWidth="1"/>
    <col min="15395" max="15395" width="9.5703125" customWidth="1"/>
    <col min="15396" max="15396" width="21.42578125" customWidth="1"/>
    <col min="15397" max="15397" width="10.28515625" customWidth="1"/>
    <col min="15398" max="15398" width="25.140625" customWidth="1"/>
    <col min="15399" max="15399" width="8.7109375" customWidth="1"/>
    <col min="15400" max="15400" width="5.7109375" customWidth="1"/>
    <col min="15401" max="15401" width="22.85546875" customWidth="1"/>
    <col min="15402" max="15402" width="3" customWidth="1"/>
    <col min="15403" max="15403" width="6.85546875" customWidth="1"/>
    <col min="15618" max="15618" width="6.140625" customWidth="1"/>
    <col min="15619" max="15619" width="6.42578125" customWidth="1"/>
    <col min="15620" max="15620" width="9.5703125" customWidth="1"/>
    <col min="15621" max="15621" width="38.5703125" customWidth="1"/>
    <col min="15622" max="15622" width="30.7109375" customWidth="1"/>
    <col min="15623" max="15623" width="19.5703125" customWidth="1"/>
    <col min="15624" max="15624" width="45.5703125" customWidth="1"/>
    <col min="15625" max="15625" width="8.140625" customWidth="1"/>
    <col min="15626" max="15626" width="9.5703125" customWidth="1"/>
    <col min="15627" max="15627" width="7.5703125" customWidth="1"/>
    <col min="15628" max="15628" width="6.5703125" customWidth="1"/>
    <col min="15629" max="15629" width="3.5703125" customWidth="1"/>
    <col min="15630" max="15630" width="6.140625" customWidth="1"/>
    <col min="15631" max="15631" width="9.5703125" customWidth="1"/>
    <col min="15632" max="15632" width="2.5703125" customWidth="1"/>
    <col min="15633" max="15633" width="4" customWidth="1"/>
    <col min="15634" max="15634" width="3.85546875" customWidth="1"/>
    <col min="15635" max="15635" width="9.5703125" customWidth="1"/>
    <col min="15636" max="15636" width="7.5703125" customWidth="1"/>
    <col min="15637" max="15637" width="8.140625" customWidth="1"/>
    <col min="15640" max="15641" width="9.5703125" customWidth="1"/>
    <col min="15642" max="15642" width="6.140625" customWidth="1"/>
    <col min="15643" max="15643" width="3.5703125" customWidth="1"/>
    <col min="15644" max="15644" width="6.5703125" customWidth="1"/>
    <col min="15645" max="15645" width="11.140625" customWidth="1"/>
    <col min="15646" max="15646" width="4.5703125" customWidth="1"/>
    <col min="15647" max="15647" width="9.5703125" customWidth="1"/>
    <col min="15648" max="15648" width="4.28515625" customWidth="1"/>
    <col min="15649" max="15649" width="4.7109375" customWidth="1"/>
    <col min="15650" max="15650" width="3.85546875" customWidth="1"/>
    <col min="15651" max="15651" width="9.5703125" customWidth="1"/>
    <col min="15652" max="15652" width="21.42578125" customWidth="1"/>
    <col min="15653" max="15653" width="10.28515625" customWidth="1"/>
    <col min="15654" max="15654" width="25.140625" customWidth="1"/>
    <col min="15655" max="15655" width="8.7109375" customWidth="1"/>
    <col min="15656" max="15656" width="5.7109375" customWidth="1"/>
    <col min="15657" max="15657" width="22.85546875" customWidth="1"/>
    <col min="15658" max="15658" width="3" customWidth="1"/>
    <col min="15659" max="15659" width="6.85546875" customWidth="1"/>
    <col min="15874" max="15874" width="6.140625" customWidth="1"/>
    <col min="15875" max="15875" width="6.42578125" customWidth="1"/>
    <col min="15876" max="15876" width="9.5703125" customWidth="1"/>
    <col min="15877" max="15877" width="38.5703125" customWidth="1"/>
    <col min="15878" max="15878" width="30.7109375" customWidth="1"/>
    <col min="15879" max="15879" width="19.5703125" customWidth="1"/>
    <col min="15880" max="15880" width="45.5703125" customWidth="1"/>
    <col min="15881" max="15881" width="8.140625" customWidth="1"/>
    <col min="15882" max="15882" width="9.5703125" customWidth="1"/>
    <col min="15883" max="15883" width="7.5703125" customWidth="1"/>
    <col min="15884" max="15884" width="6.5703125" customWidth="1"/>
    <col min="15885" max="15885" width="3.5703125" customWidth="1"/>
    <col min="15886" max="15886" width="6.140625" customWidth="1"/>
    <col min="15887" max="15887" width="9.5703125" customWidth="1"/>
    <col min="15888" max="15888" width="2.5703125" customWidth="1"/>
    <col min="15889" max="15889" width="4" customWidth="1"/>
    <col min="15890" max="15890" width="3.85546875" customWidth="1"/>
    <col min="15891" max="15891" width="9.5703125" customWidth="1"/>
    <col min="15892" max="15892" width="7.5703125" customWidth="1"/>
    <col min="15893" max="15893" width="8.140625" customWidth="1"/>
    <col min="15896" max="15897" width="9.5703125" customWidth="1"/>
    <col min="15898" max="15898" width="6.140625" customWidth="1"/>
    <col min="15899" max="15899" width="3.5703125" customWidth="1"/>
    <col min="15900" max="15900" width="6.5703125" customWidth="1"/>
    <col min="15901" max="15901" width="11.140625" customWidth="1"/>
    <col min="15902" max="15902" width="4.5703125" customWidth="1"/>
    <col min="15903" max="15903" width="9.5703125" customWidth="1"/>
    <col min="15904" max="15904" width="4.28515625" customWidth="1"/>
    <col min="15905" max="15905" width="4.7109375" customWidth="1"/>
    <col min="15906" max="15906" width="3.85546875" customWidth="1"/>
    <col min="15907" max="15907" width="9.5703125" customWidth="1"/>
    <col min="15908" max="15908" width="21.42578125" customWidth="1"/>
    <col min="15909" max="15909" width="10.28515625" customWidth="1"/>
    <col min="15910" max="15910" width="25.140625" customWidth="1"/>
    <col min="15911" max="15911" width="8.7109375" customWidth="1"/>
    <col min="15912" max="15912" width="5.7109375" customWidth="1"/>
    <col min="15913" max="15913" width="22.85546875" customWidth="1"/>
    <col min="15914" max="15914" width="3" customWidth="1"/>
    <col min="15915" max="15915" width="6.85546875" customWidth="1"/>
    <col min="16130" max="16130" width="6.140625" customWidth="1"/>
    <col min="16131" max="16131" width="6.42578125" customWidth="1"/>
    <col min="16132" max="16132" width="9.5703125" customWidth="1"/>
    <col min="16133" max="16133" width="38.5703125" customWidth="1"/>
    <col min="16134" max="16134" width="30.7109375" customWidth="1"/>
    <col min="16135" max="16135" width="19.5703125" customWidth="1"/>
    <col min="16136" max="16136" width="45.5703125" customWidth="1"/>
    <col min="16137" max="16137" width="8.140625" customWidth="1"/>
    <col min="16138" max="16138" width="9.5703125" customWidth="1"/>
    <col min="16139" max="16139" width="7.5703125" customWidth="1"/>
    <col min="16140" max="16140" width="6.5703125" customWidth="1"/>
    <col min="16141" max="16141" width="3.5703125" customWidth="1"/>
    <col min="16142" max="16142" width="6.140625" customWidth="1"/>
    <col min="16143" max="16143" width="9.5703125" customWidth="1"/>
    <col min="16144" max="16144" width="2.5703125" customWidth="1"/>
    <col min="16145" max="16145" width="4" customWidth="1"/>
    <col min="16146" max="16146" width="3.85546875" customWidth="1"/>
    <col min="16147" max="16147" width="9.5703125" customWidth="1"/>
    <col min="16148" max="16148" width="7.5703125" customWidth="1"/>
    <col min="16149" max="16149" width="8.140625" customWidth="1"/>
    <col min="16152" max="16153" width="9.5703125" customWidth="1"/>
    <col min="16154" max="16154" width="6.140625" customWidth="1"/>
    <col min="16155" max="16155" width="3.5703125" customWidth="1"/>
    <col min="16156" max="16156" width="6.5703125" customWidth="1"/>
    <col min="16157" max="16157" width="11.140625" customWidth="1"/>
    <col min="16158" max="16158" width="4.5703125" customWidth="1"/>
    <col min="16159" max="16159" width="9.5703125" customWidth="1"/>
    <col min="16160" max="16160" width="4.28515625" customWidth="1"/>
    <col min="16161" max="16161" width="4.7109375" customWidth="1"/>
    <col min="16162" max="16162" width="3.85546875" customWidth="1"/>
    <col min="16163" max="16163" width="9.5703125" customWidth="1"/>
    <col min="16164" max="16164" width="21.42578125" customWidth="1"/>
    <col min="16165" max="16165" width="10.28515625" customWidth="1"/>
    <col min="16166" max="16166" width="25.140625" customWidth="1"/>
    <col min="16167" max="16167" width="8.7109375" customWidth="1"/>
    <col min="16168" max="16168" width="5.7109375" customWidth="1"/>
    <col min="16169" max="16169" width="22.85546875" customWidth="1"/>
    <col min="16170" max="16170" width="3" customWidth="1"/>
    <col min="16171" max="16171" width="6.85546875" customWidth="1"/>
  </cols>
  <sheetData>
    <row r="1" spans="1:46" x14ac:dyDescent="0.25">
      <c r="A1" s="1" t="s">
        <v>31</v>
      </c>
      <c r="B1" s="1" t="s">
        <v>32</v>
      </c>
      <c r="C1" s="1" t="s">
        <v>33</v>
      </c>
      <c r="D1" s="1" t="s">
        <v>34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  <c r="J1" s="1" t="s">
        <v>40</v>
      </c>
      <c r="K1" s="1" t="s">
        <v>41</v>
      </c>
      <c r="L1" s="1" t="s">
        <v>42</v>
      </c>
      <c r="M1" s="1" t="s">
        <v>43</v>
      </c>
      <c r="N1" s="1" t="s">
        <v>44</v>
      </c>
      <c r="O1" s="1" t="s">
        <v>55</v>
      </c>
      <c r="P1" s="1" t="s">
        <v>56</v>
      </c>
      <c r="Q1" s="1" t="s">
        <v>57</v>
      </c>
      <c r="R1" s="1" t="s">
        <v>58</v>
      </c>
      <c r="S1" s="1" t="s">
        <v>59</v>
      </c>
      <c r="T1" s="1" t="s">
        <v>60</v>
      </c>
      <c r="U1" s="1" t="s">
        <v>61</v>
      </c>
      <c r="V1" s="1" t="s">
        <v>62</v>
      </c>
      <c r="W1" s="1" t="s">
        <v>63</v>
      </c>
      <c r="X1" s="1" t="s">
        <v>64</v>
      </c>
      <c r="Y1" s="1" t="s">
        <v>65</v>
      </c>
      <c r="Z1" s="1" t="s">
        <v>66</v>
      </c>
      <c r="AA1" s="1" t="s">
        <v>67</v>
      </c>
      <c r="AB1" s="1" t="s">
        <v>52</v>
      </c>
      <c r="AC1" s="1" t="s">
        <v>68</v>
      </c>
      <c r="AD1" s="14" t="s">
        <v>45</v>
      </c>
      <c r="AE1" s="1" t="s">
        <v>69</v>
      </c>
      <c r="AF1" s="1" t="s">
        <v>70</v>
      </c>
      <c r="AG1" s="1" t="s">
        <v>71</v>
      </c>
      <c r="AH1" s="1" t="s">
        <v>54</v>
      </c>
      <c r="AI1" s="1" t="s">
        <v>72</v>
      </c>
      <c r="AJ1" s="1" t="s">
        <v>46</v>
      </c>
      <c r="AK1" s="1" t="s">
        <v>47</v>
      </c>
      <c r="AL1" s="1" t="s">
        <v>73</v>
      </c>
      <c r="AM1" s="1" t="s">
        <v>74</v>
      </c>
      <c r="AN1" s="1" t="s">
        <v>75</v>
      </c>
      <c r="AO1" s="1" t="s">
        <v>53</v>
      </c>
      <c r="AP1" s="1" t="s">
        <v>76</v>
      </c>
      <c r="AQ1" s="1" t="s">
        <v>48</v>
      </c>
      <c r="AR1" s="1" t="s">
        <v>49</v>
      </c>
      <c r="AS1" s="11" t="s">
        <v>50</v>
      </c>
      <c r="AT1" s="15" t="s">
        <v>51</v>
      </c>
    </row>
    <row r="2" spans="1:46" s="18" customFormat="1" x14ac:dyDescent="0.25">
      <c r="A2" s="16"/>
      <c r="B2" s="16"/>
      <c r="C2" s="16"/>
      <c r="D2" s="16"/>
      <c r="E2" s="16"/>
      <c r="F2" s="16" t="s">
        <v>21</v>
      </c>
      <c r="G2" s="16"/>
      <c r="H2" s="17">
        <v>25</v>
      </c>
      <c r="I2" s="17"/>
      <c r="J2" s="17"/>
      <c r="K2" s="16"/>
      <c r="L2" s="16"/>
      <c r="M2" s="16"/>
      <c r="N2" s="17"/>
      <c r="R2" s="17"/>
      <c r="S2" s="17"/>
      <c r="T2" s="17"/>
      <c r="V2" s="16"/>
      <c r="W2" s="17"/>
      <c r="X2" s="17"/>
      <c r="Y2" s="16"/>
      <c r="Z2" s="16"/>
      <c r="AA2" s="16"/>
      <c r="AB2" s="16"/>
      <c r="AC2" s="17"/>
      <c r="AD2" s="17"/>
      <c r="AE2" s="16"/>
      <c r="AF2" s="16"/>
      <c r="AG2" s="16"/>
      <c r="AH2" s="17"/>
      <c r="AJ2" s="16"/>
      <c r="AK2" s="16"/>
      <c r="AM2" s="16"/>
      <c r="AN2" s="16"/>
      <c r="AO2" s="16"/>
      <c r="AP2" s="16"/>
      <c r="AS2" s="19"/>
      <c r="AT2" s="19"/>
    </row>
    <row r="3" spans="1:46" s="18" customFormat="1" x14ac:dyDescent="0.25">
      <c r="A3" s="16"/>
      <c r="B3" s="16"/>
      <c r="C3" s="16"/>
      <c r="D3" s="16"/>
      <c r="E3" s="16"/>
      <c r="F3" s="16" t="s">
        <v>9</v>
      </c>
      <c r="G3" s="16"/>
      <c r="H3" s="17">
        <v>300</v>
      </c>
      <c r="I3" s="17"/>
      <c r="J3" s="17"/>
      <c r="K3" s="16"/>
      <c r="L3" s="16"/>
      <c r="M3" s="16"/>
      <c r="N3" s="17"/>
      <c r="R3" s="17"/>
      <c r="S3" s="17"/>
      <c r="T3" s="17"/>
      <c r="V3" s="16"/>
      <c r="W3" s="17"/>
      <c r="X3" s="17"/>
      <c r="Y3" s="16"/>
      <c r="Z3" s="16"/>
      <c r="AA3" s="16"/>
      <c r="AB3" s="16"/>
      <c r="AC3" s="17"/>
      <c r="AD3" s="17"/>
      <c r="AE3" s="16"/>
      <c r="AF3" s="16"/>
      <c r="AG3" s="16"/>
      <c r="AH3" s="17"/>
      <c r="AJ3" s="16"/>
      <c r="AK3" s="16"/>
      <c r="AM3" s="16"/>
      <c r="AN3" s="16"/>
      <c r="AO3" s="16"/>
      <c r="AS3" s="19"/>
      <c r="AT3" s="19"/>
    </row>
    <row r="4" spans="1:46" s="18" customFormat="1" x14ac:dyDescent="0.25">
      <c r="A4" s="16"/>
      <c r="B4" s="16"/>
      <c r="C4" s="16"/>
      <c r="D4" s="16"/>
      <c r="E4" s="16"/>
      <c r="F4" s="16" t="s">
        <v>16</v>
      </c>
      <c r="G4" s="16"/>
      <c r="H4" s="17">
        <v>300</v>
      </c>
      <c r="I4" s="17"/>
      <c r="J4" s="17"/>
      <c r="K4" s="16"/>
      <c r="L4" s="16"/>
      <c r="M4" s="16"/>
      <c r="N4" s="17"/>
      <c r="R4" s="17"/>
      <c r="S4" s="17"/>
      <c r="T4" s="17"/>
      <c r="V4" s="16"/>
      <c r="W4" s="17"/>
      <c r="X4" s="17"/>
      <c r="Y4" s="16"/>
      <c r="Z4" s="16"/>
      <c r="AA4" s="16"/>
      <c r="AB4" s="16"/>
      <c r="AC4" s="17"/>
      <c r="AD4" s="17"/>
      <c r="AE4" s="16"/>
      <c r="AF4" s="16"/>
      <c r="AG4" s="16"/>
      <c r="AH4" s="17"/>
      <c r="AJ4" s="16"/>
      <c r="AK4" s="16"/>
      <c r="AM4" s="16"/>
      <c r="AN4" s="16"/>
      <c r="AO4" s="16"/>
      <c r="AP4" s="16"/>
      <c r="AQ4" s="16"/>
      <c r="AR4" s="16"/>
      <c r="AS4" s="19"/>
      <c r="AT4" s="19"/>
    </row>
    <row r="5" spans="1:46" s="18" customFormat="1" x14ac:dyDescent="0.25">
      <c r="A5" s="16"/>
      <c r="B5" s="16"/>
      <c r="C5" s="16"/>
      <c r="D5" s="16"/>
      <c r="E5" s="16"/>
      <c r="F5" s="16" t="s">
        <v>9</v>
      </c>
      <c r="G5" s="16"/>
      <c r="H5" s="17">
        <v>50</v>
      </c>
      <c r="I5" s="17"/>
      <c r="J5" s="17"/>
      <c r="K5" s="16"/>
      <c r="L5" s="16"/>
      <c r="M5" s="16"/>
      <c r="N5" s="17"/>
      <c r="R5" s="17"/>
      <c r="S5" s="17"/>
      <c r="T5" s="17"/>
      <c r="V5" s="16"/>
      <c r="W5" s="17"/>
      <c r="X5" s="17"/>
      <c r="Y5" s="16"/>
      <c r="Z5" s="16"/>
      <c r="AA5" s="16"/>
      <c r="AB5" s="16"/>
      <c r="AC5" s="17"/>
      <c r="AD5" s="17"/>
      <c r="AE5" s="16"/>
      <c r="AF5" s="16"/>
      <c r="AG5" s="16"/>
      <c r="AH5" s="17"/>
      <c r="AJ5" s="16"/>
      <c r="AK5" s="16"/>
      <c r="AM5" s="16"/>
      <c r="AN5" s="16"/>
      <c r="AO5" s="16"/>
      <c r="AQ5" s="16"/>
      <c r="AR5" s="16"/>
      <c r="AS5" s="19"/>
      <c r="AT5" s="19"/>
    </row>
    <row r="6" spans="1:46" s="18" customFormat="1" ht="15.75" thickBot="1" x14ac:dyDescent="0.3">
      <c r="A6" s="16"/>
      <c r="B6" s="16"/>
      <c r="C6" s="16"/>
      <c r="D6" s="16"/>
      <c r="E6" s="16"/>
      <c r="F6" s="16" t="s">
        <v>10</v>
      </c>
      <c r="G6" s="16"/>
      <c r="H6" s="17">
        <v>250</v>
      </c>
      <c r="I6" s="17"/>
      <c r="J6" s="17"/>
      <c r="K6" s="16"/>
      <c r="L6" s="16"/>
      <c r="M6" s="16"/>
      <c r="N6" s="17"/>
      <c r="R6" s="17"/>
      <c r="S6" s="17"/>
      <c r="T6" s="17"/>
      <c r="V6" s="16"/>
      <c r="W6" s="17"/>
      <c r="X6" s="17"/>
      <c r="Y6" s="16"/>
      <c r="Z6" s="16"/>
      <c r="AA6" s="16"/>
      <c r="AB6" s="16"/>
      <c r="AC6" s="17"/>
      <c r="AD6" s="17"/>
      <c r="AE6" s="16"/>
      <c r="AF6" s="16"/>
      <c r="AG6" s="16"/>
      <c r="AH6" s="17"/>
      <c r="AJ6" s="16"/>
      <c r="AK6" s="16"/>
      <c r="AM6" s="16"/>
      <c r="AN6" s="16"/>
      <c r="AO6" s="16"/>
      <c r="AP6" s="16"/>
      <c r="AS6" s="19"/>
      <c r="AT6" s="19"/>
    </row>
    <row r="7" spans="1:46" s="18" customFormat="1" x14ac:dyDescent="0.25">
      <c r="A7" s="16"/>
      <c r="B7" s="16"/>
      <c r="C7" s="20"/>
      <c r="D7" s="16"/>
      <c r="E7" s="16"/>
      <c r="F7" s="16" t="s">
        <v>10</v>
      </c>
      <c r="G7" s="16"/>
      <c r="H7" s="21">
        <v>100</v>
      </c>
      <c r="I7" s="17"/>
      <c r="J7" s="17"/>
      <c r="K7" s="16"/>
      <c r="L7" s="16"/>
      <c r="M7" s="16"/>
      <c r="N7" s="17"/>
      <c r="R7" s="17"/>
      <c r="S7" s="17"/>
      <c r="T7" s="17"/>
      <c r="V7" s="16"/>
      <c r="W7" s="17"/>
      <c r="X7" s="17"/>
      <c r="Y7" s="16"/>
      <c r="Z7" s="16"/>
      <c r="AA7" s="16"/>
      <c r="AB7" s="16"/>
      <c r="AC7" s="17"/>
      <c r="AD7" s="17"/>
      <c r="AE7" s="16"/>
      <c r="AF7" s="16"/>
      <c r="AG7" s="16"/>
      <c r="AH7" s="17"/>
      <c r="AJ7" s="16"/>
      <c r="AK7" s="16"/>
      <c r="AM7" s="16"/>
      <c r="AN7" s="16"/>
      <c r="AO7" s="16"/>
      <c r="AP7" s="16"/>
      <c r="AS7" s="19"/>
      <c r="AT7" s="19"/>
    </row>
    <row r="8" spans="1:46" s="18" customFormat="1" ht="15.75" thickBot="1" x14ac:dyDescent="0.3">
      <c r="A8" s="16"/>
      <c r="B8" s="16"/>
      <c r="C8" s="22"/>
      <c r="D8" s="16"/>
      <c r="E8" s="16"/>
      <c r="F8" s="16" t="s">
        <v>15</v>
      </c>
      <c r="G8" s="16"/>
      <c r="H8" s="23">
        <v>25</v>
      </c>
      <c r="I8" s="17"/>
      <c r="J8" s="17"/>
      <c r="K8" s="16"/>
      <c r="L8" s="16"/>
      <c r="M8" s="16"/>
      <c r="N8" s="17"/>
      <c r="O8" s="16"/>
      <c r="R8" s="17"/>
      <c r="S8" s="17"/>
      <c r="T8" s="17"/>
      <c r="V8" s="16"/>
      <c r="W8" s="17"/>
      <c r="X8" s="17"/>
      <c r="Y8" s="16"/>
      <c r="Z8" s="16"/>
      <c r="AA8" s="16"/>
      <c r="AB8" s="16"/>
      <c r="AC8" s="17"/>
      <c r="AD8" s="17"/>
      <c r="AE8" s="16"/>
      <c r="AF8" s="16"/>
      <c r="AG8" s="16"/>
      <c r="AH8" s="17"/>
      <c r="AJ8" s="16"/>
      <c r="AK8" s="16"/>
      <c r="AM8" s="16"/>
      <c r="AN8" s="16"/>
      <c r="AO8" s="16"/>
      <c r="AP8" s="16"/>
      <c r="AS8" s="19"/>
      <c r="AT8" s="19"/>
    </row>
    <row r="9" spans="1:46" s="18" customFormat="1" x14ac:dyDescent="0.25">
      <c r="A9" s="16"/>
      <c r="B9" s="16"/>
      <c r="C9" s="16"/>
      <c r="D9" s="16"/>
      <c r="E9" s="16"/>
      <c r="F9" s="16" t="s">
        <v>1</v>
      </c>
      <c r="G9" s="16"/>
      <c r="H9" s="17">
        <v>750</v>
      </c>
      <c r="I9" s="17"/>
      <c r="J9" s="17"/>
      <c r="K9" s="16"/>
      <c r="L9" s="16"/>
      <c r="M9" s="16"/>
      <c r="N9" s="17"/>
      <c r="R9" s="17"/>
      <c r="S9" s="17"/>
      <c r="T9" s="17"/>
      <c r="V9" s="16"/>
      <c r="W9" s="17"/>
      <c r="X9" s="17"/>
      <c r="Y9" s="16"/>
      <c r="Z9" s="16"/>
      <c r="AA9" s="16"/>
      <c r="AB9" s="16"/>
      <c r="AC9" s="17"/>
      <c r="AD9" s="17"/>
      <c r="AE9" s="16"/>
      <c r="AF9" s="16"/>
      <c r="AG9" s="16"/>
      <c r="AH9" s="17"/>
      <c r="AJ9" s="16"/>
      <c r="AK9" s="16"/>
      <c r="AM9" s="16"/>
      <c r="AN9" s="16"/>
      <c r="AO9" s="16"/>
      <c r="AP9" s="16"/>
      <c r="AS9" s="19"/>
      <c r="AT9" s="19"/>
    </row>
    <row r="10" spans="1:46" s="18" customFormat="1" x14ac:dyDescent="0.25">
      <c r="A10" s="16"/>
      <c r="B10" s="16"/>
      <c r="C10" s="16"/>
      <c r="D10" s="16"/>
      <c r="E10" s="16"/>
      <c r="F10" s="16" t="s">
        <v>17</v>
      </c>
      <c r="G10" s="16"/>
      <c r="H10" s="17">
        <v>400</v>
      </c>
      <c r="I10" s="17"/>
      <c r="J10" s="17"/>
      <c r="K10" s="16"/>
      <c r="L10" s="16"/>
      <c r="M10" s="16"/>
      <c r="N10" s="17"/>
      <c r="O10" s="16"/>
      <c r="R10" s="17"/>
      <c r="S10" s="17"/>
      <c r="T10" s="17"/>
      <c r="V10" s="16"/>
      <c r="W10" s="17"/>
      <c r="X10" s="17"/>
      <c r="Y10" s="16"/>
      <c r="Z10" s="16"/>
      <c r="AA10" s="16"/>
      <c r="AB10" s="16"/>
      <c r="AC10" s="17"/>
      <c r="AD10" s="17"/>
      <c r="AE10" s="16"/>
      <c r="AF10" s="16"/>
      <c r="AG10" s="16"/>
      <c r="AH10" s="17"/>
      <c r="AJ10" s="16"/>
      <c r="AK10" s="16"/>
      <c r="AM10" s="16"/>
      <c r="AN10" s="16"/>
      <c r="AO10" s="16"/>
      <c r="AQ10" s="16"/>
      <c r="AR10" s="16"/>
      <c r="AS10" s="19"/>
      <c r="AT10" s="19"/>
    </row>
    <row r="11" spans="1:46" s="18" customFormat="1" x14ac:dyDescent="0.25">
      <c r="A11" s="16"/>
      <c r="B11" s="16"/>
      <c r="C11" s="16"/>
      <c r="D11" s="16"/>
      <c r="E11" s="16"/>
      <c r="F11" s="16" t="s">
        <v>7</v>
      </c>
      <c r="G11" s="16"/>
      <c r="H11" s="17">
        <v>200</v>
      </c>
      <c r="I11" s="17"/>
      <c r="J11" s="17"/>
      <c r="K11" s="16"/>
      <c r="L11" s="16"/>
      <c r="M11" s="16"/>
      <c r="N11" s="17"/>
      <c r="R11" s="17"/>
      <c r="S11" s="17"/>
      <c r="T11" s="17"/>
      <c r="V11" s="16"/>
      <c r="W11" s="17"/>
      <c r="X11" s="17"/>
      <c r="Y11" s="16"/>
      <c r="Z11" s="16"/>
      <c r="AA11" s="16"/>
      <c r="AB11" s="16"/>
      <c r="AC11" s="17"/>
      <c r="AD11" s="17"/>
      <c r="AE11" s="16"/>
      <c r="AF11" s="16"/>
      <c r="AG11" s="16"/>
      <c r="AH11" s="17"/>
      <c r="AJ11" s="16"/>
      <c r="AK11" s="16"/>
      <c r="AM11" s="16"/>
      <c r="AN11" s="16"/>
      <c r="AO11" s="16"/>
      <c r="AP11" s="16"/>
      <c r="AQ11" s="16"/>
      <c r="AR11" s="16"/>
      <c r="AS11" s="19"/>
      <c r="AT11" s="19"/>
    </row>
    <row r="12" spans="1:46" s="18" customFormat="1" x14ac:dyDescent="0.25">
      <c r="A12" s="16"/>
      <c r="B12" s="16"/>
      <c r="C12" s="16"/>
      <c r="D12" s="16"/>
      <c r="E12" s="16"/>
      <c r="F12" s="16" t="s">
        <v>9</v>
      </c>
      <c r="G12" s="16"/>
      <c r="H12" s="17">
        <v>1500</v>
      </c>
      <c r="I12" s="17"/>
      <c r="J12" s="17"/>
      <c r="K12" s="16"/>
      <c r="L12" s="16"/>
      <c r="M12" s="16"/>
      <c r="N12" s="17"/>
      <c r="R12" s="17"/>
      <c r="S12" s="17"/>
      <c r="T12" s="17"/>
      <c r="V12" s="16"/>
      <c r="W12" s="17"/>
      <c r="X12" s="17"/>
      <c r="Y12" s="16"/>
      <c r="Z12" s="16"/>
      <c r="AA12" s="16"/>
      <c r="AB12" s="16"/>
      <c r="AC12" s="17"/>
      <c r="AD12" s="17"/>
      <c r="AE12" s="16"/>
      <c r="AF12" s="16"/>
      <c r="AG12" s="16"/>
      <c r="AH12" s="17"/>
      <c r="AJ12" s="16"/>
      <c r="AK12" s="16"/>
      <c r="AM12" s="16"/>
      <c r="AN12" s="16"/>
      <c r="AO12" s="16"/>
      <c r="AP12" s="16"/>
      <c r="AQ12" s="16"/>
      <c r="AR12" s="16"/>
      <c r="AS12" s="19"/>
      <c r="AT12" s="19"/>
    </row>
    <row r="13" spans="1:46" s="18" customFormat="1" x14ac:dyDescent="0.25">
      <c r="A13" s="16"/>
      <c r="B13" s="16"/>
      <c r="C13" s="16"/>
      <c r="D13" s="16"/>
      <c r="E13" s="16"/>
      <c r="F13" s="16" t="s">
        <v>19</v>
      </c>
      <c r="G13" s="16"/>
      <c r="H13" s="17">
        <v>150</v>
      </c>
      <c r="I13" s="17"/>
      <c r="J13" s="17"/>
      <c r="K13" s="16"/>
      <c r="L13" s="16"/>
      <c r="M13" s="16"/>
      <c r="N13" s="17"/>
      <c r="Q13" s="16"/>
      <c r="R13" s="17"/>
      <c r="S13" s="17"/>
      <c r="T13" s="17"/>
      <c r="V13" s="16"/>
      <c r="W13" s="17"/>
      <c r="X13" s="17"/>
      <c r="Y13" s="16"/>
      <c r="Z13" s="16"/>
      <c r="AA13" s="16"/>
      <c r="AB13" s="16"/>
      <c r="AC13" s="17"/>
      <c r="AD13" s="17"/>
      <c r="AE13" s="16"/>
      <c r="AF13" s="16"/>
      <c r="AG13" s="16"/>
      <c r="AH13" s="17"/>
      <c r="AJ13" s="16"/>
      <c r="AK13" s="16"/>
      <c r="AM13" s="16"/>
      <c r="AN13" s="16"/>
      <c r="AO13" s="16"/>
      <c r="AP13" s="16"/>
      <c r="AS13" s="19"/>
      <c r="AT13" s="19"/>
    </row>
    <row r="14" spans="1:46" s="18" customFormat="1" x14ac:dyDescent="0.25">
      <c r="A14" s="16"/>
      <c r="B14" s="16"/>
      <c r="C14" s="16"/>
      <c r="D14" s="16"/>
      <c r="E14" s="16"/>
      <c r="F14" s="16" t="s">
        <v>10</v>
      </c>
      <c r="G14" s="16"/>
      <c r="H14" s="17">
        <v>25</v>
      </c>
      <c r="I14" s="17"/>
      <c r="J14" s="17"/>
      <c r="K14" s="16"/>
      <c r="L14" s="16"/>
      <c r="M14" s="16"/>
      <c r="N14" s="17"/>
      <c r="R14" s="17"/>
      <c r="S14" s="17"/>
      <c r="T14" s="17"/>
      <c r="V14" s="16"/>
      <c r="W14" s="17"/>
      <c r="X14" s="17"/>
      <c r="Y14" s="16"/>
      <c r="Z14" s="16"/>
      <c r="AA14" s="16"/>
      <c r="AB14" s="16"/>
      <c r="AC14" s="17"/>
      <c r="AD14" s="17"/>
      <c r="AE14" s="16"/>
      <c r="AF14" s="16"/>
      <c r="AG14" s="16"/>
      <c r="AH14" s="17"/>
      <c r="AJ14" s="16"/>
      <c r="AK14" s="16"/>
      <c r="AM14" s="16"/>
      <c r="AN14" s="16"/>
      <c r="AO14" s="16"/>
      <c r="AP14" s="16"/>
      <c r="AS14" s="19"/>
      <c r="AT14" s="19"/>
    </row>
    <row r="15" spans="1:46" s="18" customFormat="1" x14ac:dyDescent="0.25">
      <c r="A15" s="16"/>
      <c r="B15" s="16"/>
      <c r="C15" s="16"/>
      <c r="D15" s="16"/>
      <c r="E15" s="16"/>
      <c r="F15" s="16" t="s">
        <v>23</v>
      </c>
      <c r="G15" s="16"/>
      <c r="H15" s="17">
        <v>200</v>
      </c>
      <c r="I15" s="17"/>
      <c r="J15" s="17"/>
      <c r="K15" s="16"/>
      <c r="L15" s="16"/>
      <c r="M15" s="16"/>
      <c r="N15" s="17"/>
      <c r="R15" s="17"/>
      <c r="S15" s="17"/>
      <c r="T15" s="17"/>
      <c r="V15" s="16"/>
      <c r="W15" s="17"/>
      <c r="X15" s="17"/>
      <c r="Y15" s="16"/>
      <c r="Z15" s="16"/>
      <c r="AA15" s="16"/>
      <c r="AB15" s="16"/>
      <c r="AC15" s="17"/>
      <c r="AD15" s="17"/>
      <c r="AE15" s="16"/>
      <c r="AF15" s="16"/>
      <c r="AG15" s="16"/>
      <c r="AH15" s="17"/>
      <c r="AJ15" s="16"/>
      <c r="AK15" s="16"/>
      <c r="AM15" s="16"/>
      <c r="AN15" s="16"/>
      <c r="AO15" s="16"/>
      <c r="AP15" s="16"/>
      <c r="AS15" s="19"/>
      <c r="AT15" s="19"/>
    </row>
    <row r="16" spans="1:46" s="18" customFormat="1" x14ac:dyDescent="0.25">
      <c r="A16" s="16"/>
      <c r="B16" s="16"/>
      <c r="C16" s="16"/>
      <c r="D16" s="16"/>
      <c r="E16" s="16"/>
      <c r="F16" s="16" t="s">
        <v>8</v>
      </c>
      <c r="G16" s="16"/>
      <c r="H16" s="17">
        <v>200</v>
      </c>
      <c r="I16" s="17"/>
      <c r="J16" s="17"/>
      <c r="K16" s="16"/>
      <c r="L16" s="16"/>
      <c r="M16" s="16"/>
      <c r="N16" s="17"/>
      <c r="R16" s="17"/>
      <c r="S16" s="17"/>
      <c r="T16" s="17"/>
      <c r="V16" s="16"/>
      <c r="W16" s="17"/>
      <c r="X16" s="17"/>
      <c r="Y16" s="16"/>
      <c r="Z16" s="16"/>
      <c r="AA16" s="16"/>
      <c r="AB16" s="16"/>
      <c r="AC16" s="17"/>
      <c r="AD16" s="17"/>
      <c r="AE16" s="16"/>
      <c r="AF16" s="16"/>
      <c r="AG16" s="16"/>
      <c r="AH16" s="17"/>
      <c r="AJ16" s="16"/>
      <c r="AK16" s="16"/>
      <c r="AM16" s="16"/>
      <c r="AN16" s="16"/>
      <c r="AO16" s="16"/>
      <c r="AP16" s="16"/>
      <c r="AQ16" s="16"/>
      <c r="AS16" s="19"/>
      <c r="AT16" s="19"/>
    </row>
    <row r="17" spans="1:46" s="18" customFormat="1" x14ac:dyDescent="0.25">
      <c r="A17" s="16"/>
      <c r="B17" s="16"/>
      <c r="C17" s="16"/>
      <c r="D17" s="16"/>
      <c r="E17" s="16"/>
      <c r="F17" s="16" t="s">
        <v>9</v>
      </c>
      <c r="G17" s="16"/>
      <c r="H17" s="17">
        <v>1000</v>
      </c>
      <c r="I17" s="17"/>
      <c r="J17" s="17"/>
      <c r="K17" s="16"/>
      <c r="L17" s="16"/>
      <c r="M17" s="16"/>
      <c r="N17" s="17"/>
      <c r="R17" s="17"/>
      <c r="S17" s="17"/>
      <c r="T17" s="17"/>
      <c r="V17" s="16"/>
      <c r="W17" s="17"/>
      <c r="X17" s="17"/>
      <c r="Y17" s="16"/>
      <c r="Z17" s="16"/>
      <c r="AA17" s="16"/>
      <c r="AB17" s="16"/>
      <c r="AC17" s="17"/>
      <c r="AD17" s="17"/>
      <c r="AE17" s="16"/>
      <c r="AF17" s="16"/>
      <c r="AG17" s="16"/>
      <c r="AH17" s="17"/>
      <c r="AJ17" s="16"/>
      <c r="AK17" s="16"/>
      <c r="AM17" s="16"/>
      <c r="AN17" s="16"/>
      <c r="AO17" s="16"/>
      <c r="AS17" s="19"/>
      <c r="AT17" s="19"/>
    </row>
    <row r="18" spans="1:46" s="18" customFormat="1" x14ac:dyDescent="0.25">
      <c r="A18" s="16"/>
      <c r="B18" s="16"/>
      <c r="C18" s="16"/>
      <c r="D18" s="16"/>
      <c r="E18" s="16"/>
      <c r="F18" s="16" t="s">
        <v>13</v>
      </c>
      <c r="G18" s="16"/>
      <c r="H18" s="17">
        <v>200</v>
      </c>
      <c r="I18" s="17"/>
      <c r="J18" s="17"/>
      <c r="K18" s="16"/>
      <c r="L18" s="16"/>
      <c r="M18" s="16"/>
      <c r="N18" s="17"/>
      <c r="R18" s="17"/>
      <c r="S18" s="17"/>
      <c r="T18" s="17"/>
      <c r="V18" s="16"/>
      <c r="W18" s="17"/>
      <c r="X18" s="17"/>
      <c r="Y18" s="16"/>
      <c r="Z18" s="16"/>
      <c r="AA18" s="16"/>
      <c r="AB18" s="16"/>
      <c r="AC18" s="17"/>
      <c r="AD18" s="17"/>
      <c r="AE18" s="16"/>
      <c r="AF18" s="16"/>
      <c r="AG18" s="16"/>
      <c r="AH18" s="17"/>
      <c r="AJ18" s="16"/>
      <c r="AK18" s="16"/>
      <c r="AM18" s="16"/>
      <c r="AN18" s="16"/>
      <c r="AO18" s="16"/>
      <c r="AP18" s="16"/>
      <c r="AS18" s="19"/>
      <c r="AT18" s="19"/>
    </row>
    <row r="19" spans="1:46" s="18" customFormat="1" x14ac:dyDescent="0.25">
      <c r="A19" s="16"/>
      <c r="B19" s="16"/>
      <c r="C19" s="16"/>
      <c r="D19" s="16"/>
      <c r="E19" s="16"/>
      <c r="F19" s="16" t="s">
        <v>9</v>
      </c>
      <c r="G19" s="16"/>
      <c r="H19" s="17">
        <v>1000</v>
      </c>
      <c r="I19" s="17"/>
      <c r="J19" s="17"/>
      <c r="K19" s="16"/>
      <c r="L19" s="16"/>
      <c r="M19" s="16"/>
      <c r="N19" s="17"/>
      <c r="R19" s="17"/>
      <c r="S19" s="17"/>
      <c r="T19" s="17"/>
      <c r="V19" s="16"/>
      <c r="W19" s="17"/>
      <c r="X19" s="17"/>
      <c r="Y19" s="16"/>
      <c r="Z19" s="16"/>
      <c r="AA19" s="16"/>
      <c r="AB19" s="16"/>
      <c r="AC19" s="17"/>
      <c r="AD19" s="17"/>
      <c r="AE19" s="16"/>
      <c r="AF19" s="16"/>
      <c r="AG19" s="16"/>
      <c r="AH19" s="17"/>
      <c r="AJ19" s="16"/>
      <c r="AK19" s="16"/>
      <c r="AM19" s="16"/>
      <c r="AN19" s="16"/>
      <c r="AO19" s="16"/>
      <c r="AS19" s="19"/>
      <c r="AT19" s="19"/>
    </row>
    <row r="20" spans="1:46" s="18" customFormat="1" x14ac:dyDescent="0.25">
      <c r="A20" s="16"/>
      <c r="B20" s="16"/>
      <c r="C20" s="16"/>
      <c r="D20" s="16"/>
      <c r="E20" s="16"/>
      <c r="F20" s="16" t="s">
        <v>9</v>
      </c>
      <c r="G20" s="16"/>
      <c r="H20" s="17">
        <v>1000</v>
      </c>
      <c r="I20" s="17"/>
      <c r="J20" s="17"/>
      <c r="K20" s="16"/>
      <c r="L20" s="16"/>
      <c r="M20" s="16"/>
      <c r="N20" s="17"/>
      <c r="R20" s="17"/>
      <c r="S20" s="17"/>
      <c r="T20" s="17"/>
      <c r="V20" s="16"/>
      <c r="W20" s="17"/>
      <c r="X20" s="17"/>
      <c r="Y20" s="16"/>
      <c r="Z20" s="16"/>
      <c r="AA20" s="16"/>
      <c r="AB20" s="16"/>
      <c r="AC20" s="17"/>
      <c r="AD20" s="17"/>
      <c r="AE20" s="16"/>
      <c r="AF20" s="16"/>
      <c r="AG20" s="16"/>
      <c r="AH20" s="17"/>
      <c r="AJ20" s="16"/>
      <c r="AK20" s="16"/>
      <c r="AM20" s="16"/>
      <c r="AN20" s="16"/>
      <c r="AO20" s="16"/>
      <c r="AS20" s="19"/>
      <c r="AT20" s="19"/>
    </row>
    <row r="21" spans="1:46" s="18" customFormat="1" x14ac:dyDescent="0.25">
      <c r="A21" s="16"/>
      <c r="B21" s="16"/>
      <c r="C21" s="16"/>
      <c r="D21" s="16"/>
      <c r="E21" s="16"/>
      <c r="F21" s="16" t="s">
        <v>7</v>
      </c>
      <c r="G21" s="16"/>
      <c r="H21" s="17">
        <v>250</v>
      </c>
      <c r="I21" s="17"/>
      <c r="J21" s="17"/>
      <c r="K21" s="16"/>
      <c r="L21" s="16"/>
      <c r="M21" s="16"/>
      <c r="N21" s="17"/>
      <c r="R21" s="17"/>
      <c r="S21" s="17"/>
      <c r="T21" s="17"/>
      <c r="V21" s="16"/>
      <c r="W21" s="17"/>
      <c r="X21" s="17"/>
      <c r="Y21" s="16"/>
      <c r="Z21" s="16"/>
      <c r="AA21" s="16"/>
      <c r="AB21" s="16"/>
      <c r="AC21" s="17"/>
      <c r="AD21" s="17"/>
      <c r="AE21" s="16"/>
      <c r="AF21" s="16"/>
      <c r="AG21" s="16"/>
      <c r="AH21" s="17"/>
      <c r="AJ21" s="16"/>
      <c r="AK21" s="16"/>
      <c r="AM21" s="16"/>
      <c r="AN21" s="16"/>
      <c r="AO21" s="16"/>
      <c r="AP21" s="16"/>
      <c r="AS21" s="19"/>
      <c r="AT21" s="19"/>
    </row>
    <row r="22" spans="1:46" s="18" customFormat="1" x14ac:dyDescent="0.25">
      <c r="A22" s="16"/>
      <c r="B22" s="16"/>
      <c r="C22" s="16"/>
      <c r="D22" s="16"/>
      <c r="E22" s="16"/>
      <c r="F22" s="16" t="s">
        <v>10</v>
      </c>
      <c r="G22" s="16"/>
      <c r="H22" s="17">
        <v>600</v>
      </c>
      <c r="I22" s="17"/>
      <c r="J22" s="17"/>
      <c r="K22" s="16"/>
      <c r="L22" s="16"/>
      <c r="M22" s="16"/>
      <c r="N22" s="17"/>
      <c r="R22" s="17"/>
      <c r="S22" s="17"/>
      <c r="T22" s="17"/>
      <c r="V22" s="16"/>
      <c r="W22" s="17"/>
      <c r="X22" s="17"/>
      <c r="Y22" s="16"/>
      <c r="Z22" s="16"/>
      <c r="AA22" s="16"/>
      <c r="AB22" s="16"/>
      <c r="AC22" s="17"/>
      <c r="AD22" s="17"/>
      <c r="AE22" s="16"/>
      <c r="AF22" s="16"/>
      <c r="AG22" s="16"/>
      <c r="AH22" s="17"/>
      <c r="AJ22" s="16"/>
      <c r="AK22" s="16"/>
      <c r="AM22" s="16"/>
      <c r="AN22" s="16"/>
      <c r="AO22" s="16"/>
      <c r="AP22" s="16"/>
      <c r="AS22" s="19"/>
      <c r="AT22" s="19"/>
    </row>
    <row r="23" spans="1:46" s="18" customFormat="1" x14ac:dyDescent="0.25">
      <c r="A23" s="16"/>
      <c r="B23" s="16"/>
      <c r="C23" s="16"/>
      <c r="D23" s="16"/>
      <c r="E23" s="16"/>
      <c r="F23" s="16" t="s">
        <v>7</v>
      </c>
      <c r="G23" s="16"/>
      <c r="H23" s="17">
        <v>2000</v>
      </c>
      <c r="I23" s="17"/>
      <c r="J23" s="17"/>
      <c r="K23" s="16"/>
      <c r="L23" s="16"/>
      <c r="M23" s="16"/>
      <c r="N23" s="17"/>
      <c r="R23" s="17"/>
      <c r="S23" s="17"/>
      <c r="T23" s="17"/>
      <c r="V23" s="16"/>
      <c r="W23" s="17"/>
      <c r="X23" s="17"/>
      <c r="Y23" s="16"/>
      <c r="Z23" s="16"/>
      <c r="AA23" s="16"/>
      <c r="AB23" s="16"/>
      <c r="AC23" s="17"/>
      <c r="AD23" s="17"/>
      <c r="AE23" s="16"/>
      <c r="AF23" s="16"/>
      <c r="AG23" s="16"/>
      <c r="AH23" s="17"/>
      <c r="AJ23" s="16"/>
      <c r="AK23" s="16"/>
      <c r="AM23" s="16"/>
      <c r="AN23" s="16"/>
      <c r="AO23" s="16"/>
      <c r="AP23" s="16"/>
      <c r="AS23" s="19"/>
      <c r="AT23" s="19"/>
    </row>
    <row r="24" spans="1:46" s="18" customFormat="1" x14ac:dyDescent="0.25">
      <c r="A24" s="16"/>
      <c r="B24" s="16"/>
      <c r="C24" s="16"/>
      <c r="D24" s="16"/>
      <c r="E24" s="16"/>
      <c r="F24" s="16" t="s">
        <v>10</v>
      </c>
      <c r="G24" s="16"/>
      <c r="H24" s="17">
        <v>450</v>
      </c>
      <c r="I24" s="17"/>
      <c r="J24" s="17"/>
      <c r="K24" s="16"/>
      <c r="L24" s="16"/>
      <c r="M24" s="16"/>
      <c r="N24" s="17"/>
      <c r="R24" s="17"/>
      <c r="S24" s="17"/>
      <c r="T24" s="17"/>
      <c r="V24" s="16"/>
      <c r="W24" s="17"/>
      <c r="X24" s="17"/>
      <c r="Y24" s="16"/>
      <c r="Z24" s="16"/>
      <c r="AA24" s="16"/>
      <c r="AB24" s="16"/>
      <c r="AC24" s="17"/>
      <c r="AD24" s="17"/>
      <c r="AE24" s="16"/>
      <c r="AF24" s="16"/>
      <c r="AG24" s="16"/>
      <c r="AH24" s="17"/>
      <c r="AJ24" s="16"/>
      <c r="AK24" s="16"/>
      <c r="AM24" s="16"/>
      <c r="AN24" s="16"/>
      <c r="AO24" s="16"/>
      <c r="AP24" s="16"/>
      <c r="AS24" s="19"/>
      <c r="AT24" s="19"/>
    </row>
    <row r="25" spans="1:46" s="18" customFormat="1" ht="15.75" thickBot="1" x14ac:dyDescent="0.3">
      <c r="A25" s="16"/>
      <c r="B25" s="16"/>
      <c r="C25" s="16"/>
      <c r="D25" s="16"/>
      <c r="E25" s="16"/>
      <c r="F25" s="16" t="s">
        <v>14</v>
      </c>
      <c r="G25" s="16"/>
      <c r="H25" s="17">
        <v>100</v>
      </c>
      <c r="I25" s="17"/>
      <c r="J25" s="17"/>
      <c r="K25" s="16"/>
      <c r="L25" s="16"/>
      <c r="M25" s="16"/>
      <c r="N25" s="17"/>
      <c r="R25" s="17"/>
      <c r="S25" s="17"/>
      <c r="T25" s="17"/>
      <c r="V25" s="16"/>
      <c r="W25" s="17"/>
      <c r="X25" s="17"/>
      <c r="Y25" s="16"/>
      <c r="Z25" s="16"/>
      <c r="AA25" s="16"/>
      <c r="AB25" s="16"/>
      <c r="AC25" s="17"/>
      <c r="AD25" s="17"/>
      <c r="AE25" s="16"/>
      <c r="AF25" s="16"/>
      <c r="AG25" s="16"/>
      <c r="AH25" s="17"/>
      <c r="AJ25" s="16"/>
      <c r="AK25" s="16"/>
      <c r="AM25" s="16"/>
      <c r="AN25" s="16"/>
      <c r="AO25" s="16"/>
      <c r="AP25" s="16"/>
      <c r="AS25" s="19"/>
      <c r="AT25" s="19"/>
    </row>
    <row r="26" spans="1:46" s="18" customFormat="1" x14ac:dyDescent="0.25">
      <c r="A26" s="16"/>
      <c r="B26" s="16"/>
      <c r="C26" s="20"/>
      <c r="D26" s="16"/>
      <c r="E26" s="16"/>
      <c r="F26" s="16" t="s">
        <v>8</v>
      </c>
      <c r="G26" s="16"/>
      <c r="H26" s="21">
        <v>200</v>
      </c>
      <c r="I26" s="17"/>
      <c r="J26" s="17"/>
      <c r="K26" s="16"/>
      <c r="L26" s="16"/>
      <c r="M26" s="16"/>
      <c r="N26" s="17"/>
      <c r="R26" s="17"/>
      <c r="S26" s="17"/>
      <c r="T26" s="17"/>
      <c r="V26" s="16"/>
      <c r="W26" s="17"/>
      <c r="X26" s="17"/>
      <c r="Y26" s="16"/>
      <c r="Z26" s="16"/>
      <c r="AA26" s="16"/>
      <c r="AB26" s="16"/>
      <c r="AC26" s="17"/>
      <c r="AD26" s="17"/>
      <c r="AE26" s="16"/>
      <c r="AF26" s="16"/>
      <c r="AG26" s="16"/>
      <c r="AH26" s="17"/>
      <c r="AJ26" s="16"/>
      <c r="AK26" s="16"/>
      <c r="AM26" s="16"/>
      <c r="AN26" s="16"/>
      <c r="AO26" s="16"/>
      <c r="AP26" s="16"/>
      <c r="AS26" s="19"/>
      <c r="AT26" s="19"/>
    </row>
    <row r="27" spans="1:46" s="18" customFormat="1" ht="15.75" thickBot="1" x14ac:dyDescent="0.3">
      <c r="A27" s="16"/>
      <c r="B27" s="16"/>
      <c r="C27" s="22"/>
      <c r="D27" s="16"/>
      <c r="E27" s="16"/>
      <c r="F27" s="16" t="s">
        <v>19</v>
      </c>
      <c r="G27" s="16"/>
      <c r="H27" s="23">
        <v>25</v>
      </c>
      <c r="I27" s="17"/>
      <c r="J27" s="17"/>
      <c r="K27" s="16"/>
      <c r="L27" s="16"/>
      <c r="M27" s="16"/>
      <c r="N27" s="17"/>
      <c r="R27" s="17"/>
      <c r="S27" s="17"/>
      <c r="T27" s="17"/>
      <c r="V27" s="16"/>
      <c r="W27" s="17"/>
      <c r="X27" s="17"/>
      <c r="Y27" s="16"/>
      <c r="Z27" s="16"/>
      <c r="AA27" s="16"/>
      <c r="AB27" s="16"/>
      <c r="AC27" s="17"/>
      <c r="AD27" s="17"/>
      <c r="AE27" s="16"/>
      <c r="AF27" s="16"/>
      <c r="AG27" s="16"/>
      <c r="AH27" s="17"/>
      <c r="AJ27" s="16"/>
      <c r="AK27" s="16"/>
      <c r="AM27" s="16"/>
      <c r="AN27" s="16"/>
      <c r="AO27" s="16"/>
      <c r="AP27" s="16"/>
      <c r="AS27" s="19"/>
      <c r="AT27" s="19"/>
    </row>
    <row r="28" spans="1:46" s="18" customFormat="1" x14ac:dyDescent="0.25">
      <c r="A28" s="16"/>
      <c r="B28" s="16"/>
      <c r="C28" s="16"/>
      <c r="D28" s="16"/>
      <c r="E28" s="16"/>
      <c r="F28" s="16" t="s">
        <v>14</v>
      </c>
      <c r="G28" s="16"/>
      <c r="H28" s="17">
        <v>300</v>
      </c>
      <c r="I28" s="17"/>
      <c r="J28" s="17"/>
      <c r="K28" s="16"/>
      <c r="L28" s="16"/>
      <c r="M28" s="16"/>
      <c r="N28" s="17"/>
      <c r="R28" s="17"/>
      <c r="S28" s="17"/>
      <c r="T28" s="17"/>
      <c r="V28" s="16"/>
      <c r="W28" s="17"/>
      <c r="X28" s="17"/>
      <c r="Y28" s="16"/>
      <c r="Z28" s="16"/>
      <c r="AA28" s="16"/>
      <c r="AB28" s="16"/>
      <c r="AC28" s="17"/>
      <c r="AD28" s="17"/>
      <c r="AE28" s="16"/>
      <c r="AF28" s="16"/>
      <c r="AG28" s="16"/>
      <c r="AH28" s="17"/>
      <c r="AJ28" s="16"/>
      <c r="AK28" s="16"/>
      <c r="AM28" s="16"/>
      <c r="AN28" s="16"/>
      <c r="AO28" s="16"/>
      <c r="AP28" s="16"/>
      <c r="AS28" s="19"/>
      <c r="AT28" s="19"/>
    </row>
    <row r="29" spans="1:46" s="18" customFormat="1" x14ac:dyDescent="0.25">
      <c r="A29" s="16"/>
      <c r="B29" s="16"/>
      <c r="C29" s="16"/>
      <c r="D29" s="16"/>
      <c r="E29" s="16"/>
      <c r="F29" s="16" t="s">
        <v>17</v>
      </c>
      <c r="G29" s="16"/>
      <c r="H29" s="17">
        <v>400</v>
      </c>
      <c r="I29" s="17"/>
      <c r="J29" s="17"/>
      <c r="K29" s="16"/>
      <c r="L29" s="16"/>
      <c r="M29" s="16"/>
      <c r="N29" s="17"/>
      <c r="O29" s="16"/>
      <c r="R29" s="17"/>
      <c r="S29" s="17"/>
      <c r="T29" s="17"/>
      <c r="V29" s="16"/>
      <c r="W29" s="17"/>
      <c r="X29" s="17"/>
      <c r="Y29" s="16"/>
      <c r="Z29" s="16"/>
      <c r="AA29" s="16"/>
      <c r="AB29" s="16"/>
      <c r="AC29" s="17"/>
      <c r="AD29" s="17"/>
      <c r="AE29" s="16"/>
      <c r="AF29" s="16"/>
      <c r="AG29" s="16"/>
      <c r="AH29" s="17"/>
      <c r="AJ29" s="16"/>
      <c r="AK29" s="16"/>
      <c r="AM29" s="16"/>
      <c r="AN29" s="16"/>
      <c r="AO29" s="16"/>
      <c r="AP29" s="16"/>
      <c r="AS29" s="19"/>
      <c r="AT29" s="19"/>
    </row>
    <row r="30" spans="1:46" s="18" customFormat="1" x14ac:dyDescent="0.25">
      <c r="A30" s="16"/>
      <c r="B30" s="16"/>
      <c r="C30" s="16"/>
      <c r="D30" s="16"/>
      <c r="E30" s="16"/>
      <c r="F30" s="16" t="s">
        <v>3</v>
      </c>
      <c r="G30" s="16"/>
      <c r="H30" s="17">
        <v>750</v>
      </c>
      <c r="I30" s="17"/>
      <c r="J30" s="17"/>
      <c r="K30" s="16"/>
      <c r="L30" s="16"/>
      <c r="M30" s="16"/>
      <c r="N30" s="17"/>
      <c r="R30" s="17"/>
      <c r="S30" s="17"/>
      <c r="T30" s="17"/>
      <c r="V30" s="16"/>
      <c r="W30" s="17"/>
      <c r="X30" s="17"/>
      <c r="Y30" s="16"/>
      <c r="Z30" s="16"/>
      <c r="AA30" s="16"/>
      <c r="AB30" s="16"/>
      <c r="AC30" s="17"/>
      <c r="AD30" s="17"/>
      <c r="AE30" s="16"/>
      <c r="AF30" s="16"/>
      <c r="AG30" s="16"/>
      <c r="AH30" s="17"/>
      <c r="AJ30" s="16"/>
      <c r="AK30" s="16"/>
      <c r="AM30" s="16"/>
      <c r="AN30" s="16"/>
      <c r="AO30" s="16"/>
      <c r="AS30" s="19"/>
      <c r="AT30" s="19"/>
    </row>
    <row r="31" spans="1:46" s="18" customFormat="1" x14ac:dyDescent="0.25">
      <c r="A31" s="16"/>
      <c r="B31" s="16"/>
      <c r="C31" s="16"/>
      <c r="D31" s="16"/>
      <c r="E31" s="16"/>
      <c r="F31" s="16" t="s">
        <v>14</v>
      </c>
      <c r="G31" s="16"/>
      <c r="H31" s="17">
        <v>100</v>
      </c>
      <c r="I31" s="17"/>
      <c r="J31" s="17"/>
      <c r="K31" s="16"/>
      <c r="L31" s="16"/>
      <c r="M31" s="16"/>
      <c r="N31" s="17"/>
      <c r="R31" s="17"/>
      <c r="S31" s="17"/>
      <c r="T31" s="17"/>
      <c r="V31" s="16"/>
      <c r="W31" s="17"/>
      <c r="X31" s="17"/>
      <c r="Y31" s="16"/>
      <c r="Z31" s="16"/>
      <c r="AA31" s="16"/>
      <c r="AB31" s="16"/>
      <c r="AC31" s="17"/>
      <c r="AD31" s="17"/>
      <c r="AE31" s="16"/>
      <c r="AF31" s="16"/>
      <c r="AG31" s="16"/>
      <c r="AH31" s="17"/>
      <c r="AJ31" s="16"/>
      <c r="AK31" s="16"/>
      <c r="AM31" s="16"/>
      <c r="AN31" s="16"/>
      <c r="AO31" s="16"/>
      <c r="AP31" s="16"/>
      <c r="AS31" s="19"/>
      <c r="AT31" s="19"/>
    </row>
    <row r="32" spans="1:46" s="18" customFormat="1" x14ac:dyDescent="0.25">
      <c r="A32" s="16"/>
      <c r="B32" s="16"/>
      <c r="C32" s="16"/>
      <c r="D32" s="16"/>
      <c r="E32" s="16"/>
      <c r="F32" s="16" t="s">
        <v>16</v>
      </c>
      <c r="G32" s="16"/>
      <c r="H32" s="17">
        <v>400</v>
      </c>
      <c r="I32" s="17"/>
      <c r="J32" s="17"/>
      <c r="K32" s="16"/>
      <c r="L32" s="16"/>
      <c r="M32" s="16"/>
      <c r="N32" s="17"/>
      <c r="R32" s="17"/>
      <c r="S32" s="17"/>
      <c r="T32" s="17"/>
      <c r="V32" s="16"/>
      <c r="W32" s="17"/>
      <c r="X32" s="17"/>
      <c r="Y32" s="16"/>
      <c r="Z32" s="16"/>
      <c r="AA32" s="16"/>
      <c r="AB32" s="16"/>
      <c r="AC32" s="17"/>
      <c r="AD32" s="17"/>
      <c r="AE32" s="16"/>
      <c r="AF32" s="16"/>
      <c r="AG32" s="16"/>
      <c r="AH32" s="17"/>
      <c r="AJ32" s="16"/>
      <c r="AK32" s="16"/>
      <c r="AM32" s="16"/>
      <c r="AN32" s="16"/>
      <c r="AO32" s="16"/>
      <c r="AP32" s="16"/>
      <c r="AS32" s="19"/>
      <c r="AT32" s="19"/>
    </row>
    <row r="33" spans="1:46" s="18" customFormat="1" x14ac:dyDescent="0.25">
      <c r="A33" s="16"/>
      <c r="B33" s="16"/>
      <c r="C33" s="16"/>
      <c r="D33" s="16"/>
      <c r="E33" s="16"/>
      <c r="F33" s="16" t="s">
        <v>11</v>
      </c>
      <c r="G33" s="16"/>
      <c r="H33" s="17">
        <v>1500</v>
      </c>
      <c r="I33" s="17"/>
      <c r="J33" s="17"/>
      <c r="K33" s="16"/>
      <c r="L33" s="16"/>
      <c r="M33" s="16"/>
      <c r="N33" s="17"/>
      <c r="R33" s="17"/>
      <c r="S33" s="17"/>
      <c r="T33" s="17"/>
      <c r="V33" s="16"/>
      <c r="W33" s="17"/>
      <c r="X33" s="17"/>
      <c r="Y33" s="16"/>
      <c r="Z33" s="16"/>
      <c r="AA33" s="16"/>
      <c r="AB33" s="16"/>
      <c r="AC33" s="17"/>
      <c r="AD33" s="17"/>
      <c r="AE33" s="16"/>
      <c r="AF33" s="16"/>
      <c r="AG33" s="16"/>
      <c r="AH33" s="17"/>
      <c r="AJ33" s="16"/>
      <c r="AK33" s="16"/>
      <c r="AM33" s="16"/>
      <c r="AN33" s="16"/>
      <c r="AO33" s="16"/>
      <c r="AP33" s="16"/>
      <c r="AS33" s="19"/>
      <c r="AT33" s="19"/>
    </row>
    <row r="34" spans="1:46" s="26" customFormat="1" x14ac:dyDescent="0.25">
      <c r="A34" s="24"/>
      <c r="B34" s="24"/>
      <c r="C34" s="24"/>
      <c r="D34" s="24"/>
      <c r="E34" s="24"/>
      <c r="F34" s="24" t="s">
        <v>10</v>
      </c>
      <c r="G34" s="24"/>
      <c r="H34" s="25">
        <v>250</v>
      </c>
      <c r="I34" s="25"/>
      <c r="J34" s="25"/>
      <c r="K34" s="24"/>
      <c r="L34" s="24"/>
      <c r="M34" s="24"/>
      <c r="N34" s="25"/>
      <c r="R34" s="25"/>
      <c r="S34" s="25"/>
      <c r="T34" s="25"/>
      <c r="V34" s="24"/>
      <c r="W34" s="25"/>
      <c r="X34" s="25"/>
      <c r="Y34" s="24"/>
      <c r="Z34" s="24"/>
      <c r="AA34" s="24"/>
      <c r="AB34" s="24"/>
      <c r="AC34" s="25"/>
      <c r="AD34" s="25"/>
      <c r="AE34" s="24"/>
      <c r="AF34" s="24"/>
      <c r="AG34" s="24"/>
      <c r="AH34" s="25"/>
      <c r="AJ34" s="24"/>
      <c r="AK34" s="24"/>
      <c r="AM34" s="24"/>
      <c r="AN34" s="24"/>
      <c r="AO34" s="24"/>
      <c r="AP34" s="24"/>
    </row>
    <row r="35" spans="1:46" s="26" customFormat="1" x14ac:dyDescent="0.25">
      <c r="A35" s="24"/>
      <c r="B35" s="24"/>
      <c r="C35" s="24"/>
      <c r="D35" s="24"/>
      <c r="E35" s="24"/>
      <c r="F35" s="24" t="s">
        <v>21</v>
      </c>
      <c r="G35" s="24"/>
      <c r="H35" s="25">
        <v>50</v>
      </c>
      <c r="I35" s="25"/>
      <c r="J35" s="25"/>
      <c r="K35" s="24"/>
      <c r="L35" s="24"/>
      <c r="M35" s="24"/>
      <c r="N35" s="25"/>
      <c r="R35" s="25"/>
      <c r="S35" s="25"/>
      <c r="T35" s="25"/>
      <c r="V35" s="24"/>
      <c r="W35" s="25"/>
      <c r="X35" s="25"/>
      <c r="Y35" s="24"/>
      <c r="Z35" s="24"/>
      <c r="AA35" s="24"/>
      <c r="AB35" s="24"/>
      <c r="AC35" s="25"/>
      <c r="AD35" s="25"/>
      <c r="AE35" s="24"/>
      <c r="AF35" s="24"/>
      <c r="AG35" s="24"/>
      <c r="AH35" s="25"/>
      <c r="AJ35" s="24"/>
      <c r="AK35" s="24"/>
      <c r="AM35" s="24"/>
      <c r="AN35" s="24"/>
      <c r="AO35" s="24"/>
      <c r="AP35" s="24"/>
    </row>
    <row r="36" spans="1:46" s="18" customFormat="1" x14ac:dyDescent="0.25">
      <c r="A36" s="16"/>
      <c r="B36" s="16"/>
      <c r="C36" s="16"/>
      <c r="D36" s="16"/>
      <c r="E36" s="16"/>
      <c r="F36" s="16" t="s">
        <v>3</v>
      </c>
      <c r="G36" s="16"/>
      <c r="H36" s="17">
        <v>500</v>
      </c>
      <c r="I36" s="17"/>
      <c r="J36" s="17"/>
      <c r="K36" s="16"/>
      <c r="L36" s="16"/>
      <c r="M36" s="16"/>
      <c r="N36" s="17"/>
      <c r="R36" s="17"/>
      <c r="S36" s="17"/>
      <c r="T36" s="17"/>
      <c r="V36" s="16"/>
      <c r="W36" s="17"/>
      <c r="X36" s="17"/>
      <c r="Y36" s="16"/>
      <c r="Z36" s="16"/>
      <c r="AA36" s="16"/>
      <c r="AB36" s="16"/>
      <c r="AC36" s="17"/>
      <c r="AD36" s="17"/>
      <c r="AE36" s="16"/>
      <c r="AF36" s="16"/>
      <c r="AG36" s="16"/>
      <c r="AH36" s="17"/>
      <c r="AJ36" s="16"/>
      <c r="AK36" s="16"/>
      <c r="AM36" s="16"/>
      <c r="AN36" s="16"/>
      <c r="AO36" s="16"/>
      <c r="AS36" s="19"/>
      <c r="AT36" s="19"/>
    </row>
    <row r="37" spans="1:46" s="18" customFormat="1" x14ac:dyDescent="0.25">
      <c r="A37" s="16"/>
      <c r="B37" s="16"/>
      <c r="C37" s="16"/>
      <c r="D37" s="16"/>
      <c r="E37" s="16"/>
      <c r="F37" s="16" t="s">
        <v>4</v>
      </c>
      <c r="G37" s="16"/>
      <c r="H37" s="17">
        <v>3000</v>
      </c>
      <c r="I37" s="17"/>
      <c r="J37" s="17"/>
      <c r="K37" s="16"/>
      <c r="L37" s="16"/>
      <c r="M37" s="16"/>
      <c r="N37" s="17"/>
      <c r="O37" s="16"/>
      <c r="R37" s="17"/>
      <c r="S37" s="17"/>
      <c r="T37" s="17"/>
      <c r="V37" s="16"/>
      <c r="W37" s="17"/>
      <c r="X37" s="17"/>
      <c r="Y37" s="16"/>
      <c r="Z37" s="16"/>
      <c r="AA37" s="16"/>
      <c r="AB37" s="16"/>
      <c r="AC37" s="17"/>
      <c r="AD37" s="17"/>
      <c r="AE37" s="16"/>
      <c r="AF37" s="16"/>
      <c r="AG37" s="16"/>
      <c r="AH37" s="17"/>
      <c r="AJ37" s="16"/>
      <c r="AK37" s="16"/>
      <c r="AM37" s="16"/>
      <c r="AN37" s="16"/>
      <c r="AO37" s="16"/>
      <c r="AS37" s="19"/>
      <c r="AT37" s="19"/>
    </row>
    <row r="38" spans="1:46" s="18" customFormat="1" x14ac:dyDescent="0.25">
      <c r="A38" s="16"/>
      <c r="B38" s="16"/>
      <c r="C38" s="16"/>
      <c r="D38" s="16"/>
      <c r="E38" s="16"/>
      <c r="F38" s="16" t="s">
        <v>9</v>
      </c>
      <c r="G38" s="16"/>
      <c r="H38" s="17">
        <v>750</v>
      </c>
      <c r="I38" s="17"/>
      <c r="J38" s="17"/>
      <c r="K38" s="16"/>
      <c r="L38" s="16"/>
      <c r="M38" s="16"/>
      <c r="N38" s="17"/>
      <c r="R38" s="17"/>
      <c r="S38" s="17"/>
      <c r="T38" s="17"/>
      <c r="V38" s="16"/>
      <c r="W38" s="17"/>
      <c r="X38" s="17"/>
      <c r="Y38" s="16"/>
      <c r="Z38" s="16"/>
      <c r="AA38" s="16"/>
      <c r="AB38" s="16"/>
      <c r="AC38" s="17"/>
      <c r="AD38" s="17"/>
      <c r="AE38" s="16"/>
      <c r="AF38" s="16"/>
      <c r="AG38" s="16"/>
      <c r="AH38" s="17"/>
      <c r="AJ38" s="16"/>
      <c r="AK38" s="16"/>
      <c r="AM38" s="16"/>
      <c r="AN38" s="16"/>
      <c r="AO38" s="16"/>
      <c r="AS38" s="19"/>
      <c r="AT38" s="19"/>
    </row>
    <row r="39" spans="1:46" s="18" customFormat="1" x14ac:dyDescent="0.25">
      <c r="A39" s="16"/>
      <c r="B39" s="16"/>
      <c r="C39" s="16"/>
      <c r="D39" s="16"/>
      <c r="E39" s="16"/>
      <c r="F39" s="16" t="s">
        <v>14</v>
      </c>
      <c r="G39" s="16"/>
      <c r="H39" s="17">
        <v>25</v>
      </c>
      <c r="I39" s="17"/>
      <c r="J39" s="17"/>
      <c r="K39" s="16"/>
      <c r="L39" s="16"/>
      <c r="M39" s="16"/>
      <c r="N39" s="17"/>
      <c r="R39" s="17"/>
      <c r="S39" s="17"/>
      <c r="T39" s="17"/>
      <c r="V39" s="16"/>
      <c r="W39" s="17"/>
      <c r="X39" s="17"/>
      <c r="Y39" s="16"/>
      <c r="Z39" s="16"/>
      <c r="AA39" s="16"/>
      <c r="AB39" s="16"/>
      <c r="AC39" s="17"/>
      <c r="AD39" s="17"/>
      <c r="AE39" s="16"/>
      <c r="AF39" s="16"/>
      <c r="AG39" s="16"/>
      <c r="AH39" s="17"/>
      <c r="AJ39" s="16"/>
      <c r="AK39" s="16"/>
      <c r="AM39" s="16"/>
      <c r="AN39" s="16"/>
      <c r="AO39" s="16"/>
      <c r="AP39" s="16"/>
      <c r="AS39" s="19"/>
      <c r="AT39" s="19"/>
    </row>
    <row r="40" spans="1:46" s="18" customFormat="1" x14ac:dyDescent="0.25">
      <c r="A40" s="16"/>
      <c r="B40" s="16"/>
      <c r="C40" s="16"/>
      <c r="D40" s="16"/>
      <c r="E40" s="16"/>
      <c r="F40" s="16" t="s">
        <v>10</v>
      </c>
      <c r="G40" s="16"/>
      <c r="H40" s="17">
        <v>50</v>
      </c>
      <c r="I40" s="17"/>
      <c r="J40" s="17"/>
      <c r="K40" s="16"/>
      <c r="L40" s="16"/>
      <c r="M40" s="16"/>
      <c r="N40" s="17"/>
      <c r="R40" s="17"/>
      <c r="S40" s="17"/>
      <c r="T40" s="17"/>
      <c r="V40" s="16"/>
      <c r="W40" s="17"/>
      <c r="X40" s="17"/>
      <c r="Y40" s="16"/>
      <c r="Z40" s="16"/>
      <c r="AA40" s="16"/>
      <c r="AB40" s="16"/>
      <c r="AC40" s="17"/>
      <c r="AD40" s="17"/>
      <c r="AE40" s="16"/>
      <c r="AF40" s="16"/>
      <c r="AG40" s="16"/>
      <c r="AH40" s="17"/>
      <c r="AJ40" s="16"/>
      <c r="AK40" s="16"/>
      <c r="AM40" s="16"/>
      <c r="AN40" s="16"/>
      <c r="AO40" s="16"/>
      <c r="AP40" s="16"/>
      <c r="AS40" s="19"/>
      <c r="AT40" s="19"/>
    </row>
    <row r="41" spans="1:46" s="18" customFormat="1" x14ac:dyDescent="0.25">
      <c r="A41" s="16"/>
      <c r="B41" s="16"/>
      <c r="C41" s="16"/>
      <c r="D41" s="16"/>
      <c r="E41" s="16"/>
      <c r="F41" s="16" t="s">
        <v>9</v>
      </c>
      <c r="G41" s="16"/>
      <c r="H41" s="17">
        <v>50</v>
      </c>
      <c r="I41" s="17"/>
      <c r="J41" s="17"/>
      <c r="K41" s="16"/>
      <c r="L41" s="16"/>
      <c r="M41" s="16"/>
      <c r="N41" s="17"/>
      <c r="R41" s="17"/>
      <c r="S41" s="17"/>
      <c r="T41" s="17"/>
      <c r="V41" s="16"/>
      <c r="W41" s="17"/>
      <c r="X41" s="17"/>
      <c r="Y41" s="16"/>
      <c r="Z41" s="16"/>
      <c r="AA41" s="16"/>
      <c r="AB41" s="16"/>
      <c r="AC41" s="17"/>
      <c r="AD41" s="17"/>
      <c r="AE41" s="16"/>
      <c r="AF41" s="16"/>
      <c r="AG41" s="16"/>
      <c r="AH41" s="17"/>
      <c r="AJ41" s="16"/>
      <c r="AK41" s="16"/>
      <c r="AM41" s="16"/>
      <c r="AN41" s="16"/>
      <c r="AO41" s="16"/>
      <c r="AP41" s="16"/>
      <c r="AS41" s="19"/>
      <c r="AT41" s="19"/>
    </row>
    <row r="42" spans="1:46" s="18" customFormat="1" x14ac:dyDescent="0.25">
      <c r="A42" s="16"/>
      <c r="B42" s="16"/>
      <c r="C42" s="16"/>
      <c r="D42" s="16"/>
      <c r="E42" s="16"/>
      <c r="F42" s="16" t="s">
        <v>11</v>
      </c>
      <c r="G42" s="16"/>
      <c r="H42" s="17">
        <v>750</v>
      </c>
      <c r="I42" s="17"/>
      <c r="J42" s="17"/>
      <c r="K42" s="16"/>
      <c r="L42" s="16"/>
      <c r="M42" s="16"/>
      <c r="N42" s="17"/>
      <c r="R42" s="17"/>
      <c r="S42" s="17"/>
      <c r="T42" s="17"/>
      <c r="V42" s="16"/>
      <c r="W42" s="17"/>
      <c r="X42" s="17"/>
      <c r="Y42" s="16"/>
      <c r="Z42" s="16"/>
      <c r="AA42" s="16"/>
      <c r="AB42" s="16"/>
      <c r="AC42" s="17"/>
      <c r="AD42" s="17"/>
      <c r="AE42" s="16"/>
      <c r="AF42" s="16"/>
      <c r="AG42" s="16"/>
      <c r="AH42" s="17"/>
      <c r="AJ42" s="16"/>
      <c r="AK42" s="16"/>
      <c r="AM42" s="16"/>
      <c r="AN42" s="16"/>
      <c r="AO42" s="16"/>
      <c r="AP42" s="16"/>
      <c r="AS42" s="19"/>
      <c r="AT42" s="19"/>
    </row>
    <row r="43" spans="1:46" s="18" customFormat="1" x14ac:dyDescent="0.25">
      <c r="A43" s="16"/>
      <c r="B43" s="16"/>
      <c r="C43" s="16"/>
      <c r="D43" s="16"/>
      <c r="E43" s="16"/>
      <c r="F43" s="16" t="s">
        <v>1</v>
      </c>
      <c r="G43" s="16"/>
      <c r="H43" s="17">
        <v>200</v>
      </c>
      <c r="I43" s="17"/>
      <c r="J43" s="17"/>
      <c r="K43" s="16"/>
      <c r="L43" s="16"/>
      <c r="M43" s="16"/>
      <c r="N43" s="17"/>
      <c r="R43" s="17"/>
      <c r="S43" s="17"/>
      <c r="T43" s="17"/>
      <c r="V43" s="16"/>
      <c r="W43" s="17"/>
      <c r="X43" s="17"/>
      <c r="Y43" s="16"/>
      <c r="Z43" s="16"/>
      <c r="AA43" s="16"/>
      <c r="AB43" s="16"/>
      <c r="AC43" s="17"/>
      <c r="AD43" s="17"/>
      <c r="AE43" s="16"/>
      <c r="AF43" s="16"/>
      <c r="AG43" s="16"/>
      <c r="AH43" s="17"/>
      <c r="AJ43" s="16"/>
      <c r="AK43" s="16"/>
      <c r="AM43" s="16"/>
      <c r="AN43" s="16"/>
      <c r="AO43" s="16"/>
      <c r="AP43" s="16"/>
      <c r="AS43" s="19"/>
      <c r="AT43" s="19"/>
    </row>
    <row r="44" spans="1:46" s="18" customFormat="1" x14ac:dyDescent="0.25">
      <c r="A44" s="16"/>
      <c r="B44" s="16"/>
      <c r="C44" s="16"/>
      <c r="D44" s="16"/>
      <c r="E44" s="16"/>
      <c r="F44" s="16" t="s">
        <v>11</v>
      </c>
      <c r="G44" s="16"/>
      <c r="H44" s="17">
        <v>750</v>
      </c>
      <c r="I44" s="17"/>
      <c r="J44" s="17"/>
      <c r="K44" s="16"/>
      <c r="L44" s="16"/>
      <c r="M44" s="16"/>
      <c r="N44" s="17"/>
      <c r="R44" s="17"/>
      <c r="S44" s="17"/>
      <c r="T44" s="17"/>
      <c r="V44" s="16"/>
      <c r="W44" s="17"/>
      <c r="X44" s="17"/>
      <c r="Y44" s="16"/>
      <c r="Z44" s="16"/>
      <c r="AA44" s="16"/>
      <c r="AB44" s="16"/>
      <c r="AC44" s="17"/>
      <c r="AD44" s="17"/>
      <c r="AE44" s="16"/>
      <c r="AF44" s="16"/>
      <c r="AG44" s="16"/>
      <c r="AH44" s="17"/>
      <c r="AJ44" s="16"/>
      <c r="AK44" s="16"/>
      <c r="AM44" s="16"/>
      <c r="AN44" s="16"/>
      <c r="AO44" s="16"/>
      <c r="AS44" s="19"/>
      <c r="AT44" s="19"/>
    </row>
    <row r="45" spans="1:46" s="18" customFormat="1" x14ac:dyDescent="0.25">
      <c r="A45" s="16"/>
      <c r="B45" s="16"/>
      <c r="C45" s="16"/>
      <c r="D45" s="16"/>
      <c r="E45" s="16"/>
      <c r="F45" s="16" t="s">
        <v>9</v>
      </c>
      <c r="G45" s="16"/>
      <c r="H45" s="17">
        <v>1000</v>
      </c>
      <c r="I45" s="17"/>
      <c r="J45" s="17"/>
      <c r="K45" s="16"/>
      <c r="L45" s="16"/>
      <c r="M45" s="16"/>
      <c r="N45" s="17"/>
      <c r="R45" s="17"/>
      <c r="S45" s="17"/>
      <c r="T45" s="17"/>
      <c r="V45" s="16"/>
      <c r="W45" s="17"/>
      <c r="X45" s="17"/>
      <c r="Y45" s="16"/>
      <c r="Z45" s="16"/>
      <c r="AA45" s="16"/>
      <c r="AB45" s="16"/>
      <c r="AC45" s="17"/>
      <c r="AD45" s="17"/>
      <c r="AE45" s="16"/>
      <c r="AF45" s="16"/>
      <c r="AG45" s="16"/>
      <c r="AH45" s="17"/>
      <c r="AJ45" s="16"/>
      <c r="AK45" s="16"/>
      <c r="AM45" s="16"/>
      <c r="AN45" s="16"/>
      <c r="AO45" s="16"/>
      <c r="AP45" s="16"/>
      <c r="AS45" s="19"/>
      <c r="AT45" s="19"/>
    </row>
    <row r="46" spans="1:46" s="18" customFormat="1" x14ac:dyDescent="0.25">
      <c r="A46" s="16"/>
      <c r="B46" s="16"/>
      <c r="C46" s="16"/>
      <c r="D46" s="16"/>
      <c r="E46" s="16"/>
      <c r="F46" s="16" t="s">
        <v>3</v>
      </c>
      <c r="G46" s="16"/>
      <c r="H46" s="17">
        <v>200</v>
      </c>
      <c r="I46" s="17"/>
      <c r="J46" s="17"/>
      <c r="K46" s="16"/>
      <c r="L46" s="16"/>
      <c r="M46" s="16"/>
      <c r="N46" s="17"/>
      <c r="R46" s="17"/>
      <c r="S46" s="17"/>
      <c r="T46" s="17"/>
      <c r="V46" s="16"/>
      <c r="W46" s="17"/>
      <c r="X46" s="17"/>
      <c r="Y46" s="16"/>
      <c r="Z46" s="16"/>
      <c r="AA46" s="16"/>
      <c r="AB46" s="16"/>
      <c r="AC46" s="17"/>
      <c r="AD46" s="17"/>
      <c r="AE46" s="16"/>
      <c r="AF46" s="16"/>
      <c r="AG46" s="16"/>
      <c r="AH46" s="17"/>
      <c r="AJ46" s="16"/>
      <c r="AK46" s="16"/>
      <c r="AM46" s="16"/>
      <c r="AN46" s="16"/>
      <c r="AO46" s="16"/>
      <c r="AP46" s="16"/>
      <c r="AS46" s="19"/>
      <c r="AT46" s="19"/>
    </row>
    <row r="47" spans="1:46" s="18" customFormat="1" x14ac:dyDescent="0.25">
      <c r="A47" s="16"/>
      <c r="B47" s="16"/>
      <c r="C47" s="16"/>
      <c r="D47" s="16"/>
      <c r="E47" s="16"/>
      <c r="F47" s="16" t="s">
        <v>7</v>
      </c>
      <c r="G47" s="16"/>
      <c r="H47" s="17">
        <v>1550</v>
      </c>
      <c r="I47" s="17"/>
      <c r="J47" s="17"/>
      <c r="K47" s="16"/>
      <c r="L47" s="16"/>
      <c r="M47" s="16"/>
      <c r="N47" s="17"/>
      <c r="R47" s="17"/>
      <c r="S47" s="17"/>
      <c r="T47" s="17"/>
      <c r="V47" s="16"/>
      <c r="W47" s="17"/>
      <c r="X47" s="17"/>
      <c r="Y47" s="16"/>
      <c r="Z47" s="16"/>
      <c r="AA47" s="16"/>
      <c r="AB47" s="16"/>
      <c r="AC47" s="17"/>
      <c r="AD47" s="17"/>
      <c r="AE47" s="16"/>
      <c r="AF47" s="16"/>
      <c r="AG47" s="16"/>
      <c r="AH47" s="17"/>
      <c r="AJ47" s="16"/>
      <c r="AK47" s="16"/>
      <c r="AM47" s="16"/>
      <c r="AN47" s="16"/>
      <c r="AO47" s="16"/>
      <c r="AP47" s="16"/>
      <c r="AS47" s="19"/>
      <c r="AT47" s="19"/>
    </row>
    <row r="48" spans="1:46" s="18" customFormat="1" x14ac:dyDescent="0.25">
      <c r="A48" s="16"/>
      <c r="B48" s="16"/>
      <c r="C48" s="16"/>
      <c r="D48" s="16"/>
      <c r="E48" s="16"/>
      <c r="F48" s="16" t="s">
        <v>21</v>
      </c>
      <c r="G48" s="16"/>
      <c r="H48" s="17">
        <v>200</v>
      </c>
      <c r="I48" s="17"/>
      <c r="J48" s="17"/>
      <c r="K48" s="16"/>
      <c r="L48" s="16"/>
      <c r="M48" s="16"/>
      <c r="N48" s="17"/>
      <c r="R48" s="17"/>
      <c r="S48" s="17"/>
      <c r="T48" s="17"/>
      <c r="V48" s="16"/>
      <c r="W48" s="17"/>
      <c r="X48" s="17"/>
      <c r="Y48" s="16"/>
      <c r="Z48" s="16"/>
      <c r="AA48" s="16"/>
      <c r="AB48" s="16"/>
      <c r="AC48" s="17"/>
      <c r="AD48" s="17"/>
      <c r="AE48" s="16"/>
      <c r="AF48" s="16"/>
      <c r="AG48" s="16"/>
      <c r="AH48" s="17"/>
      <c r="AJ48" s="16"/>
      <c r="AK48" s="16"/>
      <c r="AM48" s="16"/>
      <c r="AN48" s="16"/>
      <c r="AO48" s="16"/>
      <c r="AP48" s="16"/>
      <c r="AS48" s="19"/>
      <c r="AT48" s="19"/>
    </row>
    <row r="49" spans="1:46" s="18" customFormat="1" x14ac:dyDescent="0.25">
      <c r="A49" s="16"/>
      <c r="B49" s="16"/>
      <c r="C49" s="16"/>
      <c r="D49" s="16"/>
      <c r="E49" s="16"/>
      <c r="F49" s="16" t="s">
        <v>20</v>
      </c>
      <c r="G49" s="16"/>
      <c r="H49" s="17">
        <v>300</v>
      </c>
      <c r="I49" s="17"/>
      <c r="J49" s="17"/>
      <c r="K49" s="16"/>
      <c r="L49" s="16"/>
      <c r="M49" s="16"/>
      <c r="N49" s="17"/>
      <c r="R49" s="17"/>
      <c r="S49" s="17"/>
      <c r="T49" s="17"/>
      <c r="V49" s="16"/>
      <c r="W49" s="17"/>
      <c r="X49" s="17"/>
      <c r="Y49" s="16"/>
      <c r="Z49" s="16"/>
      <c r="AA49" s="16"/>
      <c r="AB49" s="16"/>
      <c r="AC49" s="17"/>
      <c r="AD49" s="17"/>
      <c r="AE49" s="16"/>
      <c r="AF49" s="16"/>
      <c r="AG49" s="16"/>
      <c r="AH49" s="17"/>
      <c r="AJ49" s="16"/>
      <c r="AK49" s="16"/>
      <c r="AM49" s="16"/>
      <c r="AN49" s="16"/>
      <c r="AO49" s="16"/>
      <c r="AP49" s="16"/>
      <c r="AS49" s="19"/>
      <c r="AT49" s="19"/>
    </row>
    <row r="50" spans="1:46" s="18" customFormat="1" x14ac:dyDescent="0.25">
      <c r="A50" s="16"/>
      <c r="B50" s="16"/>
      <c r="C50" s="16"/>
      <c r="D50" s="16"/>
      <c r="E50" s="16"/>
      <c r="F50" s="16" t="s">
        <v>16</v>
      </c>
      <c r="G50" s="16"/>
      <c r="H50" s="17">
        <v>200</v>
      </c>
      <c r="I50" s="17"/>
      <c r="J50" s="17"/>
      <c r="K50" s="16"/>
      <c r="L50" s="16"/>
      <c r="M50" s="16"/>
      <c r="N50" s="17"/>
      <c r="R50" s="17"/>
      <c r="S50" s="17"/>
      <c r="T50" s="17"/>
      <c r="V50" s="16"/>
      <c r="W50" s="17"/>
      <c r="X50" s="17"/>
      <c r="Y50" s="16"/>
      <c r="Z50" s="16"/>
      <c r="AA50" s="16"/>
      <c r="AB50" s="16"/>
      <c r="AC50" s="17"/>
      <c r="AD50" s="17"/>
      <c r="AE50" s="16"/>
      <c r="AF50" s="16"/>
      <c r="AG50" s="16"/>
      <c r="AH50" s="17"/>
      <c r="AJ50" s="16"/>
      <c r="AK50" s="16"/>
      <c r="AM50" s="16"/>
      <c r="AN50" s="16"/>
      <c r="AO50" s="16"/>
      <c r="AP50" s="16"/>
      <c r="AS50" s="19"/>
      <c r="AT50" s="19"/>
    </row>
    <row r="51" spans="1:46" s="18" customFormat="1" x14ac:dyDescent="0.25">
      <c r="A51" s="16"/>
      <c r="B51" s="16"/>
      <c r="C51" s="16"/>
      <c r="D51" s="16"/>
      <c r="E51" s="16"/>
      <c r="F51" s="16" t="s">
        <v>11</v>
      </c>
      <c r="G51" s="16"/>
      <c r="H51" s="17">
        <v>25</v>
      </c>
      <c r="I51" s="17"/>
      <c r="J51" s="17"/>
      <c r="K51" s="16"/>
      <c r="L51" s="16"/>
      <c r="M51" s="16"/>
      <c r="N51" s="17"/>
      <c r="R51" s="17"/>
      <c r="S51" s="17"/>
      <c r="T51" s="17"/>
      <c r="V51" s="16"/>
      <c r="W51" s="17"/>
      <c r="X51" s="17"/>
      <c r="Y51" s="16"/>
      <c r="Z51" s="16"/>
      <c r="AA51" s="16"/>
      <c r="AB51" s="16"/>
      <c r="AC51" s="17"/>
      <c r="AD51" s="17"/>
      <c r="AE51" s="16"/>
      <c r="AF51" s="16"/>
      <c r="AG51" s="16"/>
      <c r="AH51" s="17"/>
      <c r="AJ51" s="16"/>
      <c r="AK51" s="16"/>
      <c r="AM51" s="16"/>
      <c r="AN51" s="16"/>
      <c r="AO51" s="16"/>
      <c r="AP51" s="16"/>
      <c r="AQ51" s="16"/>
      <c r="AS51" s="19"/>
      <c r="AT51" s="19"/>
    </row>
    <row r="52" spans="1:46" s="18" customFormat="1" x14ac:dyDescent="0.25">
      <c r="A52" s="16"/>
      <c r="B52" s="16"/>
      <c r="C52" s="16"/>
      <c r="D52" s="28"/>
      <c r="E52" s="16"/>
      <c r="F52" s="16" t="s">
        <v>9</v>
      </c>
      <c r="G52" s="16"/>
      <c r="H52" s="17">
        <v>1000</v>
      </c>
      <c r="I52" s="17"/>
      <c r="J52" s="17"/>
      <c r="K52" s="16"/>
      <c r="L52" s="16"/>
      <c r="M52" s="16"/>
      <c r="N52" s="17"/>
      <c r="O52" s="16"/>
      <c r="R52" s="17"/>
      <c r="S52" s="17"/>
      <c r="T52" s="17"/>
      <c r="V52" s="16"/>
      <c r="W52" s="17"/>
      <c r="X52" s="17"/>
      <c r="Y52" s="16"/>
      <c r="Z52" s="16"/>
      <c r="AA52" s="16"/>
      <c r="AB52" s="16"/>
      <c r="AC52" s="17"/>
      <c r="AD52" s="17"/>
      <c r="AE52" s="16"/>
      <c r="AF52" s="16"/>
      <c r="AG52" s="16"/>
      <c r="AH52" s="17"/>
      <c r="AJ52" s="16"/>
      <c r="AK52" s="16"/>
      <c r="AM52" s="16"/>
      <c r="AN52" s="16"/>
      <c r="AO52" s="16"/>
      <c r="AS52" s="19"/>
      <c r="AT52" s="19"/>
    </row>
    <row r="53" spans="1:46" s="18" customFormat="1" x14ac:dyDescent="0.25">
      <c r="A53" s="16"/>
      <c r="B53" s="16"/>
      <c r="C53" s="16"/>
      <c r="D53" s="28"/>
      <c r="E53" s="16"/>
      <c r="F53" s="16" t="s">
        <v>11</v>
      </c>
      <c r="G53" s="16"/>
      <c r="H53" s="17">
        <v>750</v>
      </c>
      <c r="I53" s="17"/>
      <c r="J53" s="17"/>
      <c r="K53" s="16"/>
      <c r="L53" s="16"/>
      <c r="M53" s="16"/>
      <c r="N53" s="17"/>
      <c r="R53" s="17"/>
      <c r="S53" s="17"/>
      <c r="T53" s="17"/>
      <c r="V53" s="16"/>
      <c r="W53" s="17"/>
      <c r="X53" s="17"/>
      <c r="Y53" s="16"/>
      <c r="Z53" s="16"/>
      <c r="AA53" s="16"/>
      <c r="AB53" s="16"/>
      <c r="AC53" s="17"/>
      <c r="AD53" s="17"/>
      <c r="AE53" s="16"/>
      <c r="AF53" s="16"/>
      <c r="AG53" s="16"/>
      <c r="AH53" s="17"/>
      <c r="AJ53" s="16"/>
      <c r="AK53" s="16"/>
      <c r="AM53" s="16"/>
      <c r="AN53" s="16"/>
      <c r="AO53" s="16"/>
      <c r="AP53" s="16"/>
      <c r="AS53" s="19"/>
      <c r="AT53" s="19"/>
    </row>
    <row r="54" spans="1:46" s="18" customFormat="1" x14ac:dyDescent="0.25">
      <c r="A54" s="16"/>
      <c r="B54" s="16"/>
      <c r="C54" s="16"/>
      <c r="D54" s="16"/>
      <c r="E54" s="16"/>
      <c r="F54" s="16" t="s">
        <v>3</v>
      </c>
      <c r="G54" s="16"/>
      <c r="H54" s="17">
        <v>200</v>
      </c>
      <c r="I54" s="17"/>
      <c r="J54" s="17"/>
      <c r="K54" s="16"/>
      <c r="L54" s="16"/>
      <c r="M54" s="16"/>
      <c r="N54" s="17"/>
      <c r="R54" s="17"/>
      <c r="S54" s="17"/>
      <c r="T54" s="17"/>
      <c r="V54" s="16"/>
      <c r="W54" s="17"/>
      <c r="X54" s="17"/>
      <c r="Y54" s="16"/>
      <c r="Z54" s="16"/>
      <c r="AA54" s="16"/>
      <c r="AB54" s="16"/>
      <c r="AC54" s="17"/>
      <c r="AD54" s="17"/>
      <c r="AE54" s="16"/>
      <c r="AF54" s="16"/>
      <c r="AG54" s="16"/>
      <c r="AH54" s="17"/>
      <c r="AJ54" s="16"/>
      <c r="AK54" s="16"/>
      <c r="AM54" s="16"/>
      <c r="AN54" s="16"/>
      <c r="AO54" s="16"/>
      <c r="AP54" s="16"/>
      <c r="AS54" s="19"/>
      <c r="AT54" s="19"/>
    </row>
    <row r="55" spans="1:46" s="18" customFormat="1" x14ac:dyDescent="0.25">
      <c r="A55" s="16"/>
      <c r="B55" s="16"/>
      <c r="C55" s="16"/>
      <c r="D55" s="16"/>
      <c r="E55" s="16"/>
      <c r="F55" s="16" t="s">
        <v>7</v>
      </c>
      <c r="G55" s="16"/>
      <c r="H55" s="17">
        <v>750</v>
      </c>
      <c r="I55" s="17"/>
      <c r="J55" s="17"/>
      <c r="K55" s="16"/>
      <c r="L55" s="16"/>
      <c r="M55" s="16"/>
      <c r="N55" s="17"/>
      <c r="R55" s="17"/>
      <c r="S55" s="17"/>
      <c r="T55" s="17"/>
      <c r="V55" s="16"/>
      <c r="W55" s="17"/>
      <c r="X55" s="17"/>
      <c r="Y55" s="16"/>
      <c r="Z55" s="16"/>
      <c r="AA55" s="16"/>
      <c r="AB55" s="16"/>
      <c r="AC55" s="17"/>
      <c r="AD55" s="17"/>
      <c r="AE55" s="16"/>
      <c r="AF55" s="16"/>
      <c r="AG55" s="16"/>
      <c r="AH55" s="17"/>
      <c r="AJ55" s="16"/>
      <c r="AK55" s="16"/>
      <c r="AM55" s="16"/>
      <c r="AN55" s="16"/>
      <c r="AO55" s="16"/>
      <c r="AP55" s="16"/>
      <c r="AS55" s="19"/>
      <c r="AT55" s="19"/>
    </row>
    <row r="56" spans="1:46" s="18" customFormat="1" x14ac:dyDescent="0.25">
      <c r="A56" s="16"/>
      <c r="B56" s="16"/>
      <c r="C56" s="16"/>
      <c r="D56" s="16"/>
      <c r="E56" s="16"/>
      <c r="F56" s="16" t="s">
        <v>0</v>
      </c>
      <c r="G56" s="16"/>
      <c r="H56" s="17">
        <v>1000</v>
      </c>
      <c r="I56" s="17"/>
      <c r="J56" s="17"/>
      <c r="K56" s="16"/>
      <c r="L56" s="16"/>
      <c r="M56" s="16"/>
      <c r="N56" s="17"/>
      <c r="R56" s="17"/>
      <c r="S56" s="17"/>
      <c r="T56" s="17"/>
      <c r="V56" s="16"/>
      <c r="W56" s="17"/>
      <c r="X56" s="17"/>
      <c r="Y56" s="16"/>
      <c r="Z56" s="16"/>
      <c r="AA56" s="16"/>
      <c r="AB56" s="16"/>
      <c r="AC56" s="17"/>
      <c r="AD56" s="17"/>
      <c r="AE56" s="16"/>
      <c r="AF56" s="16"/>
      <c r="AG56" s="16"/>
      <c r="AH56" s="17"/>
      <c r="AJ56" s="16"/>
      <c r="AK56" s="16"/>
      <c r="AM56" s="16"/>
      <c r="AN56" s="16"/>
      <c r="AO56" s="16"/>
      <c r="AP56" s="16"/>
      <c r="AS56" s="19"/>
      <c r="AT56" s="19"/>
    </row>
    <row r="57" spans="1:46" s="18" customFormat="1" x14ac:dyDescent="0.25">
      <c r="A57" s="16"/>
      <c r="B57" s="16"/>
      <c r="C57" s="16"/>
      <c r="D57" s="16"/>
      <c r="E57" s="16"/>
      <c r="F57" s="16" t="s">
        <v>11</v>
      </c>
      <c r="G57" s="16"/>
      <c r="H57" s="17">
        <v>350</v>
      </c>
      <c r="I57" s="17"/>
      <c r="J57" s="17"/>
      <c r="K57" s="16"/>
      <c r="L57" s="16"/>
      <c r="M57" s="16"/>
      <c r="N57" s="17"/>
      <c r="R57" s="17"/>
      <c r="S57" s="17"/>
      <c r="T57" s="17"/>
      <c r="V57" s="16"/>
      <c r="W57" s="17"/>
      <c r="X57" s="17"/>
      <c r="Y57" s="16"/>
      <c r="Z57" s="16"/>
      <c r="AA57" s="16"/>
      <c r="AB57" s="16"/>
      <c r="AC57" s="17"/>
      <c r="AD57" s="17"/>
      <c r="AE57" s="16"/>
      <c r="AF57" s="16"/>
      <c r="AG57" s="16"/>
      <c r="AH57" s="17"/>
      <c r="AJ57" s="16"/>
      <c r="AK57" s="16"/>
      <c r="AM57" s="16"/>
      <c r="AN57" s="16"/>
      <c r="AO57" s="16"/>
      <c r="AP57" s="16"/>
    </row>
    <row r="58" spans="1:46" s="18" customFormat="1" x14ac:dyDescent="0.25">
      <c r="A58" s="16"/>
      <c r="B58" s="16"/>
      <c r="C58" s="16"/>
      <c r="D58" s="16"/>
      <c r="E58" s="16"/>
      <c r="F58" s="16" t="s">
        <v>7</v>
      </c>
      <c r="G58" s="16"/>
      <c r="H58" s="17">
        <v>500</v>
      </c>
      <c r="I58" s="17"/>
      <c r="J58" s="17"/>
      <c r="K58" s="16"/>
      <c r="L58" s="16"/>
      <c r="M58" s="16"/>
      <c r="N58" s="17"/>
      <c r="R58" s="17"/>
      <c r="S58" s="17"/>
      <c r="T58" s="17"/>
      <c r="V58" s="16"/>
      <c r="W58" s="17"/>
      <c r="X58" s="17"/>
      <c r="Y58" s="16"/>
      <c r="Z58" s="16"/>
      <c r="AA58" s="16"/>
      <c r="AB58" s="16"/>
      <c r="AC58" s="17"/>
      <c r="AD58" s="17"/>
      <c r="AE58" s="16"/>
      <c r="AF58" s="16"/>
      <c r="AG58" s="16"/>
      <c r="AH58" s="17"/>
      <c r="AJ58" s="16"/>
      <c r="AK58" s="16"/>
      <c r="AM58" s="16"/>
      <c r="AN58" s="16"/>
      <c r="AO58" s="16"/>
      <c r="AP58" s="16"/>
    </row>
    <row r="59" spans="1:46" s="18" customFormat="1" x14ac:dyDescent="0.25">
      <c r="A59" s="16"/>
      <c r="B59" s="16"/>
      <c r="C59" s="16"/>
      <c r="D59" s="16"/>
      <c r="E59" s="16"/>
      <c r="F59" s="16" t="s">
        <v>9</v>
      </c>
      <c r="G59" s="16"/>
      <c r="H59" s="17">
        <v>750</v>
      </c>
      <c r="I59" s="17"/>
      <c r="J59" s="17"/>
      <c r="K59" s="16"/>
      <c r="L59" s="16"/>
      <c r="M59" s="16"/>
      <c r="N59" s="17"/>
      <c r="R59" s="17"/>
      <c r="S59" s="17"/>
      <c r="T59" s="17"/>
      <c r="V59" s="16"/>
      <c r="W59" s="17"/>
      <c r="X59" s="17"/>
      <c r="Y59" s="16"/>
      <c r="Z59" s="16"/>
      <c r="AA59" s="16"/>
      <c r="AB59" s="16"/>
      <c r="AC59" s="17"/>
      <c r="AD59" s="17"/>
      <c r="AE59" s="16"/>
      <c r="AF59" s="16"/>
      <c r="AG59" s="16"/>
      <c r="AH59" s="17"/>
      <c r="AJ59" s="16"/>
      <c r="AK59" s="16"/>
      <c r="AM59" s="16"/>
      <c r="AN59" s="16"/>
      <c r="AO59" s="16"/>
      <c r="AP59" s="16"/>
      <c r="AQ59" s="16"/>
    </row>
    <row r="60" spans="1:46" s="18" customFormat="1" x14ac:dyDescent="0.25">
      <c r="A60" s="16"/>
      <c r="B60" s="16"/>
      <c r="C60" s="16"/>
      <c r="D60" s="16"/>
      <c r="E60" s="16"/>
      <c r="F60" s="16" t="s">
        <v>9</v>
      </c>
      <c r="G60" s="16"/>
      <c r="H60" s="17">
        <v>1500</v>
      </c>
      <c r="I60" s="17"/>
      <c r="J60" s="17"/>
      <c r="K60" s="16"/>
      <c r="L60" s="16"/>
      <c r="M60" s="16"/>
      <c r="N60" s="17"/>
      <c r="R60" s="17"/>
      <c r="S60" s="17"/>
      <c r="T60" s="17"/>
      <c r="V60" s="16"/>
      <c r="W60" s="17"/>
      <c r="X60" s="17"/>
      <c r="Y60" s="16"/>
      <c r="Z60" s="16"/>
      <c r="AA60" s="16"/>
      <c r="AB60" s="16"/>
      <c r="AC60" s="17"/>
      <c r="AD60" s="17"/>
      <c r="AE60" s="16"/>
      <c r="AF60" s="16"/>
      <c r="AG60" s="16"/>
      <c r="AH60" s="17"/>
      <c r="AJ60" s="16"/>
      <c r="AK60" s="16"/>
      <c r="AM60" s="16"/>
      <c r="AN60" s="16"/>
      <c r="AO60" s="16"/>
      <c r="AP60" s="16"/>
    </row>
    <row r="61" spans="1:46" s="18" customFormat="1" x14ac:dyDescent="0.25">
      <c r="A61" s="16"/>
      <c r="B61" s="16"/>
      <c r="C61" s="16"/>
      <c r="D61" s="16"/>
      <c r="E61" s="16"/>
      <c r="F61" s="16" t="s">
        <v>1</v>
      </c>
      <c r="G61" s="16"/>
      <c r="H61" s="17">
        <v>1500</v>
      </c>
      <c r="I61" s="17"/>
      <c r="J61" s="17"/>
      <c r="K61" s="16"/>
      <c r="L61" s="16"/>
      <c r="M61" s="16"/>
      <c r="N61" s="17"/>
      <c r="O61" s="16"/>
      <c r="R61" s="17"/>
      <c r="S61" s="17"/>
      <c r="T61" s="17"/>
      <c r="V61" s="16"/>
      <c r="W61" s="17"/>
      <c r="X61" s="17"/>
      <c r="Y61" s="16"/>
      <c r="Z61" s="16"/>
      <c r="AA61" s="16"/>
      <c r="AB61" s="16"/>
      <c r="AC61" s="17"/>
      <c r="AD61" s="17"/>
      <c r="AE61" s="16"/>
      <c r="AF61" s="16"/>
      <c r="AG61" s="16"/>
      <c r="AH61" s="17"/>
      <c r="AJ61" s="16"/>
      <c r="AK61" s="16"/>
      <c r="AM61" s="16"/>
      <c r="AN61" s="16"/>
      <c r="AO61" s="16"/>
      <c r="AP61" s="16"/>
    </row>
    <row r="62" spans="1:46" s="18" customFormat="1" x14ac:dyDescent="0.25">
      <c r="A62" s="16"/>
      <c r="B62" s="16"/>
      <c r="C62" s="16"/>
      <c r="D62" s="16"/>
      <c r="E62" s="16"/>
      <c r="F62" s="16" t="s">
        <v>8</v>
      </c>
      <c r="G62" s="16"/>
      <c r="H62" s="17">
        <v>400</v>
      </c>
      <c r="I62" s="17"/>
      <c r="J62" s="17"/>
      <c r="K62" s="16"/>
      <c r="L62" s="16"/>
      <c r="M62" s="16"/>
      <c r="N62" s="17"/>
      <c r="R62" s="17"/>
      <c r="S62" s="17"/>
      <c r="T62" s="17"/>
      <c r="V62" s="16"/>
      <c r="W62" s="17"/>
      <c r="X62" s="17"/>
      <c r="Y62" s="16"/>
      <c r="Z62" s="16"/>
      <c r="AA62" s="16"/>
      <c r="AB62" s="16"/>
      <c r="AC62" s="17"/>
      <c r="AD62" s="17"/>
      <c r="AE62" s="16"/>
      <c r="AF62" s="16"/>
      <c r="AG62" s="16"/>
      <c r="AH62" s="17"/>
      <c r="AJ62" s="16"/>
      <c r="AK62" s="16"/>
      <c r="AM62" s="16"/>
      <c r="AN62" s="16"/>
      <c r="AO62" s="16"/>
      <c r="AP62" s="16"/>
    </row>
    <row r="63" spans="1:46" s="18" customFormat="1" x14ac:dyDescent="0.25">
      <c r="A63" s="16"/>
      <c r="B63" s="16"/>
      <c r="C63" s="16"/>
      <c r="D63" s="16"/>
      <c r="E63" s="16"/>
      <c r="F63" s="16" t="s">
        <v>20</v>
      </c>
      <c r="G63" s="16"/>
      <c r="H63" s="17">
        <v>50</v>
      </c>
      <c r="I63" s="17"/>
      <c r="J63" s="17"/>
      <c r="K63" s="16"/>
      <c r="L63" s="16"/>
      <c r="M63" s="16"/>
      <c r="N63" s="17"/>
      <c r="R63" s="17"/>
      <c r="S63" s="17"/>
      <c r="T63" s="17"/>
      <c r="V63" s="16"/>
      <c r="W63" s="17"/>
      <c r="X63" s="17"/>
      <c r="Y63" s="16"/>
      <c r="Z63" s="16"/>
      <c r="AA63" s="16"/>
      <c r="AB63" s="16"/>
      <c r="AC63" s="17"/>
      <c r="AD63" s="17"/>
      <c r="AE63" s="16"/>
      <c r="AF63" s="16"/>
      <c r="AG63" s="16"/>
      <c r="AH63" s="17"/>
      <c r="AJ63" s="16"/>
      <c r="AK63" s="16"/>
      <c r="AM63" s="16"/>
      <c r="AN63" s="16"/>
      <c r="AO63" s="16"/>
      <c r="AP63" s="16"/>
    </row>
    <row r="64" spans="1:46" s="18" customFormat="1" x14ac:dyDescent="0.25">
      <c r="A64" s="16"/>
      <c r="B64" s="16"/>
      <c r="C64" s="16"/>
      <c r="D64" s="16"/>
      <c r="E64" s="16"/>
      <c r="F64" s="16" t="s">
        <v>8</v>
      </c>
      <c r="G64" s="16"/>
      <c r="H64" s="17">
        <v>500</v>
      </c>
      <c r="I64" s="17"/>
      <c r="J64" s="17"/>
      <c r="K64" s="16"/>
      <c r="L64" s="16"/>
      <c r="M64" s="16"/>
      <c r="N64" s="17"/>
      <c r="R64" s="17"/>
      <c r="S64" s="17"/>
      <c r="T64" s="17"/>
      <c r="V64" s="16"/>
      <c r="W64" s="17"/>
      <c r="X64" s="17"/>
      <c r="Y64" s="16"/>
      <c r="Z64" s="16"/>
      <c r="AA64" s="16"/>
      <c r="AB64" s="16"/>
      <c r="AC64" s="17"/>
      <c r="AD64" s="17"/>
      <c r="AE64" s="16"/>
      <c r="AF64" s="16"/>
      <c r="AG64" s="16"/>
      <c r="AH64" s="17"/>
      <c r="AJ64" s="16"/>
      <c r="AK64" s="16"/>
      <c r="AM64" s="16"/>
      <c r="AN64" s="16"/>
      <c r="AO64" s="16"/>
      <c r="AP64" s="16"/>
    </row>
    <row r="65" spans="1:46" s="26" customFormat="1" x14ac:dyDescent="0.25">
      <c r="A65" s="24"/>
      <c r="B65" s="24"/>
      <c r="C65" s="24"/>
      <c r="D65" s="24"/>
      <c r="E65" s="24"/>
      <c r="F65" s="24" t="s">
        <v>11</v>
      </c>
      <c r="G65" s="24"/>
      <c r="H65" s="25">
        <v>2250</v>
      </c>
      <c r="I65" s="25"/>
      <c r="J65" s="25"/>
      <c r="K65" s="24"/>
      <c r="L65" s="24"/>
      <c r="M65" s="24"/>
      <c r="N65" s="25"/>
      <c r="R65" s="25"/>
      <c r="S65" s="25"/>
      <c r="T65" s="25"/>
      <c r="V65" s="24"/>
      <c r="W65" s="25"/>
      <c r="X65" s="25"/>
      <c r="Y65" s="24"/>
      <c r="Z65" s="24"/>
      <c r="AA65" s="24"/>
      <c r="AB65" s="24"/>
      <c r="AC65" s="25"/>
      <c r="AD65" s="25"/>
      <c r="AE65" s="24"/>
      <c r="AF65" s="24"/>
      <c r="AG65" s="24"/>
      <c r="AH65" s="25"/>
      <c r="AJ65" s="24"/>
      <c r="AK65" s="24"/>
      <c r="AM65" s="24"/>
      <c r="AN65" s="24"/>
      <c r="AO65" s="24"/>
      <c r="AP65" s="24"/>
      <c r="AQ65" s="24"/>
      <c r="AS65" s="27"/>
      <c r="AT65" s="27"/>
    </row>
    <row r="66" spans="1:46" s="26" customFormat="1" x14ac:dyDescent="0.25">
      <c r="A66" s="24"/>
      <c r="B66" s="24"/>
      <c r="C66" s="24"/>
      <c r="D66" s="24"/>
      <c r="E66" s="24"/>
      <c r="F66" s="24" t="s">
        <v>11</v>
      </c>
      <c r="G66" s="24"/>
      <c r="H66" s="25">
        <v>2250</v>
      </c>
      <c r="I66" s="25"/>
      <c r="J66" s="25"/>
      <c r="K66" s="24"/>
      <c r="L66" s="24"/>
      <c r="M66" s="24"/>
      <c r="N66" s="25"/>
      <c r="R66" s="25"/>
      <c r="S66" s="25"/>
      <c r="T66" s="25"/>
      <c r="V66" s="24"/>
      <c r="W66" s="25"/>
      <c r="X66" s="25"/>
      <c r="Y66" s="24"/>
      <c r="Z66" s="24"/>
      <c r="AA66" s="24"/>
      <c r="AB66" s="24"/>
      <c r="AC66" s="25"/>
      <c r="AD66" s="25"/>
      <c r="AE66" s="24"/>
      <c r="AF66" s="24"/>
      <c r="AG66" s="24"/>
      <c r="AH66" s="25"/>
      <c r="AJ66" s="24"/>
      <c r="AK66" s="24"/>
      <c r="AM66" s="24"/>
      <c r="AN66" s="24"/>
      <c r="AO66" s="24"/>
      <c r="AP66" s="24"/>
      <c r="AS66" s="27"/>
      <c r="AT66" s="27"/>
    </row>
    <row r="67" spans="1:46" s="18" customFormat="1" x14ac:dyDescent="0.25">
      <c r="A67" s="16"/>
      <c r="B67" s="16"/>
      <c r="C67" s="16"/>
      <c r="D67" s="16"/>
      <c r="E67" s="16"/>
      <c r="F67" s="16" t="s">
        <v>9</v>
      </c>
      <c r="G67" s="16"/>
      <c r="H67" s="17">
        <v>750</v>
      </c>
      <c r="I67" s="17"/>
      <c r="J67" s="17"/>
      <c r="K67" s="16"/>
      <c r="L67" s="16"/>
      <c r="M67" s="16"/>
      <c r="N67" s="17"/>
      <c r="R67" s="17"/>
      <c r="S67" s="17"/>
      <c r="T67" s="17"/>
      <c r="V67" s="16"/>
      <c r="W67" s="17"/>
      <c r="X67" s="17"/>
      <c r="Y67" s="16"/>
      <c r="Z67" s="16"/>
      <c r="AA67" s="16"/>
      <c r="AB67" s="16"/>
      <c r="AC67" s="17"/>
      <c r="AD67" s="17"/>
      <c r="AE67" s="16"/>
      <c r="AF67" s="16"/>
      <c r="AG67" s="16"/>
      <c r="AH67" s="17"/>
      <c r="AJ67" s="16"/>
      <c r="AK67" s="16"/>
      <c r="AM67" s="16"/>
      <c r="AN67" s="16"/>
      <c r="AO67" s="16"/>
      <c r="AP67" s="16"/>
    </row>
    <row r="68" spans="1:46" s="26" customFormat="1" x14ac:dyDescent="0.25">
      <c r="A68" s="24"/>
      <c r="B68" s="24"/>
      <c r="C68" s="24"/>
      <c r="D68" s="24"/>
      <c r="E68" s="24"/>
      <c r="F68" s="24" t="s">
        <v>13</v>
      </c>
      <c r="G68" s="24"/>
      <c r="H68" s="25">
        <v>100</v>
      </c>
      <c r="I68" s="25"/>
      <c r="J68" s="25"/>
      <c r="K68" s="24"/>
      <c r="L68" s="24"/>
      <c r="M68" s="24"/>
      <c r="N68" s="25"/>
      <c r="R68" s="25"/>
      <c r="S68" s="25"/>
      <c r="T68" s="25"/>
      <c r="V68" s="24"/>
      <c r="W68" s="25"/>
      <c r="X68" s="25"/>
      <c r="Y68" s="24"/>
      <c r="Z68" s="24"/>
      <c r="AA68" s="24"/>
      <c r="AB68" s="24"/>
      <c r="AC68" s="25"/>
      <c r="AD68" s="25"/>
      <c r="AE68" s="24"/>
      <c r="AF68" s="24"/>
      <c r="AG68" s="24"/>
      <c r="AH68" s="25"/>
      <c r="AJ68" s="24"/>
      <c r="AK68" s="24"/>
      <c r="AM68" s="24"/>
      <c r="AN68" s="24"/>
      <c r="AO68" s="24"/>
      <c r="AP68" s="24"/>
    </row>
    <row r="69" spans="1:46" s="18" customFormat="1" x14ac:dyDescent="0.25">
      <c r="A69" s="16"/>
      <c r="B69" s="16"/>
      <c r="C69" s="16"/>
      <c r="D69" s="16"/>
      <c r="E69" s="16"/>
      <c r="F69" s="16" t="s">
        <v>9</v>
      </c>
      <c r="G69" s="16"/>
      <c r="H69" s="17">
        <v>750</v>
      </c>
      <c r="I69" s="17"/>
      <c r="J69" s="17"/>
      <c r="K69" s="16"/>
      <c r="L69" s="16"/>
      <c r="M69" s="16"/>
      <c r="N69" s="17"/>
      <c r="O69" s="16"/>
      <c r="R69" s="17"/>
      <c r="S69" s="17"/>
      <c r="T69" s="17"/>
      <c r="V69" s="16"/>
      <c r="W69" s="17"/>
      <c r="X69" s="17"/>
      <c r="Y69" s="16"/>
      <c r="Z69" s="16"/>
      <c r="AA69" s="16"/>
      <c r="AB69" s="16"/>
      <c r="AC69" s="17"/>
      <c r="AD69" s="17"/>
      <c r="AE69" s="16"/>
      <c r="AF69" s="16"/>
      <c r="AG69" s="16"/>
      <c r="AH69" s="17"/>
      <c r="AJ69" s="16"/>
      <c r="AK69" s="16"/>
      <c r="AM69" s="16"/>
      <c r="AN69" s="16"/>
      <c r="AO69" s="16"/>
      <c r="AR69" s="16"/>
    </row>
    <row r="70" spans="1:46" s="26" customFormat="1" x14ac:dyDescent="0.25">
      <c r="A70" s="24"/>
      <c r="B70" s="24"/>
      <c r="C70" s="24"/>
      <c r="D70" s="24"/>
      <c r="E70" s="24"/>
      <c r="F70" s="24" t="s">
        <v>3</v>
      </c>
      <c r="G70" s="24"/>
      <c r="H70" s="25">
        <v>750</v>
      </c>
      <c r="I70" s="25"/>
      <c r="J70" s="25"/>
      <c r="K70" s="24"/>
      <c r="L70" s="24"/>
      <c r="M70" s="24"/>
      <c r="N70" s="25"/>
      <c r="R70" s="25"/>
      <c r="S70" s="25"/>
      <c r="T70" s="25"/>
      <c r="V70" s="24"/>
      <c r="W70" s="25"/>
      <c r="X70" s="25"/>
      <c r="Y70" s="24"/>
      <c r="Z70" s="24"/>
      <c r="AA70" s="24"/>
      <c r="AB70" s="24"/>
      <c r="AC70" s="25"/>
      <c r="AD70" s="25"/>
      <c r="AE70" s="24"/>
      <c r="AF70" s="24"/>
      <c r="AG70" s="24"/>
      <c r="AH70" s="25"/>
      <c r="AJ70" s="24"/>
      <c r="AK70" s="24"/>
      <c r="AM70" s="24"/>
      <c r="AN70" s="24"/>
      <c r="AO70" s="24"/>
    </row>
    <row r="71" spans="1:46" s="26" customFormat="1" x14ac:dyDescent="0.25">
      <c r="A71" s="24"/>
      <c r="B71" s="24"/>
      <c r="C71" s="29"/>
      <c r="D71" s="24"/>
      <c r="E71" s="24"/>
      <c r="F71" s="24" t="s">
        <v>16</v>
      </c>
      <c r="G71" s="24"/>
      <c r="H71" s="25">
        <v>300</v>
      </c>
      <c r="I71" s="25"/>
      <c r="J71" s="25"/>
      <c r="K71" s="24"/>
      <c r="L71" s="24"/>
      <c r="M71" s="24"/>
      <c r="N71" s="25"/>
      <c r="O71" s="24"/>
      <c r="R71" s="25"/>
      <c r="S71" s="25"/>
      <c r="T71" s="25"/>
      <c r="V71" s="24"/>
      <c r="W71" s="25"/>
      <c r="X71" s="25"/>
      <c r="Y71" s="24"/>
      <c r="Z71" s="24"/>
      <c r="AA71" s="24"/>
      <c r="AB71" s="24"/>
      <c r="AC71" s="25"/>
      <c r="AD71" s="25"/>
      <c r="AE71" s="24"/>
      <c r="AF71" s="24"/>
      <c r="AG71" s="24"/>
      <c r="AH71" s="25"/>
      <c r="AJ71" s="24"/>
      <c r="AK71" s="24"/>
      <c r="AM71" s="24"/>
      <c r="AN71" s="24"/>
      <c r="AO71" s="24"/>
      <c r="AP71" s="24"/>
      <c r="AR71" s="24"/>
    </row>
    <row r="72" spans="1:46" s="26" customFormat="1" x14ac:dyDescent="0.25">
      <c r="A72" s="24"/>
      <c r="B72" s="24"/>
      <c r="C72" s="24"/>
      <c r="D72" s="24"/>
      <c r="E72" s="24"/>
      <c r="F72" s="24" t="s">
        <v>21</v>
      </c>
      <c r="G72" s="24"/>
      <c r="H72" s="25">
        <v>200</v>
      </c>
      <c r="I72" s="25"/>
      <c r="J72" s="25"/>
      <c r="K72" s="24"/>
      <c r="L72" s="24"/>
      <c r="M72" s="24"/>
      <c r="N72" s="25"/>
      <c r="R72" s="25"/>
      <c r="S72" s="25"/>
      <c r="T72" s="25"/>
      <c r="V72" s="24"/>
      <c r="W72" s="25"/>
      <c r="X72" s="25"/>
      <c r="Y72" s="24"/>
      <c r="Z72" s="24"/>
      <c r="AA72" s="24"/>
      <c r="AB72" s="24"/>
      <c r="AC72" s="25"/>
      <c r="AD72" s="25"/>
      <c r="AE72" s="24"/>
      <c r="AF72" s="24"/>
      <c r="AG72" s="24"/>
      <c r="AH72" s="25"/>
      <c r="AJ72" s="24"/>
      <c r="AK72" s="24"/>
      <c r="AM72" s="24"/>
      <c r="AN72" s="24"/>
      <c r="AO72" s="24"/>
      <c r="AP72" s="24"/>
      <c r="AQ72" s="24"/>
    </row>
    <row r="73" spans="1:46" x14ac:dyDescent="0.25">
      <c r="A73" s="24"/>
      <c r="B73" s="24"/>
      <c r="C73" s="24"/>
      <c r="D73" s="24"/>
      <c r="E73" s="24"/>
      <c r="F73" s="42" t="s">
        <v>18</v>
      </c>
      <c r="G73" s="24"/>
      <c r="H73" s="25">
        <v>500</v>
      </c>
      <c r="I73" s="25"/>
      <c r="J73" s="25"/>
      <c r="K73" s="24"/>
      <c r="L73" s="24"/>
      <c r="M73" s="24"/>
      <c r="N73" s="25"/>
      <c r="O73" s="26"/>
      <c r="P73" s="26"/>
      <c r="Q73" s="26"/>
      <c r="R73" s="25"/>
      <c r="S73" s="25"/>
      <c r="T73" s="25"/>
      <c r="U73" s="26"/>
      <c r="V73" s="24"/>
      <c r="W73" s="25"/>
      <c r="X73" s="25"/>
      <c r="Y73" s="24"/>
      <c r="Z73" s="24"/>
      <c r="AA73" s="24"/>
      <c r="AB73" s="24"/>
      <c r="AC73" s="25"/>
      <c r="AD73" s="25"/>
      <c r="AE73" s="24"/>
      <c r="AF73" s="24"/>
      <c r="AG73" s="24"/>
      <c r="AH73" s="25"/>
      <c r="AI73" s="26"/>
      <c r="AJ73" s="24"/>
      <c r="AK73" s="24"/>
      <c r="AL73" s="26"/>
      <c r="AM73" s="24"/>
      <c r="AN73" s="24"/>
      <c r="AO73" s="24"/>
      <c r="AP73" s="24"/>
      <c r="AQ73" s="26"/>
      <c r="AR73" s="26"/>
      <c r="AS73" s="26"/>
      <c r="AT73" s="26"/>
    </row>
  </sheetData>
  <autoFilter ref="A1:AT73">
    <sortState ref="A34:AT74">
      <sortCondition ref="D1:D73"/>
    </sortState>
  </autoFilter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21"/>
  <sheetViews>
    <sheetView workbookViewId="0">
      <selection activeCell="A31" sqref="A31"/>
    </sheetView>
  </sheetViews>
  <sheetFormatPr baseColWidth="10" defaultColWidth="9.140625" defaultRowHeight="15" x14ac:dyDescent="0.25"/>
  <cols>
    <col min="1" max="1" width="15.140625" bestFit="1" customWidth="1"/>
    <col min="2" max="2" width="11.140625" bestFit="1" customWidth="1"/>
  </cols>
  <sheetData>
    <row r="1" spans="1:2" x14ac:dyDescent="0.25">
      <c r="A1" s="30" t="s">
        <v>77</v>
      </c>
      <c r="B1" t="s">
        <v>79</v>
      </c>
    </row>
    <row r="2" spans="1:2" x14ac:dyDescent="0.25">
      <c r="A2" s="31" t="s">
        <v>0</v>
      </c>
      <c r="B2" s="32">
        <v>1000</v>
      </c>
    </row>
    <row r="3" spans="1:2" x14ac:dyDescent="0.25">
      <c r="A3" s="31" t="s">
        <v>1</v>
      </c>
      <c r="B3" s="32">
        <v>2450</v>
      </c>
    </row>
    <row r="4" spans="1:2" x14ac:dyDescent="0.25">
      <c r="A4" s="34" t="s">
        <v>3</v>
      </c>
      <c r="B4" s="32">
        <v>2400</v>
      </c>
    </row>
    <row r="5" spans="1:2" x14ac:dyDescent="0.25">
      <c r="A5" s="31" t="s">
        <v>4</v>
      </c>
      <c r="B5" s="32">
        <v>3000</v>
      </c>
    </row>
    <row r="6" spans="1:2" x14ac:dyDescent="0.25">
      <c r="A6" s="34" t="s">
        <v>7</v>
      </c>
      <c r="B6" s="32">
        <v>5250</v>
      </c>
    </row>
    <row r="7" spans="1:2" x14ac:dyDescent="0.25">
      <c r="A7" s="31" t="s">
        <v>8</v>
      </c>
      <c r="B7" s="32">
        <v>1300</v>
      </c>
    </row>
    <row r="8" spans="1:2" x14ac:dyDescent="0.25">
      <c r="A8" s="34" t="s">
        <v>9</v>
      </c>
      <c r="B8" s="32">
        <v>11400</v>
      </c>
    </row>
    <row r="9" spans="1:2" x14ac:dyDescent="0.25">
      <c r="A9" s="31" t="s">
        <v>10</v>
      </c>
      <c r="B9" s="32">
        <v>1725</v>
      </c>
    </row>
    <row r="10" spans="1:2" x14ac:dyDescent="0.25">
      <c r="A10" s="34" t="s">
        <v>11</v>
      </c>
      <c r="B10" s="32">
        <v>8625</v>
      </c>
    </row>
    <row r="11" spans="1:2" x14ac:dyDescent="0.25">
      <c r="A11" s="31" t="s">
        <v>13</v>
      </c>
      <c r="B11" s="32">
        <v>300</v>
      </c>
    </row>
    <row r="12" spans="1:2" x14ac:dyDescent="0.25">
      <c r="A12" s="31" t="s">
        <v>14</v>
      </c>
      <c r="B12" s="32">
        <v>525</v>
      </c>
    </row>
    <row r="13" spans="1:2" x14ac:dyDescent="0.25">
      <c r="A13" s="31" t="s">
        <v>15</v>
      </c>
      <c r="B13" s="32">
        <v>25</v>
      </c>
    </row>
    <row r="14" spans="1:2" x14ac:dyDescent="0.25">
      <c r="A14" s="31" t="s">
        <v>16</v>
      </c>
      <c r="B14" s="32">
        <v>1200</v>
      </c>
    </row>
    <row r="15" spans="1:2" x14ac:dyDescent="0.25">
      <c r="A15" s="31" t="s">
        <v>17</v>
      </c>
      <c r="B15" s="32">
        <v>800</v>
      </c>
    </row>
    <row r="16" spans="1:2" x14ac:dyDescent="0.25">
      <c r="A16" s="31" t="s">
        <v>18</v>
      </c>
      <c r="B16" s="32">
        <v>500</v>
      </c>
    </row>
    <row r="17" spans="1:2" x14ac:dyDescent="0.25">
      <c r="A17" s="31" t="s">
        <v>23</v>
      </c>
      <c r="B17" s="32">
        <v>200</v>
      </c>
    </row>
    <row r="18" spans="1:2" x14ac:dyDescent="0.25">
      <c r="A18" s="31" t="s">
        <v>19</v>
      </c>
      <c r="B18" s="32">
        <v>175</v>
      </c>
    </row>
    <row r="19" spans="1:2" x14ac:dyDescent="0.25">
      <c r="A19" s="31" t="s">
        <v>20</v>
      </c>
      <c r="B19" s="32">
        <v>350</v>
      </c>
    </row>
    <row r="20" spans="1:2" x14ac:dyDescent="0.25">
      <c r="A20" s="31" t="s">
        <v>21</v>
      </c>
      <c r="B20" s="32">
        <v>475</v>
      </c>
    </row>
    <row r="21" spans="1:2" x14ac:dyDescent="0.25">
      <c r="A21" s="31" t="s">
        <v>78</v>
      </c>
      <c r="B21" s="32">
        <v>41700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STOCK</vt:lpstr>
      <vt:lpstr>ORDERS</vt:lpstr>
      <vt:lpstr>TCD</vt:lpstr>
      <vt:lpstr>STOCK!Zone_d_impression</vt:lpstr>
    </vt:vector>
  </TitlesOfParts>
  <Company>Barry-Callebaut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Anne-Laure SANGLIER</dc:creator>
  <cp:lastModifiedBy>Kilian Spieczny</cp:lastModifiedBy>
  <cp:lastPrinted>2017-03-20T14:55:32Z</cp:lastPrinted>
  <dcterms:created xsi:type="dcterms:W3CDTF">2016-11-09T13:06:24Z</dcterms:created>
  <dcterms:modified xsi:type="dcterms:W3CDTF">2017-03-21T10:09:54Z</dcterms:modified>
</cp:coreProperties>
</file>