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drawings/drawing8.xml" ContentType="application/vnd.openxmlformats-officedocument.drawing+xml"/>
  <Override PartName="/xl/tables/table6.xml" ContentType="application/vnd.openxmlformats-officedocument.spreadsheetml.table+xml"/>
  <Override PartName="/xl/drawings/drawing9.xml" ContentType="application/vnd.openxmlformats-officedocument.drawing+xml"/>
  <Override PartName="/xl/tables/table7.xml" ContentType="application/vnd.openxmlformats-officedocument.spreadsheetml.table+xml"/>
  <Override PartName="/xl/drawings/drawing10.xml" ContentType="application/vnd.openxmlformats-officedocument.drawing+xml"/>
  <Override PartName="/xl/tables/table8.xml" ContentType="application/vnd.openxmlformats-officedocument.spreadsheetml.table+xml"/>
  <Override PartName="/xl/drawings/drawing11.xml" ContentType="application/vnd.openxmlformats-officedocument.drawing+xml"/>
  <Override PartName="/xl/tables/table9.xml" ContentType="application/vnd.openxmlformats-officedocument.spreadsheetml.table+xml"/>
  <Override PartName="/xl/drawings/drawing12.xml" ContentType="application/vnd.openxmlformats-officedocument.drawing+xml"/>
  <Override PartName="/xl/tables/table10.xml" ContentType="application/vnd.openxmlformats-officedocument.spreadsheetml.table+xml"/>
  <Override PartName="/xl/drawings/drawing13.xml" ContentType="application/vnd.openxmlformats-officedocument.drawing+xml"/>
  <Override PartName="/xl/tables/table11.xml" ContentType="application/vnd.openxmlformats-officedocument.spreadsheetml.table+xml"/>
  <Override PartName="/xl/drawings/drawing14.xml" ContentType="application/vnd.openxmlformats-officedocument.drawing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B30410F-F142-6C75-8FE4-BCCB68B04300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otfi GARZOUN\Desktop\"/>
    </mc:Choice>
  </mc:AlternateContent>
  <bookViews>
    <workbookView xWindow="0" yWindow="0" windowWidth="20490" windowHeight="7065" tabRatio="711" activeTab="1"/>
  </bookViews>
  <sheets>
    <sheet name="Accueil" sheetId="1" r:id="rId1"/>
    <sheet name="Résumé" sheetId="14" r:id="rId2"/>
    <sheet name="Janvier" sheetId="2" r:id="rId3"/>
    <sheet name="Février" sheetId="3" r:id="rId4"/>
    <sheet name="Mars" sheetId="4" r:id="rId5"/>
    <sheet name="Avril" sheetId="5" r:id="rId6"/>
    <sheet name="Mai" sheetId="6" r:id="rId7"/>
    <sheet name="Juin" sheetId="7" r:id="rId8"/>
    <sheet name="Juillet" sheetId="8" r:id="rId9"/>
    <sheet name="Août" sheetId="9" r:id="rId10"/>
    <sheet name="Septembre" sheetId="10" r:id="rId11"/>
    <sheet name="Octobre" sheetId="11" r:id="rId12"/>
    <sheet name="Novembre" sheetId="12" r:id="rId13"/>
    <sheet name="Décembre" sheetId="13" r:id="rId14"/>
  </sheets>
  <externalReferences>
    <externalReference r:id="rId1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1" i="14" l="1"/>
  <c r="I121" i="14"/>
  <c r="H121" i="14"/>
  <c r="J120" i="14"/>
  <c r="I120" i="14"/>
  <c r="H120" i="14"/>
  <c r="J119" i="14"/>
  <c r="I119" i="14"/>
  <c r="H119" i="14"/>
  <c r="J118" i="14"/>
  <c r="I118" i="14"/>
  <c r="H118" i="14"/>
  <c r="J117" i="14"/>
  <c r="I117" i="14"/>
  <c r="H117" i="14"/>
  <c r="J116" i="14"/>
  <c r="I116" i="14"/>
  <c r="H116" i="14"/>
  <c r="J115" i="14"/>
  <c r="I115" i="14"/>
  <c r="H115" i="14"/>
  <c r="J114" i="14"/>
  <c r="I114" i="14"/>
  <c r="H114" i="14"/>
  <c r="J113" i="14"/>
  <c r="I113" i="14"/>
  <c r="H113" i="14"/>
  <c r="J112" i="14"/>
  <c r="I112" i="14"/>
  <c r="H112" i="14"/>
  <c r="L111" i="14"/>
  <c r="K111" i="14"/>
  <c r="J111" i="14"/>
  <c r="L110" i="14"/>
  <c r="K110" i="14"/>
  <c r="J110" i="14"/>
  <c r="L109" i="14"/>
  <c r="K109" i="14"/>
  <c r="J109" i="14"/>
  <c r="L108" i="14"/>
  <c r="K108" i="14"/>
  <c r="J108" i="14"/>
  <c r="L107" i="14"/>
  <c r="K107" i="14"/>
  <c r="J107" i="14"/>
  <c r="L106" i="14"/>
  <c r="K106" i="14"/>
  <c r="J106" i="14"/>
  <c r="L105" i="14"/>
  <c r="K105" i="14"/>
  <c r="J105" i="14"/>
  <c r="L104" i="14"/>
  <c r="K104" i="14"/>
  <c r="J104" i="14"/>
  <c r="L103" i="14"/>
  <c r="K103" i="14"/>
  <c r="J103" i="14"/>
  <c r="L102" i="14"/>
  <c r="K102" i="14"/>
  <c r="J102" i="14"/>
  <c r="L101" i="14"/>
  <c r="K101" i="14"/>
  <c r="J101" i="14"/>
  <c r="L100" i="14"/>
  <c r="K100" i="14"/>
  <c r="J100" i="14"/>
  <c r="L99" i="14"/>
  <c r="K99" i="14"/>
  <c r="J99" i="14"/>
  <c r="L98" i="14"/>
  <c r="K98" i="14"/>
  <c r="J98" i="14"/>
  <c r="L97" i="14"/>
  <c r="K97" i="14"/>
  <c r="J97" i="14"/>
  <c r="L96" i="14"/>
  <c r="K96" i="14"/>
  <c r="J96" i="14"/>
  <c r="L95" i="14"/>
  <c r="K95" i="14"/>
  <c r="J95" i="14"/>
  <c r="L94" i="14"/>
  <c r="K94" i="14"/>
  <c r="J94" i="14"/>
  <c r="L93" i="14"/>
  <c r="K93" i="14"/>
  <c r="J93" i="14"/>
  <c r="L92" i="14"/>
  <c r="K92" i="14"/>
  <c r="J92" i="14"/>
  <c r="L91" i="14"/>
  <c r="K91" i="14"/>
  <c r="J91" i="14"/>
  <c r="L90" i="14"/>
  <c r="K90" i="14"/>
  <c r="J90" i="14"/>
  <c r="L89" i="14"/>
  <c r="K89" i="14"/>
  <c r="J89" i="14"/>
  <c r="L88" i="14"/>
  <c r="K88" i="14"/>
  <c r="J88" i="14"/>
  <c r="L87" i="14"/>
  <c r="K87" i="14"/>
  <c r="J87" i="14"/>
  <c r="L86" i="14"/>
  <c r="K86" i="14"/>
  <c r="J86" i="14"/>
  <c r="L85" i="14"/>
  <c r="K85" i="14"/>
  <c r="J85" i="14"/>
  <c r="L84" i="14"/>
  <c r="K84" i="14"/>
  <c r="J84" i="14"/>
  <c r="L83" i="14"/>
  <c r="K83" i="14"/>
  <c r="J83" i="14"/>
  <c r="L82" i="14"/>
  <c r="K82" i="14"/>
  <c r="J82" i="14"/>
  <c r="L81" i="14"/>
  <c r="K81" i="14"/>
  <c r="J81" i="14"/>
  <c r="L80" i="14"/>
  <c r="K80" i="14"/>
  <c r="J80" i="14"/>
  <c r="L79" i="14"/>
  <c r="K79" i="14"/>
  <c r="J79" i="14"/>
  <c r="L78" i="14"/>
  <c r="K78" i="14"/>
  <c r="J78" i="14"/>
  <c r="L77" i="14"/>
  <c r="K77" i="14"/>
  <c r="J77" i="14"/>
  <c r="L76" i="14"/>
  <c r="K76" i="14"/>
  <c r="J76" i="14"/>
  <c r="L75" i="14"/>
  <c r="K75" i="14"/>
  <c r="J75" i="14"/>
  <c r="L74" i="14"/>
  <c r="K74" i="14"/>
  <c r="J74" i="14"/>
  <c r="L73" i="14"/>
  <c r="K73" i="14"/>
  <c r="J73" i="14"/>
  <c r="L72" i="14"/>
  <c r="K72" i="14"/>
  <c r="J72" i="14"/>
  <c r="L71" i="14"/>
  <c r="K71" i="14"/>
  <c r="J71" i="14"/>
  <c r="L70" i="14"/>
  <c r="K70" i="14"/>
  <c r="J70" i="14"/>
  <c r="L69" i="14"/>
  <c r="K69" i="14"/>
  <c r="J69" i="14"/>
  <c r="L68" i="14"/>
  <c r="K68" i="14"/>
  <c r="J68" i="14"/>
  <c r="L67" i="14"/>
  <c r="K67" i="14"/>
  <c r="J67" i="14"/>
  <c r="L66" i="14"/>
  <c r="K66" i="14"/>
  <c r="J66" i="14"/>
  <c r="L65" i="14"/>
  <c r="K65" i="14"/>
  <c r="J65" i="14"/>
  <c r="L64" i="14"/>
  <c r="K64" i="14"/>
  <c r="J64" i="14"/>
  <c r="L63" i="14"/>
  <c r="K63" i="14"/>
  <c r="J63" i="14"/>
  <c r="L62" i="14"/>
  <c r="K62" i="14"/>
  <c r="J62" i="14"/>
  <c r="L61" i="14"/>
  <c r="K61" i="14"/>
  <c r="J61" i="14"/>
  <c r="L60" i="14"/>
  <c r="K60" i="14"/>
  <c r="J60" i="14"/>
  <c r="L59" i="14"/>
  <c r="K59" i="14"/>
  <c r="J59" i="14"/>
  <c r="L58" i="14"/>
  <c r="K58" i="14"/>
  <c r="J58" i="14"/>
  <c r="L57" i="14"/>
  <c r="K57" i="14"/>
  <c r="J57" i="14"/>
  <c r="L56" i="14"/>
  <c r="K56" i="14"/>
  <c r="J56" i="14"/>
  <c r="L55" i="14"/>
  <c r="K55" i="14"/>
  <c r="J55" i="14"/>
  <c r="L54" i="14"/>
  <c r="K54" i="14"/>
  <c r="J54" i="14"/>
  <c r="L53" i="14"/>
  <c r="K53" i="14"/>
  <c r="J53" i="14"/>
  <c r="L52" i="14"/>
  <c r="K52" i="14"/>
  <c r="J52" i="14"/>
  <c r="L51" i="14"/>
  <c r="K51" i="14"/>
  <c r="J51" i="14"/>
  <c r="L50" i="14"/>
  <c r="K50" i="14"/>
  <c r="J50" i="14"/>
  <c r="L49" i="14"/>
  <c r="K49" i="14"/>
  <c r="J49" i="14"/>
  <c r="L48" i="14"/>
  <c r="K48" i="14"/>
  <c r="J48" i="14"/>
  <c r="L47" i="14"/>
  <c r="K47" i="14"/>
  <c r="J47" i="14"/>
  <c r="L46" i="14"/>
  <c r="K46" i="14"/>
  <c r="J46" i="14"/>
  <c r="L45" i="14"/>
  <c r="K45" i="14"/>
  <c r="J45" i="14"/>
  <c r="L44" i="14"/>
  <c r="K44" i="14"/>
  <c r="J44" i="14"/>
  <c r="L43" i="14"/>
  <c r="K43" i="14"/>
  <c r="J43" i="14"/>
  <c r="L42" i="14"/>
  <c r="K42" i="14"/>
  <c r="J42" i="14"/>
  <c r="L41" i="14"/>
  <c r="K41" i="14"/>
  <c r="L40" i="14"/>
  <c r="K40" i="14"/>
  <c r="L39" i="14"/>
  <c r="K39" i="14"/>
  <c r="L38" i="14"/>
  <c r="K38" i="14"/>
  <c r="L37" i="14"/>
  <c r="K37" i="14"/>
  <c r="L36" i="14"/>
  <c r="K36" i="14"/>
  <c r="L35" i="14"/>
  <c r="K35" i="14"/>
  <c r="L34" i="14"/>
  <c r="K34" i="14"/>
  <c r="L33" i="14"/>
  <c r="K33" i="14"/>
  <c r="L32" i="14"/>
  <c r="K32" i="14"/>
  <c r="L31" i="14"/>
  <c r="K31" i="14"/>
  <c r="L30" i="14"/>
  <c r="K30" i="14"/>
  <c r="L29" i="14"/>
  <c r="K29" i="14"/>
  <c r="L28" i="14"/>
  <c r="K28" i="14"/>
  <c r="L27" i="14"/>
  <c r="K27" i="14"/>
  <c r="L26" i="14"/>
  <c r="K26" i="14"/>
  <c r="L25" i="14"/>
  <c r="K25" i="14"/>
  <c r="L24" i="14"/>
  <c r="K24" i="14"/>
  <c r="L23" i="14"/>
  <c r="K23" i="14"/>
  <c r="L22" i="14"/>
  <c r="K22" i="14"/>
  <c r="L21" i="14"/>
  <c r="K21" i="14"/>
  <c r="L20" i="14"/>
  <c r="K20" i="14"/>
  <c r="L19" i="14"/>
  <c r="K19" i="14"/>
  <c r="L18" i="14"/>
  <c r="K18" i="14"/>
  <c r="L17" i="14"/>
  <c r="K17" i="14"/>
  <c r="L16" i="14"/>
  <c r="K16" i="14"/>
  <c r="L15" i="14"/>
  <c r="K15" i="14"/>
  <c r="L14" i="14"/>
  <c r="K14" i="14"/>
  <c r="L13" i="14"/>
  <c r="K13" i="14"/>
  <c r="L12" i="14"/>
  <c r="K12" i="14"/>
  <c r="M11" i="14"/>
  <c r="L11" i="14"/>
  <c r="K11" i="14"/>
  <c r="M10" i="14"/>
  <c r="L10" i="14"/>
  <c r="K10" i="14"/>
  <c r="M9" i="14"/>
  <c r="L9" i="14"/>
  <c r="K9" i="14"/>
  <c r="M8" i="14"/>
  <c r="L8" i="14"/>
  <c r="K8" i="14"/>
  <c r="M7" i="14"/>
  <c r="L7" i="14"/>
  <c r="K7" i="14"/>
  <c r="M6" i="14"/>
  <c r="L6" i="14"/>
  <c r="K6" i="14"/>
  <c r="M5" i="14"/>
  <c r="L5" i="14"/>
  <c r="K5" i="14"/>
  <c r="M4" i="14"/>
  <c r="L4" i="14"/>
  <c r="K4" i="14"/>
  <c r="M3" i="14"/>
  <c r="L3" i="14"/>
  <c r="K3" i="14"/>
  <c r="M2" i="14"/>
  <c r="L2" i="14"/>
  <c r="K2" i="14"/>
  <c r="M9" i="2"/>
  <c r="M10" i="2"/>
  <c r="M11" i="2"/>
  <c r="M12" i="2"/>
  <c r="M13" i="2"/>
  <c r="M14" i="2"/>
  <c r="M15" i="2"/>
  <c r="M16" i="2"/>
  <c r="M17" i="2"/>
  <c r="M8" i="2"/>
  <c r="M9" i="3"/>
  <c r="M10" i="3"/>
  <c r="M11" i="3"/>
  <c r="M12" i="3"/>
  <c r="M13" i="3"/>
  <c r="M14" i="3"/>
  <c r="M15" i="3"/>
  <c r="M16" i="3"/>
  <c r="M17" i="3"/>
  <c r="M8" i="3"/>
  <c r="M9" i="4"/>
  <c r="M10" i="4"/>
  <c r="M11" i="4"/>
  <c r="M12" i="4"/>
  <c r="M13" i="4"/>
  <c r="M14" i="4"/>
  <c r="M15" i="4"/>
  <c r="M16" i="4"/>
  <c r="M17" i="4"/>
  <c r="M8" i="4"/>
  <c r="M9" i="5"/>
  <c r="M10" i="5"/>
  <c r="M11" i="5"/>
  <c r="M12" i="5"/>
  <c r="M13" i="5"/>
  <c r="M14" i="5"/>
  <c r="M15" i="5"/>
  <c r="M16" i="5"/>
  <c r="M17" i="5"/>
  <c r="M8" i="5"/>
  <c r="L9" i="6"/>
  <c r="L10" i="6"/>
  <c r="L11" i="6"/>
  <c r="L12" i="6"/>
  <c r="L13" i="6"/>
  <c r="L14" i="6"/>
  <c r="L15" i="6"/>
  <c r="L16" i="6"/>
  <c r="L17" i="6"/>
  <c r="L8" i="6"/>
  <c r="L9" i="7"/>
  <c r="L10" i="7"/>
  <c r="L11" i="7"/>
  <c r="L12" i="7"/>
  <c r="L13" i="7"/>
  <c r="L14" i="7"/>
  <c r="L15" i="7"/>
  <c r="L16" i="7"/>
  <c r="L17" i="7"/>
  <c r="L8" i="7"/>
  <c r="L8" i="8"/>
  <c r="L9" i="8"/>
  <c r="L10" i="8"/>
  <c r="L11" i="8"/>
  <c r="L12" i="8"/>
  <c r="L13" i="8"/>
  <c r="L14" i="8"/>
  <c r="L15" i="8"/>
  <c r="L16" i="8"/>
  <c r="L17" i="8"/>
  <c r="L9" i="9"/>
  <c r="L10" i="9"/>
  <c r="L11" i="9"/>
  <c r="L12" i="9"/>
  <c r="L13" i="9"/>
  <c r="L14" i="9"/>
  <c r="L15" i="9"/>
  <c r="L16" i="9"/>
  <c r="L17" i="9"/>
  <c r="L8" i="9"/>
  <c r="L8" i="10"/>
  <c r="L9" i="10"/>
  <c r="L10" i="10"/>
  <c r="L11" i="10"/>
  <c r="L12" i="10"/>
  <c r="L13" i="10"/>
  <c r="L14" i="10"/>
  <c r="L15" i="10"/>
  <c r="L16" i="10"/>
  <c r="L17" i="10"/>
  <c r="L9" i="11"/>
  <c r="L10" i="11"/>
  <c r="L11" i="11"/>
  <c r="L12" i="11"/>
  <c r="L13" i="11"/>
  <c r="L14" i="11"/>
  <c r="L15" i="11"/>
  <c r="L16" i="11"/>
  <c r="L17" i="11"/>
  <c r="L8" i="11"/>
  <c r="L9" i="12"/>
  <c r="L10" i="12"/>
  <c r="L11" i="12"/>
  <c r="L12" i="12"/>
  <c r="L13" i="12"/>
  <c r="L14" i="12"/>
  <c r="L15" i="12"/>
  <c r="L16" i="12"/>
  <c r="L17" i="12"/>
  <c r="L8" i="12"/>
  <c r="J8" i="13"/>
  <c r="J9" i="13"/>
  <c r="J10" i="13"/>
  <c r="J11" i="13"/>
  <c r="J12" i="13"/>
  <c r="J13" i="13"/>
  <c r="J14" i="13"/>
  <c r="J15" i="13"/>
  <c r="J16" i="13"/>
  <c r="J17" i="13"/>
  <c r="K9" i="13"/>
  <c r="K10" i="13"/>
  <c r="K11" i="13"/>
  <c r="K12" i="13"/>
  <c r="K13" i="13"/>
  <c r="K14" i="13"/>
  <c r="K15" i="13"/>
  <c r="K16" i="13"/>
  <c r="K17" i="13"/>
  <c r="K8" i="13"/>
  <c r="M9" i="12"/>
  <c r="M10" i="12"/>
  <c r="M11" i="12"/>
  <c r="M12" i="12"/>
  <c r="M13" i="12"/>
  <c r="M14" i="12"/>
  <c r="M15" i="12"/>
  <c r="M16" i="12"/>
  <c r="M17" i="12"/>
  <c r="M8" i="12"/>
  <c r="M9" i="11"/>
  <c r="M10" i="11"/>
  <c r="M11" i="11"/>
  <c r="M12" i="11"/>
  <c r="M13" i="11"/>
  <c r="M14" i="11"/>
  <c r="M15" i="11"/>
  <c r="M16" i="11"/>
  <c r="M17" i="11"/>
  <c r="M8" i="11"/>
  <c r="M9" i="10"/>
  <c r="M10" i="10"/>
  <c r="M11" i="10"/>
  <c r="M12" i="10"/>
  <c r="M13" i="10"/>
  <c r="M14" i="10"/>
  <c r="M15" i="10"/>
  <c r="M16" i="10"/>
  <c r="M17" i="10"/>
  <c r="M8" i="10"/>
  <c r="M9" i="9"/>
  <c r="M10" i="9"/>
  <c r="M11" i="9"/>
  <c r="M12" i="9"/>
  <c r="M13" i="9"/>
  <c r="M14" i="9"/>
  <c r="M15" i="9"/>
  <c r="M16" i="9"/>
  <c r="M17" i="9"/>
  <c r="M8" i="9"/>
  <c r="M9" i="8"/>
  <c r="M10" i="8"/>
  <c r="M11" i="8"/>
  <c r="M12" i="8"/>
  <c r="M13" i="8"/>
  <c r="M14" i="8"/>
  <c r="M15" i="8"/>
  <c r="M16" i="8"/>
  <c r="M17" i="8"/>
  <c r="M8" i="8"/>
  <c r="M9" i="7"/>
  <c r="M10" i="7"/>
  <c r="M11" i="7"/>
  <c r="M12" i="7"/>
  <c r="M13" i="7"/>
  <c r="M14" i="7"/>
  <c r="M15" i="7"/>
  <c r="M16" i="7"/>
  <c r="M17" i="7"/>
  <c r="M8" i="7"/>
  <c r="M9" i="6"/>
  <c r="M10" i="6"/>
  <c r="M11" i="6"/>
  <c r="M12" i="6"/>
  <c r="M13" i="6"/>
  <c r="M14" i="6"/>
  <c r="M15" i="6"/>
  <c r="M16" i="6"/>
  <c r="M17" i="6"/>
  <c r="M8" i="6"/>
  <c r="N9" i="5"/>
  <c r="N10" i="5"/>
  <c r="N11" i="5"/>
  <c r="N12" i="5"/>
  <c r="N13" i="5"/>
  <c r="N14" i="5"/>
  <c r="N15" i="5"/>
  <c r="N16" i="5"/>
  <c r="N17" i="5"/>
  <c r="N8" i="5"/>
  <c r="N9" i="4"/>
  <c r="N10" i="4"/>
  <c r="N11" i="4"/>
  <c r="N12" i="4"/>
  <c r="N13" i="4"/>
  <c r="N14" i="4"/>
  <c r="N15" i="4"/>
  <c r="N16" i="4"/>
  <c r="N17" i="4"/>
  <c r="N8" i="4"/>
  <c r="N9" i="3"/>
  <c r="N10" i="3"/>
  <c r="N11" i="3"/>
  <c r="N12" i="3"/>
  <c r="N13" i="3"/>
  <c r="N14" i="3"/>
  <c r="N15" i="3"/>
  <c r="N16" i="3"/>
  <c r="N17" i="3"/>
  <c r="N8" i="3"/>
  <c r="N9" i="2"/>
  <c r="N10" i="2"/>
  <c r="N11" i="2"/>
  <c r="N12" i="2"/>
  <c r="N13" i="2"/>
  <c r="N14" i="2"/>
  <c r="N15" i="2"/>
  <c r="N16" i="2"/>
  <c r="N17" i="2"/>
  <c r="N8" i="2"/>
  <c r="L13" i="13"/>
  <c r="L14" i="13"/>
  <c r="L15" i="13"/>
  <c r="L16" i="13"/>
  <c r="L17" i="13"/>
  <c r="C5" i="13" l="1"/>
  <c r="L12" i="13"/>
  <c r="L11" i="13"/>
  <c r="L10" i="13"/>
  <c r="L9" i="13"/>
  <c r="L8" i="13"/>
  <c r="N17" i="12"/>
  <c r="N16" i="12"/>
  <c r="N15" i="12"/>
  <c r="N14" i="12"/>
  <c r="N13" i="12"/>
  <c r="N12" i="12"/>
  <c r="N11" i="12"/>
  <c r="N10" i="12"/>
  <c r="N9" i="12"/>
  <c r="N8" i="12"/>
  <c r="C5" i="12"/>
  <c r="N17" i="11"/>
  <c r="N16" i="11"/>
  <c r="N15" i="11"/>
  <c r="N14" i="11"/>
  <c r="N13" i="11"/>
  <c r="N12" i="11"/>
  <c r="N11" i="11"/>
  <c r="N10" i="11"/>
  <c r="N9" i="11"/>
  <c r="N8" i="11"/>
  <c r="C5" i="11"/>
  <c r="N17" i="10"/>
  <c r="N16" i="10"/>
  <c r="N15" i="10"/>
  <c r="N14" i="10"/>
  <c r="N13" i="10"/>
  <c r="N12" i="10"/>
  <c r="N11" i="10"/>
  <c r="N10" i="10"/>
  <c r="N9" i="10"/>
  <c r="N8" i="10"/>
  <c r="C5" i="10"/>
  <c r="N17" i="9"/>
  <c r="N16" i="9"/>
  <c r="N15" i="9"/>
  <c r="N14" i="9"/>
  <c r="N13" i="9"/>
  <c r="N12" i="9"/>
  <c r="N11" i="9"/>
  <c r="N10" i="9"/>
  <c r="N9" i="9"/>
  <c r="N8" i="9"/>
  <c r="C5" i="9"/>
  <c r="N17" i="8"/>
  <c r="N16" i="8"/>
  <c r="N15" i="8"/>
  <c r="N14" i="8"/>
  <c r="N13" i="8"/>
  <c r="N12" i="8"/>
  <c r="N11" i="8"/>
  <c r="N10" i="8"/>
  <c r="N9" i="8"/>
  <c r="N8" i="8"/>
  <c r="C4" i="8"/>
  <c r="N17" i="7"/>
  <c r="N16" i="7"/>
  <c r="N15" i="7"/>
  <c r="N14" i="7"/>
  <c r="N13" i="7"/>
  <c r="N12" i="7"/>
  <c r="N11" i="7"/>
  <c r="N10" i="7"/>
  <c r="N9" i="7"/>
  <c r="N8" i="7"/>
  <c r="C4" i="7"/>
  <c r="N17" i="6"/>
  <c r="N16" i="6"/>
  <c r="N15" i="6"/>
  <c r="N14" i="6"/>
  <c r="N13" i="6"/>
  <c r="N12" i="6"/>
  <c r="N11" i="6"/>
  <c r="N10" i="6"/>
  <c r="N9" i="6"/>
  <c r="N8" i="6"/>
  <c r="C4" i="6"/>
  <c r="C5" i="5"/>
  <c r="C5" i="4"/>
  <c r="C5" i="2"/>
  <c r="C5" i="3"/>
  <c r="O17" i="2"/>
  <c r="O16" i="2"/>
  <c r="O15" i="2"/>
  <c r="O14" i="2"/>
  <c r="O13" i="2"/>
  <c r="O12" i="2"/>
  <c r="O11" i="2"/>
  <c r="O10" i="2"/>
  <c r="O9" i="2"/>
  <c r="O8" i="2"/>
</calcChain>
</file>

<file path=xl/sharedStrings.xml><?xml version="1.0" encoding="utf-8"?>
<sst xmlns="http://schemas.openxmlformats.org/spreadsheetml/2006/main" count="878" uniqueCount="47">
  <si>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</si>
  <si>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</si>
  <si>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</si>
  <si>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</si>
  <si>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</si>
  <si>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</si>
  <si>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</si>
  <si>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</si>
  <si>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</si>
  <si>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</si>
  <si>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</si>
  <si>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</si>
  <si>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</si>
  <si>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Nom</t>
  </si>
  <si>
    <t>Prénom</t>
  </si>
  <si>
    <t>Sexe</t>
  </si>
  <si>
    <t>Date de Naissance</t>
  </si>
  <si>
    <t>Date d'Entrée</t>
  </si>
  <si>
    <t>Salaire de base</t>
  </si>
  <si>
    <t>Rémunération brute</t>
  </si>
  <si>
    <t>Charges patronales</t>
  </si>
  <si>
    <t>Masse salariale</t>
  </si>
  <si>
    <t>Mois</t>
  </si>
  <si>
    <t>Age</t>
  </si>
  <si>
    <t>Nombre</t>
  </si>
  <si>
    <t>Nom1</t>
  </si>
  <si>
    <t>Prenom1</t>
  </si>
  <si>
    <t>M</t>
  </si>
  <si>
    <t>Nom2</t>
  </si>
  <si>
    <t>Prenom2</t>
  </si>
  <si>
    <t>Nom3</t>
  </si>
  <si>
    <t>Prenom3</t>
  </si>
  <si>
    <t>Nom4</t>
  </si>
  <si>
    <t>Prenom4</t>
  </si>
  <si>
    <t>Nom5</t>
  </si>
  <si>
    <t>Prenom5</t>
  </si>
  <si>
    <t>Nom6</t>
  </si>
  <si>
    <t>Prenom6</t>
  </si>
  <si>
    <t>F</t>
  </si>
  <si>
    <t>Nom7</t>
  </si>
  <si>
    <t>Prenom7</t>
  </si>
  <si>
    <t>Nom8</t>
  </si>
  <si>
    <t>Prenom8</t>
  </si>
  <si>
    <t>Nom9</t>
  </si>
  <si>
    <t>Prenom9</t>
  </si>
  <si>
    <t>Nom10</t>
  </si>
  <si>
    <t>Prenom10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</si>
</sst>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Verdana"/>
      <family val="2"/>
    </font>
    <font>
      <sz val="15"/>
      <color theme="1"/>
      <name val="Verdana"/>
      <family val="2"/>
    </font>
    <font>
      <sz val="10"/>
      <color theme="1"/>
      <name val="Verdana"/>
      <family val="2"/>
    </font>
    <font>
      <sz val="11"/>
      <color rgb="FF00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theme="1"/>
      </bottom>
      <diagonal/>
    </border>
  </borders>
  <cellStyleXfs count="1">
    <xf numFmtId="0" fontId="0" fillId="0" borderId="0"/>
  </cellStyleXfs>
  <cellXfs count="24">
    <xf numFmtId="0" fontId="0" fillId="0" borderId="0" xfId="0"/>
    <xf numFmtId="14" fontId="0" fillId="0" borderId="0" xfId="0" applyNumberFormat="1"/>
    <xf numFmtId="3" fontId="0" fillId="0" borderId="0" xfId="0" applyNumberFormat="1"/>
    <xf numFmtId="14" fontId="1" fillId="0" borderId="1" xfId="0" applyNumberFormat="1" applyFont="1" applyBorder="1"/>
    <xf numFmtId="0" fontId="0" fillId="0" borderId="1" xfId="0" applyBorder="1"/>
    <xf numFmtId="14" fontId="0" fillId="0" borderId="1" xfId="0" applyNumberFormat="1" applyBorder="1"/>
    <xf numFmtId="3" fontId="0" fillId="0" borderId="1" xfId="0" applyNumberFormat="1" applyBorder="1"/>
    <xf numFmtId="1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3" fontId="2" fillId="0" borderId="0" xfId="0" applyNumberFormat="1" applyFont="1" applyAlignment="1">
      <alignment horizontal="left"/>
    </xf>
    <xf numFmtId="14" fontId="1" fillId="0" borderId="0" xfId="0" applyNumberFormat="1" applyFont="1" applyBorder="1"/>
    <xf numFmtId="0" fontId="0" fillId="0" borderId="0" xfId="0" applyBorder="1"/>
    <xf numFmtId="14" fontId="0" fillId="0" borderId="0" xfId="0" applyNumberFormat="1" applyBorder="1"/>
    <xf numFmtId="3" fontId="0" fillId="0" borderId="0" xfId="0" applyNumberFormat="1" applyBorder="1"/>
    <xf numFmtId="14" fontId="2" fillId="2" borderId="0" xfId="0" applyNumberFormat="1" applyFont="1" applyFill="1" applyAlignment="1">
      <alignment horizontal="left"/>
    </xf>
    <xf numFmtId="0" fontId="2" fillId="2" borderId="0" xfId="0" applyFont="1" applyFill="1" applyAlignment="1">
      <alignment horizontal="left"/>
    </xf>
    <xf numFmtId="3" fontId="2" fillId="2" borderId="0" xfId="0" applyNumberFormat="1" applyFont="1" applyFill="1" applyAlignment="1">
      <alignment horizontal="left"/>
    </xf>
    <xf numFmtId="14" fontId="2" fillId="0" borderId="2" xfId="0" applyNumberFormat="1" applyFont="1" applyBorder="1" applyAlignment="1">
      <alignment horizontal="left"/>
    </xf>
    <xf numFmtId="0" fontId="2" fillId="0" borderId="2" xfId="0" applyFont="1" applyBorder="1" applyAlignment="1">
      <alignment horizontal="left"/>
    </xf>
    <xf numFmtId="3" fontId="2" fillId="0" borderId="2" xfId="0" applyNumberFormat="1" applyFont="1" applyBorder="1" applyAlignment="1">
      <alignment horizontal="left"/>
    </xf>
    <xf numFmtId="1" fontId="0" fillId="0" borderId="0" xfId="0" applyNumberFormat="1" applyAlignment="1">
      <alignment horizontal="center"/>
    </xf>
    <xf numFmtId="1" fontId="2" fillId="0" borderId="0" xfId="0" applyNumberFormat="1" applyFont="1" applyAlignment="1">
      <alignment horizontal="left"/>
    </xf>
    <xf numFmtId="1" fontId="2" fillId="2" borderId="0" xfId="0" applyNumberFormat="1" applyFont="1" applyFill="1" applyAlignment="1">
      <alignment horizontal="left"/>
    </xf>
    <xf numFmtId="1" fontId="2" fillId="0" borderId="2" xfId="0" applyNumberFormat="1" applyFont="1" applyBorder="1" applyAlignment="1">
      <alignment horizontal="left"/>
    </xf>
  </cellXfs>
  <cellStyles count="1">
    <cellStyle name="Normal" xfId="0" builtinId="0"/>
  </cellStyles>
  <dxfs count="164"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" formatCode="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" formatCode="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" formatCode="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" formatCode="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" formatCode="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" formatCode="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" formatCode="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" formatCode="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" formatCode="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" formatCode="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b/>
        <i val="0"/>
        <color theme="1"/>
      </font>
      <border>
        <top style="thin">
          <color auto="1"/>
        </top>
        <bottom style="thin">
          <color auto="1"/>
        </bottom>
      </border>
    </dxf>
    <dxf>
      <font>
        <color theme="1" tint="0.34998626667073579"/>
      </font>
      <border>
        <top style="thin">
          <color theme="0" tint="-0.14996795556505021"/>
        </top>
        <bottom style="thin">
          <color theme="0" tint="-0.14996795556505021"/>
        </bottom>
        <horizontal style="thin">
          <color theme="0" tint="-0.14996795556505021"/>
        </horizontal>
      </border>
    </dxf>
  </dxfs>
  <tableStyles count="1" defaultTableStyle="TableStyleMedium2" defaultPivotStyle="PivotStyleLight16">
    <tableStyle name="Style de tableau 1" pivot="0" count="2">
      <tableStyleElement type="wholeTable" dxfId="163"/>
      <tableStyleElement type="headerRow" dxfId="16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Drop" dropLines="12" dropStyle="combo" dx="16" fmlaLink="$H$2" fmlaRange="$K$3:$K$14" sel="1" val="0"/>
</file>

<file path=xl/ctrlProps/ctrlProp2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B10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B10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B10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Accueil!B10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Accueil!B10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Accueil!B10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Accueil!B10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Accueil!B10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Accueil!B10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Accueil!B10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Accueil!B10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Accueil!B10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190500</xdr:colOff>
      <xdr:row>3</xdr:row>
      <xdr:rowOff>152400</xdr:rowOff>
    </xdr:from>
    <xdr:to>
      <xdr:col>4</xdr:col>
      <xdr:colOff>419100</xdr:colOff>
      <xdr:row>5</xdr:row>
      <xdr:rowOff>95250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3390900" y="695325"/>
          <a:ext cx="1295400" cy="30480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Atteindre la feuille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</xdr:row>
          <xdr:rowOff>28575</xdr:rowOff>
        </xdr:from>
        <xdr:to>
          <xdr:col>2</xdr:col>
          <xdr:colOff>1057275</xdr:colOff>
          <xdr:row>5</xdr:row>
          <xdr:rowOff>38100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907392</xdr:colOff>
          <xdr:row>1</xdr:row>
          <xdr:rowOff>55173</xdr:rowOff>
        </xdr:from>
        <xdr:to>
          <xdr:col>16</xdr:col>
          <xdr:colOff>593067</xdr:colOff>
          <xdr:row>2</xdr:row>
          <xdr:rowOff>177740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1</xdr:row>
      <xdr:rowOff>19050</xdr:rowOff>
    </xdr:from>
    <xdr:to>
      <xdr:col>3</xdr:col>
      <xdr:colOff>714375</xdr:colOff>
      <xdr:row>3</xdr:row>
      <xdr:rowOff>9525</xdr:rowOff>
    </xdr:to>
    <xdr:sp macro="[1]!choixfeuille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2190750" y="19050"/>
          <a:ext cx="1724025" cy="35242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1</xdr:row>
      <xdr:rowOff>0</xdr:rowOff>
    </xdr:from>
    <xdr:to>
      <xdr:col>3</xdr:col>
      <xdr:colOff>666750</xdr:colOff>
      <xdr:row>2</xdr:row>
      <xdr:rowOff>171450</xdr:rowOff>
    </xdr:to>
    <xdr:sp macro="[1]!choixfeuille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2143125" y="0"/>
          <a:ext cx="1724025" cy="35242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ACCUEIL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19050</xdr:rowOff>
    </xdr:from>
    <xdr:to>
      <xdr:col>3</xdr:col>
      <xdr:colOff>657225</xdr:colOff>
      <xdr:row>3</xdr:row>
      <xdr:rowOff>9525</xdr:rowOff>
    </xdr:to>
    <xdr:sp macro="[1]!choixfeuille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2133600" y="19050"/>
          <a:ext cx="1724025" cy="35242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ACCUEIL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1</xdr:row>
      <xdr:rowOff>9525</xdr:rowOff>
    </xdr:from>
    <xdr:to>
      <xdr:col>3</xdr:col>
      <xdr:colOff>704850</xdr:colOff>
      <xdr:row>3</xdr:row>
      <xdr:rowOff>0</xdr:rowOff>
    </xdr:to>
    <xdr:sp macro="[1]!choixfeuille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2181225" y="9525"/>
          <a:ext cx="1724025" cy="35242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ACCUEIL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3</xdr:col>
      <xdr:colOff>657225</xdr:colOff>
      <xdr:row>2</xdr:row>
      <xdr:rowOff>171450</xdr:rowOff>
    </xdr:to>
    <xdr:sp macro="[1]!choixfeuille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762000" y="190500"/>
          <a:ext cx="1419225" cy="36195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ACCUEIL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85725</xdr:rowOff>
    </xdr:from>
    <xdr:to>
      <xdr:col>3</xdr:col>
      <xdr:colOff>657225</xdr:colOff>
      <xdr:row>2</xdr:row>
      <xdr:rowOff>66675</xdr:rowOff>
    </xdr:to>
    <xdr:sp macro="[1]!choixfeuille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762000" y="85725"/>
          <a:ext cx="1419225" cy="36195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ACCUEIL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133350</xdr:rowOff>
    </xdr:from>
    <xdr:to>
      <xdr:col>3</xdr:col>
      <xdr:colOff>657225</xdr:colOff>
      <xdr:row>2</xdr:row>
      <xdr:rowOff>114300</xdr:rowOff>
    </xdr:to>
    <xdr:sp macro="[1]!choixfeuille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762000" y="133350"/>
          <a:ext cx="1419225" cy="36195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ACCUEIL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1</xdr:row>
      <xdr:rowOff>114300</xdr:rowOff>
    </xdr:from>
    <xdr:to>
      <xdr:col>3</xdr:col>
      <xdr:colOff>647700</xdr:colOff>
      <xdr:row>3</xdr:row>
      <xdr:rowOff>95250</xdr:rowOff>
    </xdr:to>
    <xdr:sp macro="[1]!choixfeuille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752475" y="114300"/>
          <a:ext cx="1419225" cy="36195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ACCUEIL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114300</xdr:rowOff>
    </xdr:from>
    <xdr:to>
      <xdr:col>3</xdr:col>
      <xdr:colOff>657225</xdr:colOff>
      <xdr:row>3</xdr:row>
      <xdr:rowOff>95250</xdr:rowOff>
    </xdr:to>
    <xdr:sp macro="[1]!choixfeuille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762000" y="114300"/>
          <a:ext cx="1419225" cy="36195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ACCUEIL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1</xdr:row>
      <xdr:rowOff>104775</xdr:rowOff>
    </xdr:from>
    <xdr:to>
      <xdr:col>3</xdr:col>
      <xdr:colOff>695325</xdr:colOff>
      <xdr:row>3</xdr:row>
      <xdr:rowOff>85725</xdr:rowOff>
    </xdr:to>
    <xdr:sp macro="[1]!choixfeuille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800100" y="104775"/>
          <a:ext cx="1419225" cy="36195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ACCUEIL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1</xdr:row>
      <xdr:rowOff>104775</xdr:rowOff>
    </xdr:from>
    <xdr:to>
      <xdr:col>3</xdr:col>
      <xdr:colOff>695325</xdr:colOff>
      <xdr:row>3</xdr:row>
      <xdr:rowOff>85725</xdr:rowOff>
    </xdr:to>
    <xdr:sp macro="[1]!choixfeuille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800100" y="104775"/>
          <a:ext cx="1419225" cy="36195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ACCUEIL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85725</xdr:rowOff>
    </xdr:from>
    <xdr:to>
      <xdr:col>3</xdr:col>
      <xdr:colOff>657225</xdr:colOff>
      <xdr:row>3</xdr:row>
      <xdr:rowOff>66675</xdr:rowOff>
    </xdr:to>
    <xdr:sp macro="[1]!choixfeuille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762000" y="85725"/>
          <a:ext cx="1419225" cy="36195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ACCUEIL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DB%20RH-2015/Tdb%20RH%20Pa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onnees base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RECAP ANNUEL"/>
      <sheetName val="Analyse"/>
      <sheetName val="Tdb RH"/>
      <sheetName val="Service"/>
      <sheetName val="Departement"/>
      <sheetName val="Direction"/>
      <sheetName val="Analyse Direction"/>
      <sheetName val="Tdb Direction"/>
      <sheetName val="Tdb RH Paie"/>
    </sheetNames>
    <definedNames>
      <definedName name="choixfeuill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tables/table1.xml><?xml version="1.0" encoding="utf-8"?>
<table xmlns="http://schemas.openxmlformats.org/spreadsheetml/2006/main" id="9" name="Paie1" displayName="Paie1" ref="C7:O17" totalsRowShown="0" dataDxfId="161">
  <autoFilter ref="C7:O1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name="Date" dataDxfId="160"/>
    <tableColumn id="2" name="Nom" dataDxfId="159"/>
    <tableColumn id="3" name="Prénom" dataDxfId="158"/>
    <tableColumn id="4" name="Sexe" dataDxfId="157"/>
    <tableColumn id="5" name="Date de Naissance" dataDxfId="156"/>
    <tableColumn id="6" name="Date d'Entrée" dataDxfId="155"/>
    <tableColumn id="9" name="Salaire de base" dataDxfId="154"/>
    <tableColumn id="10" name="Rémunération brute" dataDxfId="153"/>
    <tableColumn id="11" name="Charges patronales" dataDxfId="152"/>
    <tableColumn id="12" name="Masse salariale" dataDxfId="151"/>
    <tableColumn id="13" name="Mois" dataDxfId="0">
      <calculatedColumnFormula>PROPER(TEXT($C8,"mmmm"))</calculatedColumnFormula>
    </tableColumn>
    <tableColumn id="14" name="Age" dataDxfId="23">
      <calculatedColumnFormula>YEAR(TODAY())-YEAR($G8)</calculatedColumnFormula>
    </tableColumn>
    <tableColumn id="15" name="Nombre" dataDxfId="150">
      <calculatedColumnFormula>1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0" name="Paie2" displayName="Paie2" ref="C7:O17" totalsRowShown="0" dataDxfId="149">
  <autoFilter ref="C7:O1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name="Date" dataDxfId="148"/>
    <tableColumn id="2" name="Nom" dataDxfId="147"/>
    <tableColumn id="3" name="Prénom" dataDxfId="146"/>
    <tableColumn id="4" name="Sexe" dataDxfId="145"/>
    <tableColumn id="5" name="Date de Naissance" dataDxfId="144"/>
    <tableColumn id="6" name="Date d'Entrée" dataDxfId="143"/>
    <tableColumn id="10" name="Salaire de base" dataDxfId="142"/>
    <tableColumn id="11" name="Rémunération brute" dataDxfId="141"/>
    <tableColumn id="12" name="Charges patronales" dataDxfId="140"/>
    <tableColumn id="13" name="Masse salariale" dataDxfId="139"/>
    <tableColumn id="14" name="Mois" dataDxfId="1">
      <calculatedColumnFormula>PROPER(TEXT($C8,"mmmm"))</calculatedColumnFormula>
    </tableColumn>
    <tableColumn id="15" name="Age" dataDxfId="22">
      <calculatedColumnFormula>YEAR(TODAY())-YEAR($G8)</calculatedColumnFormula>
    </tableColumn>
    <tableColumn id="16" name="Nombre" dataDxfId="138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11" name="Paie3" displayName="Paie3" ref="C7:O17" totalsRowShown="0" dataDxfId="137">
  <autoFilter ref="C7:O1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name="Date" dataDxfId="136"/>
    <tableColumn id="2" name="Nom" dataDxfId="135"/>
    <tableColumn id="3" name="Prénom" dataDxfId="134"/>
    <tableColumn id="4" name="Sexe" dataDxfId="133"/>
    <tableColumn id="5" name="Date de Naissance" dataDxfId="132"/>
    <tableColumn id="6" name="Date d'Entrée" dataDxfId="131"/>
    <tableColumn id="9" name="Salaire de base" dataDxfId="130"/>
    <tableColumn id="10" name="Rémunération brute" dataDxfId="129"/>
    <tableColumn id="11" name="Charges patronales" dataDxfId="128"/>
    <tableColumn id="12" name="Masse salariale" dataDxfId="127"/>
    <tableColumn id="13" name="Mois" dataDxfId="2">
      <calculatedColumnFormula>PROPER(TEXT($C8,"mmmm"))</calculatedColumnFormula>
    </tableColumn>
    <tableColumn id="14" name="Age" dataDxfId="21">
      <calculatedColumnFormula>YEAR(TODAY())-YEAR($G8)</calculatedColumnFormula>
    </tableColumn>
    <tableColumn id="15" name="Nombre" dataDxfId="126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12" name="Paie4" displayName="Paie4" ref="C7:O17" totalsRowShown="0" dataDxfId="125">
  <autoFilter ref="C7:O1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name="Date" dataDxfId="124"/>
    <tableColumn id="2" name="Nom" dataDxfId="123"/>
    <tableColumn id="3" name="Prénom" dataDxfId="122"/>
    <tableColumn id="4" name="Sexe" dataDxfId="121"/>
    <tableColumn id="5" name="Date de Naissance" dataDxfId="120"/>
    <tableColumn id="6" name="Date d'Entrée" dataDxfId="119"/>
    <tableColumn id="10" name="Salaire de base" dataDxfId="118"/>
    <tableColumn id="11" name="Rémunération brute" dataDxfId="117"/>
    <tableColumn id="12" name="Charges patronales" dataDxfId="116"/>
    <tableColumn id="13" name="Masse salariale" dataDxfId="115"/>
    <tableColumn id="14" name="Mois" dataDxfId="3">
      <calculatedColumnFormula>PROPER(TEXT($C8,"mmmm"))</calculatedColumnFormula>
    </tableColumn>
    <tableColumn id="15" name="Age" dataDxfId="20">
      <calculatedColumnFormula>YEAR(TODAY())-YEAR($G8)</calculatedColumnFormula>
    </tableColumn>
    <tableColumn id="16" name="Nombre" dataDxfId="114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1" name="Tableau1" displayName="Tableau1" ref="C7:N17" totalsRowShown="0" dataDxfId="113">
  <autoFilter ref="C7:N1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name="Date" dataDxfId="112"/>
    <tableColumn id="2" name="Nom" dataDxfId="111"/>
    <tableColumn id="3" name="Prénom" dataDxfId="110"/>
    <tableColumn id="4" name="Sexe" dataDxfId="109"/>
    <tableColumn id="5" name="Date de Naissance" dataDxfId="108"/>
    <tableColumn id="6" name="Date d'Entrée" dataDxfId="107"/>
    <tableColumn id="7" name="Salaire de base" dataDxfId="106"/>
    <tableColumn id="8" name="Charges patronales" dataDxfId="105"/>
    <tableColumn id="9" name="Masse salariale" dataDxfId="104"/>
    <tableColumn id="10" name="Mois" dataDxfId="4">
      <calculatedColumnFormula>PROPER(TEXT($C8,"mmmm"))</calculatedColumnFormula>
    </tableColumn>
    <tableColumn id="11" name="Age" dataDxfId="19">
      <calculatedColumnFormula>YEAR(TODAY())-YEAR($G8)</calculatedColumnFormula>
    </tableColumn>
    <tableColumn id="12" name="Nombre" dataDxfId="103">
      <calculatedColumnFormula>1</calculatedColumnFormula>
    </tableColumn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2" name="Tableau2" displayName="Tableau2" ref="C7:N17" totalsRowShown="0" headerRowDxfId="102" dataDxfId="101">
  <autoFilter ref="C7:N1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name="Date" dataDxfId="100"/>
    <tableColumn id="2" name="Nom" dataDxfId="99"/>
    <tableColumn id="3" name="Prénom" dataDxfId="98"/>
    <tableColumn id="4" name="Sexe" dataDxfId="97"/>
    <tableColumn id="5" name="Date de Naissance" dataDxfId="96"/>
    <tableColumn id="6" name="Date d'Entrée" dataDxfId="95"/>
    <tableColumn id="11" name="Salaire de base" dataDxfId="94"/>
    <tableColumn id="13" name="Charges patronales" dataDxfId="93"/>
    <tableColumn id="14" name="Masse salariale" dataDxfId="92"/>
    <tableColumn id="15" name="Mois" dataDxfId="5">
      <calculatedColumnFormula>PROPER(TEXT($C8,"mmmm"))</calculatedColumnFormula>
    </tableColumn>
    <tableColumn id="16" name="Age" dataDxfId="18">
      <calculatedColumnFormula>YEAR(TODAY())-YEAR($G8)</calculatedColumnFormula>
    </tableColumn>
    <tableColumn id="17" name="Nombre" dataDxfId="91">
      <calculatedColumnFormula>1</calculatedColumnFormula>
    </tableColumn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id="3" name="Tableau3" displayName="Tableau3" ref="C7:N17" totalsRowShown="0" dataDxfId="90">
  <autoFilter ref="C7:N1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name="Date" dataDxfId="89"/>
    <tableColumn id="2" name="Nom" dataDxfId="88"/>
    <tableColumn id="3" name="Prénom" dataDxfId="87"/>
    <tableColumn id="4" name="Sexe" dataDxfId="86"/>
    <tableColumn id="5" name="Date de Naissance" dataDxfId="85"/>
    <tableColumn id="6" name="Date d'Entrée" dataDxfId="84"/>
    <tableColumn id="11" name="Salaire de base" dataDxfId="83"/>
    <tableColumn id="13" name="Charges patronales" dataDxfId="82"/>
    <tableColumn id="14" name="Masse salariale" dataDxfId="81"/>
    <tableColumn id="15" name="Mois" dataDxfId="6">
      <calculatedColumnFormula>PROPER(TEXT($C8,"mmmm"))</calculatedColumnFormula>
    </tableColumn>
    <tableColumn id="16" name="Age" dataDxfId="17">
      <calculatedColumnFormula>YEAR(TODAY())-YEAR($G8)</calculatedColumnFormula>
    </tableColumn>
    <tableColumn id="17" name="Nombre" dataDxfId="80">
      <calculatedColumnFormula>1</calculatedColumnFormula>
    </tableColumn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id="4" name="Tableau4" displayName="Tableau4" ref="C7:N17" totalsRowShown="0" dataDxfId="79">
  <autoFilter ref="C7:N1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name="Date" dataDxfId="78"/>
    <tableColumn id="2" name="Nom" dataDxfId="77"/>
    <tableColumn id="3" name="Prénom" dataDxfId="76"/>
    <tableColumn id="4" name="Sexe" dataDxfId="75"/>
    <tableColumn id="5" name="Date de Naissance" dataDxfId="74"/>
    <tableColumn id="6" name="Date d'Entrée" dataDxfId="73"/>
    <tableColumn id="11" name="Salaire de base" dataDxfId="72"/>
    <tableColumn id="13" name="Charges patronales" dataDxfId="71"/>
    <tableColumn id="14" name="Masse salariale" dataDxfId="70"/>
    <tableColumn id="15" name="Mois" dataDxfId="7">
      <calculatedColumnFormula>PROPER(TEXT($C8,"mmmm"))</calculatedColumnFormula>
    </tableColumn>
    <tableColumn id="16" name="Age" dataDxfId="16">
      <calculatedColumnFormula>YEAR(TODAY())-YEAR($G8)</calculatedColumnFormula>
    </tableColumn>
    <tableColumn id="17" name="Nombre" dataDxfId="69">
      <calculatedColumnFormula>1</calculatedColumnFormula>
    </tableColumn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id="5" name="Tableau5" displayName="Tableau5" ref="C7:N17" totalsRowShown="0" dataDxfId="68">
  <autoFilter ref="C7:N1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name="Date" dataDxfId="67"/>
    <tableColumn id="2" name="Nom" dataDxfId="66"/>
    <tableColumn id="3" name="Prénom" dataDxfId="65"/>
    <tableColumn id="4" name="Sexe" dataDxfId="64"/>
    <tableColumn id="5" name="Date de Naissance" dataDxfId="63"/>
    <tableColumn id="6" name="Date d'Entrée" dataDxfId="62"/>
    <tableColumn id="10" name="Salaire de base" dataDxfId="61"/>
    <tableColumn id="11" name="Charges patronales" dataDxfId="60"/>
    <tableColumn id="12" name="Masse salariale" dataDxfId="59"/>
    <tableColumn id="13" name="Mois" dataDxfId="8">
      <calculatedColumnFormula>PROPER(TEXT($C8,"mmmm"))</calculatedColumnFormula>
    </tableColumn>
    <tableColumn id="14" name="Age" dataDxfId="15">
      <calculatedColumnFormula>YEAR(TODAY())-YEAR($G8)</calculatedColumnFormula>
    </tableColumn>
    <tableColumn id="15" name="Nombre" dataDxfId="58">
      <calculatedColumnFormula>1</calculatedColumnFormula>
    </tableColumn>
  </tableColumns>
  <tableStyleInfo name="TableStyleLight1" showFirstColumn="0" showLastColumn="0" showRowStripes="1" showColumnStripes="0"/>
</table>
</file>

<file path=xl/tables/table10.xml><?xml version="1.0" encoding="utf-8"?>
<table xmlns="http://schemas.openxmlformats.org/spreadsheetml/2006/main" id="6" name="Tableau6" displayName="Tableau6" ref="C7:N17" totalsRowShown="0" headerRowDxfId="57" dataDxfId="56">
  <autoFilter ref="C7:N1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name="Date" dataDxfId="55"/>
    <tableColumn id="2" name="Nom" dataDxfId="54"/>
    <tableColumn id="3" name="Prénom" dataDxfId="53"/>
    <tableColumn id="4" name="Sexe" dataDxfId="52"/>
    <tableColumn id="5" name="Date de Naissance" dataDxfId="51"/>
    <tableColumn id="6" name="Date d'Entrée" dataDxfId="50"/>
    <tableColumn id="11" name="Salaire de base" dataDxfId="49"/>
    <tableColumn id="13" name="Charges patronales" dataDxfId="48"/>
    <tableColumn id="14" name="Masse salariale" dataDxfId="47"/>
    <tableColumn id="15" name="Mois" dataDxfId="9">
      <calculatedColumnFormula>PROPER(TEXT($C8,"mmmm"))</calculatedColumnFormula>
    </tableColumn>
    <tableColumn id="16" name="Age" dataDxfId="14">
      <calculatedColumnFormula>YEAR(TODAY())-YEAR($G8)</calculatedColumnFormula>
    </tableColumn>
    <tableColumn id="17" name="Nombre" dataDxfId="46">
      <calculatedColumnFormula>1</calculatedColumnFormula>
    </tableColumn>
  </tableColumns>
  <tableStyleInfo name="TableStyleLight1" showFirstColumn="0" showLastColumn="0" showRowStripes="1" showColumnStripes="0"/>
</table>
</file>

<file path=xl/tables/table11.xml><?xml version="1.0" encoding="utf-8"?>
<table xmlns="http://schemas.openxmlformats.org/spreadsheetml/2006/main" id="7" name="Tableau7" displayName="Tableau7" ref="C7:N17" totalsRowShown="0" headerRowDxfId="45" dataDxfId="44">
  <autoFilter ref="C7:N1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name="Date" dataDxfId="43"/>
    <tableColumn id="2" name="Nom" dataDxfId="42"/>
    <tableColumn id="3" name="Prénom" dataDxfId="41"/>
    <tableColumn id="4" name="Sexe" dataDxfId="40"/>
    <tableColumn id="5" name="Date de Naissance" dataDxfId="39"/>
    <tableColumn id="6" name="Date d'Entrée" dataDxfId="38"/>
    <tableColumn id="11" name="Salaire de base" dataDxfId="37"/>
    <tableColumn id="13" name="Charges patronales" dataDxfId="36"/>
    <tableColumn id="14" name="Masse salariale" dataDxfId="35"/>
    <tableColumn id="15" name="Mois" dataDxfId="10">
      <calculatedColumnFormula>PROPER(TEXT($C8,"mmmm"))</calculatedColumnFormula>
    </tableColumn>
    <tableColumn id="16" name="Age" dataDxfId="13">
      <calculatedColumnFormula>YEAR(TODAY())-YEAR($G8)</calculatedColumnFormula>
    </tableColumn>
    <tableColumn id="17" name="Nombre" dataDxfId="34">
      <calculatedColumnFormula>1</calculatedColumnFormula>
    </tableColumn>
  </tableColumns>
  <tableStyleInfo name="TableStyleLight1" showFirstColumn="0" showLastColumn="0" showRowStripes="1" showColumnStripes="0"/>
</table>
</file>

<file path=xl/tables/table12.xml><?xml version="1.0" encoding="utf-8"?>
<table xmlns="http://schemas.openxmlformats.org/spreadsheetml/2006/main" id="8" name="Tableau8" displayName="Tableau8" ref="C7:L17" totalsRowShown="0" headerRowDxfId="33" dataDxfId="32">
  <autoFilter ref="C7:L1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name="Date" dataDxfId="31"/>
    <tableColumn id="2" name="Nom" dataDxfId="30"/>
    <tableColumn id="3" name="Prénom" dataDxfId="29"/>
    <tableColumn id="4" name="Sexe" dataDxfId="28"/>
    <tableColumn id="5" name="Date de Naissance" dataDxfId="27"/>
    <tableColumn id="6" name="Date d'Entrée" dataDxfId="26"/>
    <tableColumn id="11" name="Salaire de base" dataDxfId="25"/>
    <tableColumn id="12" name="Mois" dataDxfId="11">
      <calculatedColumnFormula>PROPER(TEXT($C8,"mmmm"))</calculatedColumnFormula>
    </tableColumn>
    <tableColumn id="13" name="Age" dataDxfId="12">
      <calculatedColumnFormula>YEAR(TODAY())-YEAR($G8)</calculatedColumnFormula>
    </tableColumn>
    <tableColumn id="14" name="Nombre" dataDxfId="24">
      <calculatedColumnFormula>1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H2:K14"/>
  <sheetViews>
    <sheetView workbookViewId="0">
      <selection activeCell="A6" sqref="A6"/>
    </sheetView>
  </sheetViews>
  <sheetFormatPr baseColWidth="10" defaultRowHeight="14.25" x14ac:dyDescent="0.2"/>
  <cols>
    <col min="8" max="11" width="0" hidden="1" customWidth="1"/>
  </cols>
  <sheetData>
    <row r="2" spans="8:11" x14ac:dyDescent="0.2">
      <c r="H2">
        <v>1</v>
      </c>
    </row>
    <row r="3" spans="8:11" x14ac:dyDescent="0.2">
      <c r="K3" t="s">
        <v>0</v>
      </c>
    </row>
    <row r="4" spans="8:11" x14ac:dyDescent="0.2">
      <c r="K4" t="s">
        <v>1</v>
      </c>
    </row>
    <row r="5" spans="8:11" x14ac:dyDescent="0.2">
      <c r="K5" t="s">
        <v>2</v>
      </c>
    </row>
    <row r="6" spans="8:11" x14ac:dyDescent="0.2">
      <c r="K6" t="s">
        <v>3</v>
      </c>
    </row>
    <row r="7" spans="8:11" x14ac:dyDescent="0.2">
      <c r="K7" t="s">
        <v>4</v>
      </c>
    </row>
    <row r="8" spans="8:11" x14ac:dyDescent="0.2">
      <c r="K8" t="s">
        <v>5</v>
      </c>
    </row>
    <row r="9" spans="8:11" x14ac:dyDescent="0.2">
      <c r="K9" t="s">
        <v>6</v>
      </c>
    </row>
    <row r="10" spans="8:11" x14ac:dyDescent="0.2">
      <c r="K10" t="s">
        <v>7</v>
      </c>
    </row>
    <row r="11" spans="8:11" x14ac:dyDescent="0.2">
      <c r="K11" t="s">
        <v>8</v>
      </c>
    </row>
    <row r="12" spans="8:11" x14ac:dyDescent="0.2">
      <c r="K12" t="s">
        <v>9</v>
      </c>
    </row>
    <row r="13" spans="8:11" x14ac:dyDescent="0.2">
      <c r="K13" t="s">
        <v>10</v>
      </c>
    </row>
    <row r="14" spans="8:11" x14ac:dyDescent="0.2">
      <c r="K14" t="s">
        <v>11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2</xdr:col>
                    <xdr:colOff>9525</xdr:colOff>
                    <xdr:row>4</xdr:row>
                    <xdr:rowOff>28575</xdr:rowOff>
                  </from>
                  <to>
                    <xdr:col>2</xdr:col>
                    <xdr:colOff>1057275</xdr:colOff>
                    <xdr:row>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A2:M121"/>
  <sheetViews>
    <sheetView tabSelected="1" zoomScale="53" zoomScaleNormal="53" workbookViewId="0">
      <selection activeCell="R29" sqref="R29"/>
    </sheetView>
  </sheetViews>
  <sheetFormatPr baseColWidth="10" defaultRowHeight="14.25" x14ac:dyDescent="0.2"/>
  <sheetData>
    <row r="2" spans="1:13" x14ac:dyDescent="0.2">
      <c r="A2" s="14">
        <v>41647</v>
      </c>
      <c r="B2" s="15" t="s">
        <v>25</v>
      </c>
      <c r="C2" s="15" t="s">
        <v>26</v>
      </c>
      <c r="D2" s="15" t="s">
        <v>27</v>
      </c>
      <c r="E2" s="14">
        <v>28128</v>
      </c>
      <c r="F2" s="14">
        <v>36892</v>
      </c>
      <c r="G2" s="16">
        <v>5674000</v>
      </c>
      <c r="H2" s="16">
        <v>6808800</v>
      </c>
      <c r="I2" s="16">
        <v>680880</v>
      </c>
      <c r="J2" s="16">
        <v>7489680</v>
      </c>
      <c r="K2" s="15" t="str">
        <f t="shared" ref="K2:K41" si="0">PROPER(TEXT($C2,"mmmm"))</f>
        <v>Prenom1</v>
      </c>
      <c r="L2" s="22" t="e">
        <f t="shared" ref="L2:L41" ca="1" si="1">YEAR(TODAY())-YEAR($G2)</f>
        <v>#NUM!</v>
      </c>
      <c r="M2" s="15">
        <f>1</f>
        <v>1</v>
      </c>
    </row>
    <row r="3" spans="1:13" x14ac:dyDescent="0.2">
      <c r="A3" s="7">
        <v>41670</v>
      </c>
      <c r="B3" s="8" t="s">
        <v>28</v>
      </c>
      <c r="C3" s="8" t="s">
        <v>29</v>
      </c>
      <c r="D3" s="8" t="s">
        <v>27</v>
      </c>
      <c r="E3" s="7">
        <v>25756</v>
      </c>
      <c r="F3" s="7">
        <v>36893</v>
      </c>
      <c r="G3" s="9">
        <v>9996000</v>
      </c>
      <c r="H3" s="9">
        <v>10995600</v>
      </c>
      <c r="I3" s="9">
        <v>1319472</v>
      </c>
      <c r="J3" s="9">
        <v>12315072</v>
      </c>
      <c r="K3" s="8" t="str">
        <f t="shared" si="0"/>
        <v>Prenom2</v>
      </c>
      <c r="L3" s="21" t="e">
        <f t="shared" ca="1" si="1"/>
        <v>#NUM!</v>
      </c>
      <c r="M3" s="8">
        <f>1</f>
        <v>1</v>
      </c>
    </row>
    <row r="4" spans="1:13" x14ac:dyDescent="0.2">
      <c r="A4" s="14">
        <v>41670</v>
      </c>
      <c r="B4" s="15" t="s">
        <v>30</v>
      </c>
      <c r="C4" s="15" t="s">
        <v>31</v>
      </c>
      <c r="D4" s="15" t="s">
        <v>27</v>
      </c>
      <c r="E4" s="14">
        <v>25615</v>
      </c>
      <c r="F4" s="14">
        <v>36894</v>
      </c>
      <c r="G4" s="16">
        <v>9707000</v>
      </c>
      <c r="H4" s="16">
        <v>11648400</v>
      </c>
      <c r="I4" s="16">
        <v>1164840</v>
      </c>
      <c r="J4" s="16">
        <v>12813240</v>
      </c>
      <c r="K4" s="15" t="str">
        <f t="shared" si="0"/>
        <v>Prenom3</v>
      </c>
      <c r="L4" s="22" t="e">
        <f t="shared" ca="1" si="1"/>
        <v>#NUM!</v>
      </c>
      <c r="M4" s="15">
        <f>1</f>
        <v>1</v>
      </c>
    </row>
    <row r="5" spans="1:13" x14ac:dyDescent="0.2">
      <c r="A5" s="7">
        <v>41670</v>
      </c>
      <c r="B5" s="8" t="s">
        <v>32</v>
      </c>
      <c r="C5" s="8" t="s">
        <v>33</v>
      </c>
      <c r="D5" s="8" t="s">
        <v>27</v>
      </c>
      <c r="E5" s="7">
        <v>26719</v>
      </c>
      <c r="F5" s="7">
        <v>36895</v>
      </c>
      <c r="G5" s="9">
        <v>6480000</v>
      </c>
      <c r="H5" s="9">
        <v>7128000.0000000009</v>
      </c>
      <c r="I5" s="9">
        <v>926640.00000000012</v>
      </c>
      <c r="J5" s="9">
        <v>8054640.0000000009</v>
      </c>
      <c r="K5" s="8" t="str">
        <f t="shared" si="0"/>
        <v>Prenom4</v>
      </c>
      <c r="L5" s="21" t="e">
        <f t="shared" ca="1" si="1"/>
        <v>#NUM!</v>
      </c>
      <c r="M5" s="8">
        <f>1</f>
        <v>1</v>
      </c>
    </row>
    <row r="6" spans="1:13" x14ac:dyDescent="0.2">
      <c r="A6" s="14">
        <v>41670</v>
      </c>
      <c r="B6" s="15" t="s">
        <v>34</v>
      </c>
      <c r="C6" s="15" t="s">
        <v>35</v>
      </c>
      <c r="D6" s="15" t="s">
        <v>27</v>
      </c>
      <c r="E6" s="14">
        <v>26920</v>
      </c>
      <c r="F6" s="14">
        <v>36896</v>
      </c>
      <c r="G6" s="16">
        <v>2347000</v>
      </c>
      <c r="H6" s="16">
        <v>2581700</v>
      </c>
      <c r="I6" s="16">
        <v>361438</v>
      </c>
      <c r="J6" s="16">
        <v>2943138</v>
      </c>
      <c r="K6" s="15" t="str">
        <f t="shared" si="0"/>
        <v>Prenom5</v>
      </c>
      <c r="L6" s="22">
        <f t="shared" ca="1" si="1"/>
        <v>-6310</v>
      </c>
      <c r="M6" s="15">
        <f>1</f>
        <v>1</v>
      </c>
    </row>
    <row r="7" spans="1:13" x14ac:dyDescent="0.2">
      <c r="A7" s="7">
        <v>41670</v>
      </c>
      <c r="B7" s="8" t="s">
        <v>36</v>
      </c>
      <c r="C7" s="8" t="s">
        <v>37</v>
      </c>
      <c r="D7" s="8" t="s">
        <v>38</v>
      </c>
      <c r="E7" s="7">
        <v>25953</v>
      </c>
      <c r="F7" s="7">
        <v>36897</v>
      </c>
      <c r="G7" s="9">
        <v>8916000</v>
      </c>
      <c r="H7" s="9">
        <v>9807600</v>
      </c>
      <c r="I7" s="9">
        <v>1471140</v>
      </c>
      <c r="J7" s="9">
        <v>11278740</v>
      </c>
      <c r="K7" s="8" t="str">
        <f t="shared" si="0"/>
        <v>Prenom6</v>
      </c>
      <c r="L7" s="21" t="e">
        <f t="shared" ca="1" si="1"/>
        <v>#NUM!</v>
      </c>
      <c r="M7" s="8">
        <f>1</f>
        <v>1</v>
      </c>
    </row>
    <row r="8" spans="1:13" x14ac:dyDescent="0.2">
      <c r="A8" s="14">
        <v>41670</v>
      </c>
      <c r="B8" s="15" t="s">
        <v>39</v>
      </c>
      <c r="C8" s="15" t="s">
        <v>40</v>
      </c>
      <c r="D8" s="15" t="s">
        <v>27</v>
      </c>
      <c r="E8" s="14">
        <v>30121</v>
      </c>
      <c r="F8" s="14">
        <v>36898</v>
      </c>
      <c r="G8" s="16">
        <v>2922000</v>
      </c>
      <c r="H8" s="16">
        <v>3798600</v>
      </c>
      <c r="I8" s="16">
        <v>379860</v>
      </c>
      <c r="J8" s="16">
        <v>4178460</v>
      </c>
      <c r="K8" s="15" t="str">
        <f t="shared" si="0"/>
        <v>Prenom7</v>
      </c>
      <c r="L8" s="22">
        <f t="shared" ca="1" si="1"/>
        <v>-7885</v>
      </c>
      <c r="M8" s="15">
        <f>1</f>
        <v>1</v>
      </c>
    </row>
    <row r="9" spans="1:13" x14ac:dyDescent="0.2">
      <c r="A9" s="7">
        <v>41670</v>
      </c>
      <c r="B9" s="8" t="s">
        <v>41</v>
      </c>
      <c r="C9" s="8" t="s">
        <v>42</v>
      </c>
      <c r="D9" s="8" t="s">
        <v>27</v>
      </c>
      <c r="E9" s="7">
        <v>29969</v>
      </c>
      <c r="F9" s="7">
        <v>36899</v>
      </c>
      <c r="G9" s="9">
        <v>7491000</v>
      </c>
      <c r="H9" s="9">
        <v>9738300</v>
      </c>
      <c r="I9" s="9">
        <v>1168596</v>
      </c>
      <c r="J9" s="9">
        <v>10906896</v>
      </c>
      <c r="K9" s="8" t="str">
        <f t="shared" si="0"/>
        <v>Prenom8</v>
      </c>
      <c r="L9" s="21" t="e">
        <f t="shared" ca="1" si="1"/>
        <v>#NUM!</v>
      </c>
      <c r="M9" s="8">
        <f>1</f>
        <v>1</v>
      </c>
    </row>
    <row r="10" spans="1:13" x14ac:dyDescent="0.2">
      <c r="A10" s="14">
        <v>41670</v>
      </c>
      <c r="B10" s="15" t="s">
        <v>43</v>
      </c>
      <c r="C10" s="15" t="s">
        <v>44</v>
      </c>
      <c r="D10" s="15" t="s">
        <v>27</v>
      </c>
      <c r="E10" s="14">
        <v>29092</v>
      </c>
      <c r="F10" s="14">
        <v>36900</v>
      </c>
      <c r="G10" s="16">
        <v>908000</v>
      </c>
      <c r="H10" s="16">
        <v>1180400</v>
      </c>
      <c r="I10" s="16">
        <v>141648</v>
      </c>
      <c r="J10" s="16">
        <v>1322048</v>
      </c>
      <c r="K10" s="15" t="str">
        <f t="shared" si="0"/>
        <v>Prenom9</v>
      </c>
      <c r="L10" s="22">
        <f t="shared" ca="1" si="1"/>
        <v>-2371</v>
      </c>
      <c r="M10" s="15">
        <f>1</f>
        <v>1</v>
      </c>
    </row>
    <row r="11" spans="1:13" x14ac:dyDescent="0.2">
      <c r="A11" s="17">
        <v>41670</v>
      </c>
      <c r="B11" s="18" t="s">
        <v>45</v>
      </c>
      <c r="C11" s="18" t="s">
        <v>46</v>
      </c>
      <c r="D11" s="18" t="s">
        <v>38</v>
      </c>
      <c r="E11" s="17">
        <v>29565</v>
      </c>
      <c r="F11" s="17">
        <v>36901</v>
      </c>
      <c r="G11" s="19">
        <v>4520000</v>
      </c>
      <c r="H11" s="19">
        <v>4972000</v>
      </c>
      <c r="I11" s="19">
        <v>596640</v>
      </c>
      <c r="J11" s="19">
        <v>5568640</v>
      </c>
      <c r="K11" s="18" t="str">
        <f t="shared" si="0"/>
        <v>Prenom10</v>
      </c>
      <c r="L11" s="23" t="e">
        <f t="shared" ca="1" si="1"/>
        <v>#NUM!</v>
      </c>
      <c r="M11" s="18">
        <f>1</f>
        <v>1</v>
      </c>
    </row>
    <row r="12" spans="1:13" x14ac:dyDescent="0.2">
      <c r="A12" s="14">
        <v>41698</v>
      </c>
      <c r="B12" s="15" t="s">
        <v>25</v>
      </c>
      <c r="C12" s="15" t="s">
        <v>26</v>
      </c>
      <c r="D12" s="15" t="s">
        <v>27</v>
      </c>
      <c r="E12" s="14">
        <v>28128</v>
      </c>
      <c r="F12" s="14">
        <v>36892</v>
      </c>
      <c r="G12" s="16">
        <v>5674000</v>
      </c>
      <c r="H12" s="16">
        <v>6808800</v>
      </c>
      <c r="I12" s="16">
        <v>680880</v>
      </c>
      <c r="J12" s="16">
        <v>77489680</v>
      </c>
      <c r="K12" s="15" t="str">
        <f t="shared" si="0"/>
        <v>Prenom1</v>
      </c>
      <c r="L12" s="22" t="e">
        <f t="shared" ca="1" si="1"/>
        <v>#NUM!</v>
      </c>
      <c r="M12" s="15">
        <v>1</v>
      </c>
    </row>
    <row r="13" spans="1:13" x14ac:dyDescent="0.2">
      <c r="A13" s="7">
        <v>41698</v>
      </c>
      <c r="B13" s="8" t="s">
        <v>28</v>
      </c>
      <c r="C13" s="8" t="s">
        <v>29</v>
      </c>
      <c r="D13" s="8" t="s">
        <v>27</v>
      </c>
      <c r="E13" s="7">
        <v>25756</v>
      </c>
      <c r="F13" s="7">
        <v>36893</v>
      </c>
      <c r="G13" s="9">
        <v>9996000</v>
      </c>
      <c r="H13" s="9">
        <v>10995600</v>
      </c>
      <c r="I13" s="9">
        <v>1319472</v>
      </c>
      <c r="J13" s="9">
        <v>12315072</v>
      </c>
      <c r="K13" s="8" t="str">
        <f t="shared" si="0"/>
        <v>Prenom2</v>
      </c>
      <c r="L13" s="21" t="e">
        <f t="shared" ca="1" si="1"/>
        <v>#NUM!</v>
      </c>
      <c r="M13" s="8">
        <v>1</v>
      </c>
    </row>
    <row r="14" spans="1:13" x14ac:dyDescent="0.2">
      <c r="A14" s="14">
        <v>41698</v>
      </c>
      <c r="B14" s="15" t="s">
        <v>30</v>
      </c>
      <c r="C14" s="15" t="s">
        <v>31</v>
      </c>
      <c r="D14" s="15" t="s">
        <v>27</v>
      </c>
      <c r="E14" s="14">
        <v>25615</v>
      </c>
      <c r="F14" s="14">
        <v>36894</v>
      </c>
      <c r="G14" s="16">
        <v>9707000</v>
      </c>
      <c r="H14" s="16">
        <v>11648400</v>
      </c>
      <c r="I14" s="16">
        <v>1164840</v>
      </c>
      <c r="J14" s="16">
        <v>12813240</v>
      </c>
      <c r="K14" s="15" t="str">
        <f t="shared" si="0"/>
        <v>Prenom3</v>
      </c>
      <c r="L14" s="22" t="e">
        <f t="shared" ca="1" si="1"/>
        <v>#NUM!</v>
      </c>
      <c r="M14" s="15">
        <v>1</v>
      </c>
    </row>
    <row r="15" spans="1:13" x14ac:dyDescent="0.2">
      <c r="A15" s="7">
        <v>41698</v>
      </c>
      <c r="B15" s="8" t="s">
        <v>32</v>
      </c>
      <c r="C15" s="8" t="s">
        <v>33</v>
      </c>
      <c r="D15" s="8" t="s">
        <v>27</v>
      </c>
      <c r="E15" s="7">
        <v>26719</v>
      </c>
      <c r="F15" s="7">
        <v>36895</v>
      </c>
      <c r="G15" s="9">
        <v>6480000</v>
      </c>
      <c r="H15" s="9">
        <v>7128000.0000000009</v>
      </c>
      <c r="I15" s="9">
        <v>926640.00000000012</v>
      </c>
      <c r="J15" s="9">
        <v>8054640.0000000009</v>
      </c>
      <c r="K15" s="8" t="str">
        <f t="shared" si="0"/>
        <v>Prenom4</v>
      </c>
      <c r="L15" s="21" t="e">
        <f t="shared" ca="1" si="1"/>
        <v>#NUM!</v>
      </c>
      <c r="M15" s="8">
        <v>1</v>
      </c>
    </row>
    <row r="16" spans="1:13" x14ac:dyDescent="0.2">
      <c r="A16" s="14">
        <v>41698</v>
      </c>
      <c r="B16" s="15" t="s">
        <v>34</v>
      </c>
      <c r="C16" s="15" t="s">
        <v>35</v>
      </c>
      <c r="D16" s="15" t="s">
        <v>27</v>
      </c>
      <c r="E16" s="14">
        <v>26920</v>
      </c>
      <c r="F16" s="14">
        <v>36896</v>
      </c>
      <c r="G16" s="16">
        <v>2347000</v>
      </c>
      <c r="H16" s="16">
        <v>2581700</v>
      </c>
      <c r="I16" s="16">
        <v>361438</v>
      </c>
      <c r="J16" s="16">
        <v>2943138</v>
      </c>
      <c r="K16" s="15" t="str">
        <f t="shared" si="0"/>
        <v>Prenom5</v>
      </c>
      <c r="L16" s="22">
        <f t="shared" ca="1" si="1"/>
        <v>-6310</v>
      </c>
      <c r="M16" s="15">
        <v>1</v>
      </c>
    </row>
    <row r="17" spans="1:13" x14ac:dyDescent="0.2">
      <c r="A17" s="7">
        <v>41698</v>
      </c>
      <c r="B17" s="8" t="s">
        <v>36</v>
      </c>
      <c r="C17" s="8" t="s">
        <v>37</v>
      </c>
      <c r="D17" s="8" t="s">
        <v>38</v>
      </c>
      <c r="E17" s="7">
        <v>25953</v>
      </c>
      <c r="F17" s="7">
        <v>36897</v>
      </c>
      <c r="G17" s="9">
        <v>8916000</v>
      </c>
      <c r="H17" s="9">
        <v>9807600</v>
      </c>
      <c r="I17" s="9">
        <v>1471140</v>
      </c>
      <c r="J17" s="9">
        <v>11278740</v>
      </c>
      <c r="K17" s="8" t="str">
        <f t="shared" si="0"/>
        <v>Prenom6</v>
      </c>
      <c r="L17" s="21" t="e">
        <f t="shared" ca="1" si="1"/>
        <v>#NUM!</v>
      </c>
      <c r="M17" s="8">
        <v>1</v>
      </c>
    </row>
    <row r="18" spans="1:13" x14ac:dyDescent="0.2">
      <c r="A18" s="14">
        <v>41698</v>
      </c>
      <c r="B18" s="15" t="s">
        <v>39</v>
      </c>
      <c r="C18" s="15" t="s">
        <v>40</v>
      </c>
      <c r="D18" s="15" t="s">
        <v>27</v>
      </c>
      <c r="E18" s="14">
        <v>30121</v>
      </c>
      <c r="F18" s="14">
        <v>36898</v>
      </c>
      <c r="G18" s="16">
        <v>2922000</v>
      </c>
      <c r="H18" s="16">
        <v>3798600</v>
      </c>
      <c r="I18" s="16">
        <v>379860</v>
      </c>
      <c r="J18" s="16">
        <v>4178460</v>
      </c>
      <c r="K18" s="15" t="str">
        <f t="shared" si="0"/>
        <v>Prenom7</v>
      </c>
      <c r="L18" s="22">
        <f t="shared" ca="1" si="1"/>
        <v>-7885</v>
      </c>
      <c r="M18" s="15">
        <v>1</v>
      </c>
    </row>
    <row r="19" spans="1:13" x14ac:dyDescent="0.2">
      <c r="A19" s="7">
        <v>41698</v>
      </c>
      <c r="B19" s="8" t="s">
        <v>41</v>
      </c>
      <c r="C19" s="8" t="s">
        <v>42</v>
      </c>
      <c r="D19" s="8" t="s">
        <v>27</v>
      </c>
      <c r="E19" s="7">
        <v>29969</v>
      </c>
      <c r="F19" s="7">
        <v>36899</v>
      </c>
      <c r="G19" s="9">
        <v>7491000</v>
      </c>
      <c r="H19" s="9">
        <v>9738300</v>
      </c>
      <c r="I19" s="9">
        <v>1168596</v>
      </c>
      <c r="J19" s="9">
        <v>10906896</v>
      </c>
      <c r="K19" s="8" t="str">
        <f t="shared" si="0"/>
        <v>Prenom8</v>
      </c>
      <c r="L19" s="21" t="e">
        <f t="shared" ca="1" si="1"/>
        <v>#NUM!</v>
      </c>
      <c r="M19" s="8">
        <v>1</v>
      </c>
    </row>
    <row r="20" spans="1:13" x14ac:dyDescent="0.2">
      <c r="A20" s="14">
        <v>41698</v>
      </c>
      <c r="B20" s="15" t="s">
        <v>43</v>
      </c>
      <c r="C20" s="15" t="s">
        <v>44</v>
      </c>
      <c r="D20" s="15" t="s">
        <v>27</v>
      </c>
      <c r="E20" s="14">
        <v>29092</v>
      </c>
      <c r="F20" s="14">
        <v>36900</v>
      </c>
      <c r="G20" s="16">
        <v>908000</v>
      </c>
      <c r="H20" s="16">
        <v>1180400</v>
      </c>
      <c r="I20" s="16">
        <v>141648</v>
      </c>
      <c r="J20" s="16">
        <v>1322048</v>
      </c>
      <c r="K20" s="15" t="str">
        <f t="shared" si="0"/>
        <v>Prenom9</v>
      </c>
      <c r="L20" s="22">
        <f t="shared" ca="1" si="1"/>
        <v>-2371</v>
      </c>
      <c r="M20" s="15">
        <v>1</v>
      </c>
    </row>
    <row r="21" spans="1:13" x14ac:dyDescent="0.2">
      <c r="A21" s="17">
        <v>41698</v>
      </c>
      <c r="B21" s="18" t="s">
        <v>45</v>
      </c>
      <c r="C21" s="18" t="s">
        <v>46</v>
      </c>
      <c r="D21" s="18" t="s">
        <v>38</v>
      </c>
      <c r="E21" s="17">
        <v>29565</v>
      </c>
      <c r="F21" s="17">
        <v>36901</v>
      </c>
      <c r="G21" s="19">
        <v>4520000</v>
      </c>
      <c r="H21" s="19">
        <v>4972000</v>
      </c>
      <c r="I21" s="19">
        <v>596640</v>
      </c>
      <c r="J21" s="19">
        <v>5568640</v>
      </c>
      <c r="K21" s="18" t="str">
        <f t="shared" si="0"/>
        <v>Prenom10</v>
      </c>
      <c r="L21" s="23" t="e">
        <f t="shared" ca="1" si="1"/>
        <v>#NUM!</v>
      </c>
      <c r="M21" s="18">
        <v>1</v>
      </c>
    </row>
    <row r="22" spans="1:13" x14ac:dyDescent="0.2">
      <c r="A22" s="14">
        <v>41729</v>
      </c>
      <c r="B22" s="15" t="s">
        <v>25</v>
      </c>
      <c r="C22" s="15" t="s">
        <v>26</v>
      </c>
      <c r="D22" s="15" t="s">
        <v>27</v>
      </c>
      <c r="E22" s="14">
        <v>28128</v>
      </c>
      <c r="F22" s="14">
        <v>36892</v>
      </c>
      <c r="G22" s="16">
        <v>5674000</v>
      </c>
      <c r="H22" s="16">
        <v>6808800</v>
      </c>
      <c r="I22" s="16">
        <v>680880</v>
      </c>
      <c r="J22" s="16">
        <v>7489680</v>
      </c>
      <c r="K22" s="15" t="str">
        <f t="shared" si="0"/>
        <v>Prenom1</v>
      </c>
      <c r="L22" s="22" t="e">
        <f t="shared" ca="1" si="1"/>
        <v>#NUM!</v>
      </c>
      <c r="M22" s="15">
        <v>1</v>
      </c>
    </row>
    <row r="23" spans="1:13" x14ac:dyDescent="0.2">
      <c r="A23" s="7">
        <v>41729</v>
      </c>
      <c r="B23" s="8" t="s">
        <v>28</v>
      </c>
      <c r="C23" s="8" t="s">
        <v>29</v>
      </c>
      <c r="D23" s="8" t="s">
        <v>27</v>
      </c>
      <c r="E23" s="7">
        <v>25756</v>
      </c>
      <c r="F23" s="7">
        <v>36893</v>
      </c>
      <c r="G23" s="9">
        <v>9996000</v>
      </c>
      <c r="H23" s="9">
        <v>10995600</v>
      </c>
      <c r="I23" s="9">
        <v>1319472</v>
      </c>
      <c r="J23" s="9">
        <v>12315072</v>
      </c>
      <c r="K23" s="8" t="str">
        <f t="shared" si="0"/>
        <v>Prenom2</v>
      </c>
      <c r="L23" s="21" t="e">
        <f t="shared" ca="1" si="1"/>
        <v>#NUM!</v>
      </c>
      <c r="M23" s="8">
        <v>1</v>
      </c>
    </row>
    <row r="24" spans="1:13" x14ac:dyDescent="0.2">
      <c r="A24" s="14">
        <v>41729</v>
      </c>
      <c r="B24" s="15" t="s">
        <v>30</v>
      </c>
      <c r="C24" s="15" t="s">
        <v>31</v>
      </c>
      <c r="D24" s="15" t="s">
        <v>27</v>
      </c>
      <c r="E24" s="14">
        <v>25615</v>
      </c>
      <c r="F24" s="14">
        <v>36894</v>
      </c>
      <c r="G24" s="16">
        <v>9707000</v>
      </c>
      <c r="H24" s="16">
        <v>11648400</v>
      </c>
      <c r="I24" s="16">
        <v>1164840</v>
      </c>
      <c r="J24" s="16">
        <v>12813240</v>
      </c>
      <c r="K24" s="15" t="str">
        <f t="shared" si="0"/>
        <v>Prenom3</v>
      </c>
      <c r="L24" s="22" t="e">
        <f t="shared" ca="1" si="1"/>
        <v>#NUM!</v>
      </c>
      <c r="M24" s="15">
        <v>1</v>
      </c>
    </row>
    <row r="25" spans="1:13" x14ac:dyDescent="0.2">
      <c r="A25" s="7">
        <v>41729</v>
      </c>
      <c r="B25" s="8" t="s">
        <v>32</v>
      </c>
      <c r="C25" s="8" t="s">
        <v>33</v>
      </c>
      <c r="D25" s="8" t="s">
        <v>27</v>
      </c>
      <c r="E25" s="7">
        <v>26719</v>
      </c>
      <c r="F25" s="7">
        <v>36895</v>
      </c>
      <c r="G25" s="9">
        <v>6480000</v>
      </c>
      <c r="H25" s="9">
        <v>7128000.0000000009</v>
      </c>
      <c r="I25" s="9">
        <v>926640.00000000012</v>
      </c>
      <c r="J25" s="9">
        <v>8054640.0000000009</v>
      </c>
      <c r="K25" s="8" t="str">
        <f t="shared" si="0"/>
        <v>Prenom4</v>
      </c>
      <c r="L25" s="21" t="e">
        <f t="shared" ca="1" si="1"/>
        <v>#NUM!</v>
      </c>
      <c r="M25" s="8">
        <v>1</v>
      </c>
    </row>
    <row r="26" spans="1:13" x14ac:dyDescent="0.2">
      <c r="A26" s="14">
        <v>41729</v>
      </c>
      <c r="B26" s="15" t="s">
        <v>34</v>
      </c>
      <c r="C26" s="15" t="s">
        <v>35</v>
      </c>
      <c r="D26" s="15" t="s">
        <v>27</v>
      </c>
      <c r="E26" s="14">
        <v>26920</v>
      </c>
      <c r="F26" s="14">
        <v>36896</v>
      </c>
      <c r="G26" s="16">
        <v>2347000</v>
      </c>
      <c r="H26" s="16">
        <v>2581700</v>
      </c>
      <c r="I26" s="16">
        <v>361438</v>
      </c>
      <c r="J26" s="16">
        <v>2943138</v>
      </c>
      <c r="K26" s="15" t="str">
        <f t="shared" si="0"/>
        <v>Prenom5</v>
      </c>
      <c r="L26" s="22">
        <f t="shared" ca="1" si="1"/>
        <v>-6310</v>
      </c>
      <c r="M26" s="15">
        <v>1</v>
      </c>
    </row>
    <row r="27" spans="1:13" x14ac:dyDescent="0.2">
      <c r="A27" s="7">
        <v>41729</v>
      </c>
      <c r="B27" s="8" t="s">
        <v>36</v>
      </c>
      <c r="C27" s="8" t="s">
        <v>37</v>
      </c>
      <c r="D27" s="8" t="s">
        <v>38</v>
      </c>
      <c r="E27" s="7">
        <v>25953</v>
      </c>
      <c r="F27" s="7">
        <v>36897</v>
      </c>
      <c r="G27" s="9">
        <v>8916000</v>
      </c>
      <c r="H27" s="9">
        <v>9807600</v>
      </c>
      <c r="I27" s="9">
        <v>1471140</v>
      </c>
      <c r="J27" s="9">
        <v>11278740</v>
      </c>
      <c r="K27" s="8" t="str">
        <f t="shared" si="0"/>
        <v>Prenom6</v>
      </c>
      <c r="L27" s="21" t="e">
        <f t="shared" ca="1" si="1"/>
        <v>#NUM!</v>
      </c>
      <c r="M27" s="8">
        <v>1</v>
      </c>
    </row>
    <row r="28" spans="1:13" x14ac:dyDescent="0.2">
      <c r="A28" s="14">
        <v>41729</v>
      </c>
      <c r="B28" s="15" t="s">
        <v>39</v>
      </c>
      <c r="C28" s="15" t="s">
        <v>40</v>
      </c>
      <c r="D28" s="15" t="s">
        <v>27</v>
      </c>
      <c r="E28" s="14">
        <v>30121</v>
      </c>
      <c r="F28" s="14">
        <v>36898</v>
      </c>
      <c r="G28" s="16">
        <v>2922000</v>
      </c>
      <c r="H28" s="16">
        <v>3798600</v>
      </c>
      <c r="I28" s="16">
        <v>379860</v>
      </c>
      <c r="J28" s="16">
        <v>4178460</v>
      </c>
      <c r="K28" s="15" t="str">
        <f t="shared" si="0"/>
        <v>Prenom7</v>
      </c>
      <c r="L28" s="22">
        <f t="shared" ca="1" si="1"/>
        <v>-7885</v>
      </c>
      <c r="M28" s="15">
        <v>1</v>
      </c>
    </row>
    <row r="29" spans="1:13" x14ac:dyDescent="0.2">
      <c r="A29" s="7">
        <v>41729</v>
      </c>
      <c r="B29" s="8" t="s">
        <v>41</v>
      </c>
      <c r="C29" s="8" t="s">
        <v>42</v>
      </c>
      <c r="D29" s="8" t="s">
        <v>27</v>
      </c>
      <c r="E29" s="7">
        <v>29969</v>
      </c>
      <c r="F29" s="7">
        <v>36899</v>
      </c>
      <c r="G29" s="9">
        <v>7491000</v>
      </c>
      <c r="H29" s="9">
        <v>9738300</v>
      </c>
      <c r="I29" s="9">
        <v>1168596</v>
      </c>
      <c r="J29" s="9">
        <v>10906896</v>
      </c>
      <c r="K29" s="8" t="str">
        <f t="shared" si="0"/>
        <v>Prenom8</v>
      </c>
      <c r="L29" s="21" t="e">
        <f t="shared" ca="1" si="1"/>
        <v>#NUM!</v>
      </c>
      <c r="M29" s="8">
        <v>1</v>
      </c>
    </row>
    <row r="30" spans="1:13" x14ac:dyDescent="0.2">
      <c r="A30" s="14">
        <v>41729</v>
      </c>
      <c r="B30" s="15" t="s">
        <v>43</v>
      </c>
      <c r="C30" s="15" t="s">
        <v>44</v>
      </c>
      <c r="D30" s="15" t="s">
        <v>27</v>
      </c>
      <c r="E30" s="14">
        <v>29092</v>
      </c>
      <c r="F30" s="14">
        <v>36900</v>
      </c>
      <c r="G30" s="16">
        <v>908000</v>
      </c>
      <c r="H30" s="16">
        <v>1180400</v>
      </c>
      <c r="I30" s="16">
        <v>141648</v>
      </c>
      <c r="J30" s="16">
        <v>1322048</v>
      </c>
      <c r="K30" s="15" t="str">
        <f t="shared" si="0"/>
        <v>Prenom9</v>
      </c>
      <c r="L30" s="22">
        <f t="shared" ca="1" si="1"/>
        <v>-2371</v>
      </c>
      <c r="M30" s="15">
        <v>1</v>
      </c>
    </row>
    <row r="31" spans="1:13" x14ac:dyDescent="0.2">
      <c r="A31" s="17">
        <v>41729</v>
      </c>
      <c r="B31" s="18" t="s">
        <v>45</v>
      </c>
      <c r="C31" s="18" t="s">
        <v>46</v>
      </c>
      <c r="D31" s="18" t="s">
        <v>38</v>
      </c>
      <c r="E31" s="17">
        <v>29565</v>
      </c>
      <c r="F31" s="17">
        <v>36901</v>
      </c>
      <c r="G31" s="19">
        <v>4520000</v>
      </c>
      <c r="H31" s="19">
        <v>4972000</v>
      </c>
      <c r="I31" s="19">
        <v>596640</v>
      </c>
      <c r="J31" s="19">
        <v>5568640</v>
      </c>
      <c r="K31" s="18" t="str">
        <f t="shared" si="0"/>
        <v>Prenom10</v>
      </c>
      <c r="L31" s="23" t="e">
        <f t="shared" ca="1" si="1"/>
        <v>#NUM!</v>
      </c>
      <c r="M31" s="18">
        <v>1</v>
      </c>
    </row>
    <row r="32" spans="1:13" x14ac:dyDescent="0.2">
      <c r="A32" s="14">
        <v>41759</v>
      </c>
      <c r="B32" s="15" t="s">
        <v>25</v>
      </c>
      <c r="C32" s="15" t="s">
        <v>26</v>
      </c>
      <c r="D32" s="15" t="s">
        <v>27</v>
      </c>
      <c r="E32" s="14">
        <v>28128</v>
      </c>
      <c r="F32" s="14">
        <v>36892</v>
      </c>
      <c r="G32" s="16">
        <v>5674000</v>
      </c>
      <c r="H32" s="16">
        <v>6808800</v>
      </c>
      <c r="I32" s="16">
        <v>680880</v>
      </c>
      <c r="J32" s="16">
        <v>70489680</v>
      </c>
      <c r="K32" s="15" t="str">
        <f t="shared" si="0"/>
        <v>Prenom1</v>
      </c>
      <c r="L32" s="22" t="e">
        <f t="shared" ca="1" si="1"/>
        <v>#NUM!</v>
      </c>
      <c r="M32" s="15">
        <v>1</v>
      </c>
    </row>
    <row r="33" spans="1:13" x14ac:dyDescent="0.2">
      <c r="A33" s="7">
        <v>41759</v>
      </c>
      <c r="B33" s="8" t="s">
        <v>28</v>
      </c>
      <c r="C33" s="8" t="s">
        <v>29</v>
      </c>
      <c r="D33" s="8" t="s">
        <v>27</v>
      </c>
      <c r="E33" s="7">
        <v>25756</v>
      </c>
      <c r="F33" s="7">
        <v>36893</v>
      </c>
      <c r="G33" s="9">
        <v>9996000</v>
      </c>
      <c r="H33" s="9">
        <v>10995600</v>
      </c>
      <c r="I33" s="9">
        <v>1319472</v>
      </c>
      <c r="J33" s="9">
        <v>12315072</v>
      </c>
      <c r="K33" s="8" t="str">
        <f t="shared" si="0"/>
        <v>Prenom2</v>
      </c>
      <c r="L33" s="21" t="e">
        <f t="shared" ca="1" si="1"/>
        <v>#NUM!</v>
      </c>
      <c r="M33" s="8">
        <v>1</v>
      </c>
    </row>
    <row r="34" spans="1:13" x14ac:dyDescent="0.2">
      <c r="A34" s="14">
        <v>41759</v>
      </c>
      <c r="B34" s="15" t="s">
        <v>30</v>
      </c>
      <c r="C34" s="15" t="s">
        <v>31</v>
      </c>
      <c r="D34" s="15" t="s">
        <v>27</v>
      </c>
      <c r="E34" s="14">
        <v>25615</v>
      </c>
      <c r="F34" s="14">
        <v>36894</v>
      </c>
      <c r="G34" s="16">
        <v>9707000</v>
      </c>
      <c r="H34" s="16">
        <v>11648400</v>
      </c>
      <c r="I34" s="16">
        <v>1164840</v>
      </c>
      <c r="J34" s="16">
        <v>12813240</v>
      </c>
      <c r="K34" s="15" t="str">
        <f t="shared" si="0"/>
        <v>Prenom3</v>
      </c>
      <c r="L34" s="22" t="e">
        <f t="shared" ca="1" si="1"/>
        <v>#NUM!</v>
      </c>
      <c r="M34" s="15">
        <v>1</v>
      </c>
    </row>
    <row r="35" spans="1:13" x14ac:dyDescent="0.2">
      <c r="A35" s="7">
        <v>41759</v>
      </c>
      <c r="B35" s="8" t="s">
        <v>32</v>
      </c>
      <c r="C35" s="8" t="s">
        <v>33</v>
      </c>
      <c r="D35" s="8" t="s">
        <v>27</v>
      </c>
      <c r="E35" s="7">
        <v>26719</v>
      </c>
      <c r="F35" s="7">
        <v>36895</v>
      </c>
      <c r="G35" s="9">
        <v>6480000</v>
      </c>
      <c r="H35" s="9">
        <v>7128000.0000000009</v>
      </c>
      <c r="I35" s="9">
        <v>926640.00000000012</v>
      </c>
      <c r="J35" s="9">
        <v>8054640.0000000009</v>
      </c>
      <c r="K35" s="8" t="str">
        <f t="shared" si="0"/>
        <v>Prenom4</v>
      </c>
      <c r="L35" s="21" t="e">
        <f t="shared" ca="1" si="1"/>
        <v>#NUM!</v>
      </c>
      <c r="M35" s="8">
        <v>1</v>
      </c>
    </row>
    <row r="36" spans="1:13" x14ac:dyDescent="0.2">
      <c r="A36" s="14">
        <v>41759</v>
      </c>
      <c r="B36" s="15" t="s">
        <v>34</v>
      </c>
      <c r="C36" s="15" t="s">
        <v>35</v>
      </c>
      <c r="D36" s="15" t="s">
        <v>27</v>
      </c>
      <c r="E36" s="14">
        <v>26920</v>
      </c>
      <c r="F36" s="14">
        <v>36896</v>
      </c>
      <c r="G36" s="16">
        <v>2347000</v>
      </c>
      <c r="H36" s="16">
        <v>2581700</v>
      </c>
      <c r="I36" s="16">
        <v>361438</v>
      </c>
      <c r="J36" s="16">
        <v>2943138</v>
      </c>
      <c r="K36" s="15" t="str">
        <f t="shared" si="0"/>
        <v>Prenom5</v>
      </c>
      <c r="L36" s="22">
        <f t="shared" ca="1" si="1"/>
        <v>-6310</v>
      </c>
      <c r="M36" s="15">
        <v>1</v>
      </c>
    </row>
    <row r="37" spans="1:13" x14ac:dyDescent="0.2">
      <c r="A37" s="7">
        <v>41759</v>
      </c>
      <c r="B37" s="8" t="s">
        <v>36</v>
      </c>
      <c r="C37" s="8" t="s">
        <v>37</v>
      </c>
      <c r="D37" s="8" t="s">
        <v>38</v>
      </c>
      <c r="E37" s="7">
        <v>25953</v>
      </c>
      <c r="F37" s="7">
        <v>36897</v>
      </c>
      <c r="G37" s="9">
        <v>8916000</v>
      </c>
      <c r="H37" s="9">
        <v>9807600</v>
      </c>
      <c r="I37" s="9">
        <v>1471140</v>
      </c>
      <c r="J37" s="9">
        <v>11278740</v>
      </c>
      <c r="K37" s="8" t="str">
        <f t="shared" si="0"/>
        <v>Prenom6</v>
      </c>
      <c r="L37" s="21" t="e">
        <f t="shared" ca="1" si="1"/>
        <v>#NUM!</v>
      </c>
      <c r="M37" s="8">
        <v>1</v>
      </c>
    </row>
    <row r="38" spans="1:13" x14ac:dyDescent="0.2">
      <c r="A38" s="14">
        <v>41759</v>
      </c>
      <c r="B38" s="15" t="s">
        <v>39</v>
      </c>
      <c r="C38" s="15" t="s">
        <v>40</v>
      </c>
      <c r="D38" s="15" t="s">
        <v>27</v>
      </c>
      <c r="E38" s="14">
        <v>30121</v>
      </c>
      <c r="F38" s="14">
        <v>36898</v>
      </c>
      <c r="G38" s="16">
        <v>2922000</v>
      </c>
      <c r="H38" s="16">
        <v>3798600</v>
      </c>
      <c r="I38" s="16">
        <v>379860</v>
      </c>
      <c r="J38" s="16">
        <v>4178460</v>
      </c>
      <c r="K38" s="15" t="str">
        <f t="shared" si="0"/>
        <v>Prenom7</v>
      </c>
      <c r="L38" s="22">
        <f t="shared" ca="1" si="1"/>
        <v>-7885</v>
      </c>
      <c r="M38" s="15">
        <v>1</v>
      </c>
    </row>
    <row r="39" spans="1:13" x14ac:dyDescent="0.2">
      <c r="A39" s="7">
        <v>41759</v>
      </c>
      <c r="B39" s="8" t="s">
        <v>41</v>
      </c>
      <c r="C39" s="8" t="s">
        <v>42</v>
      </c>
      <c r="D39" s="8" t="s">
        <v>27</v>
      </c>
      <c r="E39" s="7">
        <v>29969</v>
      </c>
      <c r="F39" s="7">
        <v>36899</v>
      </c>
      <c r="G39" s="9">
        <v>7491000</v>
      </c>
      <c r="H39" s="9">
        <v>9738300</v>
      </c>
      <c r="I39" s="9">
        <v>1168596</v>
      </c>
      <c r="J39" s="9">
        <v>10906896</v>
      </c>
      <c r="K39" s="8" t="str">
        <f t="shared" si="0"/>
        <v>Prenom8</v>
      </c>
      <c r="L39" s="21" t="e">
        <f t="shared" ca="1" si="1"/>
        <v>#NUM!</v>
      </c>
      <c r="M39" s="8">
        <v>1</v>
      </c>
    </row>
    <row r="40" spans="1:13" x14ac:dyDescent="0.2">
      <c r="A40" s="14">
        <v>41759</v>
      </c>
      <c r="B40" s="15" t="s">
        <v>43</v>
      </c>
      <c r="C40" s="15" t="s">
        <v>44</v>
      </c>
      <c r="D40" s="15" t="s">
        <v>27</v>
      </c>
      <c r="E40" s="14">
        <v>29092</v>
      </c>
      <c r="F40" s="14">
        <v>36900</v>
      </c>
      <c r="G40" s="16">
        <v>908000</v>
      </c>
      <c r="H40" s="16">
        <v>1180400</v>
      </c>
      <c r="I40" s="16">
        <v>141648</v>
      </c>
      <c r="J40" s="16">
        <v>1322048</v>
      </c>
      <c r="K40" s="15" t="str">
        <f t="shared" si="0"/>
        <v>Prenom9</v>
      </c>
      <c r="L40" s="22">
        <f t="shared" ca="1" si="1"/>
        <v>-2371</v>
      </c>
      <c r="M40" s="15">
        <v>1</v>
      </c>
    </row>
    <row r="41" spans="1:13" x14ac:dyDescent="0.2">
      <c r="A41" s="17">
        <v>41759</v>
      </c>
      <c r="B41" s="18" t="s">
        <v>45</v>
      </c>
      <c r="C41" s="18" t="s">
        <v>46</v>
      </c>
      <c r="D41" s="18" t="s">
        <v>38</v>
      </c>
      <c r="E41" s="17">
        <v>29565</v>
      </c>
      <c r="F41" s="17">
        <v>36901</v>
      </c>
      <c r="G41" s="19">
        <v>4520000</v>
      </c>
      <c r="H41" s="19">
        <v>4972000</v>
      </c>
      <c r="I41" s="19">
        <v>596640</v>
      </c>
      <c r="J41" s="19">
        <v>5568640</v>
      </c>
      <c r="K41" s="18" t="str">
        <f t="shared" si="0"/>
        <v>Prenom10</v>
      </c>
      <c r="L41" s="23" t="e">
        <f t="shared" ca="1" si="1"/>
        <v>#NUM!</v>
      </c>
      <c r="M41" s="18">
        <v>1</v>
      </c>
    </row>
    <row r="42" spans="1:13" x14ac:dyDescent="0.2">
      <c r="A42" s="7">
        <v>41790</v>
      </c>
      <c r="B42" s="8" t="s">
        <v>25</v>
      </c>
      <c r="C42" s="8" t="s">
        <v>26</v>
      </c>
      <c r="D42" s="8" t="s">
        <v>27</v>
      </c>
      <c r="E42" s="7">
        <v>28128</v>
      </c>
      <c r="F42" s="7">
        <v>36892</v>
      </c>
      <c r="G42" s="9">
        <v>6298140.0000000009</v>
      </c>
      <c r="H42" s="9">
        <v>748968.00000000012</v>
      </c>
      <c r="I42" s="9">
        <v>8538235.2000000011</v>
      </c>
      <c r="J42" s="8" t="str">
        <f t="shared" ref="J42:J105" si="2">PROPER(TEXT($C42,"mmmm"))</f>
        <v>Prenom1</v>
      </c>
      <c r="K42" s="21" t="e">
        <f t="shared" ref="K42:K105" ca="1" si="3">YEAR(TODAY())-YEAR($G42)</f>
        <v>#NUM!</v>
      </c>
      <c r="L42" s="8">
        <f>1</f>
        <v>1</v>
      </c>
    </row>
    <row r="43" spans="1:13" x14ac:dyDescent="0.2">
      <c r="A43" s="7">
        <v>41790</v>
      </c>
      <c r="B43" s="8" t="s">
        <v>28</v>
      </c>
      <c r="C43" s="8" t="s">
        <v>29</v>
      </c>
      <c r="D43" s="8" t="s">
        <v>27</v>
      </c>
      <c r="E43" s="7">
        <v>25756</v>
      </c>
      <c r="F43" s="7">
        <v>36893</v>
      </c>
      <c r="G43" s="9">
        <v>11095560.000000002</v>
      </c>
      <c r="H43" s="9">
        <v>1517392.7999999998</v>
      </c>
      <c r="I43" s="9">
        <v>13669729.920000002</v>
      </c>
      <c r="J43" s="8" t="str">
        <f t="shared" si="2"/>
        <v>Prenom2</v>
      </c>
      <c r="K43" s="21" t="e">
        <f t="shared" ca="1" si="3"/>
        <v>#NUM!</v>
      </c>
      <c r="L43" s="8">
        <f>1</f>
        <v>1</v>
      </c>
    </row>
    <row r="44" spans="1:13" x14ac:dyDescent="0.2">
      <c r="A44" s="7">
        <v>41790</v>
      </c>
      <c r="B44" s="8" t="s">
        <v>30</v>
      </c>
      <c r="C44" s="8" t="s">
        <v>31</v>
      </c>
      <c r="D44" s="8" t="s">
        <v>27</v>
      </c>
      <c r="E44" s="7">
        <v>25615</v>
      </c>
      <c r="F44" s="7">
        <v>36894</v>
      </c>
      <c r="G44" s="9">
        <v>10774770.000000002</v>
      </c>
      <c r="H44" s="9">
        <v>1327917.6000000001</v>
      </c>
      <c r="I44" s="9">
        <v>14735225.999999998</v>
      </c>
      <c r="J44" s="8" t="str">
        <f t="shared" si="2"/>
        <v>Prenom3</v>
      </c>
      <c r="K44" s="21" t="e">
        <f t="shared" ca="1" si="3"/>
        <v>#NUM!</v>
      </c>
      <c r="L44" s="8">
        <f>1</f>
        <v>1</v>
      </c>
    </row>
    <row r="45" spans="1:13" x14ac:dyDescent="0.2">
      <c r="A45" s="7">
        <v>41790</v>
      </c>
      <c r="B45" s="8" t="s">
        <v>32</v>
      </c>
      <c r="C45" s="8" t="s">
        <v>33</v>
      </c>
      <c r="D45" s="8" t="s">
        <v>27</v>
      </c>
      <c r="E45" s="7">
        <v>26719</v>
      </c>
      <c r="F45" s="7">
        <v>36895</v>
      </c>
      <c r="G45" s="9">
        <v>7192800.0000000009</v>
      </c>
      <c r="H45" s="9">
        <v>1028570.4000000003</v>
      </c>
      <c r="I45" s="9">
        <v>9182289.6000000015</v>
      </c>
      <c r="J45" s="8" t="str">
        <f t="shared" si="2"/>
        <v>Prenom4</v>
      </c>
      <c r="K45" s="21" t="e">
        <f t="shared" ca="1" si="3"/>
        <v>#NUM!</v>
      </c>
      <c r="L45" s="8">
        <f>1</f>
        <v>1</v>
      </c>
    </row>
    <row r="46" spans="1:13" x14ac:dyDescent="0.2">
      <c r="A46" s="7">
        <v>41790</v>
      </c>
      <c r="B46" s="8" t="s">
        <v>34</v>
      </c>
      <c r="C46" s="8" t="s">
        <v>35</v>
      </c>
      <c r="D46" s="8" t="s">
        <v>27</v>
      </c>
      <c r="E46" s="7">
        <v>26920</v>
      </c>
      <c r="F46" s="7">
        <v>36896</v>
      </c>
      <c r="G46" s="9">
        <v>2581700</v>
      </c>
      <c r="H46" s="9">
        <v>408424.93999999994</v>
      </c>
      <c r="I46" s="9">
        <v>3325745.9399999995</v>
      </c>
      <c r="J46" s="8" t="str">
        <f t="shared" si="2"/>
        <v>Prenom5</v>
      </c>
      <c r="K46" s="21">
        <f t="shared" ca="1" si="3"/>
        <v>-6953</v>
      </c>
      <c r="L46" s="8">
        <f>1</f>
        <v>1</v>
      </c>
    </row>
    <row r="47" spans="1:13" x14ac:dyDescent="0.2">
      <c r="A47" s="7">
        <v>41790</v>
      </c>
      <c r="B47" s="8" t="s">
        <v>36</v>
      </c>
      <c r="C47" s="8" t="s">
        <v>37</v>
      </c>
      <c r="D47" s="8" t="s">
        <v>38</v>
      </c>
      <c r="E47" s="7">
        <v>25953</v>
      </c>
      <c r="F47" s="7">
        <v>36897</v>
      </c>
      <c r="G47" s="9">
        <v>10253400</v>
      </c>
      <c r="H47" s="9">
        <v>1662388.2</v>
      </c>
      <c r="I47" s="9">
        <v>12406614.000000002</v>
      </c>
      <c r="J47" s="8" t="str">
        <f t="shared" si="2"/>
        <v>Prenom6</v>
      </c>
      <c r="K47" s="21" t="e">
        <f t="shared" ca="1" si="3"/>
        <v>#NUM!</v>
      </c>
      <c r="L47" s="8">
        <f>1</f>
        <v>1</v>
      </c>
    </row>
    <row r="48" spans="1:13" x14ac:dyDescent="0.2">
      <c r="A48" s="7">
        <v>41790</v>
      </c>
      <c r="B48" s="8" t="s">
        <v>39</v>
      </c>
      <c r="C48" s="8" t="s">
        <v>40</v>
      </c>
      <c r="D48" s="8" t="s">
        <v>27</v>
      </c>
      <c r="E48" s="7">
        <v>30121</v>
      </c>
      <c r="F48" s="7">
        <v>36898</v>
      </c>
      <c r="G48" s="9">
        <v>3272640.0000000005</v>
      </c>
      <c r="H48" s="9">
        <v>421644.60000000003</v>
      </c>
      <c r="I48" s="9">
        <v>4763444.4000000004</v>
      </c>
      <c r="J48" s="8" t="str">
        <f t="shared" si="2"/>
        <v>Prenom7</v>
      </c>
      <c r="K48" s="21" t="e">
        <f t="shared" ca="1" si="3"/>
        <v>#NUM!</v>
      </c>
      <c r="L48" s="8">
        <f>1</f>
        <v>1</v>
      </c>
    </row>
    <row r="49" spans="1:12" x14ac:dyDescent="0.2">
      <c r="A49" s="7">
        <v>41790</v>
      </c>
      <c r="B49" s="8" t="s">
        <v>41</v>
      </c>
      <c r="C49" s="8" t="s">
        <v>42</v>
      </c>
      <c r="D49" s="8" t="s">
        <v>27</v>
      </c>
      <c r="E49" s="7">
        <v>29969</v>
      </c>
      <c r="F49" s="7">
        <v>36899</v>
      </c>
      <c r="G49" s="9">
        <v>8614650</v>
      </c>
      <c r="H49" s="9">
        <v>1320513.48</v>
      </c>
      <c r="I49" s="9">
        <v>12324792.479999999</v>
      </c>
      <c r="J49" s="8" t="str">
        <f t="shared" si="2"/>
        <v>Prenom8</v>
      </c>
      <c r="K49" s="21" t="e">
        <f t="shared" ca="1" si="3"/>
        <v>#NUM!</v>
      </c>
      <c r="L49" s="8">
        <f>1</f>
        <v>1</v>
      </c>
    </row>
    <row r="50" spans="1:12" x14ac:dyDescent="0.2">
      <c r="A50" s="7">
        <v>41790</v>
      </c>
      <c r="B50" s="8" t="s">
        <v>43</v>
      </c>
      <c r="C50" s="8" t="s">
        <v>44</v>
      </c>
      <c r="D50" s="8" t="s">
        <v>27</v>
      </c>
      <c r="E50" s="7">
        <v>29092</v>
      </c>
      <c r="F50" s="7">
        <v>36900</v>
      </c>
      <c r="G50" s="9">
        <v>1044199.9999999999</v>
      </c>
      <c r="H50" s="9">
        <v>161478.72000000003</v>
      </c>
      <c r="I50" s="9">
        <v>1520355.2</v>
      </c>
      <c r="J50" s="8" t="str">
        <f t="shared" si="2"/>
        <v>Prenom9</v>
      </c>
      <c r="K50" s="21">
        <f t="shared" ca="1" si="3"/>
        <v>-2743</v>
      </c>
      <c r="L50" s="8">
        <f>1</f>
        <v>1</v>
      </c>
    </row>
    <row r="51" spans="1:12" x14ac:dyDescent="0.2">
      <c r="A51" s="7">
        <v>41790</v>
      </c>
      <c r="B51" s="8" t="s">
        <v>45</v>
      </c>
      <c r="C51" s="8" t="s">
        <v>46</v>
      </c>
      <c r="D51" s="8" t="s">
        <v>38</v>
      </c>
      <c r="E51" s="7">
        <v>29565</v>
      </c>
      <c r="F51" s="7">
        <v>36901</v>
      </c>
      <c r="G51" s="9">
        <v>5017200</v>
      </c>
      <c r="H51" s="9">
        <v>680169.60000000009</v>
      </c>
      <c r="I51" s="9">
        <v>6236876.8000000007</v>
      </c>
      <c r="J51" s="8" t="str">
        <f t="shared" si="2"/>
        <v>Prenom10</v>
      </c>
      <c r="K51" s="21" t="e">
        <f t="shared" ca="1" si="3"/>
        <v>#NUM!</v>
      </c>
      <c r="L51" s="8">
        <f>1</f>
        <v>1</v>
      </c>
    </row>
    <row r="52" spans="1:12" x14ac:dyDescent="0.2">
      <c r="A52" s="7">
        <v>41820</v>
      </c>
      <c r="B52" s="8" t="s">
        <v>25</v>
      </c>
      <c r="C52" s="8" t="s">
        <v>26</v>
      </c>
      <c r="D52" s="8" t="s">
        <v>27</v>
      </c>
      <c r="E52" s="7">
        <v>28128</v>
      </c>
      <c r="F52" s="7">
        <v>36892</v>
      </c>
      <c r="G52" s="9">
        <v>6298140.0000000009</v>
      </c>
      <c r="H52" s="9">
        <v>748968.00000000012</v>
      </c>
      <c r="I52" s="9">
        <v>8053235.2000000002</v>
      </c>
      <c r="J52" s="8" t="str">
        <f t="shared" si="2"/>
        <v>Prenom1</v>
      </c>
      <c r="K52" s="21" t="e">
        <f t="shared" ca="1" si="3"/>
        <v>#NUM!</v>
      </c>
      <c r="L52" s="8">
        <f>1</f>
        <v>1</v>
      </c>
    </row>
    <row r="53" spans="1:12" x14ac:dyDescent="0.2">
      <c r="A53" s="7">
        <v>41820</v>
      </c>
      <c r="B53" s="8" t="s">
        <v>28</v>
      </c>
      <c r="C53" s="8" t="s">
        <v>29</v>
      </c>
      <c r="D53" s="8" t="s">
        <v>27</v>
      </c>
      <c r="E53" s="7">
        <v>25756</v>
      </c>
      <c r="F53" s="7">
        <v>36893</v>
      </c>
      <c r="G53" s="9">
        <v>11095560.000000002</v>
      </c>
      <c r="H53" s="9">
        <v>1517392.7999999998</v>
      </c>
      <c r="I53" s="9">
        <v>13669729.920000002</v>
      </c>
      <c r="J53" s="8" t="str">
        <f t="shared" si="2"/>
        <v>Prenom2</v>
      </c>
      <c r="K53" s="21" t="e">
        <f t="shared" ca="1" si="3"/>
        <v>#NUM!</v>
      </c>
      <c r="L53" s="8">
        <f>1</f>
        <v>1</v>
      </c>
    </row>
    <row r="54" spans="1:12" x14ac:dyDescent="0.2">
      <c r="A54" s="7">
        <v>41820</v>
      </c>
      <c r="B54" s="8" t="s">
        <v>30</v>
      </c>
      <c r="C54" s="8" t="s">
        <v>31</v>
      </c>
      <c r="D54" s="8" t="s">
        <v>27</v>
      </c>
      <c r="E54" s="7">
        <v>25615</v>
      </c>
      <c r="F54" s="7">
        <v>36894</v>
      </c>
      <c r="G54" s="9">
        <v>10774770.000000002</v>
      </c>
      <c r="H54" s="9">
        <v>1327917.6000000001</v>
      </c>
      <c r="I54" s="9">
        <v>14735225.999999998</v>
      </c>
      <c r="J54" s="8" t="str">
        <f t="shared" si="2"/>
        <v>Prenom3</v>
      </c>
      <c r="K54" s="21" t="e">
        <f t="shared" ca="1" si="3"/>
        <v>#NUM!</v>
      </c>
      <c r="L54" s="8">
        <f>1</f>
        <v>1</v>
      </c>
    </row>
    <row r="55" spans="1:12" x14ac:dyDescent="0.2">
      <c r="A55" s="7">
        <v>41820</v>
      </c>
      <c r="B55" s="8" t="s">
        <v>32</v>
      </c>
      <c r="C55" s="8" t="s">
        <v>33</v>
      </c>
      <c r="D55" s="8" t="s">
        <v>27</v>
      </c>
      <c r="E55" s="7">
        <v>26719</v>
      </c>
      <c r="F55" s="7">
        <v>36895</v>
      </c>
      <c r="G55" s="9">
        <v>7192800.0000000009</v>
      </c>
      <c r="H55" s="9">
        <v>1028570.4000000003</v>
      </c>
      <c r="I55" s="9">
        <v>9182289.6000000015</v>
      </c>
      <c r="J55" s="8" t="str">
        <f t="shared" si="2"/>
        <v>Prenom4</v>
      </c>
      <c r="K55" s="21" t="e">
        <f t="shared" ca="1" si="3"/>
        <v>#NUM!</v>
      </c>
      <c r="L55" s="8">
        <f>1</f>
        <v>1</v>
      </c>
    </row>
    <row r="56" spans="1:12" x14ac:dyDescent="0.2">
      <c r="A56" s="7">
        <v>41820</v>
      </c>
      <c r="B56" s="8" t="s">
        <v>34</v>
      </c>
      <c r="C56" s="8" t="s">
        <v>35</v>
      </c>
      <c r="D56" s="8" t="s">
        <v>27</v>
      </c>
      <c r="E56" s="7">
        <v>26920</v>
      </c>
      <c r="F56" s="7">
        <v>36896</v>
      </c>
      <c r="G56" s="9">
        <v>2581700</v>
      </c>
      <c r="H56" s="9">
        <v>408424.93999999994</v>
      </c>
      <c r="I56" s="9">
        <v>3325745.9399999995</v>
      </c>
      <c r="J56" s="8" t="str">
        <f t="shared" si="2"/>
        <v>Prenom5</v>
      </c>
      <c r="K56" s="21">
        <f t="shared" ca="1" si="3"/>
        <v>-6953</v>
      </c>
      <c r="L56" s="8">
        <f>1</f>
        <v>1</v>
      </c>
    </row>
    <row r="57" spans="1:12" x14ac:dyDescent="0.2">
      <c r="A57" s="7">
        <v>41820</v>
      </c>
      <c r="B57" s="8" t="s">
        <v>36</v>
      </c>
      <c r="C57" s="8" t="s">
        <v>37</v>
      </c>
      <c r="D57" s="8" t="s">
        <v>38</v>
      </c>
      <c r="E57" s="7">
        <v>25953</v>
      </c>
      <c r="F57" s="7">
        <v>36897</v>
      </c>
      <c r="G57" s="9">
        <v>10253400</v>
      </c>
      <c r="H57" s="9">
        <v>1662388.2</v>
      </c>
      <c r="I57" s="9">
        <v>12406614.000000002</v>
      </c>
      <c r="J57" s="8" t="str">
        <f t="shared" si="2"/>
        <v>Prenom6</v>
      </c>
      <c r="K57" s="21" t="e">
        <f t="shared" ca="1" si="3"/>
        <v>#NUM!</v>
      </c>
      <c r="L57" s="8">
        <f>1</f>
        <v>1</v>
      </c>
    </row>
    <row r="58" spans="1:12" x14ac:dyDescent="0.2">
      <c r="A58" s="7">
        <v>41820</v>
      </c>
      <c r="B58" s="8" t="s">
        <v>39</v>
      </c>
      <c r="C58" s="8" t="s">
        <v>40</v>
      </c>
      <c r="D58" s="8" t="s">
        <v>27</v>
      </c>
      <c r="E58" s="7">
        <v>30121</v>
      </c>
      <c r="F58" s="7">
        <v>36898</v>
      </c>
      <c r="G58" s="9">
        <v>3272640.0000000005</v>
      </c>
      <c r="H58" s="9">
        <v>421644.60000000003</v>
      </c>
      <c r="I58" s="9">
        <v>4763444.4000000004</v>
      </c>
      <c r="J58" s="8" t="str">
        <f t="shared" si="2"/>
        <v>Prenom7</v>
      </c>
      <c r="K58" s="21" t="e">
        <f t="shared" ca="1" si="3"/>
        <v>#NUM!</v>
      </c>
      <c r="L58" s="8">
        <f>1</f>
        <v>1</v>
      </c>
    </row>
    <row r="59" spans="1:12" x14ac:dyDescent="0.2">
      <c r="A59" s="7">
        <v>41820</v>
      </c>
      <c r="B59" s="8" t="s">
        <v>41</v>
      </c>
      <c r="C59" s="8" t="s">
        <v>42</v>
      </c>
      <c r="D59" s="8" t="s">
        <v>27</v>
      </c>
      <c r="E59" s="7">
        <v>29969</v>
      </c>
      <c r="F59" s="7">
        <v>36899</v>
      </c>
      <c r="G59" s="9">
        <v>8614650</v>
      </c>
      <c r="H59" s="9">
        <v>1320513.48</v>
      </c>
      <c r="I59" s="9">
        <v>12324792.479999999</v>
      </c>
      <c r="J59" s="8" t="str">
        <f t="shared" si="2"/>
        <v>Prenom8</v>
      </c>
      <c r="K59" s="21" t="e">
        <f t="shared" ca="1" si="3"/>
        <v>#NUM!</v>
      </c>
      <c r="L59" s="8">
        <f>1</f>
        <v>1</v>
      </c>
    </row>
    <row r="60" spans="1:12" x14ac:dyDescent="0.2">
      <c r="A60" s="7">
        <v>41820</v>
      </c>
      <c r="B60" s="8" t="s">
        <v>43</v>
      </c>
      <c r="C60" s="8" t="s">
        <v>44</v>
      </c>
      <c r="D60" s="8" t="s">
        <v>27</v>
      </c>
      <c r="E60" s="7">
        <v>29092</v>
      </c>
      <c r="F60" s="7">
        <v>36900</v>
      </c>
      <c r="G60" s="9">
        <v>1044199.9999999999</v>
      </c>
      <c r="H60" s="9">
        <v>161478.72000000003</v>
      </c>
      <c r="I60" s="9">
        <v>1520355.2</v>
      </c>
      <c r="J60" s="8" t="str">
        <f t="shared" si="2"/>
        <v>Prenom9</v>
      </c>
      <c r="K60" s="21">
        <f t="shared" ca="1" si="3"/>
        <v>-2743</v>
      </c>
      <c r="L60" s="8">
        <f>1</f>
        <v>1</v>
      </c>
    </row>
    <row r="61" spans="1:12" x14ac:dyDescent="0.2">
      <c r="A61" s="7">
        <v>41820</v>
      </c>
      <c r="B61" s="8" t="s">
        <v>45</v>
      </c>
      <c r="C61" s="8" t="s">
        <v>46</v>
      </c>
      <c r="D61" s="8" t="s">
        <v>38</v>
      </c>
      <c r="E61" s="7">
        <v>29565</v>
      </c>
      <c r="F61" s="7">
        <v>36901</v>
      </c>
      <c r="G61" s="9">
        <v>5017200</v>
      </c>
      <c r="H61" s="9">
        <v>680169.60000000009</v>
      </c>
      <c r="I61" s="9">
        <v>6236876.8000000007</v>
      </c>
      <c r="J61" s="8" t="str">
        <f t="shared" si="2"/>
        <v>Prenom10</v>
      </c>
      <c r="K61" s="21" t="e">
        <f t="shared" ca="1" si="3"/>
        <v>#NUM!</v>
      </c>
      <c r="L61" s="8">
        <f>1</f>
        <v>1</v>
      </c>
    </row>
    <row r="62" spans="1:12" x14ac:dyDescent="0.2">
      <c r="A62" s="7">
        <v>41851</v>
      </c>
      <c r="B62" s="8" t="s">
        <v>25</v>
      </c>
      <c r="C62" s="8" t="s">
        <v>26</v>
      </c>
      <c r="D62" s="8" t="s">
        <v>27</v>
      </c>
      <c r="E62" s="7">
        <v>28128</v>
      </c>
      <c r="F62" s="7">
        <v>36892</v>
      </c>
      <c r="G62" s="9">
        <v>6298140.0000000009</v>
      </c>
      <c r="H62" s="9">
        <v>748968.00000000012</v>
      </c>
      <c r="I62" s="9">
        <v>8538235.2000000011</v>
      </c>
      <c r="J62" s="8" t="str">
        <f t="shared" si="2"/>
        <v>Prenom1</v>
      </c>
      <c r="K62" s="21" t="e">
        <f t="shared" ca="1" si="3"/>
        <v>#NUM!</v>
      </c>
      <c r="L62" s="8">
        <f>1</f>
        <v>1</v>
      </c>
    </row>
    <row r="63" spans="1:12" x14ac:dyDescent="0.2">
      <c r="A63" s="7">
        <v>41851</v>
      </c>
      <c r="B63" s="8" t="s">
        <v>28</v>
      </c>
      <c r="C63" s="8" t="s">
        <v>29</v>
      </c>
      <c r="D63" s="8" t="s">
        <v>27</v>
      </c>
      <c r="E63" s="7">
        <v>25756</v>
      </c>
      <c r="F63" s="7">
        <v>36893</v>
      </c>
      <c r="G63" s="9">
        <v>11095560.000000002</v>
      </c>
      <c r="H63" s="9">
        <v>1517392.7999999998</v>
      </c>
      <c r="I63" s="9">
        <v>13669729.920000002</v>
      </c>
      <c r="J63" s="8" t="str">
        <f t="shared" si="2"/>
        <v>Prenom2</v>
      </c>
      <c r="K63" s="21" t="e">
        <f t="shared" ca="1" si="3"/>
        <v>#NUM!</v>
      </c>
      <c r="L63" s="8">
        <f>1</f>
        <v>1</v>
      </c>
    </row>
    <row r="64" spans="1:12" x14ac:dyDescent="0.2">
      <c r="A64" s="7">
        <v>41851</v>
      </c>
      <c r="B64" s="8" t="s">
        <v>30</v>
      </c>
      <c r="C64" s="8" t="s">
        <v>31</v>
      </c>
      <c r="D64" s="8" t="s">
        <v>27</v>
      </c>
      <c r="E64" s="7">
        <v>25615</v>
      </c>
      <c r="F64" s="7">
        <v>36894</v>
      </c>
      <c r="G64" s="9">
        <v>10774770.000000002</v>
      </c>
      <c r="H64" s="9">
        <v>1327917.6000000001</v>
      </c>
      <c r="I64" s="9">
        <v>14735225.999999998</v>
      </c>
      <c r="J64" s="8" t="str">
        <f t="shared" si="2"/>
        <v>Prenom3</v>
      </c>
      <c r="K64" s="21" t="e">
        <f t="shared" ca="1" si="3"/>
        <v>#NUM!</v>
      </c>
      <c r="L64" s="8">
        <f>1</f>
        <v>1</v>
      </c>
    </row>
    <row r="65" spans="1:12" x14ac:dyDescent="0.2">
      <c r="A65" s="7">
        <v>41851</v>
      </c>
      <c r="B65" s="8" t="s">
        <v>32</v>
      </c>
      <c r="C65" s="8" t="s">
        <v>33</v>
      </c>
      <c r="D65" s="8" t="s">
        <v>27</v>
      </c>
      <c r="E65" s="7">
        <v>26719</v>
      </c>
      <c r="F65" s="7">
        <v>36895</v>
      </c>
      <c r="G65" s="9">
        <v>7192800.0000000009</v>
      </c>
      <c r="H65" s="9">
        <v>1028570.4000000003</v>
      </c>
      <c r="I65" s="9">
        <v>9182289.6000000015</v>
      </c>
      <c r="J65" s="8" t="str">
        <f t="shared" si="2"/>
        <v>Prenom4</v>
      </c>
      <c r="K65" s="21" t="e">
        <f t="shared" ca="1" si="3"/>
        <v>#NUM!</v>
      </c>
      <c r="L65" s="8">
        <f>1</f>
        <v>1</v>
      </c>
    </row>
    <row r="66" spans="1:12" x14ac:dyDescent="0.2">
      <c r="A66" s="7">
        <v>41851</v>
      </c>
      <c r="B66" s="8" t="s">
        <v>34</v>
      </c>
      <c r="C66" s="8" t="s">
        <v>35</v>
      </c>
      <c r="D66" s="8" t="s">
        <v>27</v>
      </c>
      <c r="E66" s="7">
        <v>26920</v>
      </c>
      <c r="F66" s="7">
        <v>36896</v>
      </c>
      <c r="G66" s="9">
        <v>2581700</v>
      </c>
      <c r="H66" s="9">
        <v>408424.93999999994</v>
      </c>
      <c r="I66" s="9">
        <v>3325745.9399999995</v>
      </c>
      <c r="J66" s="8" t="str">
        <f t="shared" si="2"/>
        <v>Prenom5</v>
      </c>
      <c r="K66" s="21">
        <f t="shared" ca="1" si="3"/>
        <v>-6953</v>
      </c>
      <c r="L66" s="8">
        <f>1</f>
        <v>1</v>
      </c>
    </row>
    <row r="67" spans="1:12" x14ac:dyDescent="0.2">
      <c r="A67" s="7">
        <v>41851</v>
      </c>
      <c r="B67" s="8" t="s">
        <v>36</v>
      </c>
      <c r="C67" s="8" t="s">
        <v>37</v>
      </c>
      <c r="D67" s="8" t="s">
        <v>38</v>
      </c>
      <c r="E67" s="7">
        <v>25953</v>
      </c>
      <c r="F67" s="7">
        <v>36897</v>
      </c>
      <c r="G67" s="9">
        <v>10253400</v>
      </c>
      <c r="H67" s="9">
        <v>1662388.2</v>
      </c>
      <c r="I67" s="9">
        <v>12406614.000000002</v>
      </c>
      <c r="J67" s="8" t="str">
        <f t="shared" si="2"/>
        <v>Prenom6</v>
      </c>
      <c r="K67" s="21" t="e">
        <f t="shared" ca="1" si="3"/>
        <v>#NUM!</v>
      </c>
      <c r="L67" s="8">
        <f>1</f>
        <v>1</v>
      </c>
    </row>
    <row r="68" spans="1:12" x14ac:dyDescent="0.2">
      <c r="A68" s="7">
        <v>41851</v>
      </c>
      <c r="B68" s="8" t="s">
        <v>39</v>
      </c>
      <c r="C68" s="8" t="s">
        <v>40</v>
      </c>
      <c r="D68" s="8" t="s">
        <v>27</v>
      </c>
      <c r="E68" s="7">
        <v>30121</v>
      </c>
      <c r="F68" s="7">
        <v>36898</v>
      </c>
      <c r="G68" s="9">
        <v>3272640.0000000005</v>
      </c>
      <c r="H68" s="9">
        <v>421644.60000000003</v>
      </c>
      <c r="I68" s="9">
        <v>4763444.4000000004</v>
      </c>
      <c r="J68" s="8" t="str">
        <f t="shared" si="2"/>
        <v>Prenom7</v>
      </c>
      <c r="K68" s="21" t="e">
        <f t="shared" ca="1" si="3"/>
        <v>#NUM!</v>
      </c>
      <c r="L68" s="8">
        <f>1</f>
        <v>1</v>
      </c>
    </row>
    <row r="69" spans="1:12" x14ac:dyDescent="0.2">
      <c r="A69" s="7">
        <v>41851</v>
      </c>
      <c r="B69" s="8" t="s">
        <v>41</v>
      </c>
      <c r="C69" s="8" t="s">
        <v>42</v>
      </c>
      <c r="D69" s="8" t="s">
        <v>27</v>
      </c>
      <c r="E69" s="7">
        <v>29969</v>
      </c>
      <c r="F69" s="7">
        <v>36899</v>
      </c>
      <c r="G69" s="9">
        <v>8614650</v>
      </c>
      <c r="H69" s="9">
        <v>1320513.48</v>
      </c>
      <c r="I69" s="9">
        <v>12324792.479999999</v>
      </c>
      <c r="J69" s="8" t="str">
        <f t="shared" si="2"/>
        <v>Prenom8</v>
      </c>
      <c r="K69" s="21" t="e">
        <f t="shared" ca="1" si="3"/>
        <v>#NUM!</v>
      </c>
      <c r="L69" s="8">
        <f>1</f>
        <v>1</v>
      </c>
    </row>
    <row r="70" spans="1:12" x14ac:dyDescent="0.2">
      <c r="A70" s="7">
        <v>41851</v>
      </c>
      <c r="B70" s="8" t="s">
        <v>43</v>
      </c>
      <c r="C70" s="8" t="s">
        <v>44</v>
      </c>
      <c r="D70" s="8" t="s">
        <v>27</v>
      </c>
      <c r="E70" s="7">
        <v>29092</v>
      </c>
      <c r="F70" s="7">
        <v>36900</v>
      </c>
      <c r="G70" s="9">
        <v>1044199.9999999999</v>
      </c>
      <c r="H70" s="9">
        <v>161478.72000000003</v>
      </c>
      <c r="I70" s="9">
        <v>1520355.2</v>
      </c>
      <c r="J70" s="8" t="str">
        <f t="shared" si="2"/>
        <v>Prenom9</v>
      </c>
      <c r="K70" s="21">
        <f t="shared" ca="1" si="3"/>
        <v>-2743</v>
      </c>
      <c r="L70" s="8">
        <f>1</f>
        <v>1</v>
      </c>
    </row>
    <row r="71" spans="1:12" x14ac:dyDescent="0.2">
      <c r="A71" s="7">
        <v>41851</v>
      </c>
      <c r="B71" s="8" t="s">
        <v>45</v>
      </c>
      <c r="C71" s="8" t="s">
        <v>46</v>
      </c>
      <c r="D71" s="8" t="s">
        <v>38</v>
      </c>
      <c r="E71" s="7">
        <v>29565</v>
      </c>
      <c r="F71" s="7">
        <v>36901</v>
      </c>
      <c r="G71" s="9">
        <v>5017200</v>
      </c>
      <c r="H71" s="9">
        <v>680169.60000000009</v>
      </c>
      <c r="I71" s="9">
        <v>6236876.8000000007</v>
      </c>
      <c r="J71" s="8" t="str">
        <f t="shared" si="2"/>
        <v>Prenom10</v>
      </c>
      <c r="K71" s="21" t="e">
        <f t="shared" ca="1" si="3"/>
        <v>#NUM!</v>
      </c>
      <c r="L71" s="8">
        <f>1</f>
        <v>1</v>
      </c>
    </row>
    <row r="72" spans="1:12" x14ac:dyDescent="0.2">
      <c r="A72" s="7">
        <v>41882</v>
      </c>
      <c r="B72" s="8" t="s">
        <v>25</v>
      </c>
      <c r="C72" s="8" t="s">
        <v>26</v>
      </c>
      <c r="D72" s="8" t="s">
        <v>27</v>
      </c>
      <c r="E72" s="7">
        <v>28128</v>
      </c>
      <c r="F72" s="7">
        <v>36892</v>
      </c>
      <c r="G72" s="9">
        <v>6298140.0000000009</v>
      </c>
      <c r="H72" s="9">
        <v>748968.00000000012</v>
      </c>
      <c r="I72" s="9">
        <v>8538235.2000000011</v>
      </c>
      <c r="J72" s="8" t="str">
        <f t="shared" si="2"/>
        <v>Prenom1</v>
      </c>
      <c r="K72" s="21" t="e">
        <f t="shared" ca="1" si="3"/>
        <v>#NUM!</v>
      </c>
      <c r="L72" s="8">
        <f>1</f>
        <v>1</v>
      </c>
    </row>
    <row r="73" spans="1:12" x14ac:dyDescent="0.2">
      <c r="A73" s="7">
        <v>41882</v>
      </c>
      <c r="B73" s="8" t="s">
        <v>28</v>
      </c>
      <c r="C73" s="8" t="s">
        <v>29</v>
      </c>
      <c r="D73" s="8" t="s">
        <v>27</v>
      </c>
      <c r="E73" s="7">
        <v>25756</v>
      </c>
      <c r="F73" s="7">
        <v>36893</v>
      </c>
      <c r="G73" s="9">
        <v>11095560.000000002</v>
      </c>
      <c r="H73" s="9">
        <v>1517392.7999999998</v>
      </c>
      <c r="I73" s="9">
        <v>13669729.920000002</v>
      </c>
      <c r="J73" s="8" t="str">
        <f t="shared" si="2"/>
        <v>Prenom2</v>
      </c>
      <c r="K73" s="21" t="e">
        <f t="shared" ca="1" si="3"/>
        <v>#NUM!</v>
      </c>
      <c r="L73" s="8">
        <f>1</f>
        <v>1</v>
      </c>
    </row>
    <row r="74" spans="1:12" x14ac:dyDescent="0.2">
      <c r="A74" s="7">
        <v>41882</v>
      </c>
      <c r="B74" s="8" t="s">
        <v>30</v>
      </c>
      <c r="C74" s="8" t="s">
        <v>31</v>
      </c>
      <c r="D74" s="8" t="s">
        <v>27</v>
      </c>
      <c r="E74" s="7">
        <v>25615</v>
      </c>
      <c r="F74" s="7">
        <v>36894</v>
      </c>
      <c r="G74" s="9">
        <v>10774770.000000002</v>
      </c>
      <c r="H74" s="9">
        <v>1327917.6000000001</v>
      </c>
      <c r="I74" s="9">
        <v>14735225.999999998</v>
      </c>
      <c r="J74" s="8" t="str">
        <f t="shared" si="2"/>
        <v>Prenom3</v>
      </c>
      <c r="K74" s="21" t="e">
        <f t="shared" ca="1" si="3"/>
        <v>#NUM!</v>
      </c>
      <c r="L74" s="8">
        <f>1</f>
        <v>1</v>
      </c>
    </row>
    <row r="75" spans="1:12" x14ac:dyDescent="0.2">
      <c r="A75" s="7">
        <v>41882</v>
      </c>
      <c r="B75" s="8" t="s">
        <v>32</v>
      </c>
      <c r="C75" s="8" t="s">
        <v>33</v>
      </c>
      <c r="D75" s="8" t="s">
        <v>27</v>
      </c>
      <c r="E75" s="7">
        <v>26719</v>
      </c>
      <c r="F75" s="7">
        <v>36895</v>
      </c>
      <c r="G75" s="9">
        <v>7192800.0000000009</v>
      </c>
      <c r="H75" s="9">
        <v>1028570.4000000003</v>
      </c>
      <c r="I75" s="9">
        <v>9182289.6000000015</v>
      </c>
      <c r="J75" s="8" t="str">
        <f t="shared" si="2"/>
        <v>Prenom4</v>
      </c>
      <c r="K75" s="21" t="e">
        <f t="shared" ca="1" si="3"/>
        <v>#NUM!</v>
      </c>
      <c r="L75" s="8">
        <f>1</f>
        <v>1</v>
      </c>
    </row>
    <row r="76" spans="1:12" x14ac:dyDescent="0.2">
      <c r="A76" s="7">
        <v>41882</v>
      </c>
      <c r="B76" s="8" t="s">
        <v>34</v>
      </c>
      <c r="C76" s="8" t="s">
        <v>35</v>
      </c>
      <c r="D76" s="8" t="s">
        <v>27</v>
      </c>
      <c r="E76" s="7">
        <v>26920</v>
      </c>
      <c r="F76" s="7">
        <v>36896</v>
      </c>
      <c r="G76" s="9">
        <v>2581700</v>
      </c>
      <c r="H76" s="9">
        <v>408424.93999999994</v>
      </c>
      <c r="I76" s="9">
        <v>3325745.9399999995</v>
      </c>
      <c r="J76" s="8" t="str">
        <f t="shared" si="2"/>
        <v>Prenom5</v>
      </c>
      <c r="K76" s="21">
        <f t="shared" ca="1" si="3"/>
        <v>-6953</v>
      </c>
      <c r="L76" s="8">
        <f>1</f>
        <v>1</v>
      </c>
    </row>
    <row r="77" spans="1:12" x14ac:dyDescent="0.2">
      <c r="A77" s="7">
        <v>41882</v>
      </c>
      <c r="B77" s="8" t="s">
        <v>36</v>
      </c>
      <c r="C77" s="8" t="s">
        <v>37</v>
      </c>
      <c r="D77" s="8" t="s">
        <v>38</v>
      </c>
      <c r="E77" s="7">
        <v>25953</v>
      </c>
      <c r="F77" s="7">
        <v>36897</v>
      </c>
      <c r="G77" s="9">
        <v>10253400</v>
      </c>
      <c r="H77" s="9">
        <v>1662388.2</v>
      </c>
      <c r="I77" s="9">
        <v>12406614.000000002</v>
      </c>
      <c r="J77" s="8" t="str">
        <f t="shared" si="2"/>
        <v>Prenom6</v>
      </c>
      <c r="K77" s="21" t="e">
        <f t="shared" ca="1" si="3"/>
        <v>#NUM!</v>
      </c>
      <c r="L77" s="8">
        <f>1</f>
        <v>1</v>
      </c>
    </row>
    <row r="78" spans="1:12" x14ac:dyDescent="0.2">
      <c r="A78" s="7">
        <v>41882</v>
      </c>
      <c r="B78" s="8" t="s">
        <v>39</v>
      </c>
      <c r="C78" s="8" t="s">
        <v>40</v>
      </c>
      <c r="D78" s="8" t="s">
        <v>27</v>
      </c>
      <c r="E78" s="7">
        <v>30121</v>
      </c>
      <c r="F78" s="7">
        <v>36898</v>
      </c>
      <c r="G78" s="9">
        <v>3272640.0000000005</v>
      </c>
      <c r="H78" s="9">
        <v>421644.60000000003</v>
      </c>
      <c r="I78" s="9">
        <v>4763444.4000000004</v>
      </c>
      <c r="J78" s="8" t="str">
        <f t="shared" si="2"/>
        <v>Prenom7</v>
      </c>
      <c r="K78" s="21" t="e">
        <f t="shared" ca="1" si="3"/>
        <v>#NUM!</v>
      </c>
      <c r="L78" s="8">
        <f>1</f>
        <v>1</v>
      </c>
    </row>
    <row r="79" spans="1:12" x14ac:dyDescent="0.2">
      <c r="A79" s="7">
        <v>41882</v>
      </c>
      <c r="B79" s="8" t="s">
        <v>41</v>
      </c>
      <c r="C79" s="8" t="s">
        <v>42</v>
      </c>
      <c r="D79" s="8" t="s">
        <v>27</v>
      </c>
      <c r="E79" s="7">
        <v>29969</v>
      </c>
      <c r="F79" s="7">
        <v>36899</v>
      </c>
      <c r="G79" s="9">
        <v>8614650</v>
      </c>
      <c r="H79" s="9">
        <v>1320513.48</v>
      </c>
      <c r="I79" s="9">
        <v>12324792.479999999</v>
      </c>
      <c r="J79" s="8" t="str">
        <f t="shared" si="2"/>
        <v>Prenom8</v>
      </c>
      <c r="K79" s="21" t="e">
        <f t="shared" ca="1" si="3"/>
        <v>#NUM!</v>
      </c>
      <c r="L79" s="8">
        <f>1</f>
        <v>1</v>
      </c>
    </row>
    <row r="80" spans="1:12" x14ac:dyDescent="0.2">
      <c r="A80" s="7">
        <v>41882</v>
      </c>
      <c r="B80" s="8" t="s">
        <v>43</v>
      </c>
      <c r="C80" s="8" t="s">
        <v>44</v>
      </c>
      <c r="D80" s="8" t="s">
        <v>27</v>
      </c>
      <c r="E80" s="7">
        <v>29092</v>
      </c>
      <c r="F80" s="7">
        <v>36900</v>
      </c>
      <c r="G80" s="9">
        <v>1044199.9999999999</v>
      </c>
      <c r="H80" s="9">
        <v>161478.72000000003</v>
      </c>
      <c r="I80" s="9">
        <v>1520355.2</v>
      </c>
      <c r="J80" s="8" t="str">
        <f t="shared" si="2"/>
        <v>Prenom9</v>
      </c>
      <c r="K80" s="21">
        <f t="shared" ca="1" si="3"/>
        <v>-2743</v>
      </c>
      <c r="L80" s="8">
        <f>1</f>
        <v>1</v>
      </c>
    </row>
    <row r="81" spans="1:12" x14ac:dyDescent="0.2">
      <c r="A81" s="7">
        <v>41882</v>
      </c>
      <c r="B81" s="8" t="s">
        <v>45</v>
      </c>
      <c r="C81" s="8" t="s">
        <v>46</v>
      </c>
      <c r="D81" s="8" t="s">
        <v>38</v>
      </c>
      <c r="E81" s="7">
        <v>29565</v>
      </c>
      <c r="F81" s="7">
        <v>36901</v>
      </c>
      <c r="G81" s="9">
        <v>5017200</v>
      </c>
      <c r="H81" s="9">
        <v>680169.60000000009</v>
      </c>
      <c r="I81" s="9">
        <v>6236876.8000000007</v>
      </c>
      <c r="J81" s="8" t="str">
        <f t="shared" si="2"/>
        <v>Prenom10</v>
      </c>
      <c r="K81" s="21" t="e">
        <f t="shared" ca="1" si="3"/>
        <v>#NUM!</v>
      </c>
      <c r="L81" s="8">
        <f>1</f>
        <v>1</v>
      </c>
    </row>
    <row r="82" spans="1:12" x14ac:dyDescent="0.2">
      <c r="A82" s="7">
        <v>41912</v>
      </c>
      <c r="B82" s="8" t="s">
        <v>25</v>
      </c>
      <c r="C82" s="8" t="s">
        <v>26</v>
      </c>
      <c r="D82" s="8" t="s">
        <v>27</v>
      </c>
      <c r="E82" s="7">
        <v>28128</v>
      </c>
      <c r="F82" s="7">
        <v>36892</v>
      </c>
      <c r="G82" s="9">
        <v>6298140.0000000009</v>
      </c>
      <c r="H82" s="9">
        <v>748968.00000000012</v>
      </c>
      <c r="I82" s="9">
        <v>8538235.2000000011</v>
      </c>
      <c r="J82" s="8" t="str">
        <f t="shared" si="2"/>
        <v>Prenom1</v>
      </c>
      <c r="K82" s="21" t="e">
        <f t="shared" ca="1" si="3"/>
        <v>#NUM!</v>
      </c>
      <c r="L82" s="8">
        <f>1</f>
        <v>1</v>
      </c>
    </row>
    <row r="83" spans="1:12" x14ac:dyDescent="0.2">
      <c r="A83" s="7">
        <v>41912</v>
      </c>
      <c r="B83" s="8" t="s">
        <v>28</v>
      </c>
      <c r="C83" s="8" t="s">
        <v>29</v>
      </c>
      <c r="D83" s="8" t="s">
        <v>27</v>
      </c>
      <c r="E83" s="7">
        <v>25756</v>
      </c>
      <c r="F83" s="7">
        <v>36893</v>
      </c>
      <c r="G83" s="9">
        <v>11095560.000000002</v>
      </c>
      <c r="H83" s="9">
        <v>1517392.7999999998</v>
      </c>
      <c r="I83" s="9">
        <v>13669729.920000002</v>
      </c>
      <c r="J83" s="8" t="str">
        <f t="shared" si="2"/>
        <v>Prenom2</v>
      </c>
      <c r="K83" s="21" t="e">
        <f t="shared" ca="1" si="3"/>
        <v>#NUM!</v>
      </c>
      <c r="L83" s="8">
        <f>1</f>
        <v>1</v>
      </c>
    </row>
    <row r="84" spans="1:12" x14ac:dyDescent="0.2">
      <c r="A84" s="7">
        <v>41912</v>
      </c>
      <c r="B84" s="8" t="s">
        <v>30</v>
      </c>
      <c r="C84" s="8" t="s">
        <v>31</v>
      </c>
      <c r="D84" s="8" t="s">
        <v>27</v>
      </c>
      <c r="E84" s="7">
        <v>25615</v>
      </c>
      <c r="F84" s="7">
        <v>36894</v>
      </c>
      <c r="G84" s="9">
        <v>10774770.000000002</v>
      </c>
      <c r="H84" s="9">
        <v>1327917.6000000001</v>
      </c>
      <c r="I84" s="9">
        <v>14735225.999999998</v>
      </c>
      <c r="J84" s="8" t="str">
        <f t="shared" si="2"/>
        <v>Prenom3</v>
      </c>
      <c r="K84" s="21" t="e">
        <f t="shared" ca="1" si="3"/>
        <v>#NUM!</v>
      </c>
      <c r="L84" s="8">
        <f>1</f>
        <v>1</v>
      </c>
    </row>
    <row r="85" spans="1:12" x14ac:dyDescent="0.2">
      <c r="A85" s="7">
        <v>41912</v>
      </c>
      <c r="B85" s="8" t="s">
        <v>32</v>
      </c>
      <c r="C85" s="8" t="s">
        <v>33</v>
      </c>
      <c r="D85" s="8" t="s">
        <v>27</v>
      </c>
      <c r="E85" s="7">
        <v>26719</v>
      </c>
      <c r="F85" s="7">
        <v>36895</v>
      </c>
      <c r="G85" s="9">
        <v>7192800.0000000009</v>
      </c>
      <c r="H85" s="9">
        <v>1028570.4000000003</v>
      </c>
      <c r="I85" s="9">
        <v>9182289.6000000015</v>
      </c>
      <c r="J85" s="8" t="str">
        <f t="shared" si="2"/>
        <v>Prenom4</v>
      </c>
      <c r="K85" s="21" t="e">
        <f t="shared" ca="1" si="3"/>
        <v>#NUM!</v>
      </c>
      <c r="L85" s="8">
        <f>1</f>
        <v>1</v>
      </c>
    </row>
    <row r="86" spans="1:12" x14ac:dyDescent="0.2">
      <c r="A86" s="7">
        <v>41912</v>
      </c>
      <c r="B86" s="8" t="s">
        <v>34</v>
      </c>
      <c r="C86" s="8" t="s">
        <v>35</v>
      </c>
      <c r="D86" s="8" t="s">
        <v>27</v>
      </c>
      <c r="E86" s="7">
        <v>26920</v>
      </c>
      <c r="F86" s="7">
        <v>36896</v>
      </c>
      <c r="G86" s="9">
        <v>2581700</v>
      </c>
      <c r="H86" s="9">
        <v>408424.93999999994</v>
      </c>
      <c r="I86" s="9">
        <v>3325745.9399999995</v>
      </c>
      <c r="J86" s="8" t="str">
        <f t="shared" si="2"/>
        <v>Prenom5</v>
      </c>
      <c r="K86" s="21">
        <f t="shared" ca="1" si="3"/>
        <v>-6953</v>
      </c>
      <c r="L86" s="8">
        <f>1</f>
        <v>1</v>
      </c>
    </row>
    <row r="87" spans="1:12" x14ac:dyDescent="0.2">
      <c r="A87" s="7">
        <v>41912</v>
      </c>
      <c r="B87" s="8" t="s">
        <v>36</v>
      </c>
      <c r="C87" s="8" t="s">
        <v>37</v>
      </c>
      <c r="D87" s="8" t="s">
        <v>38</v>
      </c>
      <c r="E87" s="7">
        <v>25953</v>
      </c>
      <c r="F87" s="7">
        <v>36897</v>
      </c>
      <c r="G87" s="9">
        <v>10253400</v>
      </c>
      <c r="H87" s="9">
        <v>1662388.2</v>
      </c>
      <c r="I87" s="9">
        <v>12406614.000000002</v>
      </c>
      <c r="J87" s="8" t="str">
        <f t="shared" si="2"/>
        <v>Prenom6</v>
      </c>
      <c r="K87" s="21" t="e">
        <f t="shared" ca="1" si="3"/>
        <v>#NUM!</v>
      </c>
      <c r="L87" s="8">
        <f>1</f>
        <v>1</v>
      </c>
    </row>
    <row r="88" spans="1:12" x14ac:dyDescent="0.2">
      <c r="A88" s="7">
        <v>41912</v>
      </c>
      <c r="B88" s="8" t="s">
        <v>39</v>
      </c>
      <c r="C88" s="8" t="s">
        <v>40</v>
      </c>
      <c r="D88" s="8" t="s">
        <v>27</v>
      </c>
      <c r="E88" s="7">
        <v>30121</v>
      </c>
      <c r="F88" s="7">
        <v>36898</v>
      </c>
      <c r="G88" s="9">
        <v>3272640.0000000005</v>
      </c>
      <c r="H88" s="9">
        <v>421644.60000000003</v>
      </c>
      <c r="I88" s="9">
        <v>4763444.4000000004</v>
      </c>
      <c r="J88" s="8" t="str">
        <f t="shared" si="2"/>
        <v>Prenom7</v>
      </c>
      <c r="K88" s="21" t="e">
        <f t="shared" ca="1" si="3"/>
        <v>#NUM!</v>
      </c>
      <c r="L88" s="8">
        <f>1</f>
        <v>1</v>
      </c>
    </row>
    <row r="89" spans="1:12" x14ac:dyDescent="0.2">
      <c r="A89" s="7">
        <v>41912</v>
      </c>
      <c r="B89" s="8" t="s">
        <v>41</v>
      </c>
      <c r="C89" s="8" t="s">
        <v>42</v>
      </c>
      <c r="D89" s="8" t="s">
        <v>27</v>
      </c>
      <c r="E89" s="7">
        <v>29969</v>
      </c>
      <c r="F89" s="7">
        <v>36899</v>
      </c>
      <c r="G89" s="9">
        <v>8614650</v>
      </c>
      <c r="H89" s="9">
        <v>1320513.48</v>
      </c>
      <c r="I89" s="9">
        <v>12324792.479999999</v>
      </c>
      <c r="J89" s="8" t="str">
        <f t="shared" si="2"/>
        <v>Prenom8</v>
      </c>
      <c r="K89" s="21" t="e">
        <f t="shared" ca="1" si="3"/>
        <v>#NUM!</v>
      </c>
      <c r="L89" s="8">
        <f>1</f>
        <v>1</v>
      </c>
    </row>
    <row r="90" spans="1:12" x14ac:dyDescent="0.2">
      <c r="A90" s="7">
        <v>41912</v>
      </c>
      <c r="B90" s="8" t="s">
        <v>43</v>
      </c>
      <c r="C90" s="8" t="s">
        <v>44</v>
      </c>
      <c r="D90" s="8" t="s">
        <v>27</v>
      </c>
      <c r="E90" s="7">
        <v>29092</v>
      </c>
      <c r="F90" s="7">
        <v>36900</v>
      </c>
      <c r="G90" s="9">
        <v>1044199.9999999999</v>
      </c>
      <c r="H90" s="9">
        <v>161478.72000000003</v>
      </c>
      <c r="I90" s="9">
        <v>1520355.2</v>
      </c>
      <c r="J90" s="8" t="str">
        <f t="shared" si="2"/>
        <v>Prenom9</v>
      </c>
      <c r="K90" s="21">
        <f t="shared" ca="1" si="3"/>
        <v>-2743</v>
      </c>
      <c r="L90" s="8">
        <f>1</f>
        <v>1</v>
      </c>
    </row>
    <row r="91" spans="1:12" x14ac:dyDescent="0.2">
      <c r="A91" s="7">
        <v>41912</v>
      </c>
      <c r="B91" s="8" t="s">
        <v>45</v>
      </c>
      <c r="C91" s="8" t="s">
        <v>46</v>
      </c>
      <c r="D91" s="8" t="s">
        <v>38</v>
      </c>
      <c r="E91" s="7">
        <v>29565</v>
      </c>
      <c r="F91" s="7">
        <v>36901</v>
      </c>
      <c r="G91" s="9">
        <v>5017200</v>
      </c>
      <c r="H91" s="9">
        <v>680169.60000000009</v>
      </c>
      <c r="I91" s="9">
        <v>6236876.8000000007</v>
      </c>
      <c r="J91" s="8" t="str">
        <f t="shared" si="2"/>
        <v>Prenom10</v>
      </c>
      <c r="K91" s="21" t="e">
        <f t="shared" ca="1" si="3"/>
        <v>#NUM!</v>
      </c>
      <c r="L91" s="8">
        <f>1</f>
        <v>1</v>
      </c>
    </row>
    <row r="92" spans="1:12" x14ac:dyDescent="0.2">
      <c r="A92" s="7">
        <v>41943</v>
      </c>
      <c r="B92" s="8" t="s">
        <v>25</v>
      </c>
      <c r="C92" s="8" t="s">
        <v>26</v>
      </c>
      <c r="D92" s="8" t="s">
        <v>27</v>
      </c>
      <c r="E92" s="7">
        <v>28128</v>
      </c>
      <c r="F92" s="7">
        <v>36892</v>
      </c>
      <c r="G92" s="9">
        <v>6298140.0000000009</v>
      </c>
      <c r="H92" s="9">
        <v>748968.00000000012</v>
      </c>
      <c r="I92" s="9">
        <v>8538235.2000000011</v>
      </c>
      <c r="J92" s="8" t="str">
        <f t="shared" si="2"/>
        <v>Prenom1</v>
      </c>
      <c r="K92" s="21" t="e">
        <f t="shared" ca="1" si="3"/>
        <v>#NUM!</v>
      </c>
      <c r="L92" s="8">
        <f>1</f>
        <v>1</v>
      </c>
    </row>
    <row r="93" spans="1:12" x14ac:dyDescent="0.2">
      <c r="A93" s="7">
        <v>41943</v>
      </c>
      <c r="B93" s="8" t="s">
        <v>28</v>
      </c>
      <c r="C93" s="8" t="s">
        <v>29</v>
      </c>
      <c r="D93" s="8" t="s">
        <v>27</v>
      </c>
      <c r="E93" s="7">
        <v>25756</v>
      </c>
      <c r="F93" s="7">
        <v>36893</v>
      </c>
      <c r="G93" s="9">
        <v>11095560.000000002</v>
      </c>
      <c r="H93" s="9">
        <v>1517392.7999999998</v>
      </c>
      <c r="I93" s="9">
        <v>13669729.920000002</v>
      </c>
      <c r="J93" s="8" t="str">
        <f t="shared" si="2"/>
        <v>Prenom2</v>
      </c>
      <c r="K93" s="21" t="e">
        <f t="shared" ca="1" si="3"/>
        <v>#NUM!</v>
      </c>
      <c r="L93" s="8">
        <f>1</f>
        <v>1</v>
      </c>
    </row>
    <row r="94" spans="1:12" x14ac:dyDescent="0.2">
      <c r="A94" s="7">
        <v>41943</v>
      </c>
      <c r="B94" s="8" t="s">
        <v>30</v>
      </c>
      <c r="C94" s="8" t="s">
        <v>31</v>
      </c>
      <c r="D94" s="8" t="s">
        <v>27</v>
      </c>
      <c r="E94" s="7">
        <v>25615</v>
      </c>
      <c r="F94" s="7">
        <v>36894</v>
      </c>
      <c r="G94" s="9">
        <v>10774770.000000002</v>
      </c>
      <c r="H94" s="9">
        <v>1327917.6000000001</v>
      </c>
      <c r="I94" s="9">
        <v>14735225.999999998</v>
      </c>
      <c r="J94" s="8" t="str">
        <f t="shared" si="2"/>
        <v>Prenom3</v>
      </c>
      <c r="K94" s="21" t="e">
        <f t="shared" ca="1" si="3"/>
        <v>#NUM!</v>
      </c>
      <c r="L94" s="8">
        <f>1</f>
        <v>1</v>
      </c>
    </row>
    <row r="95" spans="1:12" x14ac:dyDescent="0.2">
      <c r="A95" s="7">
        <v>41943</v>
      </c>
      <c r="B95" s="8" t="s">
        <v>32</v>
      </c>
      <c r="C95" s="8" t="s">
        <v>33</v>
      </c>
      <c r="D95" s="8" t="s">
        <v>27</v>
      </c>
      <c r="E95" s="7">
        <v>26719</v>
      </c>
      <c r="F95" s="7">
        <v>36895</v>
      </c>
      <c r="G95" s="9">
        <v>7192800.0000000009</v>
      </c>
      <c r="H95" s="9">
        <v>1028570.4000000003</v>
      </c>
      <c r="I95" s="9">
        <v>9182289.6000000015</v>
      </c>
      <c r="J95" s="8" t="str">
        <f t="shared" si="2"/>
        <v>Prenom4</v>
      </c>
      <c r="K95" s="21" t="e">
        <f t="shared" ca="1" si="3"/>
        <v>#NUM!</v>
      </c>
      <c r="L95" s="8">
        <f>1</f>
        <v>1</v>
      </c>
    </row>
    <row r="96" spans="1:12" x14ac:dyDescent="0.2">
      <c r="A96" s="7">
        <v>41943</v>
      </c>
      <c r="B96" s="8" t="s">
        <v>34</v>
      </c>
      <c r="C96" s="8" t="s">
        <v>35</v>
      </c>
      <c r="D96" s="8" t="s">
        <v>27</v>
      </c>
      <c r="E96" s="7">
        <v>26920</v>
      </c>
      <c r="F96" s="7">
        <v>36896</v>
      </c>
      <c r="G96" s="9">
        <v>2581700</v>
      </c>
      <c r="H96" s="9">
        <v>408424.93999999994</v>
      </c>
      <c r="I96" s="9">
        <v>3325745.9399999995</v>
      </c>
      <c r="J96" s="8" t="str">
        <f t="shared" si="2"/>
        <v>Prenom5</v>
      </c>
      <c r="K96" s="21">
        <f t="shared" ca="1" si="3"/>
        <v>-6953</v>
      </c>
      <c r="L96" s="8">
        <f>1</f>
        <v>1</v>
      </c>
    </row>
    <row r="97" spans="1:12" x14ac:dyDescent="0.2">
      <c r="A97" s="7">
        <v>41943</v>
      </c>
      <c r="B97" s="8" t="s">
        <v>36</v>
      </c>
      <c r="C97" s="8" t="s">
        <v>37</v>
      </c>
      <c r="D97" s="8" t="s">
        <v>38</v>
      </c>
      <c r="E97" s="7">
        <v>25953</v>
      </c>
      <c r="F97" s="7">
        <v>36897</v>
      </c>
      <c r="G97" s="9">
        <v>10253400</v>
      </c>
      <c r="H97" s="9">
        <v>1662388.2</v>
      </c>
      <c r="I97" s="9">
        <v>12406614.000000002</v>
      </c>
      <c r="J97" s="8" t="str">
        <f t="shared" si="2"/>
        <v>Prenom6</v>
      </c>
      <c r="K97" s="21" t="e">
        <f t="shared" ca="1" si="3"/>
        <v>#NUM!</v>
      </c>
      <c r="L97" s="8">
        <f>1</f>
        <v>1</v>
      </c>
    </row>
    <row r="98" spans="1:12" x14ac:dyDescent="0.2">
      <c r="A98" s="7">
        <v>41943</v>
      </c>
      <c r="B98" s="8" t="s">
        <v>39</v>
      </c>
      <c r="C98" s="8" t="s">
        <v>40</v>
      </c>
      <c r="D98" s="8" t="s">
        <v>27</v>
      </c>
      <c r="E98" s="7">
        <v>30121</v>
      </c>
      <c r="F98" s="7">
        <v>36898</v>
      </c>
      <c r="G98" s="9">
        <v>3272640.0000000005</v>
      </c>
      <c r="H98" s="9">
        <v>421644.60000000003</v>
      </c>
      <c r="I98" s="9">
        <v>4763444.4000000004</v>
      </c>
      <c r="J98" s="8" t="str">
        <f t="shared" si="2"/>
        <v>Prenom7</v>
      </c>
      <c r="K98" s="21" t="e">
        <f t="shared" ca="1" si="3"/>
        <v>#NUM!</v>
      </c>
      <c r="L98" s="8">
        <f>1</f>
        <v>1</v>
      </c>
    </row>
    <row r="99" spans="1:12" x14ac:dyDescent="0.2">
      <c r="A99" s="7">
        <v>41943</v>
      </c>
      <c r="B99" s="8" t="s">
        <v>41</v>
      </c>
      <c r="C99" s="8" t="s">
        <v>42</v>
      </c>
      <c r="D99" s="8" t="s">
        <v>27</v>
      </c>
      <c r="E99" s="7">
        <v>29969</v>
      </c>
      <c r="F99" s="7">
        <v>36899</v>
      </c>
      <c r="G99" s="9">
        <v>8614650</v>
      </c>
      <c r="H99" s="9">
        <v>1320513.48</v>
      </c>
      <c r="I99" s="9">
        <v>12324792.479999999</v>
      </c>
      <c r="J99" s="8" t="str">
        <f t="shared" si="2"/>
        <v>Prenom8</v>
      </c>
      <c r="K99" s="21" t="e">
        <f t="shared" ca="1" si="3"/>
        <v>#NUM!</v>
      </c>
      <c r="L99" s="8">
        <f>1</f>
        <v>1</v>
      </c>
    </row>
    <row r="100" spans="1:12" x14ac:dyDescent="0.2">
      <c r="A100" s="7">
        <v>41943</v>
      </c>
      <c r="B100" s="8" t="s">
        <v>43</v>
      </c>
      <c r="C100" s="8" t="s">
        <v>44</v>
      </c>
      <c r="D100" s="8" t="s">
        <v>27</v>
      </c>
      <c r="E100" s="7">
        <v>29092</v>
      </c>
      <c r="F100" s="7">
        <v>36900</v>
      </c>
      <c r="G100" s="9">
        <v>1044199.9999999999</v>
      </c>
      <c r="H100" s="9">
        <v>161478.72000000003</v>
      </c>
      <c r="I100" s="9">
        <v>1520355.2</v>
      </c>
      <c r="J100" s="8" t="str">
        <f t="shared" si="2"/>
        <v>Prenom9</v>
      </c>
      <c r="K100" s="21">
        <f t="shared" ca="1" si="3"/>
        <v>-2743</v>
      </c>
      <c r="L100" s="8">
        <f>1</f>
        <v>1</v>
      </c>
    </row>
    <row r="101" spans="1:12" x14ac:dyDescent="0.2">
      <c r="A101" s="7">
        <v>41943</v>
      </c>
      <c r="B101" s="8" t="s">
        <v>45</v>
      </c>
      <c r="C101" s="8" t="s">
        <v>46</v>
      </c>
      <c r="D101" s="8" t="s">
        <v>38</v>
      </c>
      <c r="E101" s="7">
        <v>29565</v>
      </c>
      <c r="F101" s="7">
        <v>36901</v>
      </c>
      <c r="G101" s="9">
        <v>5017200</v>
      </c>
      <c r="H101" s="9">
        <v>680169.60000000009</v>
      </c>
      <c r="I101" s="9">
        <v>6236876.8000000007</v>
      </c>
      <c r="J101" s="8" t="str">
        <f t="shared" si="2"/>
        <v>Prenom10</v>
      </c>
      <c r="K101" s="21" t="e">
        <f t="shared" ca="1" si="3"/>
        <v>#NUM!</v>
      </c>
      <c r="L101" s="8">
        <f>1</f>
        <v>1</v>
      </c>
    </row>
    <row r="102" spans="1:12" x14ac:dyDescent="0.2">
      <c r="A102" s="7">
        <v>41973</v>
      </c>
      <c r="B102" s="8" t="s">
        <v>25</v>
      </c>
      <c r="C102" s="8" t="s">
        <v>26</v>
      </c>
      <c r="D102" s="8" t="s">
        <v>27</v>
      </c>
      <c r="E102" s="7">
        <v>28128</v>
      </c>
      <c r="F102" s="7">
        <v>36892</v>
      </c>
      <c r="G102" s="9">
        <v>6298140.0000000009</v>
      </c>
      <c r="H102" s="9">
        <v>748968.00000000012</v>
      </c>
      <c r="I102" s="9">
        <v>8538235.2000000011</v>
      </c>
      <c r="J102" s="8" t="str">
        <f t="shared" si="2"/>
        <v>Prenom1</v>
      </c>
      <c r="K102" s="21" t="e">
        <f t="shared" ca="1" si="3"/>
        <v>#NUM!</v>
      </c>
      <c r="L102" s="8">
        <f>1</f>
        <v>1</v>
      </c>
    </row>
    <row r="103" spans="1:12" x14ac:dyDescent="0.2">
      <c r="A103" s="7">
        <v>41973</v>
      </c>
      <c r="B103" s="8" t="s">
        <v>28</v>
      </c>
      <c r="C103" s="8" t="s">
        <v>29</v>
      </c>
      <c r="D103" s="8" t="s">
        <v>27</v>
      </c>
      <c r="E103" s="7">
        <v>25756</v>
      </c>
      <c r="F103" s="7">
        <v>36893</v>
      </c>
      <c r="G103" s="9">
        <v>11095560.000000002</v>
      </c>
      <c r="H103" s="9">
        <v>1517392.7999999998</v>
      </c>
      <c r="I103" s="9">
        <v>13669729.920000002</v>
      </c>
      <c r="J103" s="8" t="str">
        <f t="shared" si="2"/>
        <v>Prenom2</v>
      </c>
      <c r="K103" s="21" t="e">
        <f t="shared" ca="1" si="3"/>
        <v>#NUM!</v>
      </c>
      <c r="L103" s="8">
        <f>1</f>
        <v>1</v>
      </c>
    </row>
    <row r="104" spans="1:12" x14ac:dyDescent="0.2">
      <c r="A104" s="7">
        <v>41973</v>
      </c>
      <c r="B104" s="8" t="s">
        <v>30</v>
      </c>
      <c r="C104" s="8" t="s">
        <v>31</v>
      </c>
      <c r="D104" s="8" t="s">
        <v>27</v>
      </c>
      <c r="E104" s="7">
        <v>25615</v>
      </c>
      <c r="F104" s="7">
        <v>36894</v>
      </c>
      <c r="G104" s="9">
        <v>10774770.000000002</v>
      </c>
      <c r="H104" s="9">
        <v>1327917.6000000001</v>
      </c>
      <c r="I104" s="9">
        <v>14735225.999999998</v>
      </c>
      <c r="J104" s="8" t="str">
        <f t="shared" si="2"/>
        <v>Prenom3</v>
      </c>
      <c r="K104" s="21" t="e">
        <f t="shared" ca="1" si="3"/>
        <v>#NUM!</v>
      </c>
      <c r="L104" s="8">
        <f>1</f>
        <v>1</v>
      </c>
    </row>
    <row r="105" spans="1:12" x14ac:dyDescent="0.2">
      <c r="A105" s="7">
        <v>41973</v>
      </c>
      <c r="B105" s="8" t="s">
        <v>32</v>
      </c>
      <c r="C105" s="8" t="s">
        <v>33</v>
      </c>
      <c r="D105" s="8" t="s">
        <v>27</v>
      </c>
      <c r="E105" s="7">
        <v>26719</v>
      </c>
      <c r="F105" s="7">
        <v>36895</v>
      </c>
      <c r="G105" s="9">
        <v>7192800.0000000009</v>
      </c>
      <c r="H105" s="9">
        <v>1028570.4000000003</v>
      </c>
      <c r="I105" s="9">
        <v>9182289.6000000015</v>
      </c>
      <c r="J105" s="8" t="str">
        <f t="shared" si="2"/>
        <v>Prenom4</v>
      </c>
      <c r="K105" s="21" t="e">
        <f t="shared" ca="1" si="3"/>
        <v>#NUM!</v>
      </c>
      <c r="L105" s="8">
        <f>1</f>
        <v>1</v>
      </c>
    </row>
    <row r="106" spans="1:12" x14ac:dyDescent="0.2">
      <c r="A106" s="7">
        <v>41973</v>
      </c>
      <c r="B106" s="8" t="s">
        <v>34</v>
      </c>
      <c r="C106" s="8" t="s">
        <v>35</v>
      </c>
      <c r="D106" s="8" t="s">
        <v>27</v>
      </c>
      <c r="E106" s="7">
        <v>26920</v>
      </c>
      <c r="F106" s="7">
        <v>36896</v>
      </c>
      <c r="G106" s="9">
        <v>2581700</v>
      </c>
      <c r="H106" s="9">
        <v>408424.93999999994</v>
      </c>
      <c r="I106" s="9">
        <v>3325745.9399999995</v>
      </c>
      <c r="J106" s="8" t="str">
        <f t="shared" ref="J106:J111" si="4">PROPER(TEXT($C106,"mmmm"))</f>
        <v>Prenom5</v>
      </c>
      <c r="K106" s="21">
        <f t="shared" ref="K106:K111" ca="1" si="5">YEAR(TODAY())-YEAR($G106)</f>
        <v>-6953</v>
      </c>
      <c r="L106" s="8">
        <f>1</f>
        <v>1</v>
      </c>
    </row>
    <row r="107" spans="1:12" x14ac:dyDescent="0.2">
      <c r="A107" s="7">
        <v>41973</v>
      </c>
      <c r="B107" s="8" t="s">
        <v>36</v>
      </c>
      <c r="C107" s="8" t="s">
        <v>37</v>
      </c>
      <c r="D107" s="8" t="s">
        <v>38</v>
      </c>
      <c r="E107" s="7">
        <v>25953</v>
      </c>
      <c r="F107" s="7">
        <v>36897</v>
      </c>
      <c r="G107" s="9">
        <v>10253400</v>
      </c>
      <c r="H107" s="9">
        <v>1662388.2</v>
      </c>
      <c r="I107" s="9">
        <v>12406614.000000002</v>
      </c>
      <c r="J107" s="8" t="str">
        <f t="shared" si="4"/>
        <v>Prenom6</v>
      </c>
      <c r="K107" s="21" t="e">
        <f t="shared" ca="1" si="5"/>
        <v>#NUM!</v>
      </c>
      <c r="L107" s="8">
        <f>1</f>
        <v>1</v>
      </c>
    </row>
    <row r="108" spans="1:12" x14ac:dyDescent="0.2">
      <c r="A108" s="7">
        <v>41973</v>
      </c>
      <c r="B108" s="8" t="s">
        <v>39</v>
      </c>
      <c r="C108" s="8" t="s">
        <v>40</v>
      </c>
      <c r="D108" s="8" t="s">
        <v>27</v>
      </c>
      <c r="E108" s="7">
        <v>30121</v>
      </c>
      <c r="F108" s="7">
        <v>36898</v>
      </c>
      <c r="G108" s="9">
        <v>3272640.0000000005</v>
      </c>
      <c r="H108" s="9">
        <v>421644.60000000003</v>
      </c>
      <c r="I108" s="9">
        <v>4763444.4000000004</v>
      </c>
      <c r="J108" s="8" t="str">
        <f t="shared" si="4"/>
        <v>Prenom7</v>
      </c>
      <c r="K108" s="21" t="e">
        <f t="shared" ca="1" si="5"/>
        <v>#NUM!</v>
      </c>
      <c r="L108" s="8">
        <f>1</f>
        <v>1</v>
      </c>
    </row>
    <row r="109" spans="1:12" x14ac:dyDescent="0.2">
      <c r="A109" s="7">
        <v>41973</v>
      </c>
      <c r="B109" s="8" t="s">
        <v>41</v>
      </c>
      <c r="C109" s="8" t="s">
        <v>42</v>
      </c>
      <c r="D109" s="8" t="s">
        <v>27</v>
      </c>
      <c r="E109" s="7">
        <v>29969</v>
      </c>
      <c r="F109" s="7">
        <v>36899</v>
      </c>
      <c r="G109" s="9">
        <v>8614650</v>
      </c>
      <c r="H109" s="9">
        <v>1320513.48</v>
      </c>
      <c r="I109" s="9">
        <v>12324792.479999999</v>
      </c>
      <c r="J109" s="8" t="str">
        <f t="shared" si="4"/>
        <v>Prenom8</v>
      </c>
      <c r="K109" s="21" t="e">
        <f t="shared" ca="1" si="5"/>
        <v>#NUM!</v>
      </c>
      <c r="L109" s="8">
        <f>1</f>
        <v>1</v>
      </c>
    </row>
    <row r="110" spans="1:12" x14ac:dyDescent="0.2">
      <c r="A110" s="7">
        <v>41973</v>
      </c>
      <c r="B110" s="8" t="s">
        <v>43</v>
      </c>
      <c r="C110" s="8" t="s">
        <v>44</v>
      </c>
      <c r="D110" s="8" t="s">
        <v>27</v>
      </c>
      <c r="E110" s="7">
        <v>29092</v>
      </c>
      <c r="F110" s="7">
        <v>36900</v>
      </c>
      <c r="G110" s="9">
        <v>1044199.9999999999</v>
      </c>
      <c r="H110" s="9">
        <v>161478.72000000003</v>
      </c>
      <c r="I110" s="9">
        <v>1520355.2</v>
      </c>
      <c r="J110" s="8" t="str">
        <f t="shared" si="4"/>
        <v>Prenom9</v>
      </c>
      <c r="K110" s="21">
        <f t="shared" ca="1" si="5"/>
        <v>-2743</v>
      </c>
      <c r="L110" s="8">
        <f>1</f>
        <v>1</v>
      </c>
    </row>
    <row r="111" spans="1:12" x14ac:dyDescent="0.2">
      <c r="A111" s="7">
        <v>41973</v>
      </c>
      <c r="B111" s="8" t="s">
        <v>45</v>
      </c>
      <c r="C111" s="8" t="s">
        <v>46</v>
      </c>
      <c r="D111" s="8" t="s">
        <v>38</v>
      </c>
      <c r="E111" s="7">
        <v>29565</v>
      </c>
      <c r="F111" s="7">
        <v>36901</v>
      </c>
      <c r="G111" s="9">
        <v>5017200</v>
      </c>
      <c r="H111" s="9">
        <v>680169.60000000009</v>
      </c>
      <c r="I111" s="9">
        <v>6236876.8000000007</v>
      </c>
      <c r="J111" s="8" t="str">
        <f t="shared" si="4"/>
        <v>Prenom10</v>
      </c>
      <c r="K111" s="21" t="e">
        <f t="shared" ca="1" si="5"/>
        <v>#NUM!</v>
      </c>
      <c r="L111" s="8">
        <f>1</f>
        <v>1</v>
      </c>
    </row>
    <row r="112" spans="1:12" x14ac:dyDescent="0.2">
      <c r="A112" s="7">
        <v>42004</v>
      </c>
      <c r="B112" s="8" t="s">
        <v>25</v>
      </c>
      <c r="C112" s="8" t="s">
        <v>26</v>
      </c>
      <c r="D112" s="8" t="s">
        <v>27</v>
      </c>
      <c r="E112" s="7">
        <v>28128</v>
      </c>
      <c r="F112" s="7">
        <v>36892</v>
      </c>
      <c r="G112" s="9">
        <v>6298140.0000000009</v>
      </c>
      <c r="H112" s="8" t="str">
        <f t="shared" ref="H112:H121" si="6">PROPER(TEXT($C112,"mmmm"))</f>
        <v>Prenom1</v>
      </c>
      <c r="I112" s="21" t="e">
        <f t="shared" ref="I112:I121" ca="1" si="7">YEAR(TODAY())-YEAR($G112)</f>
        <v>#NUM!</v>
      </c>
      <c r="J112" s="8">
        <f>1</f>
        <v>1</v>
      </c>
    </row>
    <row r="113" spans="1:10" x14ac:dyDescent="0.2">
      <c r="A113" s="7">
        <v>42004</v>
      </c>
      <c r="B113" s="8" t="s">
        <v>28</v>
      </c>
      <c r="C113" s="8" t="s">
        <v>29</v>
      </c>
      <c r="D113" s="8" t="s">
        <v>27</v>
      </c>
      <c r="E113" s="7">
        <v>25756</v>
      </c>
      <c r="F113" s="7">
        <v>36893</v>
      </c>
      <c r="G113" s="9">
        <v>11095560.000000002</v>
      </c>
      <c r="H113" s="8" t="str">
        <f t="shared" si="6"/>
        <v>Prenom2</v>
      </c>
      <c r="I113" s="21" t="e">
        <f t="shared" ca="1" si="7"/>
        <v>#NUM!</v>
      </c>
      <c r="J113" s="8">
        <f>1</f>
        <v>1</v>
      </c>
    </row>
    <row r="114" spans="1:10" x14ac:dyDescent="0.2">
      <c r="A114" s="7">
        <v>42004</v>
      </c>
      <c r="B114" s="8" t="s">
        <v>30</v>
      </c>
      <c r="C114" s="8" t="s">
        <v>31</v>
      </c>
      <c r="D114" s="8" t="s">
        <v>27</v>
      </c>
      <c r="E114" s="7">
        <v>25615</v>
      </c>
      <c r="F114" s="7">
        <v>36894</v>
      </c>
      <c r="G114" s="9">
        <v>10774770.000000002</v>
      </c>
      <c r="H114" s="8" t="str">
        <f t="shared" si="6"/>
        <v>Prenom3</v>
      </c>
      <c r="I114" s="21" t="e">
        <f t="shared" ca="1" si="7"/>
        <v>#NUM!</v>
      </c>
      <c r="J114" s="8">
        <f>1</f>
        <v>1</v>
      </c>
    </row>
    <row r="115" spans="1:10" x14ac:dyDescent="0.2">
      <c r="A115" s="7">
        <v>42004</v>
      </c>
      <c r="B115" s="8" t="s">
        <v>32</v>
      </c>
      <c r="C115" s="8" t="s">
        <v>33</v>
      </c>
      <c r="D115" s="8" t="s">
        <v>27</v>
      </c>
      <c r="E115" s="7">
        <v>26719</v>
      </c>
      <c r="F115" s="7">
        <v>36895</v>
      </c>
      <c r="G115" s="9">
        <v>7192800.0000000009</v>
      </c>
      <c r="H115" s="8" t="str">
        <f t="shared" si="6"/>
        <v>Prenom4</v>
      </c>
      <c r="I115" s="21" t="e">
        <f t="shared" ca="1" si="7"/>
        <v>#NUM!</v>
      </c>
      <c r="J115" s="8">
        <f>1</f>
        <v>1</v>
      </c>
    </row>
    <row r="116" spans="1:10" x14ac:dyDescent="0.2">
      <c r="A116" s="7">
        <v>42004</v>
      </c>
      <c r="B116" s="8" t="s">
        <v>34</v>
      </c>
      <c r="C116" s="8" t="s">
        <v>35</v>
      </c>
      <c r="D116" s="8" t="s">
        <v>27</v>
      </c>
      <c r="E116" s="7">
        <v>26920</v>
      </c>
      <c r="F116" s="7">
        <v>36896</v>
      </c>
      <c r="G116" s="9">
        <v>2581700</v>
      </c>
      <c r="H116" s="8" t="str">
        <f t="shared" si="6"/>
        <v>Prenom5</v>
      </c>
      <c r="I116" s="21">
        <f t="shared" ca="1" si="7"/>
        <v>-6953</v>
      </c>
      <c r="J116" s="8">
        <f>1</f>
        <v>1</v>
      </c>
    </row>
    <row r="117" spans="1:10" x14ac:dyDescent="0.2">
      <c r="A117" s="7">
        <v>42004</v>
      </c>
      <c r="B117" s="8" t="s">
        <v>36</v>
      </c>
      <c r="C117" s="8" t="s">
        <v>37</v>
      </c>
      <c r="D117" s="8" t="s">
        <v>27</v>
      </c>
      <c r="E117" s="7">
        <v>26920</v>
      </c>
      <c r="F117" s="7">
        <v>36896</v>
      </c>
      <c r="G117" s="9">
        <v>2581700</v>
      </c>
      <c r="H117" s="8" t="str">
        <f t="shared" si="6"/>
        <v>Prenom6</v>
      </c>
      <c r="I117" s="21">
        <f t="shared" ca="1" si="7"/>
        <v>-6953</v>
      </c>
      <c r="J117" s="8">
        <f>1</f>
        <v>1</v>
      </c>
    </row>
    <row r="118" spans="1:10" x14ac:dyDescent="0.2">
      <c r="A118" s="7">
        <v>42004</v>
      </c>
      <c r="B118" s="8" t="s">
        <v>39</v>
      </c>
      <c r="C118" s="8" t="s">
        <v>40</v>
      </c>
      <c r="D118" s="8" t="s">
        <v>27</v>
      </c>
      <c r="E118" s="7">
        <v>26920</v>
      </c>
      <c r="F118" s="7">
        <v>36896</v>
      </c>
      <c r="G118" s="9">
        <v>2581700</v>
      </c>
      <c r="H118" s="8" t="str">
        <f t="shared" si="6"/>
        <v>Prenom7</v>
      </c>
      <c r="I118" s="21">
        <f t="shared" ca="1" si="7"/>
        <v>-6953</v>
      </c>
      <c r="J118" s="8">
        <f>1</f>
        <v>1</v>
      </c>
    </row>
    <row r="119" spans="1:10" x14ac:dyDescent="0.2">
      <c r="A119" s="7">
        <v>42004</v>
      </c>
      <c r="B119" s="8" t="s">
        <v>41</v>
      </c>
      <c r="C119" s="8" t="s">
        <v>42</v>
      </c>
      <c r="D119" s="8" t="s">
        <v>27</v>
      </c>
      <c r="E119" s="7">
        <v>26920</v>
      </c>
      <c r="F119" s="7">
        <v>36896</v>
      </c>
      <c r="G119" s="9">
        <v>2581700</v>
      </c>
      <c r="H119" s="8" t="str">
        <f t="shared" si="6"/>
        <v>Prenom8</v>
      </c>
      <c r="I119" s="21">
        <f t="shared" ca="1" si="7"/>
        <v>-6953</v>
      </c>
      <c r="J119" s="8">
        <f>1</f>
        <v>1</v>
      </c>
    </row>
    <row r="120" spans="1:10" x14ac:dyDescent="0.2">
      <c r="A120" s="7">
        <v>42004</v>
      </c>
      <c r="B120" s="8" t="s">
        <v>43</v>
      </c>
      <c r="C120" s="8" t="s">
        <v>44</v>
      </c>
      <c r="D120" s="8" t="s">
        <v>27</v>
      </c>
      <c r="E120" s="7">
        <v>26920</v>
      </c>
      <c r="F120" s="7">
        <v>36896</v>
      </c>
      <c r="G120" s="9">
        <v>2581700</v>
      </c>
      <c r="H120" s="8" t="str">
        <f t="shared" si="6"/>
        <v>Prenom9</v>
      </c>
      <c r="I120" s="21">
        <f t="shared" ca="1" si="7"/>
        <v>-6953</v>
      </c>
      <c r="J120" s="8">
        <f>1</f>
        <v>1</v>
      </c>
    </row>
    <row r="121" spans="1:10" x14ac:dyDescent="0.2">
      <c r="A121" s="7">
        <v>42004</v>
      </c>
      <c r="B121" s="8" t="s">
        <v>45</v>
      </c>
      <c r="C121" s="8" t="s">
        <v>46</v>
      </c>
      <c r="D121" s="8" t="s">
        <v>27</v>
      </c>
      <c r="E121" s="7">
        <v>26920</v>
      </c>
      <c r="F121" s="7">
        <v>36896</v>
      </c>
      <c r="G121" s="9">
        <v>2581700</v>
      </c>
      <c r="H121" s="8" t="str">
        <f t="shared" si="6"/>
        <v>Prenom10</v>
      </c>
      <c r="I121" s="21">
        <f t="shared" ca="1" si="7"/>
        <v>-6953</v>
      </c>
      <c r="J121" s="8">
        <f>1</f>
        <v>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Regroop">
                <anchor moveWithCells="1" sizeWithCells="1">
                  <from>
                    <xdr:col>14</xdr:col>
                    <xdr:colOff>904875</xdr:colOff>
                    <xdr:row>1</xdr:row>
                    <xdr:rowOff>57150</xdr:rowOff>
                  </from>
                  <to>
                    <xdr:col>16</xdr:col>
                    <xdr:colOff>590550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5:O17"/>
  <sheetViews>
    <sheetView zoomScale="70" zoomScaleNormal="70" workbookViewId="0">
      <selection activeCell="C8" sqref="C8:O17"/>
    </sheetView>
  </sheetViews>
  <sheetFormatPr baseColWidth="10" defaultRowHeight="14.25" x14ac:dyDescent="0.2"/>
  <cols>
    <col min="3" max="15" width="9.796875" customWidth="1"/>
  </cols>
  <sheetData>
    <row r="5" spans="3:15" ht="20.25" x14ac:dyDescent="0.3">
      <c r="C5" s="3" t="str">
        <f>"La paie du mois de Janvier"</f>
        <v>La paie du mois de Janvier</v>
      </c>
      <c r="D5" s="4"/>
      <c r="E5" s="4"/>
      <c r="F5" s="4"/>
      <c r="G5" s="5"/>
      <c r="H5" s="5"/>
      <c r="I5" s="6"/>
      <c r="J5" s="6"/>
      <c r="K5" s="6"/>
      <c r="L5" s="6"/>
      <c r="M5" s="4"/>
      <c r="N5" s="4"/>
      <c r="O5" s="4"/>
    </row>
    <row r="7" spans="3:15" x14ac:dyDescent="0.2">
      <c r="C7" s="1" t="s">
        <v>12</v>
      </c>
      <c r="D7" t="s">
        <v>13</v>
      </c>
      <c r="E7" t="s">
        <v>14</v>
      </c>
      <c r="F7" t="s">
        <v>15</v>
      </c>
      <c r="G7" s="1" t="s">
        <v>16</v>
      </c>
      <c r="H7" s="1" t="s">
        <v>17</v>
      </c>
      <c r="I7" s="2" t="s">
        <v>18</v>
      </c>
      <c r="J7" s="2" t="s">
        <v>19</v>
      </c>
      <c r="K7" s="2" t="s">
        <v>20</v>
      </c>
      <c r="L7" s="2" t="s">
        <v>21</v>
      </c>
      <c r="M7" t="s">
        <v>22</v>
      </c>
      <c r="N7" t="s">
        <v>23</v>
      </c>
      <c r="O7" t="s">
        <v>24</v>
      </c>
    </row>
    <row r="8" spans="3:15" x14ac:dyDescent="0.2">
      <c r="C8" s="7">
        <v>41647</v>
      </c>
      <c r="D8" s="8" t="s">
        <v>25</v>
      </c>
      <c r="E8" s="8" t="s">
        <v>26</v>
      </c>
      <c r="F8" s="8" t="s">
        <v>27</v>
      </c>
      <c r="G8" s="7">
        <v>28128</v>
      </c>
      <c r="H8" s="7">
        <v>36892</v>
      </c>
      <c r="I8" s="9">
        <v>5674000</v>
      </c>
      <c r="J8" s="9">
        <v>6808800</v>
      </c>
      <c r="K8" s="9">
        <v>680880</v>
      </c>
      <c r="L8" s="9">
        <v>7489680</v>
      </c>
      <c r="M8" s="8" t="str">
        <f t="shared" ref="M8:M17" si="0">PROPER(TEXT($C8,"mmmm"))</f>
        <v>Janvier</v>
      </c>
      <c r="N8" s="21">
        <f t="shared" ref="N8:N17" ca="1" si="1">YEAR(TODAY())-YEAR($G8)</f>
        <v>38</v>
      </c>
      <c r="O8" s="8">
        <f>1</f>
        <v>1</v>
      </c>
    </row>
    <row r="9" spans="3:15" x14ac:dyDescent="0.2">
      <c r="C9" s="7">
        <v>41670</v>
      </c>
      <c r="D9" s="8" t="s">
        <v>28</v>
      </c>
      <c r="E9" s="8" t="s">
        <v>29</v>
      </c>
      <c r="F9" s="8" t="s">
        <v>27</v>
      </c>
      <c r="G9" s="7">
        <v>25756</v>
      </c>
      <c r="H9" s="7">
        <v>36893</v>
      </c>
      <c r="I9" s="9">
        <v>9996000</v>
      </c>
      <c r="J9" s="9">
        <v>10995600</v>
      </c>
      <c r="K9" s="9">
        <v>1319472</v>
      </c>
      <c r="L9" s="9">
        <v>12315072</v>
      </c>
      <c r="M9" s="8" t="str">
        <f t="shared" si="0"/>
        <v>Janvier</v>
      </c>
      <c r="N9" s="21">
        <f t="shared" ca="1" si="1"/>
        <v>45</v>
      </c>
      <c r="O9" s="8">
        <f>1</f>
        <v>1</v>
      </c>
    </row>
    <row r="10" spans="3:15" x14ac:dyDescent="0.2">
      <c r="C10" s="7">
        <v>41670</v>
      </c>
      <c r="D10" s="8" t="s">
        <v>30</v>
      </c>
      <c r="E10" s="8" t="s">
        <v>31</v>
      </c>
      <c r="F10" s="8" t="s">
        <v>27</v>
      </c>
      <c r="G10" s="7">
        <v>25615</v>
      </c>
      <c r="H10" s="7">
        <v>36894</v>
      </c>
      <c r="I10" s="9">
        <v>9707000</v>
      </c>
      <c r="J10" s="9">
        <v>11648400</v>
      </c>
      <c r="K10" s="9">
        <v>1164840</v>
      </c>
      <c r="L10" s="9">
        <v>12813240</v>
      </c>
      <c r="M10" s="8" t="str">
        <f t="shared" si="0"/>
        <v>Janvier</v>
      </c>
      <c r="N10" s="21">
        <f t="shared" ca="1" si="1"/>
        <v>45</v>
      </c>
      <c r="O10" s="8">
        <f>1</f>
        <v>1</v>
      </c>
    </row>
    <row r="11" spans="3:15" x14ac:dyDescent="0.2">
      <c r="C11" s="7">
        <v>41670</v>
      </c>
      <c r="D11" s="8" t="s">
        <v>32</v>
      </c>
      <c r="E11" s="8" t="s">
        <v>33</v>
      </c>
      <c r="F11" s="8" t="s">
        <v>27</v>
      </c>
      <c r="G11" s="7">
        <v>26719</v>
      </c>
      <c r="H11" s="7">
        <v>36895</v>
      </c>
      <c r="I11" s="9">
        <v>6480000</v>
      </c>
      <c r="J11" s="9">
        <v>7128000.0000000009</v>
      </c>
      <c r="K11" s="9">
        <v>926640.00000000012</v>
      </c>
      <c r="L11" s="9">
        <v>8054640.0000000009</v>
      </c>
      <c r="M11" s="8" t="str">
        <f t="shared" si="0"/>
        <v>Janvier</v>
      </c>
      <c r="N11" s="21">
        <f t="shared" ca="1" si="1"/>
        <v>42</v>
      </c>
      <c r="O11" s="8">
        <f>1</f>
        <v>1</v>
      </c>
    </row>
    <row r="12" spans="3:15" x14ac:dyDescent="0.2">
      <c r="C12" s="7">
        <v>41670</v>
      </c>
      <c r="D12" s="8" t="s">
        <v>34</v>
      </c>
      <c r="E12" s="8" t="s">
        <v>35</v>
      </c>
      <c r="F12" s="8" t="s">
        <v>27</v>
      </c>
      <c r="G12" s="7">
        <v>26920</v>
      </c>
      <c r="H12" s="7">
        <v>36896</v>
      </c>
      <c r="I12" s="9">
        <v>2347000</v>
      </c>
      <c r="J12" s="9">
        <v>2581700</v>
      </c>
      <c r="K12" s="9">
        <v>361438</v>
      </c>
      <c r="L12" s="9">
        <v>2943138</v>
      </c>
      <c r="M12" s="8" t="str">
        <f t="shared" si="0"/>
        <v>Janvier</v>
      </c>
      <c r="N12" s="21">
        <f t="shared" ca="1" si="1"/>
        <v>42</v>
      </c>
      <c r="O12" s="8">
        <f>1</f>
        <v>1</v>
      </c>
    </row>
    <row r="13" spans="3:15" x14ac:dyDescent="0.2">
      <c r="C13" s="7">
        <v>41670</v>
      </c>
      <c r="D13" s="8" t="s">
        <v>36</v>
      </c>
      <c r="E13" s="8" t="s">
        <v>37</v>
      </c>
      <c r="F13" s="8" t="s">
        <v>38</v>
      </c>
      <c r="G13" s="7">
        <v>25953</v>
      </c>
      <c r="H13" s="7">
        <v>36897</v>
      </c>
      <c r="I13" s="9">
        <v>8916000</v>
      </c>
      <c r="J13" s="9">
        <v>9807600</v>
      </c>
      <c r="K13" s="9">
        <v>1471140</v>
      </c>
      <c r="L13" s="9">
        <v>11278740</v>
      </c>
      <c r="M13" s="8" t="str">
        <f t="shared" si="0"/>
        <v>Janvier</v>
      </c>
      <c r="N13" s="21">
        <f t="shared" ca="1" si="1"/>
        <v>44</v>
      </c>
      <c r="O13" s="8">
        <f>1</f>
        <v>1</v>
      </c>
    </row>
    <row r="14" spans="3:15" x14ac:dyDescent="0.2">
      <c r="C14" s="7">
        <v>41670</v>
      </c>
      <c r="D14" s="8" t="s">
        <v>39</v>
      </c>
      <c r="E14" s="8" t="s">
        <v>40</v>
      </c>
      <c r="F14" s="8" t="s">
        <v>27</v>
      </c>
      <c r="G14" s="7">
        <v>30121</v>
      </c>
      <c r="H14" s="7">
        <v>36898</v>
      </c>
      <c r="I14" s="9">
        <v>2922000</v>
      </c>
      <c r="J14" s="9">
        <v>3798600</v>
      </c>
      <c r="K14" s="9">
        <v>379860</v>
      </c>
      <c r="L14" s="9">
        <v>4178460</v>
      </c>
      <c r="M14" s="8" t="str">
        <f t="shared" si="0"/>
        <v>Janvier</v>
      </c>
      <c r="N14" s="21">
        <f t="shared" ca="1" si="1"/>
        <v>33</v>
      </c>
      <c r="O14" s="8">
        <f>1</f>
        <v>1</v>
      </c>
    </row>
    <row r="15" spans="3:15" x14ac:dyDescent="0.2">
      <c r="C15" s="7">
        <v>41670</v>
      </c>
      <c r="D15" s="8" t="s">
        <v>41</v>
      </c>
      <c r="E15" s="8" t="s">
        <v>42</v>
      </c>
      <c r="F15" s="8" t="s">
        <v>27</v>
      </c>
      <c r="G15" s="7">
        <v>29969</v>
      </c>
      <c r="H15" s="7">
        <v>36899</v>
      </c>
      <c r="I15" s="9">
        <v>7491000</v>
      </c>
      <c r="J15" s="9">
        <v>9738300</v>
      </c>
      <c r="K15" s="9">
        <v>1168596</v>
      </c>
      <c r="L15" s="9">
        <v>10906896</v>
      </c>
      <c r="M15" s="8" t="str">
        <f t="shared" si="0"/>
        <v>Janvier</v>
      </c>
      <c r="N15" s="21">
        <f t="shared" ca="1" si="1"/>
        <v>33</v>
      </c>
      <c r="O15" s="8">
        <f>1</f>
        <v>1</v>
      </c>
    </row>
    <row r="16" spans="3:15" x14ac:dyDescent="0.2">
      <c r="C16" s="7">
        <v>41670</v>
      </c>
      <c r="D16" s="8" t="s">
        <v>43</v>
      </c>
      <c r="E16" s="8" t="s">
        <v>44</v>
      </c>
      <c r="F16" s="8" t="s">
        <v>27</v>
      </c>
      <c r="G16" s="7">
        <v>29092</v>
      </c>
      <c r="H16" s="7">
        <v>36900</v>
      </c>
      <c r="I16" s="9">
        <v>908000</v>
      </c>
      <c r="J16" s="9">
        <v>1180400</v>
      </c>
      <c r="K16" s="9">
        <v>141648</v>
      </c>
      <c r="L16" s="9">
        <v>1322048</v>
      </c>
      <c r="M16" s="8" t="str">
        <f t="shared" si="0"/>
        <v>Janvier</v>
      </c>
      <c r="N16" s="21">
        <f t="shared" ca="1" si="1"/>
        <v>36</v>
      </c>
      <c r="O16" s="8">
        <f>1</f>
        <v>1</v>
      </c>
    </row>
    <row r="17" spans="3:15" x14ac:dyDescent="0.2">
      <c r="C17" s="7">
        <v>41670</v>
      </c>
      <c r="D17" s="8" t="s">
        <v>45</v>
      </c>
      <c r="E17" s="8" t="s">
        <v>46</v>
      </c>
      <c r="F17" s="8" t="s">
        <v>38</v>
      </c>
      <c r="G17" s="7">
        <v>29565</v>
      </c>
      <c r="H17" s="7">
        <v>36901</v>
      </c>
      <c r="I17" s="9">
        <v>4520000</v>
      </c>
      <c r="J17" s="9">
        <v>4972000</v>
      </c>
      <c r="K17" s="9">
        <v>596640</v>
      </c>
      <c r="L17" s="9">
        <v>5568640</v>
      </c>
      <c r="M17" s="8" t="str">
        <f t="shared" si="0"/>
        <v>Janvier</v>
      </c>
      <c r="N17" s="21">
        <f t="shared" ca="1" si="1"/>
        <v>35</v>
      </c>
      <c r="O17" s="8">
        <f>1</f>
        <v>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5:O17"/>
  <sheetViews>
    <sheetView topLeftCell="B1" zoomScale="70" zoomScaleNormal="70" workbookViewId="0">
      <selection activeCell="C8" sqref="C8:O17"/>
    </sheetView>
  </sheetViews>
  <sheetFormatPr baseColWidth="10" defaultRowHeight="14.25" x14ac:dyDescent="0.2"/>
  <cols>
    <col min="3" max="15" width="7.19921875" customWidth="1"/>
  </cols>
  <sheetData>
    <row r="5" spans="3:15" ht="20.25" x14ac:dyDescent="0.3">
      <c r="C5" s="3" t="str">
        <f>"La paie du mois de Février"</f>
        <v>La paie du mois de Février</v>
      </c>
      <c r="D5" s="4"/>
      <c r="E5" s="4"/>
      <c r="F5" s="4"/>
      <c r="G5" s="5"/>
      <c r="H5" s="5"/>
      <c r="I5" s="6"/>
      <c r="J5" s="6"/>
      <c r="K5" s="6"/>
      <c r="L5" s="6"/>
      <c r="M5" s="4"/>
      <c r="N5" s="4"/>
      <c r="O5" s="4"/>
    </row>
    <row r="6" spans="3:15" x14ac:dyDescent="0.2">
      <c r="C6" s="1"/>
      <c r="G6" s="1"/>
      <c r="H6" s="1"/>
      <c r="I6" s="2"/>
      <c r="J6" s="2"/>
      <c r="K6" s="2"/>
      <c r="L6" s="2"/>
    </row>
    <row r="7" spans="3:15" x14ac:dyDescent="0.2">
      <c r="C7" s="1" t="s">
        <v>12</v>
      </c>
      <c r="D7" t="s">
        <v>13</v>
      </c>
      <c r="E7" t="s">
        <v>14</v>
      </c>
      <c r="F7" t="s">
        <v>15</v>
      </c>
      <c r="G7" s="1" t="s">
        <v>16</v>
      </c>
      <c r="H7" s="1" t="s">
        <v>17</v>
      </c>
      <c r="I7" s="2" t="s">
        <v>18</v>
      </c>
      <c r="J7" s="2" t="s">
        <v>19</v>
      </c>
      <c r="K7" s="2" t="s">
        <v>20</v>
      </c>
      <c r="L7" s="2" t="s">
        <v>21</v>
      </c>
      <c r="M7" t="s">
        <v>22</v>
      </c>
      <c r="N7" t="s">
        <v>23</v>
      </c>
      <c r="O7" t="s">
        <v>24</v>
      </c>
    </row>
    <row r="8" spans="3:15" x14ac:dyDescent="0.2">
      <c r="C8" s="7">
        <v>41698</v>
      </c>
      <c r="D8" s="8" t="s">
        <v>25</v>
      </c>
      <c r="E8" s="8" t="s">
        <v>26</v>
      </c>
      <c r="F8" s="8" t="s">
        <v>27</v>
      </c>
      <c r="G8" s="7">
        <v>28128</v>
      </c>
      <c r="H8" s="7">
        <v>36892</v>
      </c>
      <c r="I8" s="9">
        <v>5674000</v>
      </c>
      <c r="J8" s="9">
        <v>6808800</v>
      </c>
      <c r="K8" s="9">
        <v>680880</v>
      </c>
      <c r="L8" s="9">
        <v>77489680</v>
      </c>
      <c r="M8" s="8" t="str">
        <f t="shared" ref="M8:M17" si="0">PROPER(TEXT($C8,"mmmm"))</f>
        <v>Février</v>
      </c>
      <c r="N8" s="21">
        <f t="shared" ref="N8:N17" ca="1" si="1">YEAR(TODAY())-YEAR($G8)</f>
        <v>38</v>
      </c>
      <c r="O8" s="8">
        <v>1</v>
      </c>
    </row>
    <row r="9" spans="3:15" x14ac:dyDescent="0.2">
      <c r="C9" s="7">
        <v>41698</v>
      </c>
      <c r="D9" s="8" t="s">
        <v>28</v>
      </c>
      <c r="E9" s="8" t="s">
        <v>29</v>
      </c>
      <c r="F9" s="8" t="s">
        <v>27</v>
      </c>
      <c r="G9" s="7">
        <v>25756</v>
      </c>
      <c r="H9" s="7">
        <v>36893</v>
      </c>
      <c r="I9" s="9">
        <v>9996000</v>
      </c>
      <c r="J9" s="9">
        <v>10995600</v>
      </c>
      <c r="K9" s="9">
        <v>1319472</v>
      </c>
      <c r="L9" s="9">
        <v>12315072</v>
      </c>
      <c r="M9" s="8" t="str">
        <f t="shared" si="0"/>
        <v>Février</v>
      </c>
      <c r="N9" s="21">
        <f t="shared" ca="1" si="1"/>
        <v>45</v>
      </c>
      <c r="O9" s="8">
        <v>1</v>
      </c>
    </row>
    <row r="10" spans="3:15" x14ac:dyDescent="0.2">
      <c r="C10" s="7">
        <v>41698</v>
      </c>
      <c r="D10" s="8" t="s">
        <v>30</v>
      </c>
      <c r="E10" s="8" t="s">
        <v>31</v>
      </c>
      <c r="F10" s="8" t="s">
        <v>27</v>
      </c>
      <c r="G10" s="7">
        <v>25615</v>
      </c>
      <c r="H10" s="7">
        <v>36894</v>
      </c>
      <c r="I10" s="9">
        <v>9707000</v>
      </c>
      <c r="J10" s="9">
        <v>11648400</v>
      </c>
      <c r="K10" s="9">
        <v>1164840</v>
      </c>
      <c r="L10" s="9">
        <v>12813240</v>
      </c>
      <c r="M10" s="8" t="str">
        <f t="shared" si="0"/>
        <v>Février</v>
      </c>
      <c r="N10" s="21">
        <f t="shared" ca="1" si="1"/>
        <v>45</v>
      </c>
      <c r="O10" s="8">
        <v>1</v>
      </c>
    </row>
    <row r="11" spans="3:15" x14ac:dyDescent="0.2">
      <c r="C11" s="7">
        <v>41698</v>
      </c>
      <c r="D11" s="8" t="s">
        <v>32</v>
      </c>
      <c r="E11" s="8" t="s">
        <v>33</v>
      </c>
      <c r="F11" s="8" t="s">
        <v>27</v>
      </c>
      <c r="G11" s="7">
        <v>26719</v>
      </c>
      <c r="H11" s="7">
        <v>36895</v>
      </c>
      <c r="I11" s="9">
        <v>6480000</v>
      </c>
      <c r="J11" s="9">
        <v>7128000.0000000009</v>
      </c>
      <c r="K11" s="9">
        <v>926640.00000000012</v>
      </c>
      <c r="L11" s="9">
        <v>8054640.0000000009</v>
      </c>
      <c r="M11" s="8" t="str">
        <f t="shared" si="0"/>
        <v>Février</v>
      </c>
      <c r="N11" s="21">
        <f t="shared" ca="1" si="1"/>
        <v>42</v>
      </c>
      <c r="O11" s="8">
        <v>1</v>
      </c>
    </row>
    <row r="12" spans="3:15" x14ac:dyDescent="0.2">
      <c r="C12" s="7">
        <v>41698</v>
      </c>
      <c r="D12" s="8" t="s">
        <v>34</v>
      </c>
      <c r="E12" s="8" t="s">
        <v>35</v>
      </c>
      <c r="F12" s="8" t="s">
        <v>27</v>
      </c>
      <c r="G12" s="7">
        <v>26920</v>
      </c>
      <c r="H12" s="7">
        <v>36896</v>
      </c>
      <c r="I12" s="9">
        <v>2347000</v>
      </c>
      <c r="J12" s="9">
        <v>2581700</v>
      </c>
      <c r="K12" s="9">
        <v>361438</v>
      </c>
      <c r="L12" s="9">
        <v>2943138</v>
      </c>
      <c r="M12" s="8" t="str">
        <f t="shared" si="0"/>
        <v>Février</v>
      </c>
      <c r="N12" s="21">
        <f t="shared" ca="1" si="1"/>
        <v>42</v>
      </c>
      <c r="O12" s="8">
        <v>1</v>
      </c>
    </row>
    <row r="13" spans="3:15" x14ac:dyDescent="0.2">
      <c r="C13" s="7">
        <v>41698</v>
      </c>
      <c r="D13" s="8" t="s">
        <v>36</v>
      </c>
      <c r="E13" s="8" t="s">
        <v>37</v>
      </c>
      <c r="F13" s="8" t="s">
        <v>38</v>
      </c>
      <c r="G13" s="7">
        <v>25953</v>
      </c>
      <c r="H13" s="7">
        <v>36897</v>
      </c>
      <c r="I13" s="9">
        <v>8916000</v>
      </c>
      <c r="J13" s="9">
        <v>9807600</v>
      </c>
      <c r="K13" s="9">
        <v>1471140</v>
      </c>
      <c r="L13" s="9">
        <v>11278740</v>
      </c>
      <c r="M13" s="8" t="str">
        <f t="shared" si="0"/>
        <v>Février</v>
      </c>
      <c r="N13" s="21">
        <f t="shared" ca="1" si="1"/>
        <v>44</v>
      </c>
      <c r="O13" s="8">
        <v>1</v>
      </c>
    </row>
    <row r="14" spans="3:15" x14ac:dyDescent="0.2">
      <c r="C14" s="7">
        <v>41698</v>
      </c>
      <c r="D14" s="8" t="s">
        <v>39</v>
      </c>
      <c r="E14" s="8" t="s">
        <v>40</v>
      </c>
      <c r="F14" s="8" t="s">
        <v>27</v>
      </c>
      <c r="G14" s="7">
        <v>30121</v>
      </c>
      <c r="H14" s="7">
        <v>36898</v>
      </c>
      <c r="I14" s="9">
        <v>2922000</v>
      </c>
      <c r="J14" s="9">
        <v>3798600</v>
      </c>
      <c r="K14" s="9">
        <v>379860</v>
      </c>
      <c r="L14" s="9">
        <v>4178460</v>
      </c>
      <c r="M14" s="8" t="str">
        <f t="shared" si="0"/>
        <v>Février</v>
      </c>
      <c r="N14" s="21">
        <f t="shared" ca="1" si="1"/>
        <v>33</v>
      </c>
      <c r="O14" s="8">
        <v>1</v>
      </c>
    </row>
    <row r="15" spans="3:15" x14ac:dyDescent="0.2">
      <c r="C15" s="7">
        <v>41698</v>
      </c>
      <c r="D15" s="8" t="s">
        <v>41</v>
      </c>
      <c r="E15" s="8" t="s">
        <v>42</v>
      </c>
      <c r="F15" s="8" t="s">
        <v>27</v>
      </c>
      <c r="G15" s="7">
        <v>29969</v>
      </c>
      <c r="H15" s="7">
        <v>36899</v>
      </c>
      <c r="I15" s="9">
        <v>7491000</v>
      </c>
      <c r="J15" s="9">
        <v>9738300</v>
      </c>
      <c r="K15" s="9">
        <v>1168596</v>
      </c>
      <c r="L15" s="9">
        <v>10906896</v>
      </c>
      <c r="M15" s="8" t="str">
        <f t="shared" si="0"/>
        <v>Février</v>
      </c>
      <c r="N15" s="21">
        <f t="shared" ca="1" si="1"/>
        <v>33</v>
      </c>
      <c r="O15" s="8">
        <v>1</v>
      </c>
    </row>
    <row r="16" spans="3:15" x14ac:dyDescent="0.2">
      <c r="C16" s="7">
        <v>41698</v>
      </c>
      <c r="D16" s="8" t="s">
        <v>43</v>
      </c>
      <c r="E16" s="8" t="s">
        <v>44</v>
      </c>
      <c r="F16" s="8" t="s">
        <v>27</v>
      </c>
      <c r="G16" s="7">
        <v>29092</v>
      </c>
      <c r="H16" s="7">
        <v>36900</v>
      </c>
      <c r="I16" s="9">
        <v>908000</v>
      </c>
      <c r="J16" s="9">
        <v>1180400</v>
      </c>
      <c r="K16" s="9">
        <v>141648</v>
      </c>
      <c r="L16" s="9">
        <v>1322048</v>
      </c>
      <c r="M16" s="8" t="str">
        <f t="shared" si="0"/>
        <v>Février</v>
      </c>
      <c r="N16" s="21">
        <f t="shared" ca="1" si="1"/>
        <v>36</v>
      </c>
      <c r="O16" s="8">
        <v>1</v>
      </c>
    </row>
    <row r="17" spans="3:15" x14ac:dyDescent="0.2">
      <c r="C17" s="7">
        <v>41698</v>
      </c>
      <c r="D17" s="8" t="s">
        <v>45</v>
      </c>
      <c r="E17" s="8" t="s">
        <v>46</v>
      </c>
      <c r="F17" s="8" t="s">
        <v>38</v>
      </c>
      <c r="G17" s="7">
        <v>29565</v>
      </c>
      <c r="H17" s="7">
        <v>36901</v>
      </c>
      <c r="I17" s="9">
        <v>4520000</v>
      </c>
      <c r="J17" s="9">
        <v>4972000</v>
      </c>
      <c r="K17" s="9">
        <v>596640</v>
      </c>
      <c r="L17" s="9">
        <v>5568640</v>
      </c>
      <c r="M17" s="8" t="str">
        <f t="shared" si="0"/>
        <v>Février</v>
      </c>
      <c r="N17" s="21">
        <f t="shared" ca="1" si="1"/>
        <v>35</v>
      </c>
      <c r="O17" s="8">
        <v>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5:O17"/>
  <sheetViews>
    <sheetView zoomScale="70" zoomScaleNormal="70" workbookViewId="0">
      <selection activeCell="C8" sqref="C8:O17"/>
    </sheetView>
  </sheetViews>
  <sheetFormatPr baseColWidth="10" defaultRowHeight="14.25" x14ac:dyDescent="0.2"/>
  <cols>
    <col min="3" max="15" width="10.09765625" customWidth="1"/>
  </cols>
  <sheetData>
    <row r="5" spans="3:15" ht="20.25" x14ac:dyDescent="0.3">
      <c r="C5" s="3" t="str">
        <f>"La paie du mois de Mars"</f>
        <v>La paie du mois de Mars</v>
      </c>
      <c r="D5" s="4"/>
      <c r="E5" s="4"/>
      <c r="F5" s="4"/>
      <c r="G5" s="5"/>
      <c r="H5" s="5"/>
      <c r="I5" s="6"/>
      <c r="J5" s="6"/>
      <c r="K5" s="6"/>
      <c r="L5" s="6"/>
      <c r="M5" s="4"/>
      <c r="N5" s="4"/>
      <c r="O5" s="4"/>
    </row>
    <row r="6" spans="3:15" x14ac:dyDescent="0.2">
      <c r="C6" s="1"/>
      <c r="G6" s="1"/>
      <c r="H6" s="1"/>
      <c r="I6" s="2"/>
      <c r="J6" s="2"/>
      <c r="K6" s="2"/>
      <c r="L6" s="2"/>
    </row>
    <row r="7" spans="3:15" x14ac:dyDescent="0.2">
      <c r="C7" s="1" t="s">
        <v>12</v>
      </c>
      <c r="D7" t="s">
        <v>13</v>
      </c>
      <c r="E7" t="s">
        <v>14</v>
      </c>
      <c r="F7" t="s">
        <v>15</v>
      </c>
      <c r="G7" s="1" t="s">
        <v>16</v>
      </c>
      <c r="H7" s="1" t="s">
        <v>17</v>
      </c>
      <c r="I7" s="2" t="s">
        <v>18</v>
      </c>
      <c r="J7" s="2" t="s">
        <v>19</v>
      </c>
      <c r="K7" s="2" t="s">
        <v>20</v>
      </c>
      <c r="L7" s="2" t="s">
        <v>21</v>
      </c>
      <c r="M7" t="s">
        <v>22</v>
      </c>
      <c r="N7" t="s">
        <v>23</v>
      </c>
      <c r="O7" t="s">
        <v>24</v>
      </c>
    </row>
    <row r="8" spans="3:15" x14ac:dyDescent="0.2">
      <c r="C8" s="7">
        <v>41729</v>
      </c>
      <c r="D8" s="8" t="s">
        <v>25</v>
      </c>
      <c r="E8" s="8" t="s">
        <v>26</v>
      </c>
      <c r="F8" s="8" t="s">
        <v>27</v>
      </c>
      <c r="G8" s="7">
        <v>28128</v>
      </c>
      <c r="H8" s="7">
        <v>36892</v>
      </c>
      <c r="I8" s="9">
        <v>5674000</v>
      </c>
      <c r="J8" s="9">
        <v>6808800</v>
      </c>
      <c r="K8" s="9">
        <v>680880</v>
      </c>
      <c r="L8" s="9">
        <v>7489680</v>
      </c>
      <c r="M8" s="8" t="str">
        <f t="shared" ref="M8:M17" si="0">PROPER(TEXT($C8,"mmmm"))</f>
        <v>Mars</v>
      </c>
      <c r="N8" s="21">
        <f t="shared" ref="N8:N17" ca="1" si="1">YEAR(TODAY())-YEAR($G8)</f>
        <v>38</v>
      </c>
      <c r="O8" s="8">
        <v>1</v>
      </c>
    </row>
    <row r="9" spans="3:15" x14ac:dyDescent="0.2">
      <c r="C9" s="7">
        <v>41729</v>
      </c>
      <c r="D9" s="8" t="s">
        <v>28</v>
      </c>
      <c r="E9" s="8" t="s">
        <v>29</v>
      </c>
      <c r="F9" s="8" t="s">
        <v>27</v>
      </c>
      <c r="G9" s="7">
        <v>25756</v>
      </c>
      <c r="H9" s="7">
        <v>36893</v>
      </c>
      <c r="I9" s="9">
        <v>9996000</v>
      </c>
      <c r="J9" s="9">
        <v>10995600</v>
      </c>
      <c r="K9" s="9">
        <v>1319472</v>
      </c>
      <c r="L9" s="9">
        <v>12315072</v>
      </c>
      <c r="M9" s="8" t="str">
        <f t="shared" si="0"/>
        <v>Mars</v>
      </c>
      <c r="N9" s="21">
        <f t="shared" ca="1" si="1"/>
        <v>45</v>
      </c>
      <c r="O9" s="8">
        <v>1</v>
      </c>
    </row>
    <row r="10" spans="3:15" x14ac:dyDescent="0.2">
      <c r="C10" s="7">
        <v>41729</v>
      </c>
      <c r="D10" s="8" t="s">
        <v>30</v>
      </c>
      <c r="E10" s="8" t="s">
        <v>31</v>
      </c>
      <c r="F10" s="8" t="s">
        <v>27</v>
      </c>
      <c r="G10" s="7">
        <v>25615</v>
      </c>
      <c r="H10" s="7">
        <v>36894</v>
      </c>
      <c r="I10" s="9">
        <v>9707000</v>
      </c>
      <c r="J10" s="9">
        <v>11648400</v>
      </c>
      <c r="K10" s="9">
        <v>1164840</v>
      </c>
      <c r="L10" s="9">
        <v>12813240</v>
      </c>
      <c r="M10" s="8" t="str">
        <f t="shared" si="0"/>
        <v>Mars</v>
      </c>
      <c r="N10" s="21">
        <f t="shared" ca="1" si="1"/>
        <v>45</v>
      </c>
      <c r="O10" s="8">
        <v>1</v>
      </c>
    </row>
    <row r="11" spans="3:15" x14ac:dyDescent="0.2">
      <c r="C11" s="7">
        <v>41729</v>
      </c>
      <c r="D11" s="8" t="s">
        <v>32</v>
      </c>
      <c r="E11" s="8" t="s">
        <v>33</v>
      </c>
      <c r="F11" s="8" t="s">
        <v>27</v>
      </c>
      <c r="G11" s="7">
        <v>26719</v>
      </c>
      <c r="H11" s="7">
        <v>36895</v>
      </c>
      <c r="I11" s="9">
        <v>6480000</v>
      </c>
      <c r="J11" s="9">
        <v>7128000.0000000009</v>
      </c>
      <c r="K11" s="9">
        <v>926640.00000000012</v>
      </c>
      <c r="L11" s="9">
        <v>8054640.0000000009</v>
      </c>
      <c r="M11" s="8" t="str">
        <f t="shared" si="0"/>
        <v>Mars</v>
      </c>
      <c r="N11" s="21">
        <f t="shared" ca="1" si="1"/>
        <v>42</v>
      </c>
      <c r="O11" s="8">
        <v>1</v>
      </c>
    </row>
    <row r="12" spans="3:15" x14ac:dyDescent="0.2">
      <c r="C12" s="7">
        <v>41729</v>
      </c>
      <c r="D12" s="8" t="s">
        <v>34</v>
      </c>
      <c r="E12" s="8" t="s">
        <v>35</v>
      </c>
      <c r="F12" s="8" t="s">
        <v>27</v>
      </c>
      <c r="G12" s="7">
        <v>26920</v>
      </c>
      <c r="H12" s="7">
        <v>36896</v>
      </c>
      <c r="I12" s="9">
        <v>2347000</v>
      </c>
      <c r="J12" s="9">
        <v>2581700</v>
      </c>
      <c r="K12" s="9">
        <v>361438</v>
      </c>
      <c r="L12" s="9">
        <v>2943138</v>
      </c>
      <c r="M12" s="8" t="str">
        <f t="shared" si="0"/>
        <v>Mars</v>
      </c>
      <c r="N12" s="21">
        <f t="shared" ca="1" si="1"/>
        <v>42</v>
      </c>
      <c r="O12" s="8">
        <v>1</v>
      </c>
    </row>
    <row r="13" spans="3:15" x14ac:dyDescent="0.2">
      <c r="C13" s="7">
        <v>41729</v>
      </c>
      <c r="D13" s="8" t="s">
        <v>36</v>
      </c>
      <c r="E13" s="8" t="s">
        <v>37</v>
      </c>
      <c r="F13" s="8" t="s">
        <v>38</v>
      </c>
      <c r="G13" s="7">
        <v>25953</v>
      </c>
      <c r="H13" s="7">
        <v>36897</v>
      </c>
      <c r="I13" s="9">
        <v>8916000</v>
      </c>
      <c r="J13" s="9">
        <v>9807600</v>
      </c>
      <c r="K13" s="9">
        <v>1471140</v>
      </c>
      <c r="L13" s="9">
        <v>11278740</v>
      </c>
      <c r="M13" s="8" t="str">
        <f t="shared" si="0"/>
        <v>Mars</v>
      </c>
      <c r="N13" s="21">
        <f t="shared" ca="1" si="1"/>
        <v>44</v>
      </c>
      <c r="O13" s="8">
        <v>1</v>
      </c>
    </row>
    <row r="14" spans="3:15" x14ac:dyDescent="0.2">
      <c r="C14" s="7">
        <v>41729</v>
      </c>
      <c r="D14" s="8" t="s">
        <v>39</v>
      </c>
      <c r="E14" s="8" t="s">
        <v>40</v>
      </c>
      <c r="F14" s="8" t="s">
        <v>27</v>
      </c>
      <c r="G14" s="7">
        <v>30121</v>
      </c>
      <c r="H14" s="7">
        <v>36898</v>
      </c>
      <c r="I14" s="9">
        <v>2922000</v>
      </c>
      <c r="J14" s="9">
        <v>3798600</v>
      </c>
      <c r="K14" s="9">
        <v>379860</v>
      </c>
      <c r="L14" s="9">
        <v>4178460</v>
      </c>
      <c r="M14" s="8" t="str">
        <f t="shared" si="0"/>
        <v>Mars</v>
      </c>
      <c r="N14" s="21">
        <f t="shared" ca="1" si="1"/>
        <v>33</v>
      </c>
      <c r="O14" s="8">
        <v>1</v>
      </c>
    </row>
    <row r="15" spans="3:15" x14ac:dyDescent="0.2">
      <c r="C15" s="7">
        <v>41729</v>
      </c>
      <c r="D15" s="8" t="s">
        <v>41</v>
      </c>
      <c r="E15" s="8" t="s">
        <v>42</v>
      </c>
      <c r="F15" s="8" t="s">
        <v>27</v>
      </c>
      <c r="G15" s="7">
        <v>29969</v>
      </c>
      <c r="H15" s="7">
        <v>36899</v>
      </c>
      <c r="I15" s="9">
        <v>7491000</v>
      </c>
      <c r="J15" s="9">
        <v>9738300</v>
      </c>
      <c r="K15" s="9">
        <v>1168596</v>
      </c>
      <c r="L15" s="9">
        <v>10906896</v>
      </c>
      <c r="M15" s="8" t="str">
        <f t="shared" si="0"/>
        <v>Mars</v>
      </c>
      <c r="N15" s="21">
        <f t="shared" ca="1" si="1"/>
        <v>33</v>
      </c>
      <c r="O15" s="8">
        <v>1</v>
      </c>
    </row>
    <row r="16" spans="3:15" x14ac:dyDescent="0.2">
      <c r="C16" s="7">
        <v>41729</v>
      </c>
      <c r="D16" s="8" t="s">
        <v>43</v>
      </c>
      <c r="E16" s="8" t="s">
        <v>44</v>
      </c>
      <c r="F16" s="8" t="s">
        <v>27</v>
      </c>
      <c r="G16" s="7">
        <v>29092</v>
      </c>
      <c r="H16" s="7">
        <v>36900</v>
      </c>
      <c r="I16" s="9">
        <v>908000</v>
      </c>
      <c r="J16" s="9">
        <v>1180400</v>
      </c>
      <c r="K16" s="9">
        <v>141648</v>
      </c>
      <c r="L16" s="9">
        <v>1322048</v>
      </c>
      <c r="M16" s="8" t="str">
        <f t="shared" si="0"/>
        <v>Mars</v>
      </c>
      <c r="N16" s="21">
        <f t="shared" ca="1" si="1"/>
        <v>36</v>
      </c>
      <c r="O16" s="8">
        <v>1</v>
      </c>
    </row>
    <row r="17" spans="3:15" x14ac:dyDescent="0.2">
      <c r="C17" s="7">
        <v>41729</v>
      </c>
      <c r="D17" s="8" t="s">
        <v>45</v>
      </c>
      <c r="E17" s="8" t="s">
        <v>46</v>
      </c>
      <c r="F17" s="8" t="s">
        <v>38</v>
      </c>
      <c r="G17" s="7">
        <v>29565</v>
      </c>
      <c r="H17" s="7">
        <v>36901</v>
      </c>
      <c r="I17" s="9">
        <v>4520000</v>
      </c>
      <c r="J17" s="9">
        <v>4972000</v>
      </c>
      <c r="K17" s="9">
        <v>596640</v>
      </c>
      <c r="L17" s="9">
        <v>5568640</v>
      </c>
      <c r="M17" s="8" t="str">
        <f t="shared" si="0"/>
        <v>Mars</v>
      </c>
      <c r="N17" s="21">
        <f t="shared" ca="1" si="1"/>
        <v>35</v>
      </c>
      <c r="O17" s="8">
        <v>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5:O17"/>
  <sheetViews>
    <sheetView topLeftCell="B1" zoomScale="70" zoomScaleNormal="70" workbookViewId="0">
      <selection activeCell="C8" sqref="C8:O17"/>
    </sheetView>
  </sheetViews>
  <sheetFormatPr baseColWidth="10" defaultRowHeight="14.25" x14ac:dyDescent="0.2"/>
  <cols>
    <col min="3" max="15" width="8" customWidth="1"/>
  </cols>
  <sheetData>
    <row r="5" spans="3:15" ht="20.25" x14ac:dyDescent="0.3">
      <c r="C5" s="3" t="str">
        <f>"La paie du mois de Avril"</f>
        <v>La paie du mois de Avril</v>
      </c>
      <c r="D5" s="4"/>
      <c r="E5" s="4"/>
      <c r="F5" s="4"/>
      <c r="G5" s="5"/>
      <c r="H5" s="5"/>
      <c r="I5" s="6"/>
      <c r="J5" s="6"/>
      <c r="K5" s="6"/>
      <c r="L5" s="6"/>
      <c r="M5" s="4"/>
      <c r="N5" s="4"/>
      <c r="O5" s="4"/>
    </row>
    <row r="6" spans="3:15" x14ac:dyDescent="0.2">
      <c r="C6" s="1"/>
      <c r="G6" s="1"/>
      <c r="H6" s="1"/>
      <c r="I6" s="2"/>
      <c r="J6" s="2"/>
      <c r="K6" s="2"/>
      <c r="L6" s="2"/>
    </row>
    <row r="7" spans="3:15" x14ac:dyDescent="0.2">
      <c r="C7" s="1" t="s">
        <v>12</v>
      </c>
      <c r="D7" t="s">
        <v>13</v>
      </c>
      <c r="E7" t="s">
        <v>14</v>
      </c>
      <c r="F7" t="s">
        <v>15</v>
      </c>
      <c r="G7" s="1" t="s">
        <v>16</v>
      </c>
      <c r="H7" s="1" t="s">
        <v>17</v>
      </c>
      <c r="I7" s="2" t="s">
        <v>18</v>
      </c>
      <c r="J7" s="2" t="s">
        <v>19</v>
      </c>
      <c r="K7" s="2" t="s">
        <v>20</v>
      </c>
      <c r="L7" s="2" t="s">
        <v>21</v>
      </c>
      <c r="M7" t="s">
        <v>22</v>
      </c>
      <c r="N7" t="s">
        <v>23</v>
      </c>
      <c r="O7" t="s">
        <v>24</v>
      </c>
    </row>
    <row r="8" spans="3:15" x14ac:dyDescent="0.2">
      <c r="C8" s="7">
        <v>41759</v>
      </c>
      <c r="D8" s="8" t="s">
        <v>25</v>
      </c>
      <c r="E8" s="8" t="s">
        <v>26</v>
      </c>
      <c r="F8" s="8" t="s">
        <v>27</v>
      </c>
      <c r="G8" s="7">
        <v>28128</v>
      </c>
      <c r="H8" s="7">
        <v>36892</v>
      </c>
      <c r="I8" s="9">
        <v>5674000</v>
      </c>
      <c r="J8" s="9">
        <v>6808800</v>
      </c>
      <c r="K8" s="9">
        <v>680880</v>
      </c>
      <c r="L8" s="9">
        <v>70489680</v>
      </c>
      <c r="M8" s="8" t="str">
        <f t="shared" ref="M8:M17" si="0">PROPER(TEXT($C8,"mmmm"))</f>
        <v>Avril</v>
      </c>
      <c r="N8" s="21">
        <f t="shared" ref="N8:N17" ca="1" si="1">YEAR(TODAY())-YEAR($G8)</f>
        <v>38</v>
      </c>
      <c r="O8" s="8">
        <v>1</v>
      </c>
    </row>
    <row r="9" spans="3:15" x14ac:dyDescent="0.2">
      <c r="C9" s="7">
        <v>41759</v>
      </c>
      <c r="D9" s="8" t="s">
        <v>28</v>
      </c>
      <c r="E9" s="8" t="s">
        <v>29</v>
      </c>
      <c r="F9" s="8" t="s">
        <v>27</v>
      </c>
      <c r="G9" s="7">
        <v>25756</v>
      </c>
      <c r="H9" s="7">
        <v>36893</v>
      </c>
      <c r="I9" s="9">
        <v>9996000</v>
      </c>
      <c r="J9" s="9">
        <v>10995600</v>
      </c>
      <c r="K9" s="9">
        <v>1319472</v>
      </c>
      <c r="L9" s="9">
        <v>12315072</v>
      </c>
      <c r="M9" s="8" t="str">
        <f t="shared" si="0"/>
        <v>Avril</v>
      </c>
      <c r="N9" s="21">
        <f t="shared" ca="1" si="1"/>
        <v>45</v>
      </c>
      <c r="O9" s="8">
        <v>1</v>
      </c>
    </row>
    <row r="10" spans="3:15" x14ac:dyDescent="0.2">
      <c r="C10" s="7">
        <v>41759</v>
      </c>
      <c r="D10" s="8" t="s">
        <v>30</v>
      </c>
      <c r="E10" s="8" t="s">
        <v>31</v>
      </c>
      <c r="F10" s="8" t="s">
        <v>27</v>
      </c>
      <c r="G10" s="7">
        <v>25615</v>
      </c>
      <c r="H10" s="7">
        <v>36894</v>
      </c>
      <c r="I10" s="9">
        <v>9707000</v>
      </c>
      <c r="J10" s="9">
        <v>11648400</v>
      </c>
      <c r="K10" s="9">
        <v>1164840</v>
      </c>
      <c r="L10" s="9">
        <v>12813240</v>
      </c>
      <c r="M10" s="8" t="str">
        <f t="shared" si="0"/>
        <v>Avril</v>
      </c>
      <c r="N10" s="21">
        <f t="shared" ca="1" si="1"/>
        <v>45</v>
      </c>
      <c r="O10" s="8">
        <v>1</v>
      </c>
    </row>
    <row r="11" spans="3:15" x14ac:dyDescent="0.2">
      <c r="C11" s="7">
        <v>41759</v>
      </c>
      <c r="D11" s="8" t="s">
        <v>32</v>
      </c>
      <c r="E11" s="8" t="s">
        <v>33</v>
      </c>
      <c r="F11" s="8" t="s">
        <v>27</v>
      </c>
      <c r="G11" s="7">
        <v>26719</v>
      </c>
      <c r="H11" s="7">
        <v>36895</v>
      </c>
      <c r="I11" s="9">
        <v>6480000</v>
      </c>
      <c r="J11" s="9">
        <v>7128000.0000000009</v>
      </c>
      <c r="K11" s="9">
        <v>926640.00000000012</v>
      </c>
      <c r="L11" s="9">
        <v>8054640.0000000009</v>
      </c>
      <c r="M11" s="8" t="str">
        <f t="shared" si="0"/>
        <v>Avril</v>
      </c>
      <c r="N11" s="21">
        <f t="shared" ca="1" si="1"/>
        <v>42</v>
      </c>
      <c r="O11" s="8">
        <v>1</v>
      </c>
    </row>
    <row r="12" spans="3:15" x14ac:dyDescent="0.2">
      <c r="C12" s="7">
        <v>41759</v>
      </c>
      <c r="D12" s="8" t="s">
        <v>34</v>
      </c>
      <c r="E12" s="8" t="s">
        <v>35</v>
      </c>
      <c r="F12" s="8" t="s">
        <v>27</v>
      </c>
      <c r="G12" s="7">
        <v>26920</v>
      </c>
      <c r="H12" s="7">
        <v>36896</v>
      </c>
      <c r="I12" s="9">
        <v>2347000</v>
      </c>
      <c r="J12" s="9">
        <v>2581700</v>
      </c>
      <c r="K12" s="9">
        <v>361438</v>
      </c>
      <c r="L12" s="9">
        <v>2943138</v>
      </c>
      <c r="M12" s="8" t="str">
        <f t="shared" si="0"/>
        <v>Avril</v>
      </c>
      <c r="N12" s="21">
        <f t="shared" ca="1" si="1"/>
        <v>42</v>
      </c>
      <c r="O12" s="8">
        <v>1</v>
      </c>
    </row>
    <row r="13" spans="3:15" x14ac:dyDescent="0.2">
      <c r="C13" s="7">
        <v>41759</v>
      </c>
      <c r="D13" s="8" t="s">
        <v>36</v>
      </c>
      <c r="E13" s="8" t="s">
        <v>37</v>
      </c>
      <c r="F13" s="8" t="s">
        <v>38</v>
      </c>
      <c r="G13" s="7">
        <v>25953</v>
      </c>
      <c r="H13" s="7">
        <v>36897</v>
      </c>
      <c r="I13" s="9">
        <v>8916000</v>
      </c>
      <c r="J13" s="9">
        <v>9807600</v>
      </c>
      <c r="K13" s="9">
        <v>1471140</v>
      </c>
      <c r="L13" s="9">
        <v>11278740</v>
      </c>
      <c r="M13" s="8" t="str">
        <f t="shared" si="0"/>
        <v>Avril</v>
      </c>
      <c r="N13" s="21">
        <f t="shared" ca="1" si="1"/>
        <v>44</v>
      </c>
      <c r="O13" s="8">
        <v>1</v>
      </c>
    </row>
    <row r="14" spans="3:15" x14ac:dyDescent="0.2">
      <c r="C14" s="7">
        <v>41759</v>
      </c>
      <c r="D14" s="8" t="s">
        <v>39</v>
      </c>
      <c r="E14" s="8" t="s">
        <v>40</v>
      </c>
      <c r="F14" s="8" t="s">
        <v>27</v>
      </c>
      <c r="G14" s="7">
        <v>30121</v>
      </c>
      <c r="H14" s="7">
        <v>36898</v>
      </c>
      <c r="I14" s="9">
        <v>2922000</v>
      </c>
      <c r="J14" s="9">
        <v>3798600</v>
      </c>
      <c r="K14" s="9">
        <v>379860</v>
      </c>
      <c r="L14" s="9">
        <v>4178460</v>
      </c>
      <c r="M14" s="8" t="str">
        <f t="shared" si="0"/>
        <v>Avril</v>
      </c>
      <c r="N14" s="21">
        <f t="shared" ca="1" si="1"/>
        <v>33</v>
      </c>
      <c r="O14" s="8">
        <v>1</v>
      </c>
    </row>
    <row r="15" spans="3:15" x14ac:dyDescent="0.2">
      <c r="C15" s="7">
        <v>41759</v>
      </c>
      <c r="D15" s="8" t="s">
        <v>41</v>
      </c>
      <c r="E15" s="8" t="s">
        <v>42</v>
      </c>
      <c r="F15" s="8" t="s">
        <v>27</v>
      </c>
      <c r="G15" s="7">
        <v>29969</v>
      </c>
      <c r="H15" s="7">
        <v>36899</v>
      </c>
      <c r="I15" s="9">
        <v>7491000</v>
      </c>
      <c r="J15" s="9">
        <v>9738300</v>
      </c>
      <c r="K15" s="9">
        <v>1168596</v>
      </c>
      <c r="L15" s="9">
        <v>10906896</v>
      </c>
      <c r="M15" s="8" t="str">
        <f t="shared" si="0"/>
        <v>Avril</v>
      </c>
      <c r="N15" s="21">
        <f t="shared" ca="1" si="1"/>
        <v>33</v>
      </c>
      <c r="O15" s="8">
        <v>1</v>
      </c>
    </row>
    <row r="16" spans="3:15" x14ac:dyDescent="0.2">
      <c r="C16" s="7">
        <v>41759</v>
      </c>
      <c r="D16" s="8" t="s">
        <v>43</v>
      </c>
      <c r="E16" s="8" t="s">
        <v>44</v>
      </c>
      <c r="F16" s="8" t="s">
        <v>27</v>
      </c>
      <c r="G16" s="7">
        <v>29092</v>
      </c>
      <c r="H16" s="7">
        <v>36900</v>
      </c>
      <c r="I16" s="9">
        <v>908000</v>
      </c>
      <c r="J16" s="9">
        <v>1180400</v>
      </c>
      <c r="K16" s="9">
        <v>141648</v>
      </c>
      <c r="L16" s="9">
        <v>1322048</v>
      </c>
      <c r="M16" s="8" t="str">
        <f t="shared" si="0"/>
        <v>Avril</v>
      </c>
      <c r="N16" s="21">
        <f t="shared" ca="1" si="1"/>
        <v>36</v>
      </c>
      <c r="O16" s="8">
        <v>1</v>
      </c>
    </row>
    <row r="17" spans="3:15" x14ac:dyDescent="0.2">
      <c r="C17" s="7">
        <v>41759</v>
      </c>
      <c r="D17" s="8" t="s">
        <v>45</v>
      </c>
      <c r="E17" s="8" t="s">
        <v>46</v>
      </c>
      <c r="F17" s="8" t="s">
        <v>38</v>
      </c>
      <c r="G17" s="7">
        <v>29565</v>
      </c>
      <c r="H17" s="7">
        <v>36901</v>
      </c>
      <c r="I17" s="9">
        <v>4520000</v>
      </c>
      <c r="J17" s="9">
        <v>4972000</v>
      </c>
      <c r="K17" s="9">
        <v>596640</v>
      </c>
      <c r="L17" s="9">
        <v>5568640</v>
      </c>
      <c r="M17" s="8" t="str">
        <f t="shared" si="0"/>
        <v>Avril</v>
      </c>
      <c r="N17" s="21">
        <f t="shared" ca="1" si="1"/>
        <v>35</v>
      </c>
      <c r="O17" s="8">
        <v>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C4:N17"/>
  <sheetViews>
    <sheetView zoomScale="70" zoomScaleNormal="70" workbookViewId="0">
      <selection activeCell="C8" sqref="C8:O17"/>
    </sheetView>
  </sheetViews>
  <sheetFormatPr baseColWidth="10" defaultRowHeight="14.25" x14ac:dyDescent="0.2"/>
  <cols>
    <col min="3" max="3" width="7.8984375" style="1" customWidth="1"/>
    <col min="4" max="6" width="7.8984375" customWidth="1"/>
    <col min="7" max="8" width="7.8984375" style="1" customWidth="1"/>
    <col min="9" max="11" width="7.8984375" style="2" customWidth="1"/>
    <col min="12" max="14" width="7.8984375" customWidth="1"/>
  </cols>
  <sheetData>
    <row r="4" spans="3:14" ht="30" customHeight="1" x14ac:dyDescent="0.3">
      <c r="C4" s="3" t="str">
        <f>"La paie du mois de Mai"</f>
        <v>La paie du mois de Mai</v>
      </c>
      <c r="D4" s="4"/>
      <c r="E4" s="4"/>
      <c r="F4" s="4"/>
      <c r="G4" s="5"/>
      <c r="H4" s="5"/>
      <c r="I4" s="6"/>
      <c r="J4" s="6"/>
      <c r="K4" s="6"/>
      <c r="L4" s="4"/>
      <c r="M4" s="4"/>
      <c r="N4" s="4"/>
    </row>
    <row r="5" spans="3:14" ht="30" customHeight="1" x14ac:dyDescent="0.3">
      <c r="C5" s="10"/>
      <c r="D5" s="11"/>
      <c r="E5" s="11"/>
      <c r="F5" s="11"/>
      <c r="G5" s="12"/>
      <c r="H5" s="12"/>
      <c r="I5" s="13"/>
      <c r="J5" s="13"/>
      <c r="K5" s="13"/>
      <c r="L5" s="11"/>
      <c r="M5" s="11"/>
      <c r="N5" s="11"/>
    </row>
    <row r="7" spans="3:14" x14ac:dyDescent="0.2">
      <c r="C7" s="1" t="s">
        <v>12</v>
      </c>
      <c r="D7" t="s">
        <v>13</v>
      </c>
      <c r="E7" t="s">
        <v>14</v>
      </c>
      <c r="F7" t="s">
        <v>15</v>
      </c>
      <c r="G7" s="1" t="s">
        <v>16</v>
      </c>
      <c r="H7" s="1" t="s">
        <v>17</v>
      </c>
      <c r="I7" s="2" t="s">
        <v>18</v>
      </c>
      <c r="J7" s="2" t="s">
        <v>20</v>
      </c>
      <c r="K7" s="2" t="s">
        <v>21</v>
      </c>
      <c r="L7" t="s">
        <v>22</v>
      </c>
      <c r="M7" t="s">
        <v>23</v>
      </c>
      <c r="N7" t="s">
        <v>24</v>
      </c>
    </row>
    <row r="8" spans="3:14" x14ac:dyDescent="0.2">
      <c r="C8" s="7">
        <v>41790</v>
      </c>
      <c r="D8" s="8" t="s">
        <v>25</v>
      </c>
      <c r="E8" s="8" t="s">
        <v>26</v>
      </c>
      <c r="F8" s="8" t="s">
        <v>27</v>
      </c>
      <c r="G8" s="7">
        <v>28128</v>
      </c>
      <c r="H8" s="7">
        <v>36892</v>
      </c>
      <c r="I8" s="9">
        <v>6298140.0000000009</v>
      </c>
      <c r="J8" s="9">
        <v>748968.00000000012</v>
      </c>
      <c r="K8" s="9">
        <v>8538235.2000000011</v>
      </c>
      <c r="L8" s="8" t="str">
        <f t="shared" ref="L8:L17" si="0">PROPER(TEXT($C8,"mmmm"))</f>
        <v>Mai</v>
      </c>
      <c r="M8" s="21">
        <f t="shared" ref="M8:M17" ca="1" si="1">YEAR(TODAY())-YEAR($G8)</f>
        <v>38</v>
      </c>
      <c r="N8" s="8">
        <f>1</f>
        <v>1</v>
      </c>
    </row>
    <row r="9" spans="3:14" x14ac:dyDescent="0.2">
      <c r="C9" s="7">
        <v>41790</v>
      </c>
      <c r="D9" s="8" t="s">
        <v>28</v>
      </c>
      <c r="E9" s="8" t="s">
        <v>29</v>
      </c>
      <c r="F9" s="8" t="s">
        <v>27</v>
      </c>
      <c r="G9" s="7">
        <v>25756</v>
      </c>
      <c r="H9" s="7">
        <v>36893</v>
      </c>
      <c r="I9" s="9">
        <v>11095560.000000002</v>
      </c>
      <c r="J9" s="9">
        <v>1517392.7999999998</v>
      </c>
      <c r="K9" s="9">
        <v>13669729.920000002</v>
      </c>
      <c r="L9" s="8" t="str">
        <f t="shared" si="0"/>
        <v>Mai</v>
      </c>
      <c r="M9" s="21">
        <f t="shared" ca="1" si="1"/>
        <v>45</v>
      </c>
      <c r="N9" s="8">
        <f>1</f>
        <v>1</v>
      </c>
    </row>
    <row r="10" spans="3:14" x14ac:dyDescent="0.2">
      <c r="C10" s="7">
        <v>41790</v>
      </c>
      <c r="D10" s="8" t="s">
        <v>30</v>
      </c>
      <c r="E10" s="8" t="s">
        <v>31</v>
      </c>
      <c r="F10" s="8" t="s">
        <v>27</v>
      </c>
      <c r="G10" s="7">
        <v>25615</v>
      </c>
      <c r="H10" s="7">
        <v>36894</v>
      </c>
      <c r="I10" s="9">
        <v>10774770.000000002</v>
      </c>
      <c r="J10" s="9">
        <v>1327917.6000000001</v>
      </c>
      <c r="K10" s="9">
        <v>14735225.999999998</v>
      </c>
      <c r="L10" s="8" t="str">
        <f t="shared" si="0"/>
        <v>Mai</v>
      </c>
      <c r="M10" s="21">
        <f t="shared" ca="1" si="1"/>
        <v>45</v>
      </c>
      <c r="N10" s="8">
        <f>1</f>
        <v>1</v>
      </c>
    </row>
    <row r="11" spans="3:14" x14ac:dyDescent="0.2">
      <c r="C11" s="7">
        <v>41790</v>
      </c>
      <c r="D11" s="8" t="s">
        <v>32</v>
      </c>
      <c r="E11" s="8" t="s">
        <v>33</v>
      </c>
      <c r="F11" s="8" t="s">
        <v>27</v>
      </c>
      <c r="G11" s="7">
        <v>26719</v>
      </c>
      <c r="H11" s="7">
        <v>36895</v>
      </c>
      <c r="I11" s="9">
        <v>7192800.0000000009</v>
      </c>
      <c r="J11" s="9">
        <v>1028570.4000000003</v>
      </c>
      <c r="K11" s="9">
        <v>9182289.6000000015</v>
      </c>
      <c r="L11" s="8" t="str">
        <f t="shared" si="0"/>
        <v>Mai</v>
      </c>
      <c r="M11" s="21">
        <f t="shared" ca="1" si="1"/>
        <v>42</v>
      </c>
      <c r="N11" s="8">
        <f>1</f>
        <v>1</v>
      </c>
    </row>
    <row r="12" spans="3:14" x14ac:dyDescent="0.2">
      <c r="C12" s="7">
        <v>41790</v>
      </c>
      <c r="D12" s="8" t="s">
        <v>34</v>
      </c>
      <c r="E12" s="8" t="s">
        <v>35</v>
      </c>
      <c r="F12" s="8" t="s">
        <v>27</v>
      </c>
      <c r="G12" s="7">
        <v>26920</v>
      </c>
      <c r="H12" s="7">
        <v>36896</v>
      </c>
      <c r="I12" s="9">
        <v>2581700</v>
      </c>
      <c r="J12" s="9">
        <v>408424.93999999994</v>
      </c>
      <c r="K12" s="9">
        <v>3325745.9399999995</v>
      </c>
      <c r="L12" s="8" t="str">
        <f t="shared" si="0"/>
        <v>Mai</v>
      </c>
      <c r="M12" s="21">
        <f t="shared" ca="1" si="1"/>
        <v>42</v>
      </c>
      <c r="N12" s="8">
        <f>1</f>
        <v>1</v>
      </c>
    </row>
    <row r="13" spans="3:14" x14ac:dyDescent="0.2">
      <c r="C13" s="7">
        <v>41790</v>
      </c>
      <c r="D13" s="8" t="s">
        <v>36</v>
      </c>
      <c r="E13" s="8" t="s">
        <v>37</v>
      </c>
      <c r="F13" s="8" t="s">
        <v>38</v>
      </c>
      <c r="G13" s="7">
        <v>25953</v>
      </c>
      <c r="H13" s="7">
        <v>36897</v>
      </c>
      <c r="I13" s="9">
        <v>10253400</v>
      </c>
      <c r="J13" s="9">
        <v>1662388.2</v>
      </c>
      <c r="K13" s="9">
        <v>12406614.000000002</v>
      </c>
      <c r="L13" s="8" t="str">
        <f t="shared" si="0"/>
        <v>Mai</v>
      </c>
      <c r="M13" s="21">
        <f t="shared" ca="1" si="1"/>
        <v>44</v>
      </c>
      <c r="N13" s="8">
        <f>1</f>
        <v>1</v>
      </c>
    </row>
    <row r="14" spans="3:14" x14ac:dyDescent="0.2">
      <c r="C14" s="7">
        <v>41790</v>
      </c>
      <c r="D14" s="8" t="s">
        <v>39</v>
      </c>
      <c r="E14" s="8" t="s">
        <v>40</v>
      </c>
      <c r="F14" s="8" t="s">
        <v>27</v>
      </c>
      <c r="G14" s="7">
        <v>30121</v>
      </c>
      <c r="H14" s="7">
        <v>36898</v>
      </c>
      <c r="I14" s="9">
        <v>3272640.0000000005</v>
      </c>
      <c r="J14" s="9">
        <v>421644.60000000003</v>
      </c>
      <c r="K14" s="9">
        <v>4763444.4000000004</v>
      </c>
      <c r="L14" s="8" t="str">
        <f t="shared" si="0"/>
        <v>Mai</v>
      </c>
      <c r="M14" s="21">
        <f t="shared" ca="1" si="1"/>
        <v>33</v>
      </c>
      <c r="N14" s="8">
        <f>1</f>
        <v>1</v>
      </c>
    </row>
    <row r="15" spans="3:14" x14ac:dyDescent="0.2">
      <c r="C15" s="7">
        <v>41790</v>
      </c>
      <c r="D15" s="8" t="s">
        <v>41</v>
      </c>
      <c r="E15" s="8" t="s">
        <v>42</v>
      </c>
      <c r="F15" s="8" t="s">
        <v>27</v>
      </c>
      <c r="G15" s="7">
        <v>29969</v>
      </c>
      <c r="H15" s="7">
        <v>36899</v>
      </c>
      <c r="I15" s="9">
        <v>8614650</v>
      </c>
      <c r="J15" s="9">
        <v>1320513.48</v>
      </c>
      <c r="K15" s="9">
        <v>12324792.479999999</v>
      </c>
      <c r="L15" s="8" t="str">
        <f t="shared" si="0"/>
        <v>Mai</v>
      </c>
      <c r="M15" s="21">
        <f t="shared" ca="1" si="1"/>
        <v>33</v>
      </c>
      <c r="N15" s="8">
        <f>1</f>
        <v>1</v>
      </c>
    </row>
    <row r="16" spans="3:14" x14ac:dyDescent="0.2">
      <c r="C16" s="7">
        <v>41790</v>
      </c>
      <c r="D16" s="8" t="s">
        <v>43</v>
      </c>
      <c r="E16" s="8" t="s">
        <v>44</v>
      </c>
      <c r="F16" s="8" t="s">
        <v>27</v>
      </c>
      <c r="G16" s="7">
        <v>29092</v>
      </c>
      <c r="H16" s="7">
        <v>36900</v>
      </c>
      <c r="I16" s="9">
        <v>1044199.9999999999</v>
      </c>
      <c r="J16" s="9">
        <v>161478.72000000003</v>
      </c>
      <c r="K16" s="9">
        <v>1520355.2</v>
      </c>
      <c r="L16" s="8" t="str">
        <f t="shared" si="0"/>
        <v>Mai</v>
      </c>
      <c r="M16" s="21">
        <f t="shared" ca="1" si="1"/>
        <v>36</v>
      </c>
      <c r="N16" s="8">
        <f>1</f>
        <v>1</v>
      </c>
    </row>
    <row r="17" spans="3:14" x14ac:dyDescent="0.2">
      <c r="C17" s="7">
        <v>41790</v>
      </c>
      <c r="D17" s="8" t="s">
        <v>45</v>
      </c>
      <c r="E17" s="8" t="s">
        <v>46</v>
      </c>
      <c r="F17" s="8" t="s">
        <v>38</v>
      </c>
      <c r="G17" s="7">
        <v>29565</v>
      </c>
      <c r="H17" s="7">
        <v>36901</v>
      </c>
      <c r="I17" s="9">
        <v>5017200</v>
      </c>
      <c r="J17" s="9">
        <v>680169.60000000009</v>
      </c>
      <c r="K17" s="9">
        <v>6236876.8000000007</v>
      </c>
      <c r="L17" s="8" t="str">
        <f t="shared" si="0"/>
        <v>Mai</v>
      </c>
      <c r="M17" s="21">
        <f t="shared" ca="1" si="1"/>
        <v>35</v>
      </c>
      <c r="N17" s="8">
        <f>1</f>
        <v>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4:N17"/>
  <sheetViews>
    <sheetView zoomScale="70" zoomScaleNormal="70" workbookViewId="0">
      <selection activeCell="C8" sqref="C8:O17"/>
    </sheetView>
  </sheetViews>
  <sheetFormatPr baseColWidth="10" defaultRowHeight="14.25" x14ac:dyDescent="0.2"/>
  <cols>
    <col min="3" max="3" width="7.296875" style="1" customWidth="1"/>
    <col min="4" max="6" width="7.296875" customWidth="1"/>
    <col min="7" max="8" width="7.296875" style="1" customWidth="1"/>
    <col min="9" max="11" width="7.296875" style="2" customWidth="1"/>
    <col min="12" max="14" width="7.296875" customWidth="1"/>
  </cols>
  <sheetData>
    <row r="4" spans="3:14" ht="30" customHeight="1" x14ac:dyDescent="0.3">
      <c r="C4" s="3" t="str">
        <f>"La paie du mois de Juin"</f>
        <v>La paie du mois de Juin</v>
      </c>
      <c r="D4" s="4"/>
      <c r="E4" s="4"/>
      <c r="F4" s="4"/>
      <c r="G4" s="5"/>
      <c r="H4" s="5"/>
      <c r="I4" s="6"/>
      <c r="J4" s="6"/>
      <c r="K4" s="6"/>
      <c r="L4" s="4"/>
      <c r="M4" s="4"/>
      <c r="N4" s="4"/>
    </row>
    <row r="5" spans="3:14" ht="30" customHeight="1" x14ac:dyDescent="0.3">
      <c r="C5" s="10"/>
      <c r="D5" s="11"/>
      <c r="E5" s="11"/>
      <c r="F5" s="11"/>
      <c r="G5" s="12"/>
      <c r="H5" s="12"/>
      <c r="I5" s="13"/>
      <c r="J5" s="13"/>
      <c r="K5" s="13"/>
      <c r="L5" s="11"/>
      <c r="M5" s="11"/>
      <c r="N5" s="11"/>
    </row>
    <row r="7" spans="3:14" x14ac:dyDescent="0.2">
      <c r="C7" s="7" t="s">
        <v>12</v>
      </c>
      <c r="D7" s="8" t="s">
        <v>13</v>
      </c>
      <c r="E7" s="8" t="s">
        <v>14</v>
      </c>
      <c r="F7" s="8" t="s">
        <v>15</v>
      </c>
      <c r="G7" s="7" t="s">
        <v>16</v>
      </c>
      <c r="H7" s="7" t="s">
        <v>17</v>
      </c>
      <c r="I7" s="9" t="s">
        <v>18</v>
      </c>
      <c r="J7" s="9" t="s">
        <v>20</v>
      </c>
      <c r="K7" s="9" t="s">
        <v>21</v>
      </c>
      <c r="L7" s="8" t="s">
        <v>22</v>
      </c>
      <c r="M7" s="8" t="s">
        <v>23</v>
      </c>
      <c r="N7" s="8" t="s">
        <v>24</v>
      </c>
    </row>
    <row r="8" spans="3:14" x14ac:dyDescent="0.2">
      <c r="C8" s="7">
        <v>41820</v>
      </c>
      <c r="D8" s="8" t="s">
        <v>25</v>
      </c>
      <c r="E8" s="8" t="s">
        <v>26</v>
      </c>
      <c r="F8" s="8" t="s">
        <v>27</v>
      </c>
      <c r="G8" s="7">
        <v>28128</v>
      </c>
      <c r="H8" s="7">
        <v>36892</v>
      </c>
      <c r="I8" s="9">
        <v>6298140.0000000009</v>
      </c>
      <c r="J8" s="9">
        <v>748968.00000000012</v>
      </c>
      <c r="K8" s="9">
        <v>8053235.2000000002</v>
      </c>
      <c r="L8" s="8" t="str">
        <f t="shared" ref="L8:L17" si="0">PROPER(TEXT($C8,"mmmm"))</f>
        <v>Juin</v>
      </c>
      <c r="M8" s="21">
        <f t="shared" ref="M8:M17" ca="1" si="1">YEAR(TODAY())-YEAR($G8)</f>
        <v>38</v>
      </c>
      <c r="N8" s="8">
        <f>1</f>
        <v>1</v>
      </c>
    </row>
    <row r="9" spans="3:14" x14ac:dyDescent="0.2">
      <c r="C9" s="7">
        <v>41820</v>
      </c>
      <c r="D9" s="8" t="s">
        <v>28</v>
      </c>
      <c r="E9" s="8" t="s">
        <v>29</v>
      </c>
      <c r="F9" s="8" t="s">
        <v>27</v>
      </c>
      <c r="G9" s="7">
        <v>25756</v>
      </c>
      <c r="H9" s="7">
        <v>36893</v>
      </c>
      <c r="I9" s="9">
        <v>11095560.000000002</v>
      </c>
      <c r="J9" s="9">
        <v>1517392.7999999998</v>
      </c>
      <c r="K9" s="9">
        <v>13669729.920000002</v>
      </c>
      <c r="L9" s="8" t="str">
        <f t="shared" si="0"/>
        <v>Juin</v>
      </c>
      <c r="M9" s="21">
        <f t="shared" ca="1" si="1"/>
        <v>45</v>
      </c>
      <c r="N9" s="8">
        <f>1</f>
        <v>1</v>
      </c>
    </row>
    <row r="10" spans="3:14" x14ac:dyDescent="0.2">
      <c r="C10" s="7">
        <v>41820</v>
      </c>
      <c r="D10" s="8" t="s">
        <v>30</v>
      </c>
      <c r="E10" s="8" t="s">
        <v>31</v>
      </c>
      <c r="F10" s="8" t="s">
        <v>27</v>
      </c>
      <c r="G10" s="7">
        <v>25615</v>
      </c>
      <c r="H10" s="7">
        <v>36894</v>
      </c>
      <c r="I10" s="9">
        <v>10774770.000000002</v>
      </c>
      <c r="J10" s="9">
        <v>1327917.6000000001</v>
      </c>
      <c r="K10" s="9">
        <v>14735225.999999998</v>
      </c>
      <c r="L10" s="8" t="str">
        <f t="shared" si="0"/>
        <v>Juin</v>
      </c>
      <c r="M10" s="21">
        <f t="shared" ca="1" si="1"/>
        <v>45</v>
      </c>
      <c r="N10" s="8">
        <f>1</f>
        <v>1</v>
      </c>
    </row>
    <row r="11" spans="3:14" x14ac:dyDescent="0.2">
      <c r="C11" s="7">
        <v>41820</v>
      </c>
      <c r="D11" s="8" t="s">
        <v>32</v>
      </c>
      <c r="E11" s="8" t="s">
        <v>33</v>
      </c>
      <c r="F11" s="8" t="s">
        <v>27</v>
      </c>
      <c r="G11" s="7">
        <v>26719</v>
      </c>
      <c r="H11" s="7">
        <v>36895</v>
      </c>
      <c r="I11" s="9">
        <v>7192800.0000000009</v>
      </c>
      <c r="J11" s="9">
        <v>1028570.4000000003</v>
      </c>
      <c r="K11" s="9">
        <v>9182289.6000000015</v>
      </c>
      <c r="L11" s="8" t="str">
        <f t="shared" si="0"/>
        <v>Juin</v>
      </c>
      <c r="M11" s="21">
        <f t="shared" ca="1" si="1"/>
        <v>42</v>
      </c>
      <c r="N11" s="8">
        <f>1</f>
        <v>1</v>
      </c>
    </row>
    <row r="12" spans="3:14" x14ac:dyDescent="0.2">
      <c r="C12" s="7">
        <v>41820</v>
      </c>
      <c r="D12" s="8" t="s">
        <v>34</v>
      </c>
      <c r="E12" s="8" t="s">
        <v>35</v>
      </c>
      <c r="F12" s="8" t="s">
        <v>27</v>
      </c>
      <c r="G12" s="7">
        <v>26920</v>
      </c>
      <c r="H12" s="7">
        <v>36896</v>
      </c>
      <c r="I12" s="9">
        <v>2581700</v>
      </c>
      <c r="J12" s="9">
        <v>408424.93999999994</v>
      </c>
      <c r="K12" s="9">
        <v>3325745.9399999995</v>
      </c>
      <c r="L12" s="8" t="str">
        <f t="shared" si="0"/>
        <v>Juin</v>
      </c>
      <c r="M12" s="21">
        <f t="shared" ca="1" si="1"/>
        <v>42</v>
      </c>
      <c r="N12" s="8">
        <f>1</f>
        <v>1</v>
      </c>
    </row>
    <row r="13" spans="3:14" x14ac:dyDescent="0.2">
      <c r="C13" s="7">
        <v>41820</v>
      </c>
      <c r="D13" s="8" t="s">
        <v>36</v>
      </c>
      <c r="E13" s="8" t="s">
        <v>37</v>
      </c>
      <c r="F13" s="8" t="s">
        <v>38</v>
      </c>
      <c r="G13" s="7">
        <v>25953</v>
      </c>
      <c r="H13" s="7">
        <v>36897</v>
      </c>
      <c r="I13" s="9">
        <v>10253400</v>
      </c>
      <c r="J13" s="9">
        <v>1662388.2</v>
      </c>
      <c r="K13" s="9">
        <v>12406614.000000002</v>
      </c>
      <c r="L13" s="8" t="str">
        <f t="shared" si="0"/>
        <v>Juin</v>
      </c>
      <c r="M13" s="21">
        <f t="shared" ca="1" si="1"/>
        <v>44</v>
      </c>
      <c r="N13" s="8">
        <f>1</f>
        <v>1</v>
      </c>
    </row>
    <row r="14" spans="3:14" x14ac:dyDescent="0.2">
      <c r="C14" s="7">
        <v>41820</v>
      </c>
      <c r="D14" s="8" t="s">
        <v>39</v>
      </c>
      <c r="E14" s="8" t="s">
        <v>40</v>
      </c>
      <c r="F14" s="8" t="s">
        <v>27</v>
      </c>
      <c r="G14" s="7">
        <v>30121</v>
      </c>
      <c r="H14" s="7">
        <v>36898</v>
      </c>
      <c r="I14" s="9">
        <v>3272640.0000000005</v>
      </c>
      <c r="J14" s="9">
        <v>421644.60000000003</v>
      </c>
      <c r="K14" s="9">
        <v>4763444.4000000004</v>
      </c>
      <c r="L14" s="8" t="str">
        <f t="shared" si="0"/>
        <v>Juin</v>
      </c>
      <c r="M14" s="21">
        <f t="shared" ca="1" si="1"/>
        <v>33</v>
      </c>
      <c r="N14" s="8">
        <f>1</f>
        <v>1</v>
      </c>
    </row>
    <row r="15" spans="3:14" x14ac:dyDescent="0.2">
      <c r="C15" s="7">
        <v>41820</v>
      </c>
      <c r="D15" s="8" t="s">
        <v>41</v>
      </c>
      <c r="E15" s="8" t="s">
        <v>42</v>
      </c>
      <c r="F15" s="8" t="s">
        <v>27</v>
      </c>
      <c r="G15" s="7">
        <v>29969</v>
      </c>
      <c r="H15" s="7">
        <v>36899</v>
      </c>
      <c r="I15" s="9">
        <v>8614650</v>
      </c>
      <c r="J15" s="9">
        <v>1320513.48</v>
      </c>
      <c r="K15" s="9">
        <v>12324792.479999999</v>
      </c>
      <c r="L15" s="8" t="str">
        <f t="shared" si="0"/>
        <v>Juin</v>
      </c>
      <c r="M15" s="21">
        <f t="shared" ca="1" si="1"/>
        <v>33</v>
      </c>
      <c r="N15" s="8">
        <f>1</f>
        <v>1</v>
      </c>
    </row>
    <row r="16" spans="3:14" x14ac:dyDescent="0.2">
      <c r="C16" s="7">
        <v>41820</v>
      </c>
      <c r="D16" s="8" t="s">
        <v>43</v>
      </c>
      <c r="E16" s="8" t="s">
        <v>44</v>
      </c>
      <c r="F16" s="8" t="s">
        <v>27</v>
      </c>
      <c r="G16" s="7">
        <v>29092</v>
      </c>
      <c r="H16" s="7">
        <v>36900</v>
      </c>
      <c r="I16" s="9">
        <v>1044199.9999999999</v>
      </c>
      <c r="J16" s="9">
        <v>161478.72000000003</v>
      </c>
      <c r="K16" s="9">
        <v>1520355.2</v>
      </c>
      <c r="L16" s="8" t="str">
        <f t="shared" si="0"/>
        <v>Juin</v>
      </c>
      <c r="M16" s="21">
        <f t="shared" ca="1" si="1"/>
        <v>36</v>
      </c>
      <c r="N16" s="8">
        <f>1</f>
        <v>1</v>
      </c>
    </row>
    <row r="17" spans="3:14" x14ac:dyDescent="0.2">
      <c r="C17" s="7">
        <v>41820</v>
      </c>
      <c r="D17" s="8" t="s">
        <v>45</v>
      </c>
      <c r="E17" s="8" t="s">
        <v>46</v>
      </c>
      <c r="F17" s="8" t="s">
        <v>38</v>
      </c>
      <c r="G17" s="7">
        <v>29565</v>
      </c>
      <c r="H17" s="7">
        <v>36901</v>
      </c>
      <c r="I17" s="9">
        <v>5017200</v>
      </c>
      <c r="J17" s="9">
        <v>680169.60000000009</v>
      </c>
      <c r="K17" s="9">
        <v>6236876.8000000007</v>
      </c>
      <c r="L17" s="8" t="str">
        <f t="shared" si="0"/>
        <v>Juin</v>
      </c>
      <c r="M17" s="21">
        <f t="shared" ca="1" si="1"/>
        <v>35</v>
      </c>
      <c r="N17" s="8">
        <f>1</f>
        <v>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C4:N17"/>
  <sheetViews>
    <sheetView zoomScale="70" zoomScaleNormal="70" workbookViewId="0">
      <selection activeCell="C8" sqref="C8:O17"/>
    </sheetView>
  </sheetViews>
  <sheetFormatPr baseColWidth="10" defaultRowHeight="14.25" x14ac:dyDescent="0.2"/>
  <cols>
    <col min="3" max="3" width="7.3984375" style="1" customWidth="1"/>
    <col min="4" max="6" width="7.3984375" customWidth="1"/>
    <col min="7" max="8" width="7.3984375" style="1" customWidth="1"/>
    <col min="9" max="11" width="7.3984375" style="2" customWidth="1"/>
    <col min="12" max="14" width="7.3984375" customWidth="1"/>
  </cols>
  <sheetData>
    <row r="4" spans="3:14" ht="30" customHeight="1" x14ac:dyDescent="0.3">
      <c r="C4" s="3" t="str">
        <f>"La paie du mois de Juillet"</f>
        <v>La paie du mois de Juillet</v>
      </c>
      <c r="D4" s="4"/>
      <c r="E4" s="4"/>
      <c r="F4" s="4"/>
      <c r="G4" s="5"/>
      <c r="H4" s="5"/>
      <c r="I4" s="6"/>
      <c r="J4" s="6"/>
      <c r="K4" s="6"/>
      <c r="L4" s="4"/>
      <c r="M4" s="4"/>
      <c r="N4" s="4"/>
    </row>
    <row r="5" spans="3:14" ht="30" customHeight="1" x14ac:dyDescent="0.3">
      <c r="C5" s="10"/>
      <c r="D5" s="11"/>
      <c r="E5" s="11"/>
      <c r="F5" s="11"/>
      <c r="G5" s="12"/>
      <c r="H5" s="12"/>
      <c r="I5" s="13"/>
      <c r="J5" s="13"/>
      <c r="K5" s="13"/>
      <c r="L5" s="11"/>
      <c r="M5" s="11"/>
      <c r="N5" s="11"/>
    </row>
    <row r="7" spans="3:14" x14ac:dyDescent="0.2">
      <c r="C7" s="1" t="s">
        <v>12</v>
      </c>
      <c r="D7" t="s">
        <v>13</v>
      </c>
      <c r="E7" t="s">
        <v>14</v>
      </c>
      <c r="F7" t="s">
        <v>15</v>
      </c>
      <c r="G7" s="1" t="s">
        <v>16</v>
      </c>
      <c r="H7" s="1" t="s">
        <v>17</v>
      </c>
      <c r="I7" s="2" t="s">
        <v>18</v>
      </c>
      <c r="J7" s="2" t="s">
        <v>20</v>
      </c>
      <c r="K7" s="2" t="s">
        <v>21</v>
      </c>
      <c r="L7" t="s">
        <v>22</v>
      </c>
      <c r="M7" t="s">
        <v>23</v>
      </c>
      <c r="N7" t="s">
        <v>24</v>
      </c>
    </row>
    <row r="8" spans="3:14" x14ac:dyDescent="0.2">
      <c r="C8" s="7">
        <v>41851</v>
      </c>
      <c r="D8" s="8" t="s">
        <v>25</v>
      </c>
      <c r="E8" s="8" t="s">
        <v>26</v>
      </c>
      <c r="F8" s="8" t="s">
        <v>27</v>
      </c>
      <c r="G8" s="7">
        <v>28128</v>
      </c>
      <c r="H8" s="7">
        <v>36892</v>
      </c>
      <c r="I8" s="9">
        <v>6298140.0000000009</v>
      </c>
      <c r="J8" s="9">
        <v>748968.00000000012</v>
      </c>
      <c r="K8" s="9">
        <v>8538235.2000000011</v>
      </c>
      <c r="L8" s="8" t="str">
        <f t="shared" ref="L8:L17" si="0">PROPER(TEXT($C8,"mmmm"))</f>
        <v>Juillet</v>
      </c>
      <c r="M8" s="21">
        <f t="shared" ref="M8:M17" ca="1" si="1">YEAR(TODAY())-YEAR($G8)</f>
        <v>38</v>
      </c>
      <c r="N8" s="8">
        <f>1</f>
        <v>1</v>
      </c>
    </row>
    <row r="9" spans="3:14" x14ac:dyDescent="0.2">
      <c r="C9" s="7">
        <v>41851</v>
      </c>
      <c r="D9" s="8" t="s">
        <v>28</v>
      </c>
      <c r="E9" s="8" t="s">
        <v>29</v>
      </c>
      <c r="F9" s="8" t="s">
        <v>27</v>
      </c>
      <c r="G9" s="7">
        <v>25756</v>
      </c>
      <c r="H9" s="7">
        <v>36893</v>
      </c>
      <c r="I9" s="9">
        <v>11095560.000000002</v>
      </c>
      <c r="J9" s="9">
        <v>1517392.7999999998</v>
      </c>
      <c r="K9" s="9">
        <v>13669729.920000002</v>
      </c>
      <c r="L9" s="8" t="str">
        <f t="shared" si="0"/>
        <v>Juillet</v>
      </c>
      <c r="M9" s="21">
        <f t="shared" ca="1" si="1"/>
        <v>45</v>
      </c>
      <c r="N9" s="8">
        <f>1</f>
        <v>1</v>
      </c>
    </row>
    <row r="10" spans="3:14" x14ac:dyDescent="0.2">
      <c r="C10" s="7">
        <v>41851</v>
      </c>
      <c r="D10" s="8" t="s">
        <v>30</v>
      </c>
      <c r="E10" s="8" t="s">
        <v>31</v>
      </c>
      <c r="F10" s="8" t="s">
        <v>27</v>
      </c>
      <c r="G10" s="7">
        <v>25615</v>
      </c>
      <c r="H10" s="7">
        <v>36894</v>
      </c>
      <c r="I10" s="9">
        <v>10774770.000000002</v>
      </c>
      <c r="J10" s="9">
        <v>1327917.6000000001</v>
      </c>
      <c r="K10" s="9">
        <v>14735225.999999998</v>
      </c>
      <c r="L10" s="8" t="str">
        <f t="shared" si="0"/>
        <v>Juillet</v>
      </c>
      <c r="M10" s="21">
        <f t="shared" ca="1" si="1"/>
        <v>45</v>
      </c>
      <c r="N10" s="8">
        <f>1</f>
        <v>1</v>
      </c>
    </row>
    <row r="11" spans="3:14" x14ac:dyDescent="0.2">
      <c r="C11" s="7">
        <v>41851</v>
      </c>
      <c r="D11" s="8" t="s">
        <v>32</v>
      </c>
      <c r="E11" s="8" t="s">
        <v>33</v>
      </c>
      <c r="F11" s="8" t="s">
        <v>27</v>
      </c>
      <c r="G11" s="7">
        <v>26719</v>
      </c>
      <c r="H11" s="7">
        <v>36895</v>
      </c>
      <c r="I11" s="9">
        <v>7192800.0000000009</v>
      </c>
      <c r="J11" s="9">
        <v>1028570.4000000003</v>
      </c>
      <c r="K11" s="9">
        <v>9182289.6000000015</v>
      </c>
      <c r="L11" s="8" t="str">
        <f t="shared" si="0"/>
        <v>Juillet</v>
      </c>
      <c r="M11" s="21">
        <f t="shared" ca="1" si="1"/>
        <v>42</v>
      </c>
      <c r="N11" s="8">
        <f>1</f>
        <v>1</v>
      </c>
    </row>
    <row r="12" spans="3:14" x14ac:dyDescent="0.2">
      <c r="C12" s="7">
        <v>41851</v>
      </c>
      <c r="D12" s="8" t="s">
        <v>34</v>
      </c>
      <c r="E12" s="8" t="s">
        <v>35</v>
      </c>
      <c r="F12" s="8" t="s">
        <v>27</v>
      </c>
      <c r="G12" s="7">
        <v>26920</v>
      </c>
      <c r="H12" s="7">
        <v>36896</v>
      </c>
      <c r="I12" s="9">
        <v>2581700</v>
      </c>
      <c r="J12" s="9">
        <v>408424.93999999994</v>
      </c>
      <c r="K12" s="9">
        <v>3325745.9399999995</v>
      </c>
      <c r="L12" s="8" t="str">
        <f t="shared" si="0"/>
        <v>Juillet</v>
      </c>
      <c r="M12" s="21">
        <f t="shared" ca="1" si="1"/>
        <v>42</v>
      </c>
      <c r="N12" s="8">
        <f>1</f>
        <v>1</v>
      </c>
    </row>
    <row r="13" spans="3:14" x14ac:dyDescent="0.2">
      <c r="C13" s="7">
        <v>41851</v>
      </c>
      <c r="D13" s="8" t="s">
        <v>36</v>
      </c>
      <c r="E13" s="8" t="s">
        <v>37</v>
      </c>
      <c r="F13" s="8" t="s">
        <v>38</v>
      </c>
      <c r="G13" s="7">
        <v>25953</v>
      </c>
      <c r="H13" s="7">
        <v>36897</v>
      </c>
      <c r="I13" s="9">
        <v>10253400</v>
      </c>
      <c r="J13" s="9">
        <v>1662388.2</v>
      </c>
      <c r="K13" s="9">
        <v>12406614.000000002</v>
      </c>
      <c r="L13" s="8" t="str">
        <f t="shared" si="0"/>
        <v>Juillet</v>
      </c>
      <c r="M13" s="21">
        <f t="shared" ca="1" si="1"/>
        <v>44</v>
      </c>
      <c r="N13" s="8">
        <f>1</f>
        <v>1</v>
      </c>
    </row>
    <row r="14" spans="3:14" x14ac:dyDescent="0.2">
      <c r="C14" s="7">
        <v>41851</v>
      </c>
      <c r="D14" s="8" t="s">
        <v>39</v>
      </c>
      <c r="E14" s="8" t="s">
        <v>40</v>
      </c>
      <c r="F14" s="8" t="s">
        <v>27</v>
      </c>
      <c r="G14" s="7">
        <v>30121</v>
      </c>
      <c r="H14" s="7">
        <v>36898</v>
      </c>
      <c r="I14" s="9">
        <v>3272640.0000000005</v>
      </c>
      <c r="J14" s="9">
        <v>421644.60000000003</v>
      </c>
      <c r="K14" s="9">
        <v>4763444.4000000004</v>
      </c>
      <c r="L14" s="8" t="str">
        <f t="shared" si="0"/>
        <v>Juillet</v>
      </c>
      <c r="M14" s="21">
        <f t="shared" ca="1" si="1"/>
        <v>33</v>
      </c>
      <c r="N14" s="8">
        <f>1</f>
        <v>1</v>
      </c>
    </row>
    <row r="15" spans="3:14" x14ac:dyDescent="0.2">
      <c r="C15" s="7">
        <v>41851</v>
      </c>
      <c r="D15" s="8" t="s">
        <v>41</v>
      </c>
      <c r="E15" s="8" t="s">
        <v>42</v>
      </c>
      <c r="F15" s="8" t="s">
        <v>27</v>
      </c>
      <c r="G15" s="7">
        <v>29969</v>
      </c>
      <c r="H15" s="7">
        <v>36899</v>
      </c>
      <c r="I15" s="9">
        <v>8614650</v>
      </c>
      <c r="J15" s="9">
        <v>1320513.48</v>
      </c>
      <c r="K15" s="9">
        <v>12324792.479999999</v>
      </c>
      <c r="L15" s="8" t="str">
        <f t="shared" si="0"/>
        <v>Juillet</v>
      </c>
      <c r="M15" s="21">
        <f t="shared" ca="1" si="1"/>
        <v>33</v>
      </c>
      <c r="N15" s="8">
        <f>1</f>
        <v>1</v>
      </c>
    </row>
    <row r="16" spans="3:14" x14ac:dyDescent="0.2">
      <c r="C16" s="7">
        <v>41851</v>
      </c>
      <c r="D16" s="8" t="s">
        <v>43</v>
      </c>
      <c r="E16" s="8" t="s">
        <v>44</v>
      </c>
      <c r="F16" s="8" t="s">
        <v>27</v>
      </c>
      <c r="G16" s="7">
        <v>29092</v>
      </c>
      <c r="H16" s="7">
        <v>36900</v>
      </c>
      <c r="I16" s="9">
        <v>1044199.9999999999</v>
      </c>
      <c r="J16" s="9">
        <v>161478.72000000003</v>
      </c>
      <c r="K16" s="9">
        <v>1520355.2</v>
      </c>
      <c r="L16" s="8" t="str">
        <f t="shared" si="0"/>
        <v>Juillet</v>
      </c>
      <c r="M16" s="21">
        <f t="shared" ca="1" si="1"/>
        <v>36</v>
      </c>
      <c r="N16" s="8">
        <f>1</f>
        <v>1</v>
      </c>
    </row>
    <row r="17" spans="3:14" x14ac:dyDescent="0.2">
      <c r="C17" s="7">
        <v>41851</v>
      </c>
      <c r="D17" s="8" t="s">
        <v>45</v>
      </c>
      <c r="E17" s="8" t="s">
        <v>46</v>
      </c>
      <c r="F17" s="8" t="s">
        <v>38</v>
      </c>
      <c r="G17" s="7">
        <v>29565</v>
      </c>
      <c r="H17" s="7">
        <v>36901</v>
      </c>
      <c r="I17" s="9">
        <v>5017200</v>
      </c>
      <c r="J17" s="9">
        <v>680169.60000000009</v>
      </c>
      <c r="K17" s="9">
        <v>6236876.8000000007</v>
      </c>
      <c r="L17" s="8" t="str">
        <f t="shared" si="0"/>
        <v>Juillet</v>
      </c>
      <c r="M17" s="21">
        <f t="shared" ca="1" si="1"/>
        <v>35</v>
      </c>
      <c r="N17" s="8">
        <f>1</f>
        <v>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C5:N17"/>
  <sheetViews>
    <sheetView zoomScale="70" zoomScaleNormal="70" workbookViewId="0">
      <selection activeCell="C8" sqref="C8:O17"/>
    </sheetView>
  </sheetViews>
  <sheetFormatPr baseColWidth="10" defaultRowHeight="14.25" x14ac:dyDescent="0.2"/>
  <cols>
    <col min="3" max="3" width="7.59765625" style="1" customWidth="1"/>
    <col min="4" max="6" width="7.59765625" customWidth="1"/>
    <col min="7" max="8" width="7.59765625" style="1" customWidth="1"/>
    <col min="9" max="11" width="7.59765625" style="2" customWidth="1"/>
    <col min="12" max="14" width="7.59765625" customWidth="1"/>
  </cols>
  <sheetData>
    <row r="5" spans="3:14" ht="30" customHeight="1" x14ac:dyDescent="0.3">
      <c r="C5" s="3" t="str">
        <f>"La paie du mois de Août"</f>
        <v>La paie du mois de Août</v>
      </c>
      <c r="D5" s="4"/>
      <c r="E5" s="4"/>
      <c r="F5" s="4"/>
      <c r="G5" s="5"/>
      <c r="H5" s="5"/>
      <c r="I5" s="6"/>
      <c r="J5" s="6"/>
      <c r="K5" s="6"/>
      <c r="L5" s="4"/>
      <c r="M5" s="4"/>
      <c r="N5" s="4"/>
    </row>
    <row r="7" spans="3:14" x14ac:dyDescent="0.2">
      <c r="C7" s="1" t="s">
        <v>12</v>
      </c>
      <c r="D7" t="s">
        <v>13</v>
      </c>
      <c r="E7" t="s">
        <v>14</v>
      </c>
      <c r="F7" t="s">
        <v>15</v>
      </c>
      <c r="G7" s="1" t="s">
        <v>16</v>
      </c>
      <c r="H7" s="1" t="s">
        <v>17</v>
      </c>
      <c r="I7" s="2" t="s">
        <v>18</v>
      </c>
      <c r="J7" s="2" t="s">
        <v>20</v>
      </c>
      <c r="K7" s="2" t="s">
        <v>21</v>
      </c>
      <c r="L7" t="s">
        <v>22</v>
      </c>
      <c r="M7" t="s">
        <v>23</v>
      </c>
      <c r="N7" t="s">
        <v>24</v>
      </c>
    </row>
    <row r="8" spans="3:14" x14ac:dyDescent="0.2">
      <c r="C8" s="7">
        <v>41882</v>
      </c>
      <c r="D8" s="8" t="s">
        <v>25</v>
      </c>
      <c r="E8" s="8" t="s">
        <v>26</v>
      </c>
      <c r="F8" s="8" t="s">
        <v>27</v>
      </c>
      <c r="G8" s="7">
        <v>28128</v>
      </c>
      <c r="H8" s="7">
        <v>36892</v>
      </c>
      <c r="I8" s="9">
        <v>6298140.0000000009</v>
      </c>
      <c r="J8" s="9">
        <v>748968.00000000012</v>
      </c>
      <c r="K8" s="9">
        <v>8538235.2000000011</v>
      </c>
      <c r="L8" s="8" t="str">
        <f t="shared" ref="L8:L17" si="0">PROPER(TEXT($C8,"mmmm"))</f>
        <v>Août</v>
      </c>
      <c r="M8" s="21">
        <f t="shared" ref="M8:M17" ca="1" si="1">YEAR(TODAY())-YEAR($G8)</f>
        <v>38</v>
      </c>
      <c r="N8" s="8">
        <f>1</f>
        <v>1</v>
      </c>
    </row>
    <row r="9" spans="3:14" x14ac:dyDescent="0.2">
      <c r="C9" s="7">
        <v>41882</v>
      </c>
      <c r="D9" s="8" t="s">
        <v>28</v>
      </c>
      <c r="E9" s="8" t="s">
        <v>29</v>
      </c>
      <c r="F9" s="8" t="s">
        <v>27</v>
      </c>
      <c r="G9" s="7">
        <v>25756</v>
      </c>
      <c r="H9" s="7">
        <v>36893</v>
      </c>
      <c r="I9" s="9">
        <v>11095560.000000002</v>
      </c>
      <c r="J9" s="9">
        <v>1517392.7999999998</v>
      </c>
      <c r="K9" s="9">
        <v>13669729.920000002</v>
      </c>
      <c r="L9" s="8" t="str">
        <f t="shared" si="0"/>
        <v>Août</v>
      </c>
      <c r="M9" s="21">
        <f t="shared" ca="1" si="1"/>
        <v>45</v>
      </c>
      <c r="N9" s="8">
        <f>1</f>
        <v>1</v>
      </c>
    </row>
    <row r="10" spans="3:14" x14ac:dyDescent="0.2">
      <c r="C10" s="7">
        <v>41882</v>
      </c>
      <c r="D10" s="8" t="s">
        <v>30</v>
      </c>
      <c r="E10" s="8" t="s">
        <v>31</v>
      </c>
      <c r="F10" s="8" t="s">
        <v>27</v>
      </c>
      <c r="G10" s="7">
        <v>25615</v>
      </c>
      <c r="H10" s="7">
        <v>36894</v>
      </c>
      <c r="I10" s="9">
        <v>10774770.000000002</v>
      </c>
      <c r="J10" s="9">
        <v>1327917.6000000001</v>
      </c>
      <c r="K10" s="9">
        <v>14735225.999999998</v>
      </c>
      <c r="L10" s="8" t="str">
        <f t="shared" si="0"/>
        <v>Août</v>
      </c>
      <c r="M10" s="21">
        <f t="shared" ca="1" si="1"/>
        <v>45</v>
      </c>
      <c r="N10" s="8">
        <f>1</f>
        <v>1</v>
      </c>
    </row>
    <row r="11" spans="3:14" x14ac:dyDescent="0.2">
      <c r="C11" s="7">
        <v>41882</v>
      </c>
      <c r="D11" s="8" t="s">
        <v>32</v>
      </c>
      <c r="E11" s="8" t="s">
        <v>33</v>
      </c>
      <c r="F11" s="8" t="s">
        <v>27</v>
      </c>
      <c r="G11" s="7">
        <v>26719</v>
      </c>
      <c r="H11" s="7">
        <v>36895</v>
      </c>
      <c r="I11" s="9">
        <v>7192800.0000000009</v>
      </c>
      <c r="J11" s="9">
        <v>1028570.4000000003</v>
      </c>
      <c r="K11" s="9">
        <v>9182289.6000000015</v>
      </c>
      <c r="L11" s="8" t="str">
        <f t="shared" si="0"/>
        <v>Août</v>
      </c>
      <c r="M11" s="21">
        <f t="shared" ca="1" si="1"/>
        <v>42</v>
      </c>
      <c r="N11" s="8">
        <f>1</f>
        <v>1</v>
      </c>
    </row>
    <row r="12" spans="3:14" x14ac:dyDescent="0.2">
      <c r="C12" s="7">
        <v>41882</v>
      </c>
      <c r="D12" s="8" t="s">
        <v>34</v>
      </c>
      <c r="E12" s="8" t="s">
        <v>35</v>
      </c>
      <c r="F12" s="8" t="s">
        <v>27</v>
      </c>
      <c r="G12" s="7">
        <v>26920</v>
      </c>
      <c r="H12" s="7">
        <v>36896</v>
      </c>
      <c r="I12" s="9">
        <v>2581700</v>
      </c>
      <c r="J12" s="9">
        <v>408424.93999999994</v>
      </c>
      <c r="K12" s="9">
        <v>3325745.9399999995</v>
      </c>
      <c r="L12" s="8" t="str">
        <f t="shared" si="0"/>
        <v>Août</v>
      </c>
      <c r="M12" s="21">
        <f t="shared" ca="1" si="1"/>
        <v>42</v>
      </c>
      <c r="N12" s="8">
        <f>1</f>
        <v>1</v>
      </c>
    </row>
    <row r="13" spans="3:14" x14ac:dyDescent="0.2">
      <c r="C13" s="7">
        <v>41882</v>
      </c>
      <c r="D13" s="8" t="s">
        <v>36</v>
      </c>
      <c r="E13" s="8" t="s">
        <v>37</v>
      </c>
      <c r="F13" s="8" t="s">
        <v>38</v>
      </c>
      <c r="G13" s="7">
        <v>25953</v>
      </c>
      <c r="H13" s="7">
        <v>36897</v>
      </c>
      <c r="I13" s="9">
        <v>10253400</v>
      </c>
      <c r="J13" s="9">
        <v>1662388.2</v>
      </c>
      <c r="K13" s="9">
        <v>12406614.000000002</v>
      </c>
      <c r="L13" s="8" t="str">
        <f t="shared" si="0"/>
        <v>Août</v>
      </c>
      <c r="M13" s="21">
        <f t="shared" ca="1" si="1"/>
        <v>44</v>
      </c>
      <c r="N13" s="8">
        <f>1</f>
        <v>1</v>
      </c>
    </row>
    <row r="14" spans="3:14" x14ac:dyDescent="0.2">
      <c r="C14" s="7">
        <v>41882</v>
      </c>
      <c r="D14" s="8" t="s">
        <v>39</v>
      </c>
      <c r="E14" s="8" t="s">
        <v>40</v>
      </c>
      <c r="F14" s="8" t="s">
        <v>27</v>
      </c>
      <c r="G14" s="7">
        <v>30121</v>
      </c>
      <c r="H14" s="7">
        <v>36898</v>
      </c>
      <c r="I14" s="9">
        <v>3272640.0000000005</v>
      </c>
      <c r="J14" s="9">
        <v>421644.60000000003</v>
      </c>
      <c r="K14" s="9">
        <v>4763444.4000000004</v>
      </c>
      <c r="L14" s="8" t="str">
        <f t="shared" si="0"/>
        <v>Août</v>
      </c>
      <c r="M14" s="21">
        <f t="shared" ca="1" si="1"/>
        <v>33</v>
      </c>
      <c r="N14" s="8">
        <f>1</f>
        <v>1</v>
      </c>
    </row>
    <row r="15" spans="3:14" x14ac:dyDescent="0.2">
      <c r="C15" s="7">
        <v>41882</v>
      </c>
      <c r="D15" s="8" t="s">
        <v>41</v>
      </c>
      <c r="E15" s="8" t="s">
        <v>42</v>
      </c>
      <c r="F15" s="8" t="s">
        <v>27</v>
      </c>
      <c r="G15" s="7">
        <v>29969</v>
      </c>
      <c r="H15" s="7">
        <v>36899</v>
      </c>
      <c r="I15" s="9">
        <v>8614650</v>
      </c>
      <c r="J15" s="9">
        <v>1320513.48</v>
      </c>
      <c r="K15" s="9">
        <v>12324792.479999999</v>
      </c>
      <c r="L15" s="8" t="str">
        <f t="shared" si="0"/>
        <v>Août</v>
      </c>
      <c r="M15" s="21">
        <f t="shared" ca="1" si="1"/>
        <v>33</v>
      </c>
      <c r="N15" s="8">
        <f>1</f>
        <v>1</v>
      </c>
    </row>
    <row r="16" spans="3:14" x14ac:dyDescent="0.2">
      <c r="C16" s="7">
        <v>41882</v>
      </c>
      <c r="D16" s="8" t="s">
        <v>43</v>
      </c>
      <c r="E16" s="8" t="s">
        <v>44</v>
      </c>
      <c r="F16" s="8" t="s">
        <v>27</v>
      </c>
      <c r="G16" s="7">
        <v>29092</v>
      </c>
      <c r="H16" s="7">
        <v>36900</v>
      </c>
      <c r="I16" s="9">
        <v>1044199.9999999999</v>
      </c>
      <c r="J16" s="9">
        <v>161478.72000000003</v>
      </c>
      <c r="K16" s="9">
        <v>1520355.2</v>
      </c>
      <c r="L16" s="8" t="str">
        <f t="shared" si="0"/>
        <v>Août</v>
      </c>
      <c r="M16" s="21">
        <f t="shared" ca="1" si="1"/>
        <v>36</v>
      </c>
      <c r="N16" s="8">
        <f>1</f>
        <v>1</v>
      </c>
    </row>
    <row r="17" spans="3:14" x14ac:dyDescent="0.2">
      <c r="C17" s="7">
        <v>41882</v>
      </c>
      <c r="D17" s="8" t="s">
        <v>45</v>
      </c>
      <c r="E17" s="8" t="s">
        <v>46</v>
      </c>
      <c r="F17" s="8" t="s">
        <v>38</v>
      </c>
      <c r="G17" s="7">
        <v>29565</v>
      </c>
      <c r="H17" s="7">
        <v>36901</v>
      </c>
      <c r="I17" s="9">
        <v>5017200</v>
      </c>
      <c r="J17" s="9">
        <v>680169.60000000009</v>
      </c>
      <c r="K17" s="9">
        <v>6236876.8000000007</v>
      </c>
      <c r="L17" s="8" t="str">
        <f t="shared" si="0"/>
        <v>Août</v>
      </c>
      <c r="M17" s="21">
        <f t="shared" ca="1" si="1"/>
        <v>35</v>
      </c>
      <c r="N17" s="8">
        <f>1</f>
        <v>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C5:N17"/>
  <sheetViews>
    <sheetView zoomScale="70" zoomScaleNormal="70" workbookViewId="0">
      <selection activeCell="C8" sqref="C8:O17"/>
    </sheetView>
  </sheetViews>
  <sheetFormatPr baseColWidth="10" defaultRowHeight="14.25" x14ac:dyDescent="0.2"/>
  <cols>
    <col min="3" max="3" width="9.09765625" style="1" customWidth="1"/>
    <col min="4" max="6" width="9.09765625" customWidth="1"/>
    <col min="7" max="8" width="9.09765625" style="1" customWidth="1"/>
    <col min="9" max="11" width="9.09765625" style="2" customWidth="1"/>
    <col min="12" max="14" width="9.09765625" customWidth="1"/>
  </cols>
  <sheetData>
    <row r="5" spans="3:14" ht="30" customHeight="1" x14ac:dyDescent="0.3">
      <c r="C5" s="3" t="str">
        <f>"La paie du mois de Septembre"</f>
        <v>La paie du mois de Septembre</v>
      </c>
      <c r="D5" s="4"/>
      <c r="E5" s="4"/>
      <c r="F5" s="4"/>
      <c r="G5" s="5"/>
      <c r="H5" s="5"/>
      <c r="I5" s="6"/>
      <c r="J5" s="6"/>
      <c r="K5" s="6"/>
      <c r="L5" s="4"/>
      <c r="M5" s="4"/>
      <c r="N5" s="4"/>
    </row>
    <row r="7" spans="3:14" x14ac:dyDescent="0.2">
      <c r="C7" s="1" t="s">
        <v>12</v>
      </c>
      <c r="D7" t="s">
        <v>13</v>
      </c>
      <c r="E7" t="s">
        <v>14</v>
      </c>
      <c r="F7" t="s">
        <v>15</v>
      </c>
      <c r="G7" s="1" t="s">
        <v>16</v>
      </c>
      <c r="H7" s="1" t="s">
        <v>17</v>
      </c>
      <c r="I7" s="2" t="s">
        <v>18</v>
      </c>
      <c r="J7" s="2" t="s">
        <v>20</v>
      </c>
      <c r="K7" s="2" t="s">
        <v>21</v>
      </c>
      <c r="L7" t="s">
        <v>22</v>
      </c>
      <c r="M7" t="s">
        <v>23</v>
      </c>
      <c r="N7" t="s">
        <v>24</v>
      </c>
    </row>
    <row r="8" spans="3:14" x14ac:dyDescent="0.2">
      <c r="C8" s="7">
        <v>41912</v>
      </c>
      <c r="D8" s="8" t="s">
        <v>25</v>
      </c>
      <c r="E8" s="8" t="s">
        <v>26</v>
      </c>
      <c r="F8" s="8" t="s">
        <v>27</v>
      </c>
      <c r="G8" s="7">
        <v>28128</v>
      </c>
      <c r="H8" s="7">
        <v>36892</v>
      </c>
      <c r="I8" s="9">
        <v>6298140.0000000009</v>
      </c>
      <c r="J8" s="9">
        <v>748968.00000000012</v>
      </c>
      <c r="K8" s="9">
        <v>8538235.2000000011</v>
      </c>
      <c r="L8" s="8" t="str">
        <f t="shared" ref="L8:L17" si="0">PROPER(TEXT($C8,"mmmm"))</f>
        <v>Septembre</v>
      </c>
      <c r="M8" s="21">
        <f t="shared" ref="M8:M17" ca="1" si="1">YEAR(TODAY())-YEAR($G8)</f>
        <v>38</v>
      </c>
      <c r="N8" s="8">
        <f>1</f>
        <v>1</v>
      </c>
    </row>
    <row r="9" spans="3:14" x14ac:dyDescent="0.2">
      <c r="C9" s="7">
        <v>41912</v>
      </c>
      <c r="D9" s="8" t="s">
        <v>28</v>
      </c>
      <c r="E9" s="8" t="s">
        <v>29</v>
      </c>
      <c r="F9" s="8" t="s">
        <v>27</v>
      </c>
      <c r="G9" s="7">
        <v>25756</v>
      </c>
      <c r="H9" s="7">
        <v>36893</v>
      </c>
      <c r="I9" s="9">
        <v>11095560.000000002</v>
      </c>
      <c r="J9" s="9">
        <v>1517392.7999999998</v>
      </c>
      <c r="K9" s="9">
        <v>13669729.920000002</v>
      </c>
      <c r="L9" s="8" t="str">
        <f t="shared" si="0"/>
        <v>Septembre</v>
      </c>
      <c r="M9" s="21">
        <f t="shared" ca="1" si="1"/>
        <v>45</v>
      </c>
      <c r="N9" s="8">
        <f>1</f>
        <v>1</v>
      </c>
    </row>
    <row r="10" spans="3:14" x14ac:dyDescent="0.2">
      <c r="C10" s="7">
        <v>41912</v>
      </c>
      <c r="D10" s="8" t="s">
        <v>30</v>
      </c>
      <c r="E10" s="8" t="s">
        <v>31</v>
      </c>
      <c r="F10" s="8" t="s">
        <v>27</v>
      </c>
      <c r="G10" s="7">
        <v>25615</v>
      </c>
      <c r="H10" s="7">
        <v>36894</v>
      </c>
      <c r="I10" s="9">
        <v>10774770.000000002</v>
      </c>
      <c r="J10" s="9">
        <v>1327917.6000000001</v>
      </c>
      <c r="K10" s="9">
        <v>14735225.999999998</v>
      </c>
      <c r="L10" s="8" t="str">
        <f t="shared" si="0"/>
        <v>Septembre</v>
      </c>
      <c r="M10" s="21">
        <f t="shared" ca="1" si="1"/>
        <v>45</v>
      </c>
      <c r="N10" s="8">
        <f>1</f>
        <v>1</v>
      </c>
    </row>
    <row r="11" spans="3:14" x14ac:dyDescent="0.2">
      <c r="C11" s="7">
        <v>41912</v>
      </c>
      <c r="D11" s="8" t="s">
        <v>32</v>
      </c>
      <c r="E11" s="8" t="s">
        <v>33</v>
      </c>
      <c r="F11" s="8" t="s">
        <v>27</v>
      </c>
      <c r="G11" s="7">
        <v>26719</v>
      </c>
      <c r="H11" s="7">
        <v>36895</v>
      </c>
      <c r="I11" s="9">
        <v>7192800.0000000009</v>
      </c>
      <c r="J11" s="9">
        <v>1028570.4000000003</v>
      </c>
      <c r="K11" s="9">
        <v>9182289.6000000015</v>
      </c>
      <c r="L11" s="8" t="str">
        <f t="shared" si="0"/>
        <v>Septembre</v>
      </c>
      <c r="M11" s="21">
        <f t="shared" ca="1" si="1"/>
        <v>42</v>
      </c>
      <c r="N11" s="8">
        <f>1</f>
        <v>1</v>
      </c>
    </row>
    <row r="12" spans="3:14" x14ac:dyDescent="0.2">
      <c r="C12" s="7">
        <v>41912</v>
      </c>
      <c r="D12" s="8" t="s">
        <v>34</v>
      </c>
      <c r="E12" s="8" t="s">
        <v>35</v>
      </c>
      <c r="F12" s="8" t="s">
        <v>27</v>
      </c>
      <c r="G12" s="7">
        <v>26920</v>
      </c>
      <c r="H12" s="7">
        <v>36896</v>
      </c>
      <c r="I12" s="9">
        <v>2581700</v>
      </c>
      <c r="J12" s="9">
        <v>408424.93999999994</v>
      </c>
      <c r="K12" s="9">
        <v>3325745.9399999995</v>
      </c>
      <c r="L12" s="8" t="str">
        <f t="shared" si="0"/>
        <v>Septembre</v>
      </c>
      <c r="M12" s="21">
        <f t="shared" ca="1" si="1"/>
        <v>42</v>
      </c>
      <c r="N12" s="8">
        <f>1</f>
        <v>1</v>
      </c>
    </row>
    <row r="13" spans="3:14" x14ac:dyDescent="0.2">
      <c r="C13" s="7">
        <v>41912</v>
      </c>
      <c r="D13" s="8" t="s">
        <v>36</v>
      </c>
      <c r="E13" s="8" t="s">
        <v>37</v>
      </c>
      <c r="F13" s="8" t="s">
        <v>38</v>
      </c>
      <c r="G13" s="7">
        <v>25953</v>
      </c>
      <c r="H13" s="7">
        <v>36897</v>
      </c>
      <c r="I13" s="9">
        <v>10253400</v>
      </c>
      <c r="J13" s="9">
        <v>1662388.2</v>
      </c>
      <c r="K13" s="9">
        <v>12406614.000000002</v>
      </c>
      <c r="L13" s="8" t="str">
        <f t="shared" si="0"/>
        <v>Septembre</v>
      </c>
      <c r="M13" s="21">
        <f t="shared" ca="1" si="1"/>
        <v>44</v>
      </c>
      <c r="N13" s="8">
        <f>1</f>
        <v>1</v>
      </c>
    </row>
    <row r="14" spans="3:14" x14ac:dyDescent="0.2">
      <c r="C14" s="7">
        <v>41912</v>
      </c>
      <c r="D14" s="8" t="s">
        <v>39</v>
      </c>
      <c r="E14" s="8" t="s">
        <v>40</v>
      </c>
      <c r="F14" s="8" t="s">
        <v>27</v>
      </c>
      <c r="G14" s="7">
        <v>30121</v>
      </c>
      <c r="H14" s="7">
        <v>36898</v>
      </c>
      <c r="I14" s="9">
        <v>3272640.0000000005</v>
      </c>
      <c r="J14" s="9">
        <v>421644.60000000003</v>
      </c>
      <c r="K14" s="9">
        <v>4763444.4000000004</v>
      </c>
      <c r="L14" s="8" t="str">
        <f t="shared" si="0"/>
        <v>Septembre</v>
      </c>
      <c r="M14" s="21">
        <f t="shared" ca="1" si="1"/>
        <v>33</v>
      </c>
      <c r="N14" s="8">
        <f>1</f>
        <v>1</v>
      </c>
    </row>
    <row r="15" spans="3:14" x14ac:dyDescent="0.2">
      <c r="C15" s="7">
        <v>41912</v>
      </c>
      <c r="D15" s="8" t="s">
        <v>41</v>
      </c>
      <c r="E15" s="8" t="s">
        <v>42</v>
      </c>
      <c r="F15" s="8" t="s">
        <v>27</v>
      </c>
      <c r="G15" s="7">
        <v>29969</v>
      </c>
      <c r="H15" s="7">
        <v>36899</v>
      </c>
      <c r="I15" s="9">
        <v>8614650</v>
      </c>
      <c r="J15" s="9">
        <v>1320513.48</v>
      </c>
      <c r="K15" s="9">
        <v>12324792.479999999</v>
      </c>
      <c r="L15" s="8" t="str">
        <f t="shared" si="0"/>
        <v>Septembre</v>
      </c>
      <c r="M15" s="21">
        <f t="shared" ca="1" si="1"/>
        <v>33</v>
      </c>
      <c r="N15" s="8">
        <f>1</f>
        <v>1</v>
      </c>
    </row>
    <row r="16" spans="3:14" x14ac:dyDescent="0.2">
      <c r="C16" s="7">
        <v>41912</v>
      </c>
      <c r="D16" s="8" t="s">
        <v>43</v>
      </c>
      <c r="E16" s="8" t="s">
        <v>44</v>
      </c>
      <c r="F16" s="8" t="s">
        <v>27</v>
      </c>
      <c r="G16" s="7">
        <v>29092</v>
      </c>
      <c r="H16" s="7">
        <v>36900</v>
      </c>
      <c r="I16" s="9">
        <v>1044199.9999999999</v>
      </c>
      <c r="J16" s="9">
        <v>161478.72000000003</v>
      </c>
      <c r="K16" s="9">
        <v>1520355.2</v>
      </c>
      <c r="L16" s="8" t="str">
        <f t="shared" si="0"/>
        <v>Septembre</v>
      </c>
      <c r="M16" s="21">
        <f t="shared" ca="1" si="1"/>
        <v>36</v>
      </c>
      <c r="N16" s="8">
        <f>1</f>
        <v>1</v>
      </c>
    </row>
    <row r="17" spans="3:14" x14ac:dyDescent="0.2">
      <c r="C17" s="7">
        <v>41912</v>
      </c>
      <c r="D17" s="8" t="s">
        <v>45</v>
      </c>
      <c r="E17" s="8" t="s">
        <v>46</v>
      </c>
      <c r="F17" s="8" t="s">
        <v>38</v>
      </c>
      <c r="G17" s="7">
        <v>29565</v>
      </c>
      <c r="H17" s="7">
        <v>36901</v>
      </c>
      <c r="I17" s="9">
        <v>5017200</v>
      </c>
      <c r="J17" s="9">
        <v>680169.60000000009</v>
      </c>
      <c r="K17" s="9">
        <v>6236876.8000000007</v>
      </c>
      <c r="L17" s="8" t="str">
        <f t="shared" si="0"/>
        <v>Septembre</v>
      </c>
      <c r="M17" s="21">
        <f t="shared" ca="1" si="1"/>
        <v>35</v>
      </c>
      <c r="N17" s="8">
        <f>1</f>
        <v>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C5:N17"/>
  <sheetViews>
    <sheetView topLeftCell="B1" zoomScale="70" zoomScaleNormal="70" workbookViewId="0">
      <selection activeCell="C8" sqref="C8:O17"/>
    </sheetView>
  </sheetViews>
  <sheetFormatPr baseColWidth="10" defaultRowHeight="14.25" x14ac:dyDescent="0.2"/>
  <cols>
    <col min="3" max="3" width="9.8984375" style="1" customWidth="1"/>
    <col min="4" max="6" width="9.8984375" customWidth="1"/>
    <col min="7" max="8" width="9.8984375" style="1" customWidth="1"/>
    <col min="9" max="11" width="9.8984375" style="2" customWidth="1"/>
    <col min="12" max="14" width="9.8984375" customWidth="1"/>
  </cols>
  <sheetData>
    <row r="5" spans="3:14" ht="30" customHeight="1" x14ac:dyDescent="0.3">
      <c r="C5" s="3" t="str">
        <f>"La paie du mois de Octobre"</f>
        <v>La paie du mois de Octobre</v>
      </c>
      <c r="D5" s="4"/>
      <c r="E5" s="4"/>
      <c r="F5" s="4"/>
      <c r="G5" s="5"/>
      <c r="H5" s="5"/>
      <c r="I5" s="6"/>
      <c r="J5" s="6"/>
      <c r="K5" s="6"/>
      <c r="L5" s="4"/>
      <c r="M5" s="4"/>
      <c r="N5" s="4"/>
    </row>
    <row r="6" spans="3:14" x14ac:dyDescent="0.2">
      <c r="C6" s="20">
        <v>1</v>
      </c>
      <c r="D6" s="20">
        <v>2</v>
      </c>
      <c r="E6" s="20">
        <v>3</v>
      </c>
      <c r="F6" s="20">
        <v>4</v>
      </c>
      <c r="G6" s="20">
        <v>5</v>
      </c>
      <c r="H6" s="20">
        <v>6</v>
      </c>
      <c r="I6" s="20">
        <v>7</v>
      </c>
      <c r="J6" s="20">
        <v>8</v>
      </c>
      <c r="K6" s="20">
        <v>9</v>
      </c>
      <c r="L6" s="20">
        <v>10</v>
      </c>
      <c r="M6" s="20">
        <v>11</v>
      </c>
      <c r="N6" s="20">
        <v>12</v>
      </c>
    </row>
    <row r="7" spans="3:14" x14ac:dyDescent="0.2">
      <c r="C7" s="7" t="s">
        <v>12</v>
      </c>
      <c r="D7" s="8" t="s">
        <v>13</v>
      </c>
      <c r="E7" s="8" t="s">
        <v>14</v>
      </c>
      <c r="F7" s="8" t="s">
        <v>15</v>
      </c>
      <c r="G7" s="7" t="s">
        <v>16</v>
      </c>
      <c r="H7" s="7" t="s">
        <v>17</v>
      </c>
      <c r="I7" s="9" t="s">
        <v>18</v>
      </c>
      <c r="J7" s="9" t="s">
        <v>20</v>
      </c>
      <c r="K7" s="9" t="s">
        <v>21</v>
      </c>
      <c r="L7" s="8" t="s">
        <v>22</v>
      </c>
      <c r="M7" s="8" t="s">
        <v>23</v>
      </c>
      <c r="N7" s="8" t="s">
        <v>24</v>
      </c>
    </row>
    <row r="8" spans="3:14" x14ac:dyDescent="0.2">
      <c r="C8" s="7">
        <v>41943</v>
      </c>
      <c r="D8" s="8" t="s">
        <v>25</v>
      </c>
      <c r="E8" s="8" t="s">
        <v>26</v>
      </c>
      <c r="F8" s="8" t="s">
        <v>27</v>
      </c>
      <c r="G8" s="7">
        <v>28128</v>
      </c>
      <c r="H8" s="7">
        <v>36892</v>
      </c>
      <c r="I8" s="9">
        <v>6298140.0000000009</v>
      </c>
      <c r="J8" s="9">
        <v>748968.00000000012</v>
      </c>
      <c r="K8" s="9">
        <v>8538235.2000000011</v>
      </c>
      <c r="L8" s="8" t="str">
        <f t="shared" ref="L8:L17" si="0">PROPER(TEXT($C8,"mmmm"))</f>
        <v>Octobre</v>
      </c>
      <c r="M8" s="21">
        <f t="shared" ref="M8:M17" ca="1" si="1">YEAR(TODAY())-YEAR($G8)</f>
        <v>38</v>
      </c>
      <c r="N8" s="8">
        <f>1</f>
        <v>1</v>
      </c>
    </row>
    <row r="9" spans="3:14" x14ac:dyDescent="0.2">
      <c r="C9" s="7">
        <v>41943</v>
      </c>
      <c r="D9" s="8" t="s">
        <v>28</v>
      </c>
      <c r="E9" s="8" t="s">
        <v>29</v>
      </c>
      <c r="F9" s="8" t="s">
        <v>27</v>
      </c>
      <c r="G9" s="7">
        <v>25756</v>
      </c>
      <c r="H9" s="7">
        <v>36893</v>
      </c>
      <c r="I9" s="9">
        <v>11095560.000000002</v>
      </c>
      <c r="J9" s="9">
        <v>1517392.7999999998</v>
      </c>
      <c r="K9" s="9">
        <v>13669729.920000002</v>
      </c>
      <c r="L9" s="8" t="str">
        <f t="shared" si="0"/>
        <v>Octobre</v>
      </c>
      <c r="M9" s="21">
        <f t="shared" ca="1" si="1"/>
        <v>45</v>
      </c>
      <c r="N9" s="8">
        <f>1</f>
        <v>1</v>
      </c>
    </row>
    <row r="10" spans="3:14" x14ac:dyDescent="0.2">
      <c r="C10" s="7">
        <v>41943</v>
      </c>
      <c r="D10" s="8" t="s">
        <v>30</v>
      </c>
      <c r="E10" s="8" t="s">
        <v>31</v>
      </c>
      <c r="F10" s="8" t="s">
        <v>27</v>
      </c>
      <c r="G10" s="7">
        <v>25615</v>
      </c>
      <c r="H10" s="7">
        <v>36894</v>
      </c>
      <c r="I10" s="9">
        <v>10774770.000000002</v>
      </c>
      <c r="J10" s="9">
        <v>1327917.6000000001</v>
      </c>
      <c r="K10" s="9">
        <v>14735225.999999998</v>
      </c>
      <c r="L10" s="8" t="str">
        <f t="shared" si="0"/>
        <v>Octobre</v>
      </c>
      <c r="M10" s="21">
        <f t="shared" ca="1" si="1"/>
        <v>45</v>
      </c>
      <c r="N10" s="8">
        <f>1</f>
        <v>1</v>
      </c>
    </row>
    <row r="11" spans="3:14" x14ac:dyDescent="0.2">
      <c r="C11" s="7">
        <v>41943</v>
      </c>
      <c r="D11" s="8" t="s">
        <v>32</v>
      </c>
      <c r="E11" s="8" t="s">
        <v>33</v>
      </c>
      <c r="F11" s="8" t="s">
        <v>27</v>
      </c>
      <c r="G11" s="7">
        <v>26719</v>
      </c>
      <c r="H11" s="7">
        <v>36895</v>
      </c>
      <c r="I11" s="9">
        <v>7192800.0000000009</v>
      </c>
      <c r="J11" s="9">
        <v>1028570.4000000003</v>
      </c>
      <c r="K11" s="9">
        <v>9182289.6000000015</v>
      </c>
      <c r="L11" s="8" t="str">
        <f t="shared" si="0"/>
        <v>Octobre</v>
      </c>
      <c r="M11" s="21">
        <f t="shared" ca="1" si="1"/>
        <v>42</v>
      </c>
      <c r="N11" s="8">
        <f>1</f>
        <v>1</v>
      </c>
    </row>
    <row r="12" spans="3:14" x14ac:dyDescent="0.2">
      <c r="C12" s="7">
        <v>41943</v>
      </c>
      <c r="D12" s="8" t="s">
        <v>34</v>
      </c>
      <c r="E12" s="8" t="s">
        <v>35</v>
      </c>
      <c r="F12" s="8" t="s">
        <v>27</v>
      </c>
      <c r="G12" s="7">
        <v>26920</v>
      </c>
      <c r="H12" s="7">
        <v>36896</v>
      </c>
      <c r="I12" s="9">
        <v>2581700</v>
      </c>
      <c r="J12" s="9">
        <v>408424.93999999994</v>
      </c>
      <c r="K12" s="9">
        <v>3325745.9399999995</v>
      </c>
      <c r="L12" s="8" t="str">
        <f t="shared" si="0"/>
        <v>Octobre</v>
      </c>
      <c r="M12" s="21">
        <f t="shared" ca="1" si="1"/>
        <v>42</v>
      </c>
      <c r="N12" s="8">
        <f>1</f>
        <v>1</v>
      </c>
    </row>
    <row r="13" spans="3:14" x14ac:dyDescent="0.2">
      <c r="C13" s="7">
        <v>41943</v>
      </c>
      <c r="D13" s="8" t="s">
        <v>36</v>
      </c>
      <c r="E13" s="8" t="s">
        <v>37</v>
      </c>
      <c r="F13" s="8" t="s">
        <v>38</v>
      </c>
      <c r="G13" s="7">
        <v>25953</v>
      </c>
      <c r="H13" s="7">
        <v>36897</v>
      </c>
      <c r="I13" s="9">
        <v>10253400</v>
      </c>
      <c r="J13" s="9">
        <v>1662388.2</v>
      </c>
      <c r="K13" s="9">
        <v>12406614.000000002</v>
      </c>
      <c r="L13" s="8" t="str">
        <f t="shared" si="0"/>
        <v>Octobre</v>
      </c>
      <c r="M13" s="21">
        <f t="shared" ca="1" si="1"/>
        <v>44</v>
      </c>
      <c r="N13" s="8">
        <f>1</f>
        <v>1</v>
      </c>
    </row>
    <row r="14" spans="3:14" x14ac:dyDescent="0.2">
      <c r="C14" s="7">
        <v>41943</v>
      </c>
      <c r="D14" s="8" t="s">
        <v>39</v>
      </c>
      <c r="E14" s="8" t="s">
        <v>40</v>
      </c>
      <c r="F14" s="8" t="s">
        <v>27</v>
      </c>
      <c r="G14" s="7">
        <v>30121</v>
      </c>
      <c r="H14" s="7">
        <v>36898</v>
      </c>
      <c r="I14" s="9">
        <v>3272640.0000000005</v>
      </c>
      <c r="J14" s="9">
        <v>421644.60000000003</v>
      </c>
      <c r="K14" s="9">
        <v>4763444.4000000004</v>
      </c>
      <c r="L14" s="8" t="str">
        <f t="shared" si="0"/>
        <v>Octobre</v>
      </c>
      <c r="M14" s="21">
        <f t="shared" ca="1" si="1"/>
        <v>33</v>
      </c>
      <c r="N14" s="8">
        <f>1</f>
        <v>1</v>
      </c>
    </row>
    <row r="15" spans="3:14" x14ac:dyDescent="0.2">
      <c r="C15" s="7">
        <v>41943</v>
      </c>
      <c r="D15" s="8" t="s">
        <v>41</v>
      </c>
      <c r="E15" s="8" t="s">
        <v>42</v>
      </c>
      <c r="F15" s="8" t="s">
        <v>27</v>
      </c>
      <c r="G15" s="7">
        <v>29969</v>
      </c>
      <c r="H15" s="7">
        <v>36899</v>
      </c>
      <c r="I15" s="9">
        <v>8614650</v>
      </c>
      <c r="J15" s="9">
        <v>1320513.48</v>
      </c>
      <c r="K15" s="9">
        <v>12324792.479999999</v>
      </c>
      <c r="L15" s="8" t="str">
        <f t="shared" si="0"/>
        <v>Octobre</v>
      </c>
      <c r="M15" s="21">
        <f t="shared" ca="1" si="1"/>
        <v>33</v>
      </c>
      <c r="N15" s="8">
        <f>1</f>
        <v>1</v>
      </c>
    </row>
    <row r="16" spans="3:14" x14ac:dyDescent="0.2">
      <c r="C16" s="7">
        <v>41943</v>
      </c>
      <c r="D16" s="8" t="s">
        <v>43</v>
      </c>
      <c r="E16" s="8" t="s">
        <v>44</v>
      </c>
      <c r="F16" s="8" t="s">
        <v>27</v>
      </c>
      <c r="G16" s="7">
        <v>29092</v>
      </c>
      <c r="H16" s="7">
        <v>36900</v>
      </c>
      <c r="I16" s="9">
        <v>1044199.9999999999</v>
      </c>
      <c r="J16" s="9">
        <v>161478.72000000003</v>
      </c>
      <c r="K16" s="9">
        <v>1520355.2</v>
      </c>
      <c r="L16" s="8" t="str">
        <f t="shared" si="0"/>
        <v>Octobre</v>
      </c>
      <c r="M16" s="21">
        <f t="shared" ca="1" si="1"/>
        <v>36</v>
      </c>
      <c r="N16" s="8">
        <f>1</f>
        <v>1</v>
      </c>
    </row>
    <row r="17" spans="3:14" x14ac:dyDescent="0.2">
      <c r="C17" s="7">
        <v>41943</v>
      </c>
      <c r="D17" s="8" t="s">
        <v>45</v>
      </c>
      <c r="E17" s="8" t="s">
        <v>46</v>
      </c>
      <c r="F17" s="8" t="s">
        <v>38</v>
      </c>
      <c r="G17" s="7">
        <v>29565</v>
      </c>
      <c r="H17" s="7">
        <v>36901</v>
      </c>
      <c r="I17" s="9">
        <v>5017200</v>
      </c>
      <c r="J17" s="9">
        <v>680169.60000000009</v>
      </c>
      <c r="K17" s="9">
        <v>6236876.8000000007</v>
      </c>
      <c r="L17" s="8" t="str">
        <f t="shared" si="0"/>
        <v>Octobre</v>
      </c>
      <c r="M17" s="21">
        <f t="shared" ca="1" si="1"/>
        <v>35</v>
      </c>
      <c r="N17" s="8">
        <f>1</f>
        <v>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C5:N17"/>
  <sheetViews>
    <sheetView topLeftCell="B1" zoomScale="70" zoomScaleNormal="70" workbookViewId="0">
      <selection activeCell="C8" sqref="C8:O17"/>
    </sheetView>
  </sheetViews>
  <sheetFormatPr baseColWidth="10" defaultRowHeight="14.25" x14ac:dyDescent="0.2"/>
  <cols>
    <col min="3" max="3" width="7.5" style="1" customWidth="1"/>
    <col min="4" max="6" width="7.5" customWidth="1"/>
    <col min="7" max="8" width="7.5" style="1" customWidth="1"/>
    <col min="9" max="11" width="7.5" style="2" customWidth="1"/>
    <col min="12" max="14" width="7.5" customWidth="1"/>
  </cols>
  <sheetData>
    <row r="5" spans="3:14" ht="30" customHeight="1" x14ac:dyDescent="0.3">
      <c r="C5" s="3" t="str">
        <f>"La paie du mois de Novembre"</f>
        <v>La paie du mois de Novembre</v>
      </c>
      <c r="D5" s="4"/>
      <c r="E5" s="4"/>
      <c r="F5" s="4"/>
      <c r="G5" s="5"/>
      <c r="H5" s="5"/>
      <c r="I5" s="6"/>
      <c r="J5" s="6"/>
      <c r="K5" s="6"/>
      <c r="L5" s="4"/>
      <c r="M5" s="4"/>
      <c r="N5" s="4"/>
    </row>
    <row r="7" spans="3:14" x14ac:dyDescent="0.2">
      <c r="C7" s="7" t="s">
        <v>12</v>
      </c>
      <c r="D7" s="8" t="s">
        <v>13</v>
      </c>
      <c r="E7" s="8" t="s">
        <v>14</v>
      </c>
      <c r="F7" s="8" t="s">
        <v>15</v>
      </c>
      <c r="G7" s="7" t="s">
        <v>16</v>
      </c>
      <c r="H7" s="7" t="s">
        <v>17</v>
      </c>
      <c r="I7" s="9" t="s">
        <v>18</v>
      </c>
      <c r="J7" s="9" t="s">
        <v>20</v>
      </c>
      <c r="K7" s="9" t="s">
        <v>21</v>
      </c>
      <c r="L7" s="8" t="s">
        <v>22</v>
      </c>
      <c r="M7" s="8" t="s">
        <v>23</v>
      </c>
      <c r="N7" s="8" t="s">
        <v>24</v>
      </c>
    </row>
    <row r="8" spans="3:14" x14ac:dyDescent="0.2">
      <c r="C8" s="7">
        <v>41973</v>
      </c>
      <c r="D8" s="8" t="s">
        <v>25</v>
      </c>
      <c r="E8" s="8" t="s">
        <v>26</v>
      </c>
      <c r="F8" s="8" t="s">
        <v>27</v>
      </c>
      <c r="G8" s="7">
        <v>28128</v>
      </c>
      <c r="H8" s="7">
        <v>36892</v>
      </c>
      <c r="I8" s="9">
        <v>6298140.0000000009</v>
      </c>
      <c r="J8" s="9">
        <v>748968.00000000012</v>
      </c>
      <c r="K8" s="9">
        <v>8538235.2000000011</v>
      </c>
      <c r="L8" s="8" t="str">
        <f t="shared" ref="L8:L17" si="0">PROPER(TEXT($C8,"mmmm"))</f>
        <v>Novembre</v>
      </c>
      <c r="M8" s="21">
        <f t="shared" ref="M8:M17" ca="1" si="1">YEAR(TODAY())-YEAR($G8)</f>
        <v>38</v>
      </c>
      <c r="N8" s="8">
        <f>1</f>
        <v>1</v>
      </c>
    </row>
    <row r="9" spans="3:14" x14ac:dyDescent="0.2">
      <c r="C9" s="7">
        <v>41973</v>
      </c>
      <c r="D9" s="8" t="s">
        <v>28</v>
      </c>
      <c r="E9" s="8" t="s">
        <v>29</v>
      </c>
      <c r="F9" s="8" t="s">
        <v>27</v>
      </c>
      <c r="G9" s="7">
        <v>25756</v>
      </c>
      <c r="H9" s="7">
        <v>36893</v>
      </c>
      <c r="I9" s="9">
        <v>11095560.000000002</v>
      </c>
      <c r="J9" s="9">
        <v>1517392.7999999998</v>
      </c>
      <c r="K9" s="9">
        <v>13669729.920000002</v>
      </c>
      <c r="L9" s="8" t="str">
        <f t="shared" si="0"/>
        <v>Novembre</v>
      </c>
      <c r="M9" s="21">
        <f t="shared" ca="1" si="1"/>
        <v>45</v>
      </c>
      <c r="N9" s="8">
        <f>1</f>
        <v>1</v>
      </c>
    </row>
    <row r="10" spans="3:14" x14ac:dyDescent="0.2">
      <c r="C10" s="7">
        <v>41973</v>
      </c>
      <c r="D10" s="8" t="s">
        <v>30</v>
      </c>
      <c r="E10" s="8" t="s">
        <v>31</v>
      </c>
      <c r="F10" s="8" t="s">
        <v>27</v>
      </c>
      <c r="G10" s="7">
        <v>25615</v>
      </c>
      <c r="H10" s="7">
        <v>36894</v>
      </c>
      <c r="I10" s="9">
        <v>10774770.000000002</v>
      </c>
      <c r="J10" s="9">
        <v>1327917.6000000001</v>
      </c>
      <c r="K10" s="9">
        <v>14735225.999999998</v>
      </c>
      <c r="L10" s="8" t="str">
        <f t="shared" si="0"/>
        <v>Novembre</v>
      </c>
      <c r="M10" s="21">
        <f t="shared" ca="1" si="1"/>
        <v>45</v>
      </c>
      <c r="N10" s="8">
        <f>1</f>
        <v>1</v>
      </c>
    </row>
    <row r="11" spans="3:14" x14ac:dyDescent="0.2">
      <c r="C11" s="7">
        <v>41973</v>
      </c>
      <c r="D11" s="8" t="s">
        <v>32</v>
      </c>
      <c r="E11" s="8" t="s">
        <v>33</v>
      </c>
      <c r="F11" s="8" t="s">
        <v>27</v>
      </c>
      <c r="G11" s="7">
        <v>26719</v>
      </c>
      <c r="H11" s="7">
        <v>36895</v>
      </c>
      <c r="I11" s="9">
        <v>7192800.0000000009</v>
      </c>
      <c r="J11" s="9">
        <v>1028570.4000000003</v>
      </c>
      <c r="K11" s="9">
        <v>9182289.6000000015</v>
      </c>
      <c r="L11" s="8" t="str">
        <f t="shared" si="0"/>
        <v>Novembre</v>
      </c>
      <c r="M11" s="21">
        <f t="shared" ca="1" si="1"/>
        <v>42</v>
      </c>
      <c r="N11" s="8">
        <f>1</f>
        <v>1</v>
      </c>
    </row>
    <row r="12" spans="3:14" x14ac:dyDescent="0.2">
      <c r="C12" s="7">
        <v>41973</v>
      </c>
      <c r="D12" s="8" t="s">
        <v>34</v>
      </c>
      <c r="E12" s="8" t="s">
        <v>35</v>
      </c>
      <c r="F12" s="8" t="s">
        <v>27</v>
      </c>
      <c r="G12" s="7">
        <v>26920</v>
      </c>
      <c r="H12" s="7">
        <v>36896</v>
      </c>
      <c r="I12" s="9">
        <v>2581700</v>
      </c>
      <c r="J12" s="9">
        <v>408424.93999999994</v>
      </c>
      <c r="K12" s="9">
        <v>3325745.9399999995</v>
      </c>
      <c r="L12" s="8" t="str">
        <f t="shared" si="0"/>
        <v>Novembre</v>
      </c>
      <c r="M12" s="21">
        <f t="shared" ca="1" si="1"/>
        <v>42</v>
      </c>
      <c r="N12" s="8">
        <f>1</f>
        <v>1</v>
      </c>
    </row>
    <row r="13" spans="3:14" x14ac:dyDescent="0.2">
      <c r="C13" s="7">
        <v>41973</v>
      </c>
      <c r="D13" s="8" t="s">
        <v>36</v>
      </c>
      <c r="E13" s="8" t="s">
        <v>37</v>
      </c>
      <c r="F13" s="8" t="s">
        <v>38</v>
      </c>
      <c r="G13" s="7">
        <v>25953</v>
      </c>
      <c r="H13" s="7">
        <v>36897</v>
      </c>
      <c r="I13" s="9">
        <v>10253400</v>
      </c>
      <c r="J13" s="9">
        <v>1662388.2</v>
      </c>
      <c r="K13" s="9">
        <v>12406614.000000002</v>
      </c>
      <c r="L13" s="8" t="str">
        <f t="shared" si="0"/>
        <v>Novembre</v>
      </c>
      <c r="M13" s="21">
        <f t="shared" ca="1" si="1"/>
        <v>44</v>
      </c>
      <c r="N13" s="8">
        <f>1</f>
        <v>1</v>
      </c>
    </row>
    <row r="14" spans="3:14" x14ac:dyDescent="0.2">
      <c r="C14" s="7">
        <v>41973</v>
      </c>
      <c r="D14" s="8" t="s">
        <v>39</v>
      </c>
      <c r="E14" s="8" t="s">
        <v>40</v>
      </c>
      <c r="F14" s="8" t="s">
        <v>27</v>
      </c>
      <c r="G14" s="7">
        <v>30121</v>
      </c>
      <c r="H14" s="7">
        <v>36898</v>
      </c>
      <c r="I14" s="9">
        <v>3272640.0000000005</v>
      </c>
      <c r="J14" s="9">
        <v>421644.60000000003</v>
      </c>
      <c r="K14" s="9">
        <v>4763444.4000000004</v>
      </c>
      <c r="L14" s="8" t="str">
        <f t="shared" si="0"/>
        <v>Novembre</v>
      </c>
      <c r="M14" s="21">
        <f t="shared" ca="1" si="1"/>
        <v>33</v>
      </c>
      <c r="N14" s="8">
        <f>1</f>
        <v>1</v>
      </c>
    </row>
    <row r="15" spans="3:14" x14ac:dyDescent="0.2">
      <c r="C15" s="7">
        <v>41973</v>
      </c>
      <c r="D15" s="8" t="s">
        <v>41</v>
      </c>
      <c r="E15" s="8" t="s">
        <v>42</v>
      </c>
      <c r="F15" s="8" t="s">
        <v>27</v>
      </c>
      <c r="G15" s="7">
        <v>29969</v>
      </c>
      <c r="H15" s="7">
        <v>36899</v>
      </c>
      <c r="I15" s="9">
        <v>8614650</v>
      </c>
      <c r="J15" s="9">
        <v>1320513.48</v>
      </c>
      <c r="K15" s="9">
        <v>12324792.479999999</v>
      </c>
      <c r="L15" s="8" t="str">
        <f t="shared" si="0"/>
        <v>Novembre</v>
      </c>
      <c r="M15" s="21">
        <f t="shared" ca="1" si="1"/>
        <v>33</v>
      </c>
      <c r="N15" s="8">
        <f>1</f>
        <v>1</v>
      </c>
    </row>
    <row r="16" spans="3:14" x14ac:dyDescent="0.2">
      <c r="C16" s="7">
        <v>41973</v>
      </c>
      <c r="D16" s="8" t="s">
        <v>43</v>
      </c>
      <c r="E16" s="8" t="s">
        <v>44</v>
      </c>
      <c r="F16" s="8" t="s">
        <v>27</v>
      </c>
      <c r="G16" s="7">
        <v>29092</v>
      </c>
      <c r="H16" s="7">
        <v>36900</v>
      </c>
      <c r="I16" s="9">
        <v>1044199.9999999999</v>
      </c>
      <c r="J16" s="9">
        <v>161478.72000000003</v>
      </c>
      <c r="K16" s="9">
        <v>1520355.2</v>
      </c>
      <c r="L16" s="8" t="str">
        <f t="shared" si="0"/>
        <v>Novembre</v>
      </c>
      <c r="M16" s="21">
        <f t="shared" ca="1" si="1"/>
        <v>36</v>
      </c>
      <c r="N16" s="8">
        <f>1</f>
        <v>1</v>
      </c>
    </row>
    <row r="17" spans="3:14" x14ac:dyDescent="0.2">
      <c r="C17" s="7">
        <v>41973</v>
      </c>
      <c r="D17" s="8" t="s">
        <v>45</v>
      </c>
      <c r="E17" s="8" t="s">
        <v>46</v>
      </c>
      <c r="F17" s="8" t="s">
        <v>38</v>
      </c>
      <c r="G17" s="7">
        <v>29565</v>
      </c>
      <c r="H17" s="7">
        <v>36901</v>
      </c>
      <c r="I17" s="9">
        <v>5017200</v>
      </c>
      <c r="J17" s="9">
        <v>680169.60000000009</v>
      </c>
      <c r="K17" s="9">
        <v>6236876.8000000007</v>
      </c>
      <c r="L17" s="8" t="str">
        <f t="shared" si="0"/>
        <v>Novembre</v>
      </c>
      <c r="M17" s="21">
        <f t="shared" ca="1" si="1"/>
        <v>35</v>
      </c>
      <c r="N17" s="8">
        <f>1</f>
        <v>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C5:L17"/>
  <sheetViews>
    <sheetView zoomScale="70" zoomScaleNormal="70" workbookViewId="0">
      <selection activeCell="C8" sqref="C8:O17"/>
    </sheetView>
  </sheetViews>
  <sheetFormatPr baseColWidth="10" defaultRowHeight="14.25" x14ac:dyDescent="0.2"/>
  <cols>
    <col min="3" max="3" width="9.69921875" style="1" customWidth="1"/>
    <col min="4" max="6" width="9.69921875" customWidth="1"/>
    <col min="7" max="8" width="9.69921875" style="1" customWidth="1"/>
    <col min="9" max="9" width="9.69921875" style="2" customWidth="1"/>
    <col min="10" max="12" width="9.69921875" customWidth="1"/>
  </cols>
  <sheetData>
    <row r="5" spans="3:12" ht="30" customHeight="1" x14ac:dyDescent="0.3">
      <c r="C5" s="3" t="str">
        <f>"La paie du mois de Décembre"</f>
        <v>La paie du mois de Décembre</v>
      </c>
      <c r="D5" s="4"/>
      <c r="E5" s="4"/>
      <c r="F5" s="4"/>
      <c r="G5" s="5"/>
      <c r="H5" s="5"/>
      <c r="I5" s="6"/>
      <c r="J5" s="4"/>
      <c r="K5" s="4"/>
      <c r="L5" s="4"/>
    </row>
    <row r="7" spans="3:12" x14ac:dyDescent="0.2">
      <c r="C7" s="7" t="s">
        <v>12</v>
      </c>
      <c r="D7" s="8" t="s">
        <v>13</v>
      </c>
      <c r="E7" s="8" t="s">
        <v>14</v>
      </c>
      <c r="F7" s="8" t="s">
        <v>15</v>
      </c>
      <c r="G7" s="7" t="s">
        <v>16</v>
      </c>
      <c r="H7" s="7" t="s">
        <v>17</v>
      </c>
      <c r="I7" s="9" t="s">
        <v>18</v>
      </c>
      <c r="J7" s="8" t="s">
        <v>22</v>
      </c>
      <c r="K7" s="8" t="s">
        <v>23</v>
      </c>
      <c r="L7" s="8" t="s">
        <v>24</v>
      </c>
    </row>
    <row r="8" spans="3:12" x14ac:dyDescent="0.2">
      <c r="C8" s="7">
        <v>42004</v>
      </c>
      <c r="D8" s="8" t="s">
        <v>25</v>
      </c>
      <c r="E8" s="8" t="s">
        <v>26</v>
      </c>
      <c r="F8" s="8" t="s">
        <v>27</v>
      </c>
      <c r="G8" s="7">
        <v>28128</v>
      </c>
      <c r="H8" s="7">
        <v>36892</v>
      </c>
      <c r="I8" s="9">
        <v>6298140.0000000009</v>
      </c>
      <c r="J8" s="8" t="str">
        <f t="shared" ref="J8:J17" si="0">PROPER(TEXT($C8,"mmmm"))</f>
        <v>Décembre</v>
      </c>
      <c r="K8" s="21">
        <f t="shared" ref="K8:K17" ca="1" si="1">YEAR(TODAY())-YEAR($G8)</f>
        <v>38</v>
      </c>
      <c r="L8" s="8">
        <f>1</f>
        <v>1</v>
      </c>
    </row>
    <row r="9" spans="3:12" x14ac:dyDescent="0.2">
      <c r="C9" s="7">
        <v>42004</v>
      </c>
      <c r="D9" s="8" t="s">
        <v>28</v>
      </c>
      <c r="E9" s="8" t="s">
        <v>29</v>
      </c>
      <c r="F9" s="8" t="s">
        <v>27</v>
      </c>
      <c r="G9" s="7">
        <v>25756</v>
      </c>
      <c r="H9" s="7">
        <v>36893</v>
      </c>
      <c r="I9" s="9">
        <v>11095560.000000002</v>
      </c>
      <c r="J9" s="8" t="str">
        <f t="shared" si="0"/>
        <v>Décembre</v>
      </c>
      <c r="K9" s="21">
        <f t="shared" ca="1" si="1"/>
        <v>45</v>
      </c>
      <c r="L9" s="8">
        <f>1</f>
        <v>1</v>
      </c>
    </row>
    <row r="10" spans="3:12" x14ac:dyDescent="0.2">
      <c r="C10" s="7">
        <v>42004</v>
      </c>
      <c r="D10" s="8" t="s">
        <v>30</v>
      </c>
      <c r="E10" s="8" t="s">
        <v>31</v>
      </c>
      <c r="F10" s="8" t="s">
        <v>27</v>
      </c>
      <c r="G10" s="7">
        <v>25615</v>
      </c>
      <c r="H10" s="7">
        <v>36894</v>
      </c>
      <c r="I10" s="9">
        <v>10774770.000000002</v>
      </c>
      <c r="J10" s="8" t="str">
        <f t="shared" si="0"/>
        <v>Décembre</v>
      </c>
      <c r="K10" s="21">
        <f t="shared" ca="1" si="1"/>
        <v>45</v>
      </c>
      <c r="L10" s="8">
        <f>1</f>
        <v>1</v>
      </c>
    </row>
    <row r="11" spans="3:12" x14ac:dyDescent="0.2">
      <c r="C11" s="7">
        <v>42004</v>
      </c>
      <c r="D11" s="8" t="s">
        <v>32</v>
      </c>
      <c r="E11" s="8" t="s">
        <v>33</v>
      </c>
      <c r="F11" s="8" t="s">
        <v>27</v>
      </c>
      <c r="G11" s="7">
        <v>26719</v>
      </c>
      <c r="H11" s="7">
        <v>36895</v>
      </c>
      <c r="I11" s="9">
        <v>7192800.0000000009</v>
      </c>
      <c r="J11" s="8" t="str">
        <f t="shared" si="0"/>
        <v>Décembre</v>
      </c>
      <c r="K11" s="21">
        <f t="shared" ca="1" si="1"/>
        <v>42</v>
      </c>
      <c r="L11" s="8">
        <f>1</f>
        <v>1</v>
      </c>
    </row>
    <row r="12" spans="3:12" x14ac:dyDescent="0.2">
      <c r="C12" s="7">
        <v>42004</v>
      </c>
      <c r="D12" s="8" t="s">
        <v>34</v>
      </c>
      <c r="E12" s="8" t="s">
        <v>35</v>
      </c>
      <c r="F12" s="8" t="s">
        <v>27</v>
      </c>
      <c r="G12" s="7">
        <v>26920</v>
      </c>
      <c r="H12" s="7">
        <v>36896</v>
      </c>
      <c r="I12" s="9">
        <v>2581700</v>
      </c>
      <c r="J12" s="8" t="str">
        <f t="shared" si="0"/>
        <v>Décembre</v>
      </c>
      <c r="K12" s="21">
        <f t="shared" ca="1" si="1"/>
        <v>42</v>
      </c>
      <c r="L12" s="8">
        <f>1</f>
        <v>1</v>
      </c>
    </row>
    <row r="13" spans="3:12" x14ac:dyDescent="0.2">
      <c r="C13" s="7">
        <v>42004</v>
      </c>
      <c r="D13" s="8" t="s">
        <v>36</v>
      </c>
      <c r="E13" s="8" t="s">
        <v>37</v>
      </c>
      <c r="F13" s="8" t="s">
        <v>27</v>
      </c>
      <c r="G13" s="7">
        <v>26920</v>
      </c>
      <c r="H13" s="7">
        <v>36896</v>
      </c>
      <c r="I13" s="9">
        <v>2581700</v>
      </c>
      <c r="J13" s="8" t="str">
        <f t="shared" si="0"/>
        <v>Décembre</v>
      </c>
      <c r="K13" s="21">
        <f t="shared" ca="1" si="1"/>
        <v>42</v>
      </c>
      <c r="L13" s="8">
        <f>1</f>
        <v>1</v>
      </c>
    </row>
    <row r="14" spans="3:12" x14ac:dyDescent="0.2">
      <c r="C14" s="7">
        <v>42004</v>
      </c>
      <c r="D14" s="8" t="s">
        <v>39</v>
      </c>
      <c r="E14" s="8" t="s">
        <v>40</v>
      </c>
      <c r="F14" s="8" t="s">
        <v>27</v>
      </c>
      <c r="G14" s="7">
        <v>26920</v>
      </c>
      <c r="H14" s="7">
        <v>36896</v>
      </c>
      <c r="I14" s="9">
        <v>2581700</v>
      </c>
      <c r="J14" s="8" t="str">
        <f t="shared" si="0"/>
        <v>Décembre</v>
      </c>
      <c r="K14" s="21">
        <f t="shared" ca="1" si="1"/>
        <v>42</v>
      </c>
      <c r="L14" s="8">
        <f>1</f>
        <v>1</v>
      </c>
    </row>
    <row r="15" spans="3:12" x14ac:dyDescent="0.2">
      <c r="C15" s="7">
        <v>42004</v>
      </c>
      <c r="D15" s="8" t="s">
        <v>41</v>
      </c>
      <c r="E15" s="8" t="s">
        <v>42</v>
      </c>
      <c r="F15" s="8" t="s">
        <v>27</v>
      </c>
      <c r="G15" s="7">
        <v>26920</v>
      </c>
      <c r="H15" s="7">
        <v>36896</v>
      </c>
      <c r="I15" s="9">
        <v>2581700</v>
      </c>
      <c r="J15" s="8" t="str">
        <f t="shared" si="0"/>
        <v>Décembre</v>
      </c>
      <c r="K15" s="21">
        <f t="shared" ca="1" si="1"/>
        <v>42</v>
      </c>
      <c r="L15" s="8">
        <f>1</f>
        <v>1</v>
      </c>
    </row>
    <row r="16" spans="3:12" x14ac:dyDescent="0.2">
      <c r="C16" s="7">
        <v>42004</v>
      </c>
      <c r="D16" s="8" t="s">
        <v>43</v>
      </c>
      <c r="E16" s="8" t="s">
        <v>44</v>
      </c>
      <c r="F16" s="8" t="s">
        <v>27</v>
      </c>
      <c r="G16" s="7">
        <v>26920</v>
      </c>
      <c r="H16" s="7">
        <v>36896</v>
      </c>
      <c r="I16" s="9">
        <v>2581700</v>
      </c>
      <c r="J16" s="8" t="str">
        <f t="shared" si="0"/>
        <v>Décembre</v>
      </c>
      <c r="K16" s="21">
        <f t="shared" ca="1" si="1"/>
        <v>42</v>
      </c>
      <c r="L16" s="8">
        <f>1</f>
        <v>1</v>
      </c>
    </row>
    <row r="17" spans="3:12" x14ac:dyDescent="0.2">
      <c r="C17" s="7">
        <v>42004</v>
      </c>
      <c r="D17" s="8" t="s">
        <v>45</v>
      </c>
      <c r="E17" s="8" t="s">
        <v>46</v>
      </c>
      <c r="F17" s="8" t="s">
        <v>27</v>
      </c>
      <c r="G17" s="7">
        <v>26920</v>
      </c>
      <c r="H17" s="7">
        <v>36896</v>
      </c>
      <c r="I17" s="9">
        <v>2581700</v>
      </c>
      <c r="J17" s="8" t="str">
        <f t="shared" si="0"/>
        <v>Décembre</v>
      </c>
      <c r="K17" s="21">
        <f t="shared" ca="1" si="1"/>
        <v>42</v>
      </c>
      <c r="L17" s="8">
        <f>1</f>
        <v>1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Accueil</vt:lpstr>
      <vt:lpstr>Résumé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Lotfi GARZOUN</dc:creator>
  <cp:lastModifiedBy>LG</cp:lastModifiedBy>
  <dcterms:created xsi:type="dcterms:W3CDTF">2015-12-22T15:33:47Z</dcterms:created>
  <dcterms:modified xsi:type="dcterms:W3CDTF">2015-12-23T20:42:15Z</dcterms:modified>
</cp:coreProperties>
</file>