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035" yWindow="-240" windowWidth="12540" windowHeight="10800"/>
  </bookViews>
  <sheets>
    <sheet name="NHI 2014" sheetId="1" r:id="rId1"/>
    <sheet name="Techniplast" sheetId="9" r:id="rId2"/>
  </sheets>
  <definedNames>
    <definedName name="_xlnm.Print_Titles" localSheetId="0">'NHI 2014'!$8:$10</definedName>
    <definedName name="_xlnm.Print_Area" localSheetId="0">'NHI 2014'!$A$15:$AQ$18</definedName>
  </definedNames>
  <calcPr calcId="125725"/>
</workbook>
</file>

<file path=xl/calcChain.xml><?xml version="1.0" encoding="utf-8"?>
<calcChain xmlns="http://schemas.openxmlformats.org/spreadsheetml/2006/main">
  <c r="AC24" i="1"/>
  <c r="AB24"/>
  <c r="AA24"/>
  <c r="Z24"/>
  <c r="Y24"/>
  <c r="X24"/>
  <c r="W24"/>
  <c r="E33" i="9" s="1"/>
  <c r="V24" i="1"/>
  <c r="U24"/>
  <c r="T24"/>
  <c r="S24"/>
  <c r="R24"/>
  <c r="Q24"/>
  <c r="P24"/>
  <c r="O24"/>
  <c r="N24"/>
  <c r="M24"/>
  <c r="E12" i="9" s="1"/>
  <c r="L24" i="1"/>
  <c r="K24"/>
  <c r="J24"/>
  <c r="I24"/>
  <c r="H24"/>
  <c r="G24"/>
  <c r="F24"/>
  <c r="E24"/>
  <c r="D24"/>
  <c r="C24"/>
  <c r="AC23"/>
  <c r="AA23"/>
  <c r="Y23"/>
  <c r="V23"/>
  <c r="T23"/>
  <c r="Q23"/>
  <c r="O23"/>
  <c r="L23"/>
  <c r="J23"/>
  <c r="G23"/>
  <c r="E23"/>
  <c r="AD22"/>
  <c r="AC22"/>
  <c r="AB22"/>
  <c r="AA22"/>
  <c r="Z22"/>
  <c r="Y22"/>
  <c r="W22"/>
  <c r="V22"/>
  <c r="U22"/>
  <c r="T22"/>
  <c r="R22"/>
  <c r="Q22"/>
  <c r="P22"/>
  <c r="O22"/>
  <c r="M22"/>
  <c r="L22"/>
  <c r="K22"/>
  <c r="J22"/>
  <c r="H22"/>
  <c r="G22"/>
  <c r="F22"/>
  <c r="E22"/>
  <c r="C22"/>
  <c r="AD21"/>
  <c r="AD23" s="1"/>
  <c r="AC21"/>
  <c r="AB21"/>
  <c r="AB23" s="1"/>
  <c r="AA21"/>
  <c r="Z21"/>
  <c r="Z23" s="1"/>
  <c r="Y21"/>
  <c r="W21"/>
  <c r="W23" s="1"/>
  <c r="V21"/>
  <c r="U21"/>
  <c r="U23" s="1"/>
  <c r="T21"/>
  <c r="R21"/>
  <c r="R23" s="1"/>
  <c r="Q21"/>
  <c r="P21"/>
  <c r="P23" s="1"/>
  <c r="O21"/>
  <c r="M21"/>
  <c r="M23" s="1"/>
  <c r="L21"/>
  <c r="K21"/>
  <c r="K23" s="1"/>
  <c r="J21"/>
  <c r="H21"/>
  <c r="H23" s="1"/>
  <c r="G21"/>
  <c r="F21"/>
  <c r="F23" s="1"/>
  <c r="E21"/>
  <c r="C21"/>
  <c r="C23" s="1"/>
  <c r="E15" i="9"/>
  <c r="AF21" i="1" l="1"/>
  <c r="E34" i="9"/>
  <c r="E20"/>
  <c r="E14"/>
  <c r="E3"/>
  <c r="E4"/>
  <c r="E5"/>
  <c r="E21"/>
  <c r="E16"/>
  <c r="E11"/>
  <c r="E6"/>
  <c r="E13"/>
</calcChain>
</file>

<file path=xl/comments1.xml><?xml version="1.0" encoding="utf-8"?>
<comments xmlns="http://schemas.openxmlformats.org/spreadsheetml/2006/main">
  <authors>
    <author>spepin</author>
  </authors>
  <commentList>
    <comment ref="B17" authorId="0">
      <text>
        <r>
          <rPr>
            <b/>
            <sz val="9"/>
            <color indexed="81"/>
            <rFont val="Tahoma"/>
            <charset val="1"/>
          </rPr>
          <t>spepin:</t>
        </r>
        <r>
          <rPr>
            <sz val="9"/>
            <color indexed="81"/>
            <rFont val="Tahoma"/>
            <charset val="1"/>
          </rPr>
          <t xml:space="preserve">
retour peinture le 19 mars
</t>
        </r>
      </text>
    </comment>
  </commentList>
</comments>
</file>

<file path=xl/sharedStrings.xml><?xml version="1.0" encoding="utf-8"?>
<sst xmlns="http://schemas.openxmlformats.org/spreadsheetml/2006/main" count="209" uniqueCount="123">
  <si>
    <t>scie</t>
  </si>
  <si>
    <t>soudeuse</t>
  </si>
  <si>
    <t>volet/quinc.</t>
  </si>
  <si>
    <t>thermo</t>
  </si>
  <si>
    <t>Recu</t>
  </si>
  <si>
    <t>Thermo</t>
  </si>
  <si>
    <t>Comm.</t>
  </si>
  <si>
    <t>Produit</t>
  </si>
  <si>
    <t>meneau</t>
  </si>
  <si>
    <t>moustiquaire</t>
  </si>
  <si>
    <t>cadre/quinc.</t>
  </si>
  <si>
    <t>Breakdown</t>
  </si>
  <si>
    <t>Soufflage</t>
  </si>
  <si>
    <t>Battant</t>
  </si>
  <si>
    <t>Coulissant</t>
  </si>
  <si>
    <t>Guillotine</t>
  </si>
  <si>
    <t>Auvent</t>
  </si>
  <si>
    <t>Fixe</t>
  </si>
  <si>
    <t>4500H</t>
  </si>
  <si>
    <t>5500H</t>
  </si>
  <si>
    <t>HYB.</t>
  </si>
  <si>
    <t>STD.</t>
  </si>
  <si>
    <t>Forme</t>
  </si>
  <si>
    <t>Bay/bow</t>
  </si>
  <si>
    <t xml:space="preserve">      Nom Client</t>
  </si>
  <si>
    <t>Lum.</t>
  </si>
  <si>
    <t>Requis  Le</t>
  </si>
  <si>
    <t>Commandé le:</t>
  </si>
  <si>
    <t>À FAIRE</t>
  </si>
  <si>
    <t>TERMINÉ</t>
  </si>
  <si>
    <t xml:space="preserve">TOTAL </t>
  </si>
  <si>
    <t>PARTIEL</t>
  </si>
  <si>
    <t>TOTAL</t>
  </si>
  <si>
    <t>LIVRAISON AVEC FENÊTRES SEULEMENT</t>
  </si>
  <si>
    <t>INSTALLATION AVEC FENÊTRES SEULEMENT</t>
  </si>
  <si>
    <t>DATE REQUISE</t>
  </si>
  <si>
    <t>INSTALLATION CÉDULÉE</t>
  </si>
  <si>
    <t>LIVRAISON CÉDULÉE</t>
  </si>
  <si>
    <t>THERMOS COMMANDÉS MAIS PAS REÇU</t>
  </si>
  <si>
    <t>ABCDE</t>
  </si>
  <si>
    <t>PARTIE À LA PEINTURE</t>
  </si>
  <si>
    <t>EN STAND-BY</t>
  </si>
  <si>
    <t>THERMOS SPÉCIAUX (DÉLAI LIVRAISON PLUS LONG)</t>
  </si>
  <si>
    <t>77442F</t>
  </si>
  <si>
    <t>début janvier</t>
  </si>
  <si>
    <t>fin janvier</t>
  </si>
  <si>
    <t>B</t>
  </si>
  <si>
    <t>77436F</t>
  </si>
  <si>
    <t>76438L</t>
  </si>
  <si>
    <t>X</t>
  </si>
  <si>
    <t>C</t>
  </si>
  <si>
    <t>R</t>
  </si>
  <si>
    <t>C(V)</t>
  </si>
  <si>
    <t>instal. Janivier</t>
  </si>
  <si>
    <t>STOCK À PEINTURER</t>
  </si>
  <si>
    <t>STOCK À ENVOYER À SHAWINIGAN</t>
  </si>
  <si>
    <t>13 mars (12)</t>
  </si>
  <si>
    <t>77992L</t>
  </si>
  <si>
    <t>77832F</t>
  </si>
  <si>
    <t>+/- fin mars (14)</t>
  </si>
  <si>
    <t>76174F</t>
  </si>
  <si>
    <t>77392L</t>
  </si>
  <si>
    <t>Prévu</t>
  </si>
  <si>
    <t>c</t>
  </si>
  <si>
    <t>POUR INVENTAIRE (pas encore coupé)</t>
  </si>
  <si>
    <t>Ratio battant</t>
  </si>
  <si>
    <t>Volet colonial</t>
  </si>
  <si>
    <t>RH-8584F-13-021</t>
  </si>
  <si>
    <t>RH-8591-13-021</t>
  </si>
  <si>
    <t>RH-8591-13-022</t>
  </si>
  <si>
    <t>Cadre 4 1/2" - nez fermé</t>
  </si>
  <si>
    <t>Cadre 4 1/2" - nez ouvert</t>
  </si>
  <si>
    <t>Cadre moulure à brique 5 5/8"</t>
  </si>
  <si>
    <t>RH-8599-13-021</t>
  </si>
  <si>
    <t>Parclose - pour thermos 7/8"</t>
  </si>
  <si>
    <t>Meneau</t>
  </si>
  <si>
    <t>RH-8585F-13-021</t>
  </si>
  <si>
    <t>RH-8586-13-021</t>
  </si>
  <si>
    <t>Ratio coulissant / guillotine</t>
  </si>
  <si>
    <t>Volet</t>
  </si>
  <si>
    <t>Volet - poignée</t>
  </si>
  <si>
    <t>RH-8703-13-021</t>
  </si>
  <si>
    <t>RH-8704-13-021</t>
  </si>
  <si>
    <t>Volet - rencontre intérieure</t>
  </si>
  <si>
    <t>RH-8812-13-021</t>
  </si>
  <si>
    <t>RH-8801-13-021</t>
  </si>
  <si>
    <t>RH-8801-13-022</t>
  </si>
  <si>
    <t>RH-8802-13-021</t>
  </si>
  <si>
    <t>Parclose - pour thermos 7/8" (volet)</t>
  </si>
  <si>
    <t>Parclose - thermos fixe 7/8"</t>
  </si>
  <si>
    <t>RH-8803-13-021</t>
  </si>
  <si>
    <t>RS-8708-13-021</t>
  </si>
  <si>
    <t>Moulure de vissage (quinc. Volet)</t>
  </si>
  <si>
    <t>RS-8718-99-021</t>
  </si>
  <si>
    <t>RH-8821-13-021</t>
  </si>
  <si>
    <t>Parclose - rencontre fixe</t>
  </si>
  <si>
    <t>RH-8804-13-021</t>
  </si>
  <si>
    <t>Ratio coulisant</t>
  </si>
  <si>
    <t>Enjoliveur</t>
  </si>
  <si>
    <t>RS-8705-13-021</t>
  </si>
  <si>
    <t>Adapteur de seuil &amp; jambage</t>
  </si>
  <si>
    <t>RS-8724-13-021</t>
  </si>
  <si>
    <t xml:space="preserve">Adapteur de seuil  </t>
  </si>
  <si>
    <t>RS-8727-13-021</t>
  </si>
  <si>
    <t>Ratio guillotine</t>
  </si>
  <si>
    <t>Adapteur de pivot</t>
  </si>
  <si>
    <t>RS-8755-13-021</t>
  </si>
  <si>
    <t>Adapteur de seuil</t>
  </si>
  <si>
    <t>Ratio fixe</t>
  </si>
  <si>
    <t>RH-8592-13-021</t>
  </si>
  <si>
    <t>RH-8592-13-022</t>
  </si>
  <si>
    <t>BESOIN</t>
  </si>
  <si>
    <t>4500-F</t>
  </si>
  <si>
    <t>4500-O</t>
  </si>
  <si>
    <t>montage</t>
  </si>
  <si>
    <t># contrat</t>
  </si>
  <si>
    <t>ABCD</t>
  </si>
  <si>
    <t>EFGH</t>
  </si>
  <si>
    <t>IJKL</t>
  </si>
  <si>
    <t>MNOP</t>
  </si>
  <si>
    <t>QRST</t>
  </si>
  <si>
    <t>UVWX</t>
  </si>
  <si>
    <t>YZAB</t>
  </si>
</sst>
</file>

<file path=xl/styles.xml><?xml version="1.0" encoding="utf-8"?>
<styleSheet xmlns="http://schemas.openxmlformats.org/spreadsheetml/2006/main">
  <fonts count="39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Times New Roman"/>
      <family val="1"/>
    </font>
    <font>
      <i/>
      <sz val="12"/>
      <name val="Times New Roman"/>
      <family val="1"/>
    </font>
    <font>
      <b/>
      <sz val="12"/>
      <name val="Arial"/>
      <family val="2"/>
    </font>
    <font>
      <b/>
      <sz val="12"/>
      <name val="Arial"/>
    </font>
    <font>
      <b/>
      <sz val="12"/>
      <color indexed="8"/>
      <name val="Arial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sz val="12"/>
      <name val="Arial"/>
    </font>
    <font>
      <sz val="10"/>
      <color indexed="9"/>
      <name val="Arial"/>
      <family val="2"/>
    </font>
    <font>
      <sz val="10"/>
      <color indexed="10"/>
      <name val="Arial"/>
    </font>
    <font>
      <sz val="8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name val="Arial"/>
    </font>
    <font>
      <b/>
      <sz val="10"/>
      <color indexed="40"/>
      <name val="Arial"/>
    </font>
    <font>
      <b/>
      <sz val="10"/>
      <color indexed="48"/>
      <name val="Arial"/>
    </font>
    <font>
      <b/>
      <sz val="10"/>
      <color indexed="10"/>
      <name val="Arial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1"/>
        <bgColor indexed="64"/>
      </patternFill>
    </fill>
  </fills>
  <borders count="6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71">
    <xf numFmtId="0" fontId="0" fillId="0" borderId="0" xfId="0"/>
    <xf numFmtId="1" fontId="26" fillId="0" borderId="0" xfId="0" applyNumberFormat="1" applyFont="1" applyAlignment="1">
      <alignment horizontal="center"/>
    </xf>
    <xf numFmtId="49" fontId="25" fillId="0" borderId="0" xfId="0" applyNumberFormat="1" applyFont="1" applyAlignment="1">
      <alignment horizontal="center"/>
    </xf>
    <xf numFmtId="0" fontId="21" fillId="24" borderId="10" xfId="0" applyNumberFormat="1" applyFont="1" applyFill="1" applyBorder="1" applyAlignment="1">
      <alignment horizontal="center"/>
    </xf>
    <xf numFmtId="0" fontId="21" fillId="0" borderId="0" xfId="0" applyFont="1" applyFill="1"/>
    <xf numFmtId="0" fontId="21" fillId="25" borderId="10" xfId="0" applyNumberFormat="1" applyFont="1" applyFill="1" applyBorder="1" applyAlignment="1">
      <alignment horizontal="center"/>
    </xf>
    <xf numFmtId="0" fontId="0" fillId="26" borderId="0" xfId="0" applyFill="1"/>
    <xf numFmtId="49" fontId="25" fillId="26" borderId="0" xfId="0" applyNumberFormat="1" applyFont="1" applyFill="1" applyAlignment="1">
      <alignment horizontal="center"/>
    </xf>
    <xf numFmtId="0" fontId="21" fillId="27" borderId="11" xfId="0" applyNumberFormat="1" applyFont="1" applyFill="1" applyBorder="1" applyAlignment="1">
      <alignment horizontal="center"/>
    </xf>
    <xf numFmtId="0" fontId="21" fillId="25" borderId="10" xfId="0" applyNumberFormat="1" applyFont="1" applyFill="1" applyBorder="1" applyAlignment="1">
      <alignment horizontal="right"/>
    </xf>
    <xf numFmtId="0" fontId="21" fillId="27" borderId="11" xfId="0" applyNumberFormat="1" applyFont="1" applyFill="1" applyBorder="1" applyAlignment="1">
      <alignment horizontal="right"/>
    </xf>
    <xf numFmtId="0" fontId="27" fillId="0" borderId="11" xfId="0" applyFont="1" applyBorder="1"/>
    <xf numFmtId="0" fontId="27" fillId="0" borderId="11" xfId="0" applyFont="1" applyBorder="1" applyAlignment="1">
      <alignment horizontal="center"/>
    </xf>
    <xf numFmtId="16" fontId="27" fillId="0" borderId="11" xfId="0" applyNumberFormat="1" applyFont="1" applyBorder="1" applyAlignment="1">
      <alignment horizontal="center"/>
    </xf>
    <xf numFmtId="0" fontId="27" fillId="26" borderId="11" xfId="0" applyFont="1" applyFill="1" applyBorder="1" applyAlignment="1">
      <alignment horizontal="center"/>
    </xf>
    <xf numFmtId="49" fontId="28" fillId="26" borderId="11" xfId="0" applyNumberFormat="1" applyFont="1" applyFill="1" applyBorder="1" applyAlignment="1">
      <alignment horizontal="center"/>
    </xf>
    <xf numFmtId="0" fontId="21" fillId="24" borderId="1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7" fillId="0" borderId="0" xfId="0" applyFont="1" applyFill="1"/>
    <xf numFmtId="49" fontId="25" fillId="0" borderId="10" xfId="0" applyNumberFormat="1" applyFont="1" applyFill="1" applyBorder="1" applyAlignment="1">
      <alignment horizontal="center"/>
    </xf>
    <xf numFmtId="0" fontId="25" fillId="0" borderId="11" xfId="0" applyFont="1" applyFill="1" applyBorder="1" applyAlignment="1">
      <alignment horizontal="center"/>
    </xf>
    <xf numFmtId="0" fontId="27" fillId="25" borderId="11" xfId="0" applyFont="1" applyFill="1" applyBorder="1" applyAlignment="1">
      <alignment horizontal="center"/>
    </xf>
    <xf numFmtId="49" fontId="25" fillId="25" borderId="10" xfId="0" applyNumberFormat="1" applyFont="1" applyFill="1" applyBorder="1" applyAlignment="1">
      <alignment horizontal="center"/>
    </xf>
    <xf numFmtId="16" fontId="27" fillId="25" borderId="11" xfId="0" applyNumberFormat="1" applyFont="1" applyFill="1" applyBorder="1" applyAlignment="1">
      <alignment horizontal="center"/>
    </xf>
    <xf numFmtId="49" fontId="25" fillId="25" borderId="12" xfId="0" applyNumberFormat="1" applyFont="1" applyFill="1" applyBorder="1" applyAlignment="1">
      <alignment horizontal="center"/>
    </xf>
    <xf numFmtId="0" fontId="25" fillId="25" borderId="12" xfId="0" applyFont="1" applyFill="1" applyBorder="1" applyAlignment="1">
      <alignment horizontal="center"/>
    </xf>
    <xf numFmtId="0" fontId="27" fillId="25" borderId="13" xfId="0" applyFont="1" applyFill="1" applyBorder="1" applyAlignment="1">
      <alignment horizontal="center"/>
    </xf>
    <xf numFmtId="0" fontId="27" fillId="0" borderId="13" xfId="0" applyFont="1" applyBorder="1" applyAlignment="1">
      <alignment horizontal="center"/>
    </xf>
    <xf numFmtId="0" fontId="27" fillId="26" borderId="13" xfId="0" applyFont="1" applyFill="1" applyBorder="1" applyAlignment="1">
      <alignment horizontal="center"/>
    </xf>
    <xf numFmtId="0" fontId="21" fillId="24" borderId="14" xfId="0" applyNumberFormat="1" applyFont="1" applyFill="1" applyBorder="1" applyAlignment="1">
      <alignment horizontal="center"/>
    </xf>
    <xf numFmtId="0" fontId="27" fillId="25" borderId="15" xfId="0" applyFont="1" applyFill="1" applyBorder="1" applyAlignment="1">
      <alignment horizontal="center"/>
    </xf>
    <xf numFmtId="0" fontId="0" fillId="26" borderId="16" xfId="0" applyFill="1" applyBorder="1"/>
    <xf numFmtId="0" fontId="0" fillId="26" borderId="0" xfId="0" applyFill="1" applyBorder="1"/>
    <xf numFmtId="0" fontId="0" fillId="26" borderId="17" xfId="0" applyFill="1" applyBorder="1"/>
    <xf numFmtId="0" fontId="27" fillId="26" borderId="18" xfId="0" applyFont="1" applyFill="1" applyBorder="1" applyAlignment="1">
      <alignment horizontal="center"/>
    </xf>
    <xf numFmtId="0" fontId="27" fillId="26" borderId="19" xfId="0" applyFont="1" applyFill="1" applyBorder="1" applyAlignment="1">
      <alignment horizontal="center"/>
    </xf>
    <xf numFmtId="0" fontId="21" fillId="24" borderId="14" xfId="0" applyNumberFormat="1" applyFont="1" applyFill="1" applyBorder="1" applyAlignment="1">
      <alignment horizontal="right"/>
    </xf>
    <xf numFmtId="0" fontId="27" fillId="25" borderId="20" xfId="0" applyFont="1" applyFill="1" applyBorder="1"/>
    <xf numFmtId="0" fontId="25" fillId="25" borderId="21" xfId="0" applyNumberFormat="1" applyFont="1" applyFill="1" applyBorder="1" applyAlignment="1">
      <alignment horizontal="left"/>
    </xf>
    <xf numFmtId="0" fontId="27" fillId="26" borderId="22" xfId="0" applyFont="1" applyFill="1" applyBorder="1" applyAlignment="1">
      <alignment horizontal="center"/>
    </xf>
    <xf numFmtId="0" fontId="27" fillId="0" borderId="23" xfId="0" applyFont="1" applyBorder="1"/>
    <xf numFmtId="0" fontId="27" fillId="26" borderId="24" xfId="0" applyFont="1" applyFill="1" applyBorder="1"/>
    <xf numFmtId="0" fontId="27" fillId="25" borderId="23" xfId="0" applyFont="1" applyFill="1" applyBorder="1" applyAlignment="1">
      <alignment horizontal="center"/>
    </xf>
    <xf numFmtId="0" fontId="0" fillId="26" borderId="25" xfId="0" applyFill="1" applyBorder="1"/>
    <xf numFmtId="0" fontId="27" fillId="0" borderId="23" xfId="0" applyFont="1" applyBorder="1" applyAlignment="1">
      <alignment horizontal="center"/>
    </xf>
    <xf numFmtId="0" fontId="27" fillId="25" borderId="26" xfId="0" applyFont="1" applyFill="1" applyBorder="1" applyAlignment="1">
      <alignment horizontal="center"/>
    </xf>
    <xf numFmtId="0" fontId="0" fillId="0" borderId="27" xfId="0" applyBorder="1"/>
    <xf numFmtId="1" fontId="26" fillId="26" borderId="13" xfId="0" applyNumberFormat="1" applyFont="1" applyFill="1" applyBorder="1" applyAlignment="1">
      <alignment horizontal="center"/>
    </xf>
    <xf numFmtId="0" fontId="27" fillId="26" borderId="23" xfId="0" applyFont="1" applyFill="1" applyBorder="1" applyAlignment="1">
      <alignment horizontal="center"/>
    </xf>
    <xf numFmtId="49" fontId="19" fillId="0" borderId="28" xfId="0" applyNumberFormat="1" applyFont="1" applyBorder="1" applyAlignment="1">
      <alignment horizontal="center"/>
    </xf>
    <xf numFmtId="0" fontId="20" fillId="0" borderId="29" xfId="0" applyFont="1" applyBorder="1" applyAlignment="1">
      <alignment horizontal="left"/>
    </xf>
    <xf numFmtId="49" fontId="22" fillId="0" borderId="30" xfId="0" applyNumberFormat="1" applyFont="1" applyBorder="1" applyAlignment="1">
      <alignment horizontal="center" textRotation="90"/>
    </xf>
    <xf numFmtId="1" fontId="26" fillId="0" borderId="27" xfId="0" applyNumberFormat="1" applyFont="1" applyBorder="1" applyAlignment="1">
      <alignment horizontal="center"/>
    </xf>
    <xf numFmtId="49" fontId="25" fillId="0" borderId="27" xfId="0" applyNumberFormat="1" applyFont="1" applyBorder="1" applyAlignment="1">
      <alignment horizontal="center"/>
    </xf>
    <xf numFmtId="49" fontId="25" fillId="25" borderId="31" xfId="0" applyNumberFormat="1" applyFont="1" applyFill="1" applyBorder="1" applyAlignment="1">
      <alignment horizontal="center"/>
    </xf>
    <xf numFmtId="49" fontId="25" fillId="0" borderId="31" xfId="0" applyNumberFormat="1" applyFont="1" applyFill="1" applyBorder="1" applyAlignment="1">
      <alignment horizontal="center"/>
    </xf>
    <xf numFmtId="49" fontId="22" fillId="0" borderId="32" xfId="0" applyNumberFormat="1" applyFont="1" applyBorder="1" applyAlignment="1">
      <alignment horizontal="center" textRotation="90"/>
    </xf>
    <xf numFmtId="0" fontId="28" fillId="26" borderId="23" xfId="0" applyFont="1" applyFill="1" applyBorder="1" applyAlignment="1">
      <alignment horizontal="center"/>
    </xf>
    <xf numFmtId="49" fontId="25" fillId="25" borderId="33" xfId="0" applyNumberFormat="1" applyFont="1" applyFill="1" applyBorder="1" applyAlignment="1">
      <alignment horizontal="center"/>
    </xf>
    <xf numFmtId="49" fontId="25" fillId="0" borderId="34" xfId="0" applyNumberFormat="1" applyFont="1" applyFill="1" applyBorder="1" applyAlignment="1">
      <alignment horizontal="center"/>
    </xf>
    <xf numFmtId="49" fontId="22" fillId="0" borderId="35" xfId="0" applyNumberFormat="1" applyFont="1" applyBorder="1" applyAlignment="1">
      <alignment horizontal="center" textRotation="90"/>
    </xf>
    <xf numFmtId="0" fontId="27" fillId="0" borderId="13" xfId="0" applyFont="1" applyBorder="1"/>
    <xf numFmtId="1" fontId="26" fillId="0" borderId="36" xfId="0" applyNumberFormat="1" applyFont="1" applyBorder="1" applyAlignment="1">
      <alignment horizontal="center"/>
    </xf>
    <xf numFmtId="1" fontId="26" fillId="0" borderId="36" xfId="0" applyNumberFormat="1" applyFont="1" applyFill="1" applyBorder="1" applyAlignment="1">
      <alignment horizontal="center"/>
    </xf>
    <xf numFmtId="0" fontId="27" fillId="0" borderId="23" xfId="0" applyFont="1" applyFill="1" applyBorder="1"/>
    <xf numFmtId="0" fontId="27" fillId="0" borderId="13" xfId="0" applyFont="1" applyFill="1" applyBorder="1" applyAlignment="1">
      <alignment horizontal="center"/>
    </xf>
    <xf numFmtId="49" fontId="25" fillId="25" borderId="13" xfId="0" applyNumberFormat="1" applyFont="1" applyFill="1" applyBorder="1" applyAlignment="1">
      <alignment horizontal="center"/>
    </xf>
    <xf numFmtId="49" fontId="25" fillId="0" borderId="13" xfId="0" applyNumberFormat="1" applyFont="1" applyFill="1" applyBorder="1" applyAlignment="1">
      <alignment horizontal="center"/>
    </xf>
    <xf numFmtId="0" fontId="19" fillId="0" borderId="38" xfId="0" applyFont="1" applyBorder="1" applyAlignment="1">
      <alignment horizontal="center" vertical="center" textRotation="90"/>
    </xf>
    <xf numFmtId="1" fontId="26" fillId="25" borderId="36" xfId="0" applyNumberFormat="1" applyFont="1" applyFill="1" applyBorder="1" applyAlignment="1">
      <alignment horizontal="center"/>
    </xf>
    <xf numFmtId="1" fontId="26" fillId="26" borderId="39" xfId="0" applyNumberFormat="1" applyFont="1" applyFill="1" applyBorder="1" applyAlignment="1">
      <alignment horizontal="center"/>
    </xf>
    <xf numFmtId="0" fontId="21" fillId="28" borderId="11" xfId="0" applyNumberFormat="1" applyFont="1" applyFill="1" applyBorder="1" applyAlignment="1">
      <alignment horizontal="right"/>
    </xf>
    <xf numFmtId="0" fontId="0" fillId="28" borderId="0" xfId="0" applyFill="1"/>
    <xf numFmtId="1" fontId="26" fillId="28" borderId="0" xfId="0" applyNumberFormat="1" applyFont="1" applyFill="1" applyAlignment="1">
      <alignment horizontal="center"/>
    </xf>
    <xf numFmtId="49" fontId="25" fillId="28" borderId="0" xfId="0" applyNumberFormat="1" applyFont="1" applyFill="1" applyAlignment="1">
      <alignment horizontal="center"/>
    </xf>
    <xf numFmtId="0" fontId="33" fillId="27" borderId="11" xfId="0" applyFont="1" applyFill="1" applyBorder="1" applyAlignment="1">
      <alignment horizontal="center"/>
    </xf>
    <xf numFmtId="0" fontId="34" fillId="29" borderId="11" xfId="0" applyFont="1" applyFill="1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29" fillId="0" borderId="11" xfId="0" applyFont="1" applyBorder="1" applyAlignment="1">
      <alignment horizontal="center"/>
    </xf>
    <xf numFmtId="0" fontId="33" fillId="0" borderId="0" xfId="0" applyFont="1" applyFill="1" applyAlignment="1">
      <alignment horizontal="center"/>
    </xf>
    <xf numFmtId="0" fontId="0" fillId="26" borderId="11" xfId="0" applyFill="1" applyBorder="1"/>
    <xf numFmtId="0" fontId="0" fillId="26" borderId="11" xfId="0" applyFill="1" applyBorder="1" applyAlignment="1">
      <alignment horizontal="center"/>
    </xf>
    <xf numFmtId="0" fontId="33" fillId="26" borderId="11" xfId="0" applyFont="1" applyFill="1" applyBorder="1" applyAlignment="1">
      <alignment horizontal="center"/>
    </xf>
    <xf numFmtId="0" fontId="25" fillId="0" borderId="23" xfId="0" applyFont="1" applyFill="1" applyBorder="1"/>
    <xf numFmtId="0" fontId="27" fillId="25" borderId="37" xfId="0" applyFont="1" applyFill="1" applyBorder="1" applyAlignment="1">
      <alignment horizontal="center"/>
    </xf>
    <xf numFmtId="0" fontId="27" fillId="25" borderId="40" xfId="0" applyFont="1" applyFill="1" applyBorder="1" applyAlignment="1">
      <alignment horizontal="center"/>
    </xf>
    <xf numFmtId="0" fontId="27" fillId="0" borderId="40" xfId="0" applyFont="1" applyBorder="1" applyAlignment="1">
      <alignment horizontal="center"/>
    </xf>
    <xf numFmtId="0" fontId="21" fillId="28" borderId="41" xfId="0" applyFont="1" applyFill="1" applyBorder="1" applyAlignment="1">
      <alignment horizontal="center"/>
    </xf>
    <xf numFmtId="0" fontId="21" fillId="28" borderId="11" xfId="0" applyFont="1" applyFill="1" applyBorder="1" applyAlignment="1">
      <alignment horizontal="center"/>
    </xf>
    <xf numFmtId="0" fontId="35" fillId="30" borderId="0" xfId="0" applyFont="1" applyFill="1" applyAlignment="1">
      <alignment horizontal="center"/>
    </xf>
    <xf numFmtId="0" fontId="35" fillId="31" borderId="0" xfId="0" applyFont="1" applyFill="1" applyAlignment="1">
      <alignment horizontal="center"/>
    </xf>
    <xf numFmtId="0" fontId="35" fillId="27" borderId="0" xfId="0" applyFont="1" applyFill="1" applyAlignment="1">
      <alignment horizontal="center"/>
    </xf>
    <xf numFmtId="0" fontId="35" fillId="32" borderId="0" xfId="0" applyFont="1" applyFill="1" applyAlignment="1">
      <alignment horizontal="center"/>
    </xf>
    <xf numFmtId="0" fontId="35" fillId="28" borderId="0" xfId="0" applyFont="1" applyFill="1" applyAlignment="1">
      <alignment horizontal="center"/>
    </xf>
    <xf numFmtId="0" fontId="35" fillId="33" borderId="0" xfId="0" applyFont="1" applyFill="1" applyAlignment="1">
      <alignment horizontal="center"/>
    </xf>
    <xf numFmtId="0" fontId="35" fillId="34" borderId="0" xfId="0" applyFont="1" applyFill="1" applyAlignment="1">
      <alignment horizontal="center"/>
    </xf>
    <xf numFmtId="0" fontId="35" fillId="35" borderId="0" xfId="0" applyFont="1" applyFill="1" applyAlignment="1">
      <alignment horizontal="center"/>
    </xf>
    <xf numFmtId="0" fontId="38" fillId="0" borderId="0" xfId="0" applyFont="1" applyFill="1" applyAlignment="1">
      <alignment horizontal="center"/>
    </xf>
    <xf numFmtId="0" fontId="35" fillId="0" borderId="0" xfId="0" applyFont="1" applyAlignment="1">
      <alignment horizontal="center"/>
    </xf>
    <xf numFmtId="0" fontId="22" fillId="25" borderId="15" xfId="0" applyFont="1" applyFill="1" applyBorder="1" applyAlignment="1">
      <alignment horizontal="center"/>
    </xf>
    <xf numFmtId="0" fontId="21" fillId="25" borderId="42" xfId="0" applyNumberFormat="1" applyFont="1" applyFill="1" applyBorder="1" applyAlignment="1">
      <alignment horizontal="center"/>
    </xf>
    <xf numFmtId="0" fontId="35" fillId="26" borderId="16" xfId="0" applyFont="1" applyFill="1" applyBorder="1" applyAlignment="1">
      <alignment horizontal="center"/>
    </xf>
    <xf numFmtId="0" fontId="22" fillId="0" borderId="15" xfId="0" applyFont="1" applyBorder="1" applyAlignment="1">
      <alignment horizontal="center"/>
    </xf>
    <xf numFmtId="0" fontId="22" fillId="26" borderId="43" xfId="0" applyFont="1" applyFill="1" applyBorder="1" applyAlignment="1">
      <alignment horizontal="center"/>
    </xf>
    <xf numFmtId="0" fontId="35" fillId="28" borderId="13" xfId="0" applyFont="1" applyFill="1" applyBorder="1" applyAlignment="1">
      <alignment horizontal="center"/>
    </xf>
    <xf numFmtId="0" fontId="27" fillId="0" borderId="11" xfId="0" applyFont="1" applyFill="1" applyBorder="1" applyAlignment="1">
      <alignment horizontal="center"/>
    </xf>
    <xf numFmtId="0" fontId="27" fillId="0" borderId="23" xfId="0" applyFont="1" applyFill="1" applyBorder="1" applyAlignment="1">
      <alignment horizontal="center"/>
    </xf>
    <xf numFmtId="0" fontId="27" fillId="0" borderId="41" xfId="0" applyFont="1" applyFill="1" applyBorder="1" applyAlignment="1">
      <alignment horizontal="center"/>
    </xf>
    <xf numFmtId="0" fontId="27" fillId="0" borderId="44" xfId="0" applyFont="1" applyFill="1" applyBorder="1" applyAlignment="1">
      <alignment horizontal="center"/>
    </xf>
    <xf numFmtId="0" fontId="27" fillId="0" borderId="40" xfId="0" applyFont="1" applyFill="1" applyBorder="1" applyAlignment="1">
      <alignment horizontal="center"/>
    </xf>
    <xf numFmtId="0" fontId="27" fillId="0" borderId="31" xfId="0" applyFont="1" applyFill="1" applyBorder="1" applyAlignment="1">
      <alignment horizontal="center"/>
    </xf>
    <xf numFmtId="0" fontId="27" fillId="0" borderId="10" xfId="0" applyFont="1" applyFill="1" applyBorder="1" applyAlignment="1">
      <alignment horizontal="center"/>
    </xf>
    <xf numFmtId="0" fontId="27" fillId="0" borderId="34" xfId="0" applyFont="1" applyFill="1" applyBorder="1" applyAlignment="1">
      <alignment horizontal="center"/>
    </xf>
    <xf numFmtId="16" fontId="27" fillId="0" borderId="11" xfId="0" applyNumberFormat="1" applyFont="1" applyFill="1" applyBorder="1" applyAlignment="1">
      <alignment horizontal="center"/>
    </xf>
    <xf numFmtId="0" fontId="21" fillId="0" borderId="15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9" fillId="0" borderId="37" xfId="0" applyFont="1" applyBorder="1" applyAlignment="1">
      <alignment horizontal="center" vertical="center" textRotation="90"/>
    </xf>
    <xf numFmtId="49" fontId="22" fillId="0" borderId="11" xfId="0" applyNumberFormat="1" applyFont="1" applyBorder="1" applyAlignment="1">
      <alignment horizontal="center" vertical="center"/>
    </xf>
    <xf numFmtId="49" fontId="22" fillId="0" borderId="50" xfId="0" applyNumberFormat="1" applyFont="1" applyBorder="1" applyAlignment="1">
      <alignment horizontal="center" vertical="center"/>
    </xf>
    <xf numFmtId="0" fontId="23" fillId="0" borderId="58" xfId="0" applyFont="1" applyFill="1" applyBorder="1" applyAlignment="1">
      <alignment horizontal="center" textRotation="90"/>
    </xf>
    <xf numFmtId="0" fontId="23" fillId="0" borderId="59" xfId="0" applyFont="1" applyFill="1" applyBorder="1" applyAlignment="1">
      <alignment horizontal="center" textRotation="90"/>
    </xf>
    <xf numFmtId="49" fontId="22" fillId="0" borderId="11" xfId="0" applyNumberFormat="1" applyFont="1" applyFill="1" applyBorder="1" applyAlignment="1">
      <alignment horizontal="center" vertical="center" textRotation="90"/>
    </xf>
    <xf numFmtId="49" fontId="22" fillId="0" borderId="50" xfId="0" applyNumberFormat="1" applyFont="1" applyFill="1" applyBorder="1" applyAlignment="1">
      <alignment horizontal="center" vertical="center" textRotation="90"/>
    </xf>
    <xf numFmtId="0" fontId="24" fillId="0" borderId="45" xfId="0" applyFont="1" applyBorder="1" applyAlignment="1">
      <alignment horizontal="center" vertical="center" textRotation="90"/>
    </xf>
    <xf numFmtId="0" fontId="24" fillId="0" borderId="14" xfId="0" applyFont="1" applyBorder="1" applyAlignment="1">
      <alignment horizontal="center" vertical="center" textRotation="90"/>
    </xf>
    <xf numFmtId="0" fontId="24" fillId="0" borderId="46" xfId="0" applyFont="1" applyBorder="1" applyAlignment="1">
      <alignment horizontal="center" vertical="center" textRotation="90"/>
    </xf>
    <xf numFmtId="49" fontId="22" fillId="0" borderId="23" xfId="0" applyNumberFormat="1" applyFont="1" applyBorder="1" applyAlignment="1">
      <alignment horizontal="center" vertical="center"/>
    </xf>
    <xf numFmtId="49" fontId="22" fillId="0" borderId="48" xfId="0" applyNumberFormat="1" applyFont="1" applyBorder="1" applyAlignment="1">
      <alignment horizontal="center" vertical="center"/>
    </xf>
    <xf numFmtId="49" fontId="19" fillId="0" borderId="55" xfId="0" applyNumberFormat="1" applyFont="1" applyBorder="1" applyAlignment="1">
      <alignment horizontal="center" vertical="center" textRotation="90"/>
    </xf>
    <xf numFmtId="49" fontId="19" fillId="0" borderId="56" xfId="0" applyNumberFormat="1" applyFont="1" applyBorder="1" applyAlignment="1">
      <alignment horizontal="center" vertical="center" textRotation="90"/>
    </xf>
    <xf numFmtId="49" fontId="19" fillId="0" borderId="57" xfId="0" applyNumberFormat="1" applyFont="1" applyBorder="1" applyAlignment="1">
      <alignment horizontal="center" vertical="center" textRotation="90"/>
    </xf>
    <xf numFmtId="0" fontId="19" fillId="0" borderId="11" xfId="0" applyFont="1" applyBorder="1" applyAlignment="1">
      <alignment horizontal="center" vertical="center" textRotation="90"/>
    </xf>
    <xf numFmtId="0" fontId="19" fillId="0" borderId="50" xfId="0" applyFont="1" applyBorder="1" applyAlignment="1">
      <alignment horizontal="center" vertical="center" textRotation="90"/>
    </xf>
    <xf numFmtId="0" fontId="19" fillId="36" borderId="11" xfId="0" applyFont="1" applyFill="1" applyBorder="1" applyAlignment="1">
      <alignment horizontal="center" vertical="center" textRotation="90"/>
    </xf>
    <xf numFmtId="0" fontId="19" fillId="36" borderId="50" xfId="0" applyFont="1" applyFill="1" applyBorder="1" applyAlignment="1">
      <alignment horizontal="center" vertical="center" textRotation="90"/>
    </xf>
    <xf numFmtId="0" fontId="19" fillId="36" borderId="23" xfId="0" applyFont="1" applyFill="1" applyBorder="1" applyAlignment="1">
      <alignment horizontal="center" vertical="center" textRotation="90"/>
    </xf>
    <xf numFmtId="0" fontId="19" fillId="36" borderId="48" xfId="0" applyFont="1" applyFill="1" applyBorder="1" applyAlignment="1">
      <alignment horizontal="center" vertical="center" textRotation="90"/>
    </xf>
    <xf numFmtId="0" fontId="19" fillId="0" borderId="32" xfId="0" applyFont="1" applyBorder="1" applyAlignment="1">
      <alignment horizontal="center" vertical="center" textRotation="90"/>
    </xf>
    <xf numFmtId="0" fontId="19" fillId="0" borderId="30" xfId="0" applyFont="1" applyBorder="1" applyAlignment="1">
      <alignment horizontal="center" vertical="center" textRotation="90"/>
    </xf>
    <xf numFmtId="0" fontId="19" fillId="0" borderId="35" xfId="0" applyFont="1" applyBorder="1" applyAlignment="1">
      <alignment horizontal="center" vertical="center" textRotation="90"/>
    </xf>
    <xf numFmtId="49" fontId="19" fillId="0" borderId="15" xfId="0" applyNumberFormat="1" applyFont="1" applyBorder="1" applyAlignment="1">
      <alignment horizontal="center" vertical="center"/>
    </xf>
    <xf numFmtId="49" fontId="19" fillId="0" borderId="54" xfId="0" applyNumberFormat="1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 textRotation="90"/>
    </xf>
    <xf numFmtId="0" fontId="19" fillId="0" borderId="52" xfId="0" applyFont="1" applyBorder="1" applyAlignment="1">
      <alignment horizontal="center" vertical="center" textRotation="90"/>
    </xf>
    <xf numFmtId="0" fontId="19" fillId="0" borderId="10" xfId="0" applyFont="1" applyBorder="1" applyAlignment="1">
      <alignment horizontal="center" vertical="center" textRotation="90"/>
    </xf>
    <xf numFmtId="0" fontId="19" fillId="0" borderId="46" xfId="0" applyFont="1" applyBorder="1" applyAlignment="1">
      <alignment horizontal="center" vertical="center" textRotation="90"/>
    </xf>
    <xf numFmtId="0" fontId="19" fillId="0" borderId="41" xfId="0" applyFont="1" applyBorder="1" applyAlignment="1">
      <alignment horizontal="center" vertical="center"/>
    </xf>
    <xf numFmtId="0" fontId="19" fillId="0" borderId="53" xfId="0" applyFont="1" applyBorder="1" applyAlignment="1">
      <alignment horizontal="center" vertical="center"/>
    </xf>
    <xf numFmtId="0" fontId="19" fillId="0" borderId="51" xfId="0" applyFont="1" applyBorder="1" applyAlignment="1">
      <alignment horizontal="center" vertical="center" textRotation="90"/>
    </xf>
    <xf numFmtId="0" fontId="19" fillId="0" borderId="13" xfId="0" applyFont="1" applyBorder="1" applyAlignment="1">
      <alignment horizontal="center" vertical="center" textRotation="90"/>
    </xf>
    <xf numFmtId="0" fontId="19" fillId="0" borderId="47" xfId="0" applyFont="1" applyBorder="1" applyAlignment="1">
      <alignment horizontal="center" vertical="center" textRotation="90"/>
    </xf>
    <xf numFmtId="0" fontId="19" fillId="0" borderId="29" xfId="0" applyFont="1" applyBorder="1" applyAlignment="1">
      <alignment horizontal="center" vertical="center" textRotation="90"/>
    </xf>
    <xf numFmtId="0" fontId="36" fillId="0" borderId="0" xfId="0" applyFont="1" applyFill="1" applyAlignment="1">
      <alignment horizontal="center"/>
    </xf>
    <xf numFmtId="0" fontId="37" fillId="0" borderId="0" xfId="0" applyFont="1" applyFill="1" applyAlignment="1">
      <alignment horizontal="center"/>
    </xf>
    <xf numFmtId="0" fontId="22" fillId="0" borderId="45" xfId="0" applyFont="1" applyFill="1" applyBorder="1" applyAlignment="1">
      <alignment horizontal="center" vertical="center" textRotation="90" wrapText="1"/>
    </xf>
    <xf numFmtId="0" fontId="22" fillId="0" borderId="14" xfId="0" applyFont="1" applyFill="1" applyBorder="1" applyAlignment="1">
      <alignment horizontal="center" vertical="center" textRotation="90" wrapText="1"/>
    </xf>
    <xf numFmtId="0" fontId="22" fillId="0" borderId="46" xfId="0" applyFont="1" applyFill="1" applyBorder="1" applyAlignment="1">
      <alignment horizontal="center" vertical="center" textRotation="90" wrapText="1"/>
    </xf>
    <xf numFmtId="0" fontId="23" fillId="0" borderId="45" xfId="0" applyFont="1" applyBorder="1" applyAlignment="1" applyProtection="1">
      <alignment horizontal="center" vertical="center" textRotation="90"/>
    </xf>
    <xf numFmtId="0" fontId="23" fillId="0" borderId="14" xfId="0" applyFont="1" applyBorder="1" applyAlignment="1" applyProtection="1">
      <alignment horizontal="center" vertical="center" textRotation="90"/>
    </xf>
    <xf numFmtId="0" fontId="23" fillId="0" borderId="46" xfId="0" applyFont="1" applyBorder="1" applyAlignment="1" applyProtection="1">
      <alignment horizontal="center" vertical="center" textRotation="90"/>
    </xf>
    <xf numFmtId="0" fontId="21" fillId="0" borderId="37" xfId="0" applyFont="1" applyFill="1" applyBorder="1" applyAlignment="1">
      <alignment horizontal="center" textRotation="90"/>
    </xf>
    <xf numFmtId="0" fontId="21" fillId="0" borderId="32" xfId="0" applyFont="1" applyFill="1" applyBorder="1" applyAlignment="1">
      <alignment horizontal="center" textRotation="90"/>
    </xf>
    <xf numFmtId="1" fontId="19" fillId="0" borderId="36" xfId="0" applyNumberFormat="1" applyFont="1" applyBorder="1" applyAlignment="1">
      <alignment horizontal="center"/>
    </xf>
    <xf numFmtId="1" fontId="19" fillId="0" borderId="49" xfId="0" applyNumberFormat="1" applyFont="1" applyBorder="1" applyAlignment="1">
      <alignment horizontal="center"/>
    </xf>
    <xf numFmtId="49" fontId="21" fillId="0" borderId="13" xfId="0" applyNumberFormat="1" applyFont="1" applyBorder="1" applyAlignment="1">
      <alignment horizontal="center"/>
    </xf>
    <xf numFmtId="49" fontId="21" fillId="0" borderId="47" xfId="0" applyNumberFormat="1" applyFont="1" applyBorder="1" applyAlignment="1">
      <alignment horizontal="center"/>
    </xf>
    <xf numFmtId="49" fontId="22" fillId="0" borderId="13" xfId="0" applyNumberFormat="1" applyFont="1" applyBorder="1" applyAlignment="1">
      <alignment horizontal="center" vertical="center"/>
    </xf>
    <xf numFmtId="49" fontId="22" fillId="0" borderId="47" xfId="0" applyNumberFormat="1" applyFont="1" applyBorder="1" applyAlignment="1">
      <alignment horizontal="center" vertical="center"/>
    </xf>
    <xf numFmtId="0" fontId="19" fillId="0" borderId="37" xfId="0" applyFont="1" applyBorder="1" applyAlignment="1">
      <alignment horizontal="center" vertical="center" textRotation="90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3">
    <dxf>
      <fill>
        <patternFill>
          <bgColor indexed="35"/>
        </patternFill>
      </fill>
    </dxf>
    <dxf>
      <fill>
        <patternFill>
          <bgColor theme="0" tint="-0.24994659260841701"/>
        </patternFill>
      </fill>
    </dxf>
    <dxf>
      <fill>
        <patternFill>
          <bgColor indexed="3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T24"/>
  <sheetViews>
    <sheetView tabSelected="1" zoomScale="85" workbookViewId="0">
      <pane ySplit="10" topLeftCell="A11" activePane="bottomLeft" state="frozen"/>
      <selection pane="bottomLeft" activeCell="E1" sqref="E1"/>
    </sheetView>
  </sheetViews>
  <sheetFormatPr baseColWidth="10" defaultRowHeight="15.75"/>
  <cols>
    <col min="1" max="1" width="10.140625" style="99" customWidth="1"/>
    <col min="2" max="2" width="36.5703125" customWidth="1"/>
    <col min="3" max="3" width="4.28515625" bestFit="1" customWidth="1"/>
    <col min="4" max="4" width="4.28515625" customWidth="1"/>
    <col min="5" max="5" width="4.28515625" bestFit="1" customWidth="1"/>
    <col min="6" max="7" width="3.85546875" bestFit="1" customWidth="1"/>
    <col min="8" max="8" width="4.28515625" bestFit="1" customWidth="1"/>
    <col min="9" max="9" width="4.28515625" customWidth="1"/>
    <col min="10" max="10" width="4.28515625" bestFit="1" customWidth="1"/>
    <col min="11" max="12" width="3.85546875" bestFit="1" customWidth="1"/>
    <col min="13" max="13" width="4.28515625" bestFit="1" customWidth="1"/>
    <col min="14" max="14" width="4.28515625" customWidth="1"/>
    <col min="15" max="15" width="4.28515625" bestFit="1" customWidth="1"/>
    <col min="16" max="17" width="3.85546875" bestFit="1" customWidth="1"/>
    <col min="18" max="18" width="4.28515625" bestFit="1" customWidth="1"/>
    <col min="19" max="19" width="4.28515625" customWidth="1"/>
    <col min="20" max="20" width="4.28515625" bestFit="1" customWidth="1"/>
    <col min="21" max="23" width="3.85546875" bestFit="1" customWidth="1"/>
    <col min="24" max="24" width="3.85546875" customWidth="1"/>
    <col min="25" max="29" width="3.85546875" bestFit="1" customWidth="1"/>
    <col min="30" max="30" width="6.42578125" style="1" customWidth="1"/>
    <col min="31" max="31" width="22.140625" style="2" customWidth="1"/>
    <col min="32" max="32" width="5.7109375" customWidth="1"/>
    <col min="33" max="41" width="4.28515625" bestFit="1" customWidth="1"/>
    <col min="42" max="42" width="5.7109375" customWidth="1"/>
    <col min="43" max="43" width="4.28515625" bestFit="1" customWidth="1"/>
    <col min="44" max="44" width="4.140625" bestFit="1" customWidth="1"/>
    <col min="45" max="45" width="5.5703125" customWidth="1"/>
    <col min="46" max="46" width="10" bestFit="1" customWidth="1"/>
    <col min="47" max="16384" width="11.42578125" style="116"/>
  </cols>
  <sheetData>
    <row r="1" spans="1:46">
      <c r="A1" s="90"/>
      <c r="B1" t="s">
        <v>33</v>
      </c>
      <c r="J1" s="95"/>
      <c r="K1" s="95"/>
      <c r="L1" t="s">
        <v>38</v>
      </c>
    </row>
    <row r="2" spans="1:46">
      <c r="A2" s="91"/>
      <c r="B2" t="s">
        <v>34</v>
      </c>
      <c r="J2" s="96"/>
      <c r="K2" s="96"/>
      <c r="L2" t="s">
        <v>42</v>
      </c>
    </row>
    <row r="3" spans="1:46">
      <c r="A3" s="92"/>
      <c r="B3" t="s">
        <v>35</v>
      </c>
      <c r="J3" s="97"/>
      <c r="K3" s="97"/>
      <c r="L3" t="s">
        <v>55</v>
      </c>
    </row>
    <row r="4" spans="1:46">
      <c r="A4" s="93"/>
      <c r="B4" t="s">
        <v>36</v>
      </c>
      <c r="J4" s="154" t="s">
        <v>39</v>
      </c>
      <c r="K4" s="154"/>
      <c r="L4" t="s">
        <v>54</v>
      </c>
    </row>
    <row r="5" spans="1:46">
      <c r="A5" s="94"/>
      <c r="B5" t="s">
        <v>37</v>
      </c>
      <c r="J5" s="155" t="s">
        <v>39</v>
      </c>
      <c r="K5" s="155"/>
      <c r="L5" t="s">
        <v>40</v>
      </c>
    </row>
    <row r="6" spans="1:46">
      <c r="A6" s="98" t="s">
        <v>39</v>
      </c>
      <c r="B6" t="s">
        <v>41</v>
      </c>
    </row>
    <row r="7" spans="1:46" ht="16.5" thickBot="1"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52"/>
      <c r="AE7" s="53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</row>
    <row r="8" spans="1:46" ht="84.75" customHeight="1" thickTop="1">
      <c r="A8" s="49"/>
      <c r="B8" s="50"/>
      <c r="C8" s="150" t="s">
        <v>13</v>
      </c>
      <c r="D8" s="139"/>
      <c r="E8" s="140"/>
      <c r="F8" s="140"/>
      <c r="G8" s="141"/>
      <c r="H8" s="139" t="s">
        <v>16</v>
      </c>
      <c r="I8" s="139"/>
      <c r="J8" s="140"/>
      <c r="K8" s="140"/>
      <c r="L8" s="141"/>
      <c r="M8" s="139" t="s">
        <v>14</v>
      </c>
      <c r="N8" s="139"/>
      <c r="O8" s="140"/>
      <c r="P8" s="140"/>
      <c r="Q8" s="141"/>
      <c r="R8" s="139" t="s">
        <v>15</v>
      </c>
      <c r="S8" s="139"/>
      <c r="T8" s="140"/>
      <c r="U8" s="140"/>
      <c r="V8" s="153"/>
      <c r="W8" s="150" t="s">
        <v>17</v>
      </c>
      <c r="X8" s="170"/>
      <c r="Y8" s="141"/>
      <c r="Z8" s="139" t="s">
        <v>22</v>
      </c>
      <c r="AA8" s="141"/>
      <c r="AB8" s="139" t="s">
        <v>23</v>
      </c>
      <c r="AC8" s="141"/>
      <c r="AD8" s="118"/>
      <c r="AE8" s="68"/>
      <c r="AF8" s="130" t="s">
        <v>62</v>
      </c>
      <c r="AG8" s="56" t="s">
        <v>0</v>
      </c>
      <c r="AH8" s="51" t="s">
        <v>1</v>
      </c>
      <c r="AI8" s="51" t="s">
        <v>8</v>
      </c>
      <c r="AJ8" s="51" t="s">
        <v>10</v>
      </c>
      <c r="AK8" s="51" t="s">
        <v>2</v>
      </c>
      <c r="AL8" s="51" t="s">
        <v>9</v>
      </c>
      <c r="AM8" s="51" t="s">
        <v>3</v>
      </c>
      <c r="AN8" s="51" t="s">
        <v>114</v>
      </c>
      <c r="AO8" s="60" t="s">
        <v>12</v>
      </c>
      <c r="AP8" s="162" t="s">
        <v>5</v>
      </c>
      <c r="AQ8" s="163"/>
      <c r="AR8" s="159" t="s">
        <v>11</v>
      </c>
      <c r="AS8" s="125" t="s">
        <v>7</v>
      </c>
      <c r="AT8" s="156" t="s">
        <v>27</v>
      </c>
    </row>
    <row r="9" spans="1:46" s="117" customFormat="1" ht="29.25" customHeight="1">
      <c r="A9" s="142" t="s">
        <v>115</v>
      </c>
      <c r="B9" s="148" t="s">
        <v>24</v>
      </c>
      <c r="C9" s="144" t="s">
        <v>112</v>
      </c>
      <c r="D9" s="146" t="s">
        <v>113</v>
      </c>
      <c r="E9" s="133">
        <v>5500</v>
      </c>
      <c r="F9" s="135" t="s">
        <v>18</v>
      </c>
      <c r="G9" s="137" t="s">
        <v>19</v>
      </c>
      <c r="H9" s="144" t="s">
        <v>112</v>
      </c>
      <c r="I9" s="146" t="s">
        <v>113</v>
      </c>
      <c r="J9" s="133">
        <v>5500</v>
      </c>
      <c r="K9" s="135" t="s">
        <v>18</v>
      </c>
      <c r="L9" s="137" t="s">
        <v>19</v>
      </c>
      <c r="M9" s="144" t="s">
        <v>112</v>
      </c>
      <c r="N9" s="146" t="s">
        <v>113</v>
      </c>
      <c r="O9" s="133">
        <v>5500</v>
      </c>
      <c r="P9" s="135" t="s">
        <v>18</v>
      </c>
      <c r="Q9" s="137" t="s">
        <v>19</v>
      </c>
      <c r="R9" s="144" t="s">
        <v>112</v>
      </c>
      <c r="S9" s="146" t="s">
        <v>113</v>
      </c>
      <c r="T9" s="133">
        <v>5500</v>
      </c>
      <c r="U9" s="135" t="s">
        <v>18</v>
      </c>
      <c r="V9" s="137" t="s">
        <v>19</v>
      </c>
      <c r="W9" s="144" t="s">
        <v>112</v>
      </c>
      <c r="X9" s="146" t="s">
        <v>113</v>
      </c>
      <c r="Y9" s="137" t="s">
        <v>20</v>
      </c>
      <c r="Z9" s="151" t="s">
        <v>21</v>
      </c>
      <c r="AA9" s="137" t="s">
        <v>20</v>
      </c>
      <c r="AB9" s="151" t="s">
        <v>21</v>
      </c>
      <c r="AC9" s="137" t="s">
        <v>20</v>
      </c>
      <c r="AD9" s="164" t="s">
        <v>25</v>
      </c>
      <c r="AE9" s="166" t="s">
        <v>26</v>
      </c>
      <c r="AF9" s="131"/>
      <c r="AG9" s="168">
        <v>1</v>
      </c>
      <c r="AH9" s="119">
        <v>2</v>
      </c>
      <c r="AI9" s="119">
        <v>3</v>
      </c>
      <c r="AJ9" s="119">
        <v>4</v>
      </c>
      <c r="AK9" s="119">
        <v>5</v>
      </c>
      <c r="AL9" s="119">
        <v>6</v>
      </c>
      <c r="AM9" s="119">
        <v>7</v>
      </c>
      <c r="AN9" s="119">
        <v>8</v>
      </c>
      <c r="AO9" s="128">
        <v>9</v>
      </c>
      <c r="AP9" s="121" t="s">
        <v>6</v>
      </c>
      <c r="AQ9" s="123" t="s">
        <v>4</v>
      </c>
      <c r="AR9" s="160"/>
      <c r="AS9" s="126"/>
      <c r="AT9" s="157"/>
    </row>
    <row r="10" spans="1:46" s="117" customFormat="1" ht="18.75" customHeight="1" thickBot="1">
      <c r="A10" s="143"/>
      <c r="B10" s="149"/>
      <c r="C10" s="145"/>
      <c r="D10" s="147"/>
      <c r="E10" s="134"/>
      <c r="F10" s="136"/>
      <c r="G10" s="138"/>
      <c r="H10" s="145"/>
      <c r="I10" s="147"/>
      <c r="J10" s="134"/>
      <c r="K10" s="136"/>
      <c r="L10" s="138"/>
      <c r="M10" s="145"/>
      <c r="N10" s="147"/>
      <c r="O10" s="134"/>
      <c r="P10" s="136"/>
      <c r="Q10" s="138"/>
      <c r="R10" s="145"/>
      <c r="S10" s="147"/>
      <c r="T10" s="134"/>
      <c r="U10" s="136"/>
      <c r="V10" s="138"/>
      <c r="W10" s="145"/>
      <c r="X10" s="147"/>
      <c r="Y10" s="138"/>
      <c r="Z10" s="152"/>
      <c r="AA10" s="138"/>
      <c r="AB10" s="152"/>
      <c r="AC10" s="138"/>
      <c r="AD10" s="165"/>
      <c r="AE10" s="167"/>
      <c r="AF10" s="132"/>
      <c r="AG10" s="169"/>
      <c r="AH10" s="120"/>
      <c r="AI10" s="120"/>
      <c r="AJ10" s="120"/>
      <c r="AK10" s="120"/>
      <c r="AL10" s="120"/>
      <c r="AM10" s="120"/>
      <c r="AN10" s="120"/>
      <c r="AO10" s="129"/>
      <c r="AP10" s="122"/>
      <c r="AQ10" s="124"/>
      <c r="AR10" s="161"/>
      <c r="AS10" s="127"/>
      <c r="AT10" s="158"/>
    </row>
    <row r="11" spans="1:46" s="18" customFormat="1" ht="16.5" thickTop="1">
      <c r="A11" s="100" t="s">
        <v>43</v>
      </c>
      <c r="B11" s="37" t="s">
        <v>116</v>
      </c>
      <c r="C11" s="30"/>
      <c r="D11" s="26"/>
      <c r="E11" s="21">
        <v>1</v>
      </c>
      <c r="F11" s="21"/>
      <c r="G11" s="42"/>
      <c r="H11" s="26"/>
      <c r="I11" s="26"/>
      <c r="J11" s="21"/>
      <c r="K11" s="21"/>
      <c r="L11" s="42"/>
      <c r="M11" s="26"/>
      <c r="N11" s="26"/>
      <c r="O11" s="21"/>
      <c r="P11" s="21"/>
      <c r="Q11" s="42"/>
      <c r="R11" s="26"/>
      <c r="S11" s="26"/>
      <c r="T11" s="21"/>
      <c r="U11" s="21"/>
      <c r="V11" s="42"/>
      <c r="W11" s="26"/>
      <c r="X11" s="85"/>
      <c r="Y11" s="45"/>
      <c r="Z11" s="26"/>
      <c r="AA11" s="42"/>
      <c r="AB11" s="26"/>
      <c r="AC11" s="42"/>
      <c r="AD11" s="69">
        <v>2</v>
      </c>
      <c r="AE11" s="66" t="s">
        <v>44</v>
      </c>
      <c r="AF11" s="42">
        <v>4</v>
      </c>
      <c r="AG11" s="54" t="s">
        <v>49</v>
      </c>
      <c r="AH11" s="22" t="s">
        <v>49</v>
      </c>
      <c r="AI11" s="22" t="s">
        <v>49</v>
      </c>
      <c r="AJ11" s="22" t="s">
        <v>49</v>
      </c>
      <c r="AK11" s="22" t="s">
        <v>49</v>
      </c>
      <c r="AL11" s="22" t="s">
        <v>49</v>
      </c>
      <c r="AM11" s="22" t="s">
        <v>49</v>
      </c>
      <c r="AN11" s="21" t="s">
        <v>49</v>
      </c>
      <c r="AO11" s="42" t="s">
        <v>49</v>
      </c>
      <c r="AP11" s="26" t="s">
        <v>50</v>
      </c>
      <c r="AQ11" s="21" t="s">
        <v>51</v>
      </c>
      <c r="AR11" s="21" t="s">
        <v>46</v>
      </c>
      <c r="AS11" s="21">
        <v>4</v>
      </c>
      <c r="AT11" s="23">
        <v>41627</v>
      </c>
    </row>
    <row r="12" spans="1:46" s="18" customFormat="1">
      <c r="A12" s="101" t="s">
        <v>47</v>
      </c>
      <c r="B12" s="38" t="s">
        <v>117</v>
      </c>
      <c r="C12" s="30">
        <v>1</v>
      </c>
      <c r="D12" s="26"/>
      <c r="E12" s="21"/>
      <c r="F12" s="21"/>
      <c r="G12" s="42"/>
      <c r="H12" s="26"/>
      <c r="I12" s="26"/>
      <c r="J12" s="21"/>
      <c r="K12" s="21"/>
      <c r="L12" s="42"/>
      <c r="M12" s="26"/>
      <c r="N12" s="26"/>
      <c r="O12" s="21"/>
      <c r="P12" s="21"/>
      <c r="Q12" s="42"/>
      <c r="R12" s="26"/>
      <c r="S12" s="26"/>
      <c r="T12" s="21"/>
      <c r="U12" s="21"/>
      <c r="V12" s="42"/>
      <c r="W12" s="26"/>
      <c r="X12" s="86"/>
      <c r="Y12" s="42"/>
      <c r="Z12" s="26"/>
      <c r="AA12" s="42"/>
      <c r="AB12" s="26"/>
      <c r="AC12" s="42"/>
      <c r="AD12" s="69">
        <v>3</v>
      </c>
      <c r="AE12" s="54" t="s">
        <v>53</v>
      </c>
      <c r="AF12" s="42">
        <v>4</v>
      </c>
      <c r="AG12" s="54" t="s">
        <v>49</v>
      </c>
      <c r="AH12" s="22" t="s">
        <v>49</v>
      </c>
      <c r="AI12" s="22" t="s">
        <v>49</v>
      </c>
      <c r="AJ12" s="22" t="s">
        <v>49</v>
      </c>
      <c r="AK12" s="22" t="s">
        <v>49</v>
      </c>
      <c r="AL12" s="22" t="s">
        <v>49</v>
      </c>
      <c r="AM12" s="22" t="s">
        <v>49</v>
      </c>
      <c r="AN12" s="21" t="s">
        <v>49</v>
      </c>
      <c r="AO12" s="42" t="s">
        <v>49</v>
      </c>
      <c r="AP12" s="58" t="s">
        <v>50</v>
      </c>
      <c r="AQ12" s="24" t="s">
        <v>51</v>
      </c>
      <c r="AR12" s="25" t="s">
        <v>46</v>
      </c>
      <c r="AS12" s="21">
        <v>4</v>
      </c>
      <c r="AT12" s="23">
        <v>41625</v>
      </c>
    </row>
    <row r="13" spans="1:46" s="18" customFormat="1">
      <c r="A13" s="101" t="s">
        <v>48</v>
      </c>
      <c r="B13" s="38" t="s">
        <v>118</v>
      </c>
      <c r="C13" s="30"/>
      <c r="D13" s="26"/>
      <c r="E13" s="21"/>
      <c r="F13" s="21"/>
      <c r="G13" s="42"/>
      <c r="H13" s="26"/>
      <c r="I13" s="26"/>
      <c r="J13" s="21"/>
      <c r="K13" s="21">
        <v>1</v>
      </c>
      <c r="L13" s="42"/>
      <c r="M13" s="26"/>
      <c r="N13" s="26"/>
      <c r="O13" s="21"/>
      <c r="P13" s="21"/>
      <c r="Q13" s="42"/>
      <c r="R13" s="26"/>
      <c r="S13" s="26"/>
      <c r="T13" s="21"/>
      <c r="U13" s="21">
        <v>25</v>
      </c>
      <c r="V13" s="42"/>
      <c r="W13" s="26"/>
      <c r="X13" s="86"/>
      <c r="Y13" s="42">
        <v>26</v>
      </c>
      <c r="Z13" s="26"/>
      <c r="AA13" s="42"/>
      <c r="AB13" s="26"/>
      <c r="AC13" s="42"/>
      <c r="AD13" s="69">
        <v>78</v>
      </c>
      <c r="AE13" s="54" t="s">
        <v>45</v>
      </c>
      <c r="AF13" s="42">
        <v>4</v>
      </c>
      <c r="AG13" s="54" t="s">
        <v>49</v>
      </c>
      <c r="AH13" s="22" t="s">
        <v>49</v>
      </c>
      <c r="AI13" s="22" t="s">
        <v>49</v>
      </c>
      <c r="AJ13" s="22" t="s">
        <v>49</v>
      </c>
      <c r="AK13" s="22" t="s">
        <v>49</v>
      </c>
      <c r="AL13" s="22" t="s">
        <v>49</v>
      </c>
      <c r="AM13" s="22" t="s">
        <v>49</v>
      </c>
      <c r="AN13" s="21" t="s">
        <v>49</v>
      </c>
      <c r="AO13" s="42" t="s">
        <v>49</v>
      </c>
      <c r="AP13" s="58" t="s">
        <v>52</v>
      </c>
      <c r="AQ13" s="24" t="s">
        <v>51</v>
      </c>
      <c r="AR13" s="25" t="s">
        <v>46</v>
      </c>
      <c r="AS13" s="21">
        <v>4</v>
      </c>
      <c r="AT13" s="23">
        <v>41599</v>
      </c>
    </row>
    <row r="14" spans="1:46">
      <c r="A14" s="102"/>
      <c r="B14" s="33"/>
      <c r="C14" s="31"/>
      <c r="D14" s="32"/>
      <c r="E14" s="32"/>
      <c r="F14" s="32"/>
      <c r="G14" s="43"/>
      <c r="H14" s="6"/>
      <c r="I14" s="6"/>
      <c r="J14" s="6"/>
      <c r="K14" s="6"/>
      <c r="L14" s="43"/>
      <c r="M14" s="6"/>
      <c r="N14" s="6"/>
      <c r="O14" s="6"/>
      <c r="P14" s="6"/>
      <c r="Q14" s="43"/>
      <c r="R14" s="6"/>
      <c r="S14" s="6"/>
      <c r="T14" s="6"/>
      <c r="U14" s="6"/>
      <c r="V14" s="43"/>
      <c r="W14" s="6"/>
      <c r="X14" s="6"/>
      <c r="Y14" s="43"/>
      <c r="Z14" s="6"/>
      <c r="AA14" s="43"/>
      <c r="AB14" s="6"/>
      <c r="AC14" s="43"/>
      <c r="AD14" s="70"/>
      <c r="AE14" s="7"/>
      <c r="AF14" s="43"/>
      <c r="AG14" s="6"/>
      <c r="AH14" s="6"/>
      <c r="AI14" s="6"/>
      <c r="AJ14" s="6"/>
      <c r="AK14" s="6"/>
      <c r="AL14" s="6"/>
      <c r="AM14" s="6"/>
      <c r="AN14" s="6"/>
      <c r="AO14" s="43"/>
      <c r="AP14" s="6"/>
      <c r="AQ14" s="6"/>
      <c r="AR14" s="6"/>
      <c r="AS14" s="6"/>
      <c r="AT14" s="6"/>
    </row>
    <row r="15" spans="1:46" s="18" customFormat="1">
      <c r="A15" s="115" t="s">
        <v>57</v>
      </c>
      <c r="B15" s="64" t="s">
        <v>119</v>
      </c>
      <c r="C15" s="65"/>
      <c r="D15" s="65"/>
      <c r="E15" s="106">
        <v>1</v>
      </c>
      <c r="F15" s="106">
        <v>1</v>
      </c>
      <c r="G15" s="107"/>
      <c r="H15" s="65"/>
      <c r="I15" s="65"/>
      <c r="J15" s="106"/>
      <c r="K15" s="106"/>
      <c r="L15" s="107"/>
      <c r="M15" s="65"/>
      <c r="N15" s="65"/>
      <c r="O15" s="106"/>
      <c r="P15" s="106">
        <v>1</v>
      </c>
      <c r="Q15" s="108"/>
      <c r="R15" s="109">
        <v>1</v>
      </c>
      <c r="S15" s="65"/>
      <c r="T15" s="106"/>
      <c r="U15" s="106"/>
      <c r="V15" s="107">
        <v>1</v>
      </c>
      <c r="W15" s="65"/>
      <c r="X15" s="110"/>
      <c r="Y15" s="107"/>
      <c r="Z15" s="65"/>
      <c r="AA15" s="107"/>
      <c r="AB15" s="65"/>
      <c r="AC15" s="107"/>
      <c r="AD15" s="63">
        <v>10</v>
      </c>
      <c r="AE15" s="67" t="s">
        <v>56</v>
      </c>
      <c r="AF15" s="107">
        <v>11</v>
      </c>
      <c r="AG15" s="111" t="s">
        <v>49</v>
      </c>
      <c r="AH15" s="112" t="s">
        <v>49</v>
      </c>
      <c r="AI15" s="112" t="s">
        <v>49</v>
      </c>
      <c r="AJ15" s="112" t="s">
        <v>49</v>
      </c>
      <c r="AK15" s="112" t="s">
        <v>49</v>
      </c>
      <c r="AL15" s="112" t="s">
        <v>49</v>
      </c>
      <c r="AM15" s="112">
        <v>-1</v>
      </c>
      <c r="AN15" s="112"/>
      <c r="AO15" s="113"/>
      <c r="AP15" s="65" t="s">
        <v>50</v>
      </c>
      <c r="AQ15" s="106" t="s">
        <v>51</v>
      </c>
      <c r="AR15" s="106" t="s">
        <v>46</v>
      </c>
      <c r="AS15" s="106"/>
      <c r="AT15" s="114">
        <v>41691</v>
      </c>
    </row>
    <row r="16" spans="1:46" s="18" customFormat="1">
      <c r="A16" s="115" t="s">
        <v>60</v>
      </c>
      <c r="B16" s="64" t="s">
        <v>120</v>
      </c>
      <c r="C16" s="65">
        <v>1</v>
      </c>
      <c r="D16" s="65"/>
      <c r="E16" s="106"/>
      <c r="F16" s="106"/>
      <c r="G16" s="107"/>
      <c r="H16" s="65"/>
      <c r="I16" s="65"/>
      <c r="J16" s="106"/>
      <c r="K16" s="106"/>
      <c r="L16" s="107"/>
      <c r="M16" s="65"/>
      <c r="N16" s="65"/>
      <c r="O16" s="106"/>
      <c r="P16" s="106"/>
      <c r="Q16" s="108"/>
      <c r="R16" s="109">
        <v>4</v>
      </c>
      <c r="S16" s="65"/>
      <c r="T16" s="106"/>
      <c r="U16" s="106"/>
      <c r="V16" s="107"/>
      <c r="W16" s="65"/>
      <c r="X16" s="110"/>
      <c r="Y16" s="107"/>
      <c r="Z16" s="65"/>
      <c r="AA16" s="107"/>
      <c r="AB16" s="65"/>
      <c r="AC16" s="107"/>
      <c r="AD16" s="63">
        <v>10</v>
      </c>
      <c r="AE16" s="67"/>
      <c r="AF16" s="107">
        <v>11</v>
      </c>
      <c r="AG16" s="111" t="s">
        <v>49</v>
      </c>
      <c r="AH16" s="112" t="s">
        <v>49</v>
      </c>
      <c r="AI16" s="112" t="s">
        <v>49</v>
      </c>
      <c r="AJ16" s="112" t="s">
        <v>49</v>
      </c>
      <c r="AK16" s="112" t="s">
        <v>49</v>
      </c>
      <c r="AL16" s="112" t="s">
        <v>49</v>
      </c>
      <c r="AM16" s="112" t="s">
        <v>49</v>
      </c>
      <c r="AN16" s="112"/>
      <c r="AO16" s="113"/>
      <c r="AP16" s="65" t="s">
        <v>50</v>
      </c>
      <c r="AQ16" s="106" t="s">
        <v>51</v>
      </c>
      <c r="AR16" s="106" t="s">
        <v>46</v>
      </c>
      <c r="AS16" s="106"/>
      <c r="AT16" s="114">
        <v>41697</v>
      </c>
    </row>
    <row r="17" spans="1:46" s="18" customFormat="1">
      <c r="A17" s="115" t="s">
        <v>58</v>
      </c>
      <c r="B17" s="84" t="s">
        <v>121</v>
      </c>
      <c r="C17" s="65"/>
      <c r="D17" s="65"/>
      <c r="E17" s="20">
        <v>11</v>
      </c>
      <c r="F17" s="106"/>
      <c r="G17" s="107"/>
      <c r="H17" s="65"/>
      <c r="I17" s="65"/>
      <c r="J17" s="106"/>
      <c r="K17" s="106"/>
      <c r="L17" s="107"/>
      <c r="M17" s="65"/>
      <c r="N17" s="65"/>
      <c r="O17" s="106"/>
      <c r="P17" s="106"/>
      <c r="Q17" s="108"/>
      <c r="R17" s="109"/>
      <c r="S17" s="65"/>
      <c r="T17" s="106"/>
      <c r="U17" s="106"/>
      <c r="V17" s="107"/>
      <c r="W17" s="65"/>
      <c r="X17" s="110"/>
      <c r="Y17" s="107"/>
      <c r="Z17" s="65"/>
      <c r="AA17" s="107"/>
      <c r="AB17" s="65"/>
      <c r="AC17" s="107"/>
      <c r="AD17" s="63">
        <v>22</v>
      </c>
      <c r="AE17" s="67" t="s">
        <v>59</v>
      </c>
      <c r="AF17" s="107">
        <v>12</v>
      </c>
      <c r="AG17" s="111" t="s">
        <v>49</v>
      </c>
      <c r="AH17" s="112" t="s">
        <v>49</v>
      </c>
      <c r="AI17" s="112" t="s">
        <v>49</v>
      </c>
      <c r="AJ17" s="112"/>
      <c r="AK17" s="112"/>
      <c r="AL17" s="112" t="s">
        <v>49</v>
      </c>
      <c r="AM17" s="112"/>
      <c r="AN17" s="112"/>
      <c r="AO17" s="113"/>
      <c r="AP17" s="65" t="s">
        <v>63</v>
      </c>
      <c r="AQ17" s="106"/>
      <c r="AR17" s="106" t="s">
        <v>46</v>
      </c>
      <c r="AS17" s="106"/>
      <c r="AT17" s="114">
        <v>41697</v>
      </c>
    </row>
    <row r="18" spans="1:46" s="18" customFormat="1">
      <c r="A18" s="115" t="s">
        <v>61</v>
      </c>
      <c r="B18" s="64" t="s">
        <v>122</v>
      </c>
      <c r="C18" s="65"/>
      <c r="D18" s="65"/>
      <c r="E18" s="106"/>
      <c r="F18" s="106"/>
      <c r="G18" s="107"/>
      <c r="H18" s="65">
        <v>2</v>
      </c>
      <c r="I18" s="65"/>
      <c r="J18" s="106"/>
      <c r="K18" s="106"/>
      <c r="L18" s="107"/>
      <c r="M18" s="65"/>
      <c r="N18" s="65"/>
      <c r="O18" s="106"/>
      <c r="P18" s="106"/>
      <c r="Q18" s="108"/>
      <c r="R18" s="109"/>
      <c r="S18" s="65"/>
      <c r="T18" s="106"/>
      <c r="U18" s="106"/>
      <c r="V18" s="107"/>
      <c r="W18" s="65">
        <v>5</v>
      </c>
      <c r="X18" s="110"/>
      <c r="Y18" s="107"/>
      <c r="Z18" s="65"/>
      <c r="AA18" s="107"/>
      <c r="AB18" s="65"/>
      <c r="AC18" s="107"/>
      <c r="AD18" s="63">
        <v>7</v>
      </c>
      <c r="AE18" s="67"/>
      <c r="AF18" s="107">
        <v>12</v>
      </c>
      <c r="AG18" s="111" t="s">
        <v>49</v>
      </c>
      <c r="AH18" s="112"/>
      <c r="AI18" s="112"/>
      <c r="AJ18" s="112"/>
      <c r="AK18" s="112"/>
      <c r="AL18" s="112" t="s">
        <v>49</v>
      </c>
      <c r="AM18" s="112"/>
      <c r="AN18" s="112"/>
      <c r="AO18" s="113"/>
      <c r="AP18" s="65" t="s">
        <v>50</v>
      </c>
      <c r="AQ18" s="106" t="s">
        <v>51</v>
      </c>
      <c r="AR18" s="106" t="s">
        <v>46</v>
      </c>
      <c r="AS18" s="106"/>
      <c r="AT18" s="114">
        <v>41701</v>
      </c>
    </row>
    <row r="19" spans="1:46" s="18" customFormat="1">
      <c r="A19" s="103"/>
      <c r="B19" s="40"/>
      <c r="C19" s="27"/>
      <c r="D19" s="27"/>
      <c r="E19" s="12"/>
      <c r="F19" s="12"/>
      <c r="G19" s="44"/>
      <c r="H19" s="27"/>
      <c r="I19" s="27"/>
      <c r="J19" s="12"/>
      <c r="K19" s="12"/>
      <c r="L19" s="44"/>
      <c r="M19" s="27"/>
      <c r="N19" s="27"/>
      <c r="O19" s="12"/>
      <c r="P19" s="12"/>
      <c r="Q19" s="44"/>
      <c r="R19" s="27"/>
      <c r="S19" s="27"/>
      <c r="T19" s="12"/>
      <c r="U19" s="12"/>
      <c r="V19" s="44"/>
      <c r="W19" s="27"/>
      <c r="X19" s="87"/>
      <c r="Y19" s="44"/>
      <c r="Z19" s="27"/>
      <c r="AA19" s="44"/>
      <c r="AB19" s="27"/>
      <c r="AC19" s="44"/>
      <c r="AD19" s="62"/>
      <c r="AE19" s="67"/>
      <c r="AF19" s="44"/>
      <c r="AG19" s="55"/>
      <c r="AH19" s="19"/>
      <c r="AI19" s="19"/>
      <c r="AJ19" s="19"/>
      <c r="AK19" s="19"/>
      <c r="AL19" s="19"/>
      <c r="AM19" s="19"/>
      <c r="AN19" s="19"/>
      <c r="AO19" s="59"/>
      <c r="AP19" s="61"/>
      <c r="AQ19" s="11"/>
      <c r="AR19" s="11"/>
      <c r="AS19" s="12"/>
      <c r="AT19" s="13"/>
    </row>
    <row r="20" spans="1:46" s="18" customFormat="1" ht="16.5" thickBot="1">
      <c r="A20" s="104"/>
      <c r="B20" s="41"/>
      <c r="C20" s="39"/>
      <c r="D20" s="39"/>
      <c r="E20" s="34"/>
      <c r="F20" s="34"/>
      <c r="G20" s="35"/>
      <c r="H20" s="28"/>
      <c r="I20" s="28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48"/>
      <c r="AD20" s="47"/>
      <c r="AE20" s="15" t="s">
        <v>31</v>
      </c>
      <c r="AF20" s="57" t="s">
        <v>32</v>
      </c>
      <c r="AG20" s="28"/>
      <c r="AH20" s="14"/>
      <c r="AI20" s="14"/>
      <c r="AJ20" s="14"/>
      <c r="AK20" s="14"/>
      <c r="AL20" s="14"/>
      <c r="AM20" s="14"/>
      <c r="AN20" s="14"/>
      <c r="AO20" s="48"/>
      <c r="AP20" s="28"/>
      <c r="AQ20" s="14"/>
      <c r="AR20" s="14"/>
      <c r="AS20" s="14"/>
      <c r="AT20" s="14"/>
    </row>
    <row r="21" spans="1:46" s="4" customFormat="1" ht="18" customHeight="1">
      <c r="A21" s="29"/>
      <c r="B21" s="36" t="s">
        <v>28</v>
      </c>
      <c r="C21" s="29">
        <f>SUM(C14:C20)</f>
        <v>1</v>
      </c>
      <c r="D21" s="29"/>
      <c r="E21" s="29">
        <f t="shared" ref="E21:AD21" si="0">SUM(E14:E20)</f>
        <v>12</v>
      </c>
      <c r="F21" s="29">
        <f t="shared" si="0"/>
        <v>1</v>
      </c>
      <c r="G21" s="29">
        <f t="shared" si="0"/>
        <v>0</v>
      </c>
      <c r="H21" s="3">
        <f t="shared" si="0"/>
        <v>2</v>
      </c>
      <c r="I21" s="3"/>
      <c r="J21" s="3">
        <f t="shared" si="0"/>
        <v>0</v>
      </c>
      <c r="K21" s="3">
        <f t="shared" si="0"/>
        <v>0</v>
      </c>
      <c r="L21" s="3">
        <f t="shared" si="0"/>
        <v>0</v>
      </c>
      <c r="M21" s="3">
        <f t="shared" si="0"/>
        <v>0</v>
      </c>
      <c r="N21" s="3"/>
      <c r="O21" s="3">
        <f t="shared" si="0"/>
        <v>0</v>
      </c>
      <c r="P21" s="3">
        <f t="shared" si="0"/>
        <v>1</v>
      </c>
      <c r="Q21" s="3">
        <f t="shared" si="0"/>
        <v>0</v>
      </c>
      <c r="R21" s="3">
        <f t="shared" si="0"/>
        <v>5</v>
      </c>
      <c r="S21" s="3"/>
      <c r="T21" s="3">
        <f t="shared" si="0"/>
        <v>0</v>
      </c>
      <c r="U21" s="3">
        <f t="shared" si="0"/>
        <v>0</v>
      </c>
      <c r="V21" s="3">
        <f t="shared" si="0"/>
        <v>1</v>
      </c>
      <c r="W21" s="3">
        <f t="shared" si="0"/>
        <v>5</v>
      </c>
      <c r="X21" s="3"/>
      <c r="Y21" s="3">
        <f t="shared" si="0"/>
        <v>0</v>
      </c>
      <c r="Z21" s="3">
        <f t="shared" si="0"/>
        <v>0</v>
      </c>
      <c r="AA21" s="3">
        <f t="shared" si="0"/>
        <v>0</v>
      </c>
      <c r="AB21" s="3">
        <f t="shared" si="0"/>
        <v>0</v>
      </c>
      <c r="AC21" s="3">
        <f t="shared" si="0"/>
        <v>0</v>
      </c>
      <c r="AD21" s="3">
        <f t="shared" si="0"/>
        <v>49</v>
      </c>
      <c r="AE21" s="3">
        <v>-8</v>
      </c>
      <c r="AF21" s="3">
        <f>AD21+AE21</f>
        <v>41</v>
      </c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</row>
    <row r="22" spans="1:46" s="4" customFormat="1" ht="18" customHeight="1">
      <c r="A22" s="5"/>
      <c r="B22" s="9" t="s">
        <v>29</v>
      </c>
      <c r="C22" s="5">
        <f>SUM(C11:C14)</f>
        <v>1</v>
      </c>
      <c r="D22" s="5"/>
      <c r="E22" s="5">
        <f>SUM(E11:E14)</f>
        <v>1</v>
      </c>
      <c r="F22" s="5">
        <f>SUM(F11:F14)</f>
        <v>0</v>
      </c>
      <c r="G22" s="5">
        <f>SUM(G11:G14)</f>
        <v>0</v>
      </c>
      <c r="H22" s="5">
        <f>SUM(H11:H14)</f>
        <v>0</v>
      </c>
      <c r="I22" s="5"/>
      <c r="J22" s="5">
        <f>SUM(J11:J14)</f>
        <v>0</v>
      </c>
      <c r="K22" s="5">
        <f>SUM(K11:K14)</f>
        <v>1</v>
      </c>
      <c r="L22" s="5">
        <f>SUM(L11:L14)</f>
        <v>0</v>
      </c>
      <c r="M22" s="5">
        <f>SUM(M11:M14)</f>
        <v>0</v>
      </c>
      <c r="N22" s="5"/>
      <c r="O22" s="5">
        <f>SUM(O11:O14)</f>
        <v>0</v>
      </c>
      <c r="P22" s="5">
        <f>SUM(P11:P14)</f>
        <v>0</v>
      </c>
      <c r="Q22" s="5">
        <f>SUM(Q11:Q14)</f>
        <v>0</v>
      </c>
      <c r="R22" s="5">
        <f>SUM(R11:R14)</f>
        <v>0</v>
      </c>
      <c r="S22" s="5"/>
      <c r="T22" s="5">
        <f>SUM(T11:T14)</f>
        <v>0</v>
      </c>
      <c r="U22" s="5">
        <f>SUM(U11:U14)</f>
        <v>25</v>
      </c>
      <c r="V22" s="5">
        <f>SUM(V11:V14)</f>
        <v>0</v>
      </c>
      <c r="W22" s="5">
        <f>SUM(W11:W14)</f>
        <v>0</v>
      </c>
      <c r="X22" s="5"/>
      <c r="Y22" s="5">
        <f t="shared" ref="Y22:AD22" si="1">SUM(Y11:Y14)</f>
        <v>26</v>
      </c>
      <c r="Z22" s="5">
        <f t="shared" si="1"/>
        <v>0</v>
      </c>
      <c r="AA22" s="5">
        <f t="shared" si="1"/>
        <v>0</v>
      </c>
      <c r="AB22" s="5">
        <f t="shared" si="1"/>
        <v>0</v>
      </c>
      <c r="AC22" s="5">
        <f t="shared" si="1"/>
        <v>0</v>
      </c>
      <c r="AD22" s="5">
        <f t="shared" si="1"/>
        <v>83</v>
      </c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</row>
    <row r="23" spans="1:46" s="4" customFormat="1" ht="18" customHeight="1">
      <c r="A23" s="8"/>
      <c r="B23" s="10" t="s">
        <v>30</v>
      </c>
      <c r="C23" s="16">
        <f>SUM(C21:C22)</f>
        <v>2</v>
      </c>
      <c r="D23" s="16"/>
      <c r="E23" s="16">
        <f t="shared" ref="E23:AD23" si="2">SUM(E21:E22)</f>
        <v>13</v>
      </c>
      <c r="F23" s="16">
        <f t="shared" si="2"/>
        <v>1</v>
      </c>
      <c r="G23" s="16">
        <f t="shared" si="2"/>
        <v>0</v>
      </c>
      <c r="H23" s="16">
        <f t="shared" si="2"/>
        <v>2</v>
      </c>
      <c r="I23" s="16"/>
      <c r="J23" s="16">
        <f t="shared" si="2"/>
        <v>0</v>
      </c>
      <c r="K23" s="16">
        <f t="shared" si="2"/>
        <v>1</v>
      </c>
      <c r="L23" s="16">
        <f t="shared" si="2"/>
        <v>0</v>
      </c>
      <c r="M23" s="16">
        <f t="shared" si="2"/>
        <v>0</v>
      </c>
      <c r="N23" s="16"/>
      <c r="O23" s="16">
        <f t="shared" si="2"/>
        <v>0</v>
      </c>
      <c r="P23" s="16">
        <f t="shared" si="2"/>
        <v>1</v>
      </c>
      <c r="Q23" s="16">
        <f t="shared" si="2"/>
        <v>0</v>
      </c>
      <c r="R23" s="16">
        <f t="shared" si="2"/>
        <v>5</v>
      </c>
      <c r="S23" s="16"/>
      <c r="T23" s="16">
        <f t="shared" si="2"/>
        <v>0</v>
      </c>
      <c r="U23" s="16">
        <f t="shared" si="2"/>
        <v>25</v>
      </c>
      <c r="V23" s="16">
        <f t="shared" si="2"/>
        <v>1</v>
      </c>
      <c r="W23" s="16">
        <f t="shared" si="2"/>
        <v>5</v>
      </c>
      <c r="X23" s="16"/>
      <c r="Y23" s="16">
        <f t="shared" si="2"/>
        <v>26</v>
      </c>
      <c r="Z23" s="16">
        <f t="shared" si="2"/>
        <v>0</v>
      </c>
      <c r="AA23" s="16">
        <f t="shared" si="2"/>
        <v>0</v>
      </c>
      <c r="AB23" s="16">
        <f t="shared" si="2"/>
        <v>0</v>
      </c>
      <c r="AC23" s="16">
        <f t="shared" si="2"/>
        <v>0</v>
      </c>
      <c r="AD23" s="16">
        <f t="shared" si="2"/>
        <v>132</v>
      </c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</row>
    <row r="24" spans="1:46">
      <c r="A24" s="105"/>
      <c r="B24" s="71" t="s">
        <v>64</v>
      </c>
      <c r="C24" s="88">
        <f t="shared" ref="C24:AC24" si="3">SUM(C14:C20)-SUMIF($AG$14:$AG$20,"=X",C14:C20)</f>
        <v>0</v>
      </c>
      <c r="D24" s="88">
        <f t="shared" si="3"/>
        <v>0</v>
      </c>
      <c r="E24" s="88">
        <f t="shared" si="3"/>
        <v>0</v>
      </c>
      <c r="F24" s="88">
        <f t="shared" si="3"/>
        <v>0</v>
      </c>
      <c r="G24" s="88">
        <f t="shared" si="3"/>
        <v>0</v>
      </c>
      <c r="H24" s="88">
        <f t="shared" si="3"/>
        <v>0</v>
      </c>
      <c r="I24" s="88">
        <f t="shared" si="3"/>
        <v>0</v>
      </c>
      <c r="J24" s="88">
        <f t="shared" si="3"/>
        <v>0</v>
      </c>
      <c r="K24" s="88">
        <f t="shared" si="3"/>
        <v>0</v>
      </c>
      <c r="L24" s="88">
        <f t="shared" si="3"/>
        <v>0</v>
      </c>
      <c r="M24" s="88">
        <f t="shared" si="3"/>
        <v>0</v>
      </c>
      <c r="N24" s="88">
        <f t="shared" si="3"/>
        <v>0</v>
      </c>
      <c r="O24" s="88">
        <f t="shared" si="3"/>
        <v>0</v>
      </c>
      <c r="P24" s="88">
        <f t="shared" si="3"/>
        <v>0</v>
      </c>
      <c r="Q24" s="88">
        <f t="shared" si="3"/>
        <v>0</v>
      </c>
      <c r="R24" s="88">
        <f t="shared" si="3"/>
        <v>0</v>
      </c>
      <c r="S24" s="88">
        <f t="shared" si="3"/>
        <v>0</v>
      </c>
      <c r="T24" s="88">
        <f t="shared" si="3"/>
        <v>0</v>
      </c>
      <c r="U24" s="88">
        <f t="shared" si="3"/>
        <v>0</v>
      </c>
      <c r="V24" s="88">
        <f t="shared" si="3"/>
        <v>0</v>
      </c>
      <c r="W24" s="88">
        <f t="shared" si="3"/>
        <v>0</v>
      </c>
      <c r="X24" s="88">
        <f t="shared" si="3"/>
        <v>0</v>
      </c>
      <c r="Y24" s="88">
        <f t="shared" si="3"/>
        <v>0</v>
      </c>
      <c r="Z24" s="88">
        <f t="shared" si="3"/>
        <v>0</v>
      </c>
      <c r="AA24" s="88">
        <f t="shared" si="3"/>
        <v>0</v>
      </c>
      <c r="AB24" s="88">
        <f t="shared" si="3"/>
        <v>0</v>
      </c>
      <c r="AC24" s="89">
        <f t="shared" si="3"/>
        <v>0</v>
      </c>
      <c r="AD24" s="73"/>
      <c r="AE24" s="74"/>
      <c r="AF24" s="72"/>
      <c r="AG24" s="72"/>
      <c r="AH24" s="72"/>
      <c r="AI24" s="72"/>
      <c r="AJ24" s="72"/>
      <c r="AK24" s="72"/>
      <c r="AL24" s="72"/>
      <c r="AM24" s="72"/>
      <c r="AN24" s="72"/>
      <c r="AO24" s="72"/>
      <c r="AP24" s="72"/>
      <c r="AQ24" s="72"/>
      <c r="AR24" s="72"/>
      <c r="AS24" s="72"/>
      <c r="AT24" s="72"/>
    </row>
  </sheetData>
  <mergeCells count="56">
    <mergeCell ref="J4:K4"/>
    <mergeCell ref="J5:K5"/>
    <mergeCell ref="AT8:AT10"/>
    <mergeCell ref="AR8:AR10"/>
    <mergeCell ref="AB8:AC8"/>
    <mergeCell ref="AB9:AB10"/>
    <mergeCell ref="AC9:AC10"/>
    <mergeCell ref="AP8:AQ8"/>
    <mergeCell ref="AD9:AD10"/>
    <mergeCell ref="AE9:AE10"/>
    <mergeCell ref="AG9:AG10"/>
    <mergeCell ref="AH9:AH10"/>
    <mergeCell ref="W8:Y8"/>
    <mergeCell ref="W9:W10"/>
    <mergeCell ref="Y9:Y10"/>
    <mergeCell ref="Z8:AA8"/>
    <mergeCell ref="C8:G8"/>
    <mergeCell ref="M9:M10"/>
    <mergeCell ref="H8:L8"/>
    <mergeCell ref="H9:H10"/>
    <mergeCell ref="G9:G10"/>
    <mergeCell ref="J9:J10"/>
    <mergeCell ref="K9:K10"/>
    <mergeCell ref="L9:L10"/>
    <mergeCell ref="I9:I10"/>
    <mergeCell ref="A9:A10"/>
    <mergeCell ref="C9:C10"/>
    <mergeCell ref="E9:E10"/>
    <mergeCell ref="D9:D10"/>
    <mergeCell ref="F9:F10"/>
    <mergeCell ref="B9:B10"/>
    <mergeCell ref="AF8:AF10"/>
    <mergeCell ref="AI9:AI10"/>
    <mergeCell ref="O9:O10"/>
    <mergeCell ref="P9:P10"/>
    <mergeCell ref="Q9:Q10"/>
    <mergeCell ref="M8:Q8"/>
    <mergeCell ref="N9:N10"/>
    <mergeCell ref="Z9:Z10"/>
    <mergeCell ref="AA9:AA10"/>
    <mergeCell ref="X9:X10"/>
    <mergeCell ref="R8:V8"/>
    <mergeCell ref="R9:R10"/>
    <mergeCell ref="T9:T10"/>
    <mergeCell ref="U9:U10"/>
    <mergeCell ref="V9:V10"/>
    <mergeCell ref="S9:S10"/>
    <mergeCell ref="AJ9:AJ10"/>
    <mergeCell ref="AK9:AK10"/>
    <mergeCell ref="AP9:AP10"/>
    <mergeCell ref="AQ9:AQ10"/>
    <mergeCell ref="AS8:AS10"/>
    <mergeCell ref="AL9:AL10"/>
    <mergeCell ref="AM9:AM10"/>
    <mergeCell ref="AN9:AN10"/>
    <mergeCell ref="AO9:AO10"/>
  </mergeCells>
  <phoneticPr fontId="0" type="noConversion"/>
  <conditionalFormatting sqref="A21:A23 C21:AT23 A12:A13">
    <cfRule type="expression" dxfId="2" priority="6" stopIfTrue="1">
      <formula>COUNTIF(A:A,A12)&gt;1</formula>
    </cfRule>
  </conditionalFormatting>
  <conditionalFormatting sqref="A11:AT65536">
    <cfRule type="expression" dxfId="1" priority="4">
      <formula>$AS11&gt;0</formula>
    </cfRule>
  </conditionalFormatting>
  <conditionalFormatting sqref="A21:A23 A12:A13 C21:AT23">
    <cfRule type="expression" dxfId="0" priority="1" stopIfTrue="1">
      <formula>COUNTIF(A:A,A12)&gt;1</formula>
    </cfRule>
  </conditionalFormatting>
  <pageMargins left="0.19685039370078741" right="0.19685039370078741" top="0.39370078740157483" bottom="0.39370078740157483" header="0.51181102362204722" footer="0.51181102362204722"/>
  <pageSetup scale="57" orientation="landscape" verticalDpi="20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2:E34"/>
  <sheetViews>
    <sheetView workbookViewId="0">
      <selection activeCell="E35" sqref="E35"/>
    </sheetView>
  </sheetViews>
  <sheetFormatPr baseColWidth="10" defaultRowHeight="12.75"/>
  <cols>
    <col min="2" max="2" width="30.5703125" bestFit="1" customWidth="1"/>
    <col min="3" max="3" width="15.42578125" bestFit="1" customWidth="1"/>
    <col min="4" max="4" width="11.42578125" style="17"/>
    <col min="5" max="5" width="11.42578125" style="80"/>
  </cols>
  <sheetData>
    <row r="2" spans="2:5">
      <c r="B2" s="76" t="s">
        <v>65</v>
      </c>
      <c r="C2" s="77"/>
      <c r="D2" s="78"/>
      <c r="E2" s="75" t="s">
        <v>111</v>
      </c>
    </row>
    <row r="3" spans="2:5">
      <c r="B3" s="77" t="s">
        <v>66</v>
      </c>
      <c r="C3" s="77" t="s">
        <v>67</v>
      </c>
      <c r="D3" s="78">
        <v>1.5</v>
      </c>
      <c r="E3" s="75">
        <f>D3*('NHI 2014'!C24+'NHI 2014'!E24+'NHI 2014'!F24+'NHI 2014'!G24+'NHI 2014'!H24)</f>
        <v>0</v>
      </c>
    </row>
    <row r="4" spans="2:5">
      <c r="B4" s="77" t="s">
        <v>70</v>
      </c>
      <c r="C4" s="77" t="s">
        <v>68</v>
      </c>
      <c r="D4" s="78">
        <v>1</v>
      </c>
      <c r="E4" s="75">
        <f>D4*('NHI 2014'!C24+'NHI 2014'!H24+'NHI 2014'!AB24)</f>
        <v>0</v>
      </c>
    </row>
    <row r="5" spans="2:5">
      <c r="B5" s="77" t="s">
        <v>71</v>
      </c>
      <c r="C5" s="77" t="s">
        <v>69</v>
      </c>
      <c r="D5" s="78">
        <v>1</v>
      </c>
      <c r="E5" s="75">
        <f>D5*('NHI 2014'!D24+'NHI 2014'!F24+'NHI 2014'!I24+'NHI 2014'!K24+'NHI 2014'!AC24)</f>
        <v>0</v>
      </c>
    </row>
    <row r="6" spans="2:5">
      <c r="B6" s="77" t="s">
        <v>72</v>
      </c>
      <c r="C6" s="77" t="s">
        <v>73</v>
      </c>
      <c r="D6" s="78">
        <v>1</v>
      </c>
      <c r="E6" s="75">
        <f>D6*'NHI 2014'!E24+'NHI 2014'!G24+'NHI 2014'!J24+'NHI 2014'!L24</f>
        <v>0</v>
      </c>
    </row>
    <row r="7" spans="2:5">
      <c r="B7" s="77" t="s">
        <v>74</v>
      </c>
      <c r="C7" s="77" t="s">
        <v>76</v>
      </c>
      <c r="D7" s="79"/>
      <c r="E7" s="75"/>
    </row>
    <row r="8" spans="2:5">
      <c r="B8" s="77" t="s">
        <v>75</v>
      </c>
      <c r="C8" s="77" t="s">
        <v>77</v>
      </c>
      <c r="D8" s="79"/>
      <c r="E8" s="75"/>
    </row>
    <row r="9" spans="2:5">
      <c r="B9" s="81"/>
      <c r="C9" s="81"/>
      <c r="D9" s="82"/>
      <c r="E9" s="83"/>
    </row>
    <row r="10" spans="2:5">
      <c r="B10" s="76" t="s">
        <v>78</v>
      </c>
      <c r="C10" s="77"/>
      <c r="D10" s="78"/>
      <c r="E10" s="75"/>
    </row>
    <row r="11" spans="2:5">
      <c r="B11" s="77" t="s">
        <v>79</v>
      </c>
      <c r="C11" s="77" t="s">
        <v>81</v>
      </c>
      <c r="D11" s="78">
        <v>0.25</v>
      </c>
      <c r="E11" s="75">
        <f>D11*('NHI 2014'!M24+'NHI 2014'!O24+'NHI 2014'!P24+'NHI 2014'!Q24+'NHI 2014'!R24+'NHI 2014'!T24+'NHI 2014'!U24+'NHI 2014'!V24)</f>
        <v>0</v>
      </c>
    </row>
    <row r="12" spans="2:5">
      <c r="B12" s="77" t="s">
        <v>80</v>
      </c>
      <c r="C12" s="77" t="s">
        <v>82</v>
      </c>
      <c r="D12" s="78">
        <v>0.125</v>
      </c>
      <c r="E12" s="75">
        <f>D12*('NHI 2014'!M24+'NHI 2014'!O24+'NHI 2014'!P24+'NHI 2014'!Q24+'NHI 2014'!R24+'NHI 2014'!T24+'NHI 2014'!U24+'NHI 2014'!V24)</f>
        <v>0</v>
      </c>
    </row>
    <row r="13" spans="2:5">
      <c r="B13" s="77" t="s">
        <v>83</v>
      </c>
      <c r="C13" s="77" t="s">
        <v>84</v>
      </c>
      <c r="D13" s="78">
        <v>0.125</v>
      </c>
      <c r="E13" s="75">
        <f>D13*(SUM('NHI 2014'!M24:V24))</f>
        <v>0</v>
      </c>
    </row>
    <row r="14" spans="2:5">
      <c r="B14" s="77" t="s">
        <v>70</v>
      </c>
      <c r="C14" s="77" t="s">
        <v>85</v>
      </c>
      <c r="D14" s="78">
        <v>1</v>
      </c>
      <c r="E14" s="75">
        <f>D14*('NHI 2014'!M24+'NHI 2014'!R24)</f>
        <v>0</v>
      </c>
    </row>
    <row r="15" spans="2:5">
      <c r="B15" s="77" t="s">
        <v>71</v>
      </c>
      <c r="C15" s="77" t="s">
        <v>86</v>
      </c>
      <c r="D15" s="78">
        <v>1</v>
      </c>
      <c r="E15" s="75">
        <f>D15*('NHI 2014'!N24+'NHI 2014'!P24+'NHI 2014'!S24+'NHI 2014'!U24)</f>
        <v>0</v>
      </c>
    </row>
    <row r="16" spans="2:5">
      <c r="B16" s="77" t="s">
        <v>72</v>
      </c>
      <c r="C16" s="77" t="s">
        <v>94</v>
      </c>
      <c r="D16" s="79"/>
      <c r="E16" s="75">
        <f>D16*('NHI 2014'!O24+'NHI 2014'!Q24+'NHI 2014'!T24+'NHI 2014'!V24)</f>
        <v>0</v>
      </c>
    </row>
    <row r="17" spans="2:5">
      <c r="B17" s="77" t="s">
        <v>88</v>
      </c>
      <c r="C17" s="77" t="s">
        <v>91</v>
      </c>
      <c r="D17" s="79">
        <v>0.5</v>
      </c>
      <c r="E17" s="75"/>
    </row>
    <row r="18" spans="2:5">
      <c r="B18" s="77" t="s">
        <v>95</v>
      </c>
      <c r="C18" s="77" t="s">
        <v>96</v>
      </c>
      <c r="D18" s="79">
        <v>0.125</v>
      </c>
      <c r="E18" s="75"/>
    </row>
    <row r="19" spans="2:5">
      <c r="B19" s="77" t="s">
        <v>89</v>
      </c>
      <c r="C19" s="77" t="s">
        <v>90</v>
      </c>
      <c r="D19" s="79">
        <v>0.375</v>
      </c>
      <c r="E19" s="75"/>
    </row>
    <row r="20" spans="2:5">
      <c r="B20" s="77" t="s">
        <v>75</v>
      </c>
      <c r="C20" s="77" t="s">
        <v>87</v>
      </c>
      <c r="D20" s="79">
        <v>0.25</v>
      </c>
      <c r="E20" s="75">
        <f>D20*('NHI 2014'!M24+'NHI 2014'!O24+'NHI 2014'!P24+'NHI 2014'!Q24+'NHI 2014'!R24+'NHI 2014'!T24+'NHI 2014'!U24+'NHI 2014'!V24)</f>
        <v>0</v>
      </c>
    </row>
    <row r="21" spans="2:5">
      <c r="B21" s="77" t="s">
        <v>92</v>
      </c>
      <c r="C21" s="77" t="s">
        <v>93</v>
      </c>
      <c r="D21" s="79">
        <v>0.125</v>
      </c>
      <c r="E21" s="75">
        <f>D21*(SUM('NHI 2014'!M24:V24))</f>
        <v>0</v>
      </c>
    </row>
    <row r="22" spans="2:5">
      <c r="B22" s="81"/>
      <c r="C22" s="81"/>
      <c r="D22" s="82"/>
      <c r="E22" s="83"/>
    </row>
    <row r="23" spans="2:5">
      <c r="B23" s="76" t="s">
        <v>97</v>
      </c>
      <c r="C23" s="77"/>
      <c r="D23" s="78"/>
      <c r="E23" s="75"/>
    </row>
    <row r="24" spans="2:5">
      <c r="B24" s="77" t="s">
        <v>98</v>
      </c>
      <c r="C24" s="77" t="s">
        <v>99</v>
      </c>
      <c r="D24" s="79"/>
      <c r="E24" s="75"/>
    </row>
    <row r="25" spans="2:5">
      <c r="B25" s="77" t="s">
        <v>100</v>
      </c>
      <c r="C25" s="77" t="s">
        <v>101</v>
      </c>
      <c r="D25" s="79"/>
      <c r="E25" s="75"/>
    </row>
    <row r="26" spans="2:5">
      <c r="B26" s="77" t="s">
        <v>102</v>
      </c>
      <c r="C26" s="77" t="s">
        <v>103</v>
      </c>
      <c r="D26" s="79"/>
      <c r="E26" s="75"/>
    </row>
    <row r="27" spans="2:5">
      <c r="B27" s="81"/>
      <c r="C27" s="81"/>
      <c r="D27" s="82"/>
      <c r="E27" s="83"/>
    </row>
    <row r="28" spans="2:5">
      <c r="B28" s="76" t="s">
        <v>104</v>
      </c>
      <c r="C28" s="77"/>
      <c r="D28" s="78"/>
      <c r="E28" s="75"/>
    </row>
    <row r="29" spans="2:5">
      <c r="B29" s="77" t="s">
        <v>105</v>
      </c>
      <c r="C29" s="77" t="s">
        <v>103</v>
      </c>
      <c r="D29" s="79"/>
      <c r="E29" s="75"/>
    </row>
    <row r="30" spans="2:5">
      <c r="B30" s="77" t="s">
        <v>107</v>
      </c>
      <c r="C30" s="77" t="s">
        <v>106</v>
      </c>
      <c r="D30" s="79"/>
      <c r="E30" s="75"/>
    </row>
    <row r="31" spans="2:5">
      <c r="B31" s="81"/>
      <c r="C31" s="81"/>
      <c r="D31" s="82"/>
      <c r="E31" s="83"/>
    </row>
    <row r="32" spans="2:5">
      <c r="B32" s="76" t="s">
        <v>108</v>
      </c>
      <c r="C32" s="77"/>
      <c r="D32" s="78"/>
      <c r="E32" s="75"/>
    </row>
    <row r="33" spans="2:5">
      <c r="B33" s="77" t="s">
        <v>70</v>
      </c>
      <c r="C33" s="77" t="s">
        <v>109</v>
      </c>
      <c r="D33" s="79"/>
      <c r="E33" s="75">
        <f>D33*('NHI 2014'!W24+'NHI 2014'!Z24)</f>
        <v>0</v>
      </c>
    </row>
    <row r="34" spans="2:5">
      <c r="B34" s="77" t="s">
        <v>71</v>
      </c>
      <c r="C34" s="77" t="s">
        <v>110</v>
      </c>
      <c r="D34" s="79"/>
      <c r="E34" s="75">
        <f>D34*('NHI 2014'!X24+'NHI 2014'!Y24+'NHI 2014'!AA24)</f>
        <v>0</v>
      </c>
    </row>
  </sheetData>
  <phoneticPr fontId="30" type="noConversion"/>
  <pageMargins left="0.78740157499999996" right="0.78740157499999996" top="0.984251969" bottom="0.984251969" header="0.4921259845" footer="0.4921259845"/>
  <pageSetup orientation="portrait" verticalDpi="20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NHI 2014</vt:lpstr>
      <vt:lpstr>Techniplast</vt:lpstr>
      <vt:lpstr>'NHI 2014'!Impression_des_titres</vt:lpstr>
      <vt:lpstr>'NHI 2014'!Zone_d_impression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spepin</dc:creator>
  <cp:lastModifiedBy>Utilisateur</cp:lastModifiedBy>
  <cp:lastPrinted>2014-03-17T17:28:01Z</cp:lastPrinted>
  <dcterms:created xsi:type="dcterms:W3CDTF">2013-12-10T20:34:27Z</dcterms:created>
  <dcterms:modified xsi:type="dcterms:W3CDTF">2014-03-17T20:16:53Z</dcterms:modified>
</cp:coreProperties>
</file>