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codeName="ThisWorkbook" defaultThemeVersion="124226"/>
  <bookViews>
    <workbookView xWindow="11670" yWindow="45" windowWidth="12450" windowHeight="11565"/>
  </bookViews>
  <sheets>
    <sheet name="Feuil1" sheetId="1" r:id="rId1"/>
    <sheet name="param" sheetId="2" r:id="rId2"/>
    <sheet name="Feuil3" sheetId="3" r:id="rId3"/>
  </sheets>
  <definedNames>
    <definedName name="An">Feuil1!$B$1</definedName>
    <definedName name="année">param!$A$1:$A$39</definedName>
    <definedName name="Fériés">param!$D$2:$D$14</definedName>
    <definedName name="mois">param!$B$1:$B$12</definedName>
  </definedNames>
  <calcPr calcId="125725"/>
</workbook>
</file>

<file path=xl/calcChain.xml><?xml version="1.0" encoding="utf-8"?>
<calcChain xmlns="http://schemas.openxmlformats.org/spreadsheetml/2006/main">
  <c r="C4" i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B33" s="1"/>
  <c r="C34" l="1"/>
  <c r="B34" s="1"/>
  <c r="B4" l="1"/>
  <c r="B5"/>
  <c r="G5" l="1"/>
  <c r="I5" s="1"/>
  <c r="G4"/>
  <c r="B6"/>
  <c r="H6"/>
  <c r="J6" l="1"/>
  <c r="I4"/>
  <c r="G6"/>
  <c r="B7"/>
  <c r="I6" l="1"/>
  <c r="G7"/>
  <c r="B8"/>
  <c r="H8"/>
  <c r="H4"/>
  <c r="I7" l="1"/>
  <c r="J8"/>
  <c r="J4"/>
  <c r="G8"/>
  <c r="B9"/>
  <c r="H5"/>
  <c r="J5" l="1"/>
  <c r="I8"/>
  <c r="G9"/>
  <c r="B10"/>
  <c r="I9" l="1"/>
  <c r="G10"/>
  <c r="B11"/>
  <c r="H7"/>
  <c r="J7" l="1"/>
  <c r="I10"/>
  <c r="G11"/>
  <c r="B12"/>
  <c r="I11" l="1"/>
  <c r="G12"/>
  <c r="B13"/>
  <c r="H9"/>
  <c r="H13"/>
  <c r="J9" l="1"/>
  <c r="J13"/>
  <c r="I12"/>
  <c r="G13"/>
  <c r="B14"/>
  <c r="H10"/>
  <c r="J10" l="1"/>
  <c r="I13"/>
  <c r="G14"/>
  <c r="B15"/>
  <c r="H15" s="1"/>
  <c r="H11"/>
  <c r="J11" l="1"/>
  <c r="J15"/>
  <c r="I14"/>
  <c r="G15"/>
  <c r="B16"/>
  <c r="H12"/>
  <c r="J12" l="1"/>
  <c r="I15"/>
  <c r="G16"/>
  <c r="B17"/>
  <c r="I16" l="1"/>
  <c r="G17"/>
  <c r="B18"/>
  <c r="H14"/>
  <c r="J14" l="1"/>
  <c r="I17"/>
  <c r="G18"/>
  <c r="B19"/>
  <c r="I18" l="1"/>
  <c r="G19"/>
  <c r="B20"/>
  <c r="H16"/>
  <c r="H20"/>
  <c r="J16" l="1"/>
  <c r="J20"/>
  <c r="I19"/>
  <c r="G20"/>
  <c r="B21"/>
  <c r="H17"/>
  <c r="J17" l="1"/>
  <c r="I20"/>
  <c r="G21"/>
  <c r="B22"/>
  <c r="H22" s="1"/>
  <c r="H18"/>
  <c r="J18" l="1"/>
  <c r="J22"/>
  <c r="I21"/>
  <c r="G22"/>
  <c r="B23"/>
  <c r="H19"/>
  <c r="J19" l="1"/>
  <c r="I22"/>
  <c r="G23"/>
  <c r="B24"/>
  <c r="I23" l="1"/>
  <c r="G24"/>
  <c r="B25"/>
  <c r="H21"/>
  <c r="J21" l="1"/>
  <c r="I24"/>
  <c r="G25"/>
  <c r="B26"/>
  <c r="I25" l="1"/>
  <c r="G26"/>
  <c r="B27"/>
  <c r="H23"/>
  <c r="H27"/>
  <c r="J23" l="1"/>
  <c r="J27"/>
  <c r="I26"/>
  <c r="G27"/>
  <c r="B28"/>
  <c r="H24"/>
  <c r="J24" l="1"/>
  <c r="I27"/>
  <c r="G28"/>
  <c r="B29"/>
  <c r="H29" s="1"/>
  <c r="H25"/>
  <c r="J25" l="1"/>
  <c r="J29"/>
  <c r="I28"/>
  <c r="G29"/>
  <c r="B30"/>
  <c r="H26"/>
  <c r="J26" l="1"/>
  <c r="I29"/>
  <c r="G30"/>
  <c r="B31"/>
  <c r="I30" l="1"/>
  <c r="G31"/>
  <c r="B32"/>
  <c r="H28"/>
  <c r="J28" l="1"/>
  <c r="I31"/>
  <c r="G32"/>
  <c r="H34"/>
  <c r="J34" l="1"/>
  <c r="I32"/>
  <c r="G33"/>
  <c r="G34"/>
  <c r="I34" s="1"/>
  <c r="D14" i="2"/>
  <c r="D13"/>
  <c r="D12"/>
  <c r="D11"/>
  <c r="D10"/>
  <c r="D6"/>
  <c r="D5"/>
  <c r="D3"/>
  <c r="D7" s="1"/>
  <c r="D2"/>
  <c r="H30" i="1"/>
  <c r="H31"/>
  <c r="H32"/>
  <c r="H33"/>
  <c r="J30" l="1"/>
  <c r="J31"/>
  <c r="J33"/>
  <c r="J32"/>
  <c r="I33"/>
  <c r="D4" i="2"/>
  <c r="D8"/>
  <c r="D9" s="1"/>
</calcChain>
</file>

<file path=xl/sharedStrings.xml><?xml version="1.0" encoding="utf-8"?>
<sst xmlns="http://schemas.openxmlformats.org/spreadsheetml/2006/main" count="36" uniqueCount="35">
  <si>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</si>
  <si>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</si>
  <si>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</si>
  <si>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</si>
  <si>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</si>
  <si>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</si>
  <si>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</si>
  <si>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</si>
  <si>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</si>
  <si>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</si>
  <si>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</si>
  <si>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</si>
  <si>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</si>
  <si>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</si>
  <si>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Heures 
d'embauche</t>
  </si>
  <si>
    <t>Heures de 
debauche</t>
  </si>
  <si>
    <t>Coupure</t>
  </si>
  <si>
    <t>Total 
jours</t>
  </si>
  <si>
    <t>Total heures
 semaine</t>
  </si>
  <si>
    <t>Heures a la journée</t>
  </si>
  <si>
    <t>Heures 
a la semaine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</si>
  <si>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</si>
  <si>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</si>
  <si>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</si>
  <si>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</si>
  <si>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</si>
  <si>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</si>
  <si>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</si>
  <si>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</si>
  <si>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</si>
  <si>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</si>
  <si>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</si>
  <si>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</si>
  <si>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</si>
  <si>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Les jours fériés se modifient au changement d'année en Feuil1</t>
  </si>
</sst>
</file>

<file path=xl/styles.xml><?xml version="1.0" encoding="utf-8"?>
<styleSheet xmlns="http://schemas.openxmlformats.org/spreadsheetml/2006/main">
  <numFmts count="8">
    <numFmt numFmtId="164" formatCode="[h]:mm"/>
    <numFmt numFmtId="165" formatCode="ddd\ * dd\-mm\-yy"/>
    <numFmt numFmtId="166" formatCode="ddd"/>
    <numFmt numFmtId="167" formatCode="d"/>
    <numFmt numFmtId="168" formatCode="0.0000000"/>
    <numFmt numFmtId="169" formatCode="mmmm"/>
    <numFmt numFmtId="170" formatCode="[=0]&quot;&quot;;d"/>
    <numFmt numFmtId="171" formatCode="[=0]&quot;&quot;;ddd"/>
  </numFmts>
  <fonts count="4"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Font="1" applyBorder="1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165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/>
    <xf numFmtId="20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6" fontId="0" fillId="0" borderId="0" xfId="0" applyNumberFormat="1"/>
    <xf numFmtId="0" fontId="2" fillId="0" borderId="1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20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/>
    </xf>
    <xf numFmtId="169" fontId="0" fillId="0" borderId="0" xfId="0" applyNumberFormat="1"/>
    <xf numFmtId="166" fontId="2" fillId="0" borderId="8" xfId="0" applyNumberFormat="1" applyFont="1" applyFill="1" applyBorder="1" applyAlignment="1">
      <alignment horizontal="left"/>
    </xf>
    <xf numFmtId="167" fontId="2" fillId="0" borderId="9" xfId="0" applyNumberFormat="1" applyFont="1" applyFill="1" applyBorder="1" applyAlignment="1">
      <alignment horizontal="center"/>
    </xf>
    <xf numFmtId="166" fontId="2" fillId="0" borderId="11" xfId="0" applyNumberFormat="1" applyFont="1" applyFill="1" applyBorder="1" applyAlignment="1">
      <alignment horizontal="left"/>
    </xf>
    <xf numFmtId="0" fontId="2" fillId="0" borderId="13" xfId="0" applyFont="1" applyFill="1" applyBorder="1" applyAlignment="1">
      <alignment vertical="center"/>
    </xf>
    <xf numFmtId="0" fontId="2" fillId="0" borderId="13" xfId="0" applyFont="1" applyFill="1" applyBorder="1"/>
    <xf numFmtId="164" fontId="2" fillId="0" borderId="13" xfId="0" applyNumberFormat="1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168" fontId="0" fillId="0" borderId="0" xfId="0" applyNumberFormat="1" applyBorder="1"/>
    <xf numFmtId="0" fontId="0" fillId="0" borderId="10" xfId="0" applyBorder="1"/>
    <xf numFmtId="0" fontId="0" fillId="0" borderId="12" xfId="0" applyBorder="1"/>
    <xf numFmtId="168" fontId="0" fillId="0" borderId="12" xfId="0" applyNumberFormat="1" applyBorder="1"/>
    <xf numFmtId="167" fontId="0" fillId="0" borderId="0" xfId="0" applyNumberFormat="1" applyBorder="1"/>
    <xf numFmtId="170" fontId="2" fillId="0" borderId="1" xfId="0" applyNumberFormat="1" applyFont="1" applyFill="1" applyBorder="1" applyAlignment="1">
      <alignment horizontal="center"/>
    </xf>
    <xf numFmtId="171" fontId="2" fillId="0" borderId="1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5"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9651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0"/>
  <sheetViews>
    <sheetView showGridLines="0" tabSelected="1" zoomScaleNormal="100" workbookViewId="0">
      <selection activeCell="B2" sqref="B2:D2"/>
    </sheetView>
  </sheetViews>
  <sheetFormatPr baseColWidth="10" defaultRowHeight="15"/>
  <cols>
    <col min="1" max="1" width="11.5703125" customWidth="1"/>
    <col min="2" max="2" width="4.28515625" style="8" customWidth="1"/>
    <col min="3" max="3" width="3.140625" style="8" customWidth="1"/>
    <col min="4" max="4" width="11.140625" customWidth="1"/>
    <col min="5" max="5" width="10.7109375" customWidth="1"/>
    <col min="6" max="6" width="10.28515625" customWidth="1"/>
    <col min="7" max="7" width="10.140625" customWidth="1"/>
    <col min="8" max="8" width="12.5703125" customWidth="1"/>
    <col min="9" max="9" width="12.28515625" customWidth="1"/>
    <col min="10" max="10" width="14.5703125" customWidth="1"/>
    <col min="11" max="11" width="0.28515625" customWidth="1"/>
  </cols>
  <sheetData>
    <row r="1" spans="1:14" ht="23.25">
      <c r="A1" s="4" t="s">
        <v>0</v>
      </c>
      <c r="B1" s="45">
        <v>2012</v>
      </c>
      <c r="C1" s="45"/>
      <c r="D1" s="47"/>
      <c r="E1" s="3"/>
      <c r="F1" s="3"/>
      <c r="G1" s="3"/>
      <c r="H1" s="3"/>
      <c r="I1" s="3"/>
      <c r="J1" s="3"/>
      <c r="K1" s="15"/>
    </row>
    <row r="2" spans="1:14" ht="24" thickBot="1">
      <c r="A2" s="4" t="s">
        <v>1</v>
      </c>
      <c r="B2" s="45" t="s">
        <v>2</v>
      </c>
      <c r="C2" s="45"/>
      <c r="D2" s="46"/>
      <c r="E2" s="3"/>
      <c r="F2" s="3"/>
      <c r="G2" s="3"/>
      <c r="H2" s="3"/>
      <c r="I2" s="3"/>
      <c r="J2" s="3"/>
    </row>
    <row r="3" spans="1:14" ht="30.75" thickBot="1">
      <c r="A3" s="3"/>
      <c r="B3" s="5"/>
      <c r="C3" s="5"/>
      <c r="D3" s="21" t="s">
        <v>14</v>
      </c>
      <c r="E3" s="22" t="s">
        <v>15</v>
      </c>
      <c r="F3" s="23" t="s">
        <v>16</v>
      </c>
      <c r="G3" s="22" t="s">
        <v>17</v>
      </c>
      <c r="H3" s="22" t="s">
        <v>18</v>
      </c>
      <c r="I3" s="22" t="s">
        <v>19</v>
      </c>
      <c r="J3" s="24" t="s">
        <v>20</v>
      </c>
      <c r="L3" s="18"/>
    </row>
    <row r="4" spans="1:14">
      <c r="A4" s="3"/>
      <c r="B4" s="27" t="str">
        <f>IF(C4="","",CHOOSE(WEEKDAY(C4,2),"Lu","Ma","Me","Je","Ve","Sa","Di"))</f>
        <v>Di</v>
      </c>
      <c r="C4" s="28">
        <f>DATE(An,MONTH(1&amp;$B$2),1)</f>
        <v>39447</v>
      </c>
      <c r="D4" s="19"/>
      <c r="E4" s="19"/>
      <c r="F4" s="19"/>
      <c r="G4" s="20" t="str">
        <f>IF(OR(B4="Di",D4=""),"",MOD(E4-D4-F4,1))</f>
        <v/>
      </c>
      <c r="H4" s="17" t="str">
        <f ca="1">IF(B4="Me",SUM(INDIRECT("G"&amp;ROW()-2&amp;":"&amp;"G"&amp;ROW()+3)),"")</f>
        <v/>
      </c>
      <c r="I4" s="19" t="str">
        <f>IF(OR(B4="Di",G4=""),"",ROUND(G4-"8:00",10))</f>
        <v/>
      </c>
      <c r="J4" s="17" t="str">
        <f ca="1">IF(H4=0,0,IF(B4="Me","39:00"-ROUND(H4,10),""))</f>
        <v/>
      </c>
      <c r="K4" s="39"/>
      <c r="L4" s="1"/>
    </row>
    <row r="5" spans="1:14">
      <c r="A5" s="3"/>
      <c r="B5" s="29" t="str">
        <f>IF(C5=0,0,CHOOSE(WEEKDAY(C5,2),"Lu","Ma","Me","Je","Ve","Sa","Di"))</f>
        <v>Lu</v>
      </c>
      <c r="C5" s="25">
        <f>IF(C4=0,0,IF(MONTH(C4)=MONTH(C4+1),C4+1,0))</f>
        <v>39448</v>
      </c>
      <c r="D5" s="13"/>
      <c r="E5" s="13"/>
      <c r="F5" s="13"/>
      <c r="G5" s="14" t="str">
        <f t="shared" ref="G5:G34" si="0">IF(OR(B5="Di",D5=""),"",MOD(E5-D5-F5,1))</f>
        <v/>
      </c>
      <c r="H5" s="17" t="str">
        <f t="shared" ref="H5:H34" ca="1" si="1">IF(B5="Me",SUM(INDIRECT("G"&amp;ROW()-2&amp;":"&amp;"G"&amp;ROW()+3)),"")</f>
        <v/>
      </c>
      <c r="I5" s="13" t="str">
        <f t="shared" ref="I5:I34" si="2">IF(OR(B5="Di",G5=""),"",ROUND(G5-"8:00",10))</f>
        <v/>
      </c>
      <c r="J5" s="17" t="str">
        <f t="shared" ref="J5:J34" ca="1" si="3">IF(H5=0,0,IF(B5="Me","39:00"-ROUND(H5,10),""))</f>
        <v/>
      </c>
      <c r="K5" s="40"/>
      <c r="L5" s="1"/>
    </row>
    <row r="6" spans="1:14">
      <c r="A6" s="3"/>
      <c r="B6" s="29" t="str">
        <f t="shared" ref="B6:B34" si="4">IF(C6=0,0,CHOOSE(WEEKDAY(C6,2),"Lu","Ma","Me","Je","Ve","Sa","Di"))</f>
        <v>Ma</v>
      </c>
      <c r="C6" s="25">
        <f t="shared" ref="C6:C34" si="5">IF(C5=0,0,IF(MONTH(C5)=MONTH(C5+1),C5+1,0))</f>
        <v>39449</v>
      </c>
      <c r="D6" s="13"/>
      <c r="E6" s="13"/>
      <c r="F6" s="13"/>
      <c r="G6" s="14" t="str">
        <f t="shared" si="0"/>
        <v/>
      </c>
      <c r="H6" s="17" t="str">
        <f t="shared" ca="1" si="1"/>
        <v/>
      </c>
      <c r="I6" s="13" t="str">
        <f t="shared" si="2"/>
        <v/>
      </c>
      <c r="J6" s="17" t="str">
        <f t="shared" ca="1" si="3"/>
        <v/>
      </c>
      <c r="K6" s="40"/>
      <c r="L6" s="1"/>
    </row>
    <row r="7" spans="1:14">
      <c r="A7" s="3"/>
      <c r="B7" s="29" t="str">
        <f t="shared" si="4"/>
        <v>Me</v>
      </c>
      <c r="C7" s="25">
        <f t="shared" si="5"/>
        <v>39450</v>
      </c>
      <c r="D7" s="13"/>
      <c r="E7" s="13"/>
      <c r="F7" s="13"/>
      <c r="G7" s="14" t="str">
        <f t="shared" si="0"/>
        <v/>
      </c>
      <c r="H7" s="17">
        <f t="shared" ca="1" si="1"/>
        <v>0</v>
      </c>
      <c r="I7" s="13" t="str">
        <f t="shared" si="2"/>
        <v/>
      </c>
      <c r="J7" s="17">
        <f t="shared" ca="1" si="3"/>
        <v>0</v>
      </c>
      <c r="K7" s="41"/>
      <c r="L7" s="38"/>
    </row>
    <row r="8" spans="1:14">
      <c r="A8" s="3"/>
      <c r="B8" s="29" t="str">
        <f t="shared" si="4"/>
        <v>Je</v>
      </c>
      <c r="C8" s="25">
        <f t="shared" si="5"/>
        <v>39451</v>
      </c>
      <c r="D8" s="13"/>
      <c r="E8" s="13"/>
      <c r="F8" s="13"/>
      <c r="G8" s="14" t="str">
        <f t="shared" si="0"/>
        <v/>
      </c>
      <c r="H8" s="17" t="str">
        <f t="shared" ca="1" si="1"/>
        <v/>
      </c>
      <c r="I8" s="13" t="str">
        <f t="shared" si="2"/>
        <v/>
      </c>
      <c r="J8" s="17" t="str">
        <f t="shared" ca="1" si="3"/>
        <v/>
      </c>
      <c r="K8" s="40"/>
      <c r="L8" s="1"/>
      <c r="N8" s="1"/>
    </row>
    <row r="9" spans="1:14">
      <c r="A9" s="3"/>
      <c r="B9" s="29" t="str">
        <f t="shared" si="4"/>
        <v>Ve</v>
      </c>
      <c r="C9" s="25">
        <f t="shared" si="5"/>
        <v>39452</v>
      </c>
      <c r="D9" s="13"/>
      <c r="E9" s="13"/>
      <c r="F9" s="13"/>
      <c r="G9" s="14" t="str">
        <f t="shared" si="0"/>
        <v/>
      </c>
      <c r="H9" s="17" t="str">
        <f t="shared" ca="1" si="1"/>
        <v/>
      </c>
      <c r="I9" s="13" t="str">
        <f t="shared" si="2"/>
        <v/>
      </c>
      <c r="J9" s="17" t="str">
        <f t="shared" ca="1" si="3"/>
        <v/>
      </c>
      <c r="K9" s="40"/>
      <c r="L9" s="1"/>
    </row>
    <row r="10" spans="1:14">
      <c r="A10" s="3"/>
      <c r="B10" s="29" t="str">
        <f t="shared" si="4"/>
        <v>Sa</v>
      </c>
      <c r="C10" s="25">
        <f t="shared" si="5"/>
        <v>39453</v>
      </c>
      <c r="D10" s="13"/>
      <c r="E10" s="13"/>
      <c r="F10" s="13"/>
      <c r="G10" s="14" t="str">
        <f t="shared" si="0"/>
        <v/>
      </c>
      <c r="H10" s="17" t="str">
        <f t="shared" ca="1" si="1"/>
        <v/>
      </c>
      <c r="I10" s="13" t="str">
        <f t="shared" si="2"/>
        <v/>
      </c>
      <c r="J10" s="17" t="str">
        <f t="shared" ca="1" si="3"/>
        <v/>
      </c>
      <c r="K10" s="40"/>
      <c r="L10" s="1"/>
    </row>
    <row r="11" spans="1:14">
      <c r="A11" s="3"/>
      <c r="B11" s="29" t="str">
        <f t="shared" si="4"/>
        <v>Di</v>
      </c>
      <c r="C11" s="25">
        <f t="shared" si="5"/>
        <v>39454</v>
      </c>
      <c r="D11" s="13"/>
      <c r="E11" s="13"/>
      <c r="F11" s="13"/>
      <c r="G11" s="14" t="str">
        <f t="shared" si="0"/>
        <v/>
      </c>
      <c r="H11" s="17" t="str">
        <f t="shared" ca="1" si="1"/>
        <v/>
      </c>
      <c r="I11" s="13" t="str">
        <f t="shared" si="2"/>
        <v/>
      </c>
      <c r="J11" s="17" t="str">
        <f t="shared" ca="1" si="3"/>
        <v/>
      </c>
      <c r="K11" s="40"/>
      <c r="L11" s="1"/>
    </row>
    <row r="12" spans="1:14">
      <c r="A12" s="3"/>
      <c r="B12" s="29" t="str">
        <f t="shared" si="4"/>
        <v>Lu</v>
      </c>
      <c r="C12" s="25">
        <f t="shared" si="5"/>
        <v>39455</v>
      </c>
      <c r="D12" s="13"/>
      <c r="E12" s="13"/>
      <c r="F12" s="13"/>
      <c r="G12" s="14" t="str">
        <f t="shared" si="0"/>
        <v/>
      </c>
      <c r="H12" s="17" t="str">
        <f t="shared" ca="1" si="1"/>
        <v/>
      </c>
      <c r="I12" s="13" t="str">
        <f t="shared" si="2"/>
        <v/>
      </c>
      <c r="J12" s="17" t="str">
        <f t="shared" ca="1" si="3"/>
        <v/>
      </c>
      <c r="K12" s="40"/>
      <c r="L12" s="1"/>
    </row>
    <row r="13" spans="1:14">
      <c r="A13" s="3"/>
      <c r="B13" s="29" t="str">
        <f t="shared" si="4"/>
        <v>Ma</v>
      </c>
      <c r="C13" s="25">
        <f t="shared" si="5"/>
        <v>39456</v>
      </c>
      <c r="D13" s="13"/>
      <c r="E13" s="13"/>
      <c r="F13" s="13"/>
      <c r="G13" s="14" t="str">
        <f t="shared" si="0"/>
        <v/>
      </c>
      <c r="H13" s="17" t="str">
        <f t="shared" ca="1" si="1"/>
        <v/>
      </c>
      <c r="I13" s="13" t="str">
        <f t="shared" si="2"/>
        <v/>
      </c>
      <c r="J13" s="17" t="str">
        <f t="shared" ca="1" si="3"/>
        <v/>
      </c>
      <c r="K13" s="40"/>
      <c r="L13" s="1"/>
    </row>
    <row r="14" spans="1:14">
      <c r="A14" s="3"/>
      <c r="B14" s="29" t="str">
        <f t="shared" si="4"/>
        <v>Me</v>
      </c>
      <c r="C14" s="25">
        <f t="shared" si="5"/>
        <v>39457</v>
      </c>
      <c r="D14" s="13"/>
      <c r="E14" s="13"/>
      <c r="F14" s="13"/>
      <c r="G14" s="14" t="str">
        <f t="shared" si="0"/>
        <v/>
      </c>
      <c r="H14" s="17">
        <f t="shared" ca="1" si="1"/>
        <v>0</v>
      </c>
      <c r="I14" s="13" t="str">
        <f t="shared" si="2"/>
        <v/>
      </c>
      <c r="J14" s="17">
        <f t="shared" ca="1" si="3"/>
        <v>0</v>
      </c>
      <c r="K14" s="40"/>
      <c r="L14" s="1"/>
    </row>
    <row r="15" spans="1:14">
      <c r="A15" s="3"/>
      <c r="B15" s="29" t="str">
        <f t="shared" si="4"/>
        <v>Je</v>
      </c>
      <c r="C15" s="25">
        <f t="shared" si="5"/>
        <v>39458</v>
      </c>
      <c r="D15" s="13"/>
      <c r="E15" s="13"/>
      <c r="F15" s="13"/>
      <c r="G15" s="14" t="str">
        <f t="shared" si="0"/>
        <v/>
      </c>
      <c r="H15" s="17" t="str">
        <f t="shared" ca="1" si="1"/>
        <v/>
      </c>
      <c r="I15" s="13" t="str">
        <f t="shared" si="2"/>
        <v/>
      </c>
      <c r="J15" s="17" t="str">
        <f t="shared" ca="1" si="3"/>
        <v/>
      </c>
      <c r="K15" s="40"/>
      <c r="L15" s="1"/>
    </row>
    <row r="16" spans="1:14">
      <c r="A16" s="3"/>
      <c r="B16" s="29" t="str">
        <f t="shared" si="4"/>
        <v>Ve</v>
      </c>
      <c r="C16" s="25">
        <f t="shared" si="5"/>
        <v>39459</v>
      </c>
      <c r="D16" s="13"/>
      <c r="E16" s="13"/>
      <c r="F16" s="13"/>
      <c r="G16" s="14" t="str">
        <f t="shared" si="0"/>
        <v/>
      </c>
      <c r="H16" s="17" t="str">
        <f t="shared" ca="1" si="1"/>
        <v/>
      </c>
      <c r="I16" s="13" t="str">
        <f t="shared" si="2"/>
        <v/>
      </c>
      <c r="J16" s="17" t="str">
        <f t="shared" ca="1" si="3"/>
        <v/>
      </c>
      <c r="K16" s="40"/>
      <c r="L16" s="1"/>
    </row>
    <row r="17" spans="1:13">
      <c r="A17" s="3"/>
      <c r="B17" s="29" t="str">
        <f t="shared" si="4"/>
        <v>Sa</v>
      </c>
      <c r="C17" s="25">
        <f t="shared" si="5"/>
        <v>39460</v>
      </c>
      <c r="D17" s="13"/>
      <c r="E17" s="13"/>
      <c r="F17" s="13"/>
      <c r="G17" s="14" t="str">
        <f t="shared" si="0"/>
        <v/>
      </c>
      <c r="H17" s="17" t="str">
        <f t="shared" ca="1" si="1"/>
        <v/>
      </c>
      <c r="I17" s="13" t="str">
        <f t="shared" si="2"/>
        <v/>
      </c>
      <c r="J17" s="17" t="str">
        <f t="shared" ca="1" si="3"/>
        <v/>
      </c>
      <c r="K17" s="40"/>
      <c r="L17" s="1"/>
    </row>
    <row r="18" spans="1:13">
      <c r="A18" s="3"/>
      <c r="B18" s="29" t="str">
        <f t="shared" si="4"/>
        <v>Di</v>
      </c>
      <c r="C18" s="25">
        <f t="shared" si="5"/>
        <v>39461</v>
      </c>
      <c r="D18" s="13"/>
      <c r="E18" s="13"/>
      <c r="F18" s="13"/>
      <c r="G18" s="14" t="str">
        <f t="shared" si="0"/>
        <v/>
      </c>
      <c r="H18" s="17" t="str">
        <f t="shared" ca="1" si="1"/>
        <v/>
      </c>
      <c r="I18" s="13" t="str">
        <f t="shared" si="2"/>
        <v/>
      </c>
      <c r="J18" s="17" t="str">
        <f t="shared" ca="1" si="3"/>
        <v/>
      </c>
      <c r="K18" s="40"/>
      <c r="L18" s="1"/>
    </row>
    <row r="19" spans="1:13">
      <c r="A19" s="3"/>
      <c r="B19" s="29" t="str">
        <f t="shared" si="4"/>
        <v>Lu</v>
      </c>
      <c r="C19" s="25">
        <f t="shared" si="5"/>
        <v>39462</v>
      </c>
      <c r="D19" s="13"/>
      <c r="E19" s="13"/>
      <c r="F19" s="13"/>
      <c r="G19" s="14" t="str">
        <f t="shared" si="0"/>
        <v/>
      </c>
      <c r="H19" s="17" t="str">
        <f t="shared" ca="1" si="1"/>
        <v/>
      </c>
      <c r="I19" s="13" t="str">
        <f t="shared" si="2"/>
        <v/>
      </c>
      <c r="J19" s="17" t="str">
        <f t="shared" ca="1" si="3"/>
        <v/>
      </c>
      <c r="K19" s="40"/>
      <c r="L19" s="1"/>
    </row>
    <row r="20" spans="1:13">
      <c r="A20" s="3"/>
      <c r="B20" s="29" t="str">
        <f t="shared" si="4"/>
        <v>Ma</v>
      </c>
      <c r="C20" s="25">
        <f t="shared" si="5"/>
        <v>39463</v>
      </c>
      <c r="D20" s="13"/>
      <c r="E20" s="13"/>
      <c r="F20" s="13"/>
      <c r="G20" s="14" t="str">
        <f t="shared" si="0"/>
        <v/>
      </c>
      <c r="H20" s="17" t="str">
        <f t="shared" ca="1" si="1"/>
        <v/>
      </c>
      <c r="I20" s="13" t="str">
        <f t="shared" si="2"/>
        <v/>
      </c>
      <c r="J20" s="17" t="str">
        <f t="shared" ca="1" si="3"/>
        <v/>
      </c>
      <c r="K20" s="40"/>
      <c r="L20" s="1"/>
    </row>
    <row r="21" spans="1:13">
      <c r="A21" s="3"/>
      <c r="B21" s="29" t="str">
        <f t="shared" si="4"/>
        <v>Me</v>
      </c>
      <c r="C21" s="25">
        <f t="shared" si="5"/>
        <v>39464</v>
      </c>
      <c r="D21" s="13"/>
      <c r="E21" s="13"/>
      <c r="F21" s="13"/>
      <c r="G21" s="14" t="str">
        <f t="shared" si="0"/>
        <v/>
      </c>
      <c r="H21" s="17">
        <f t="shared" ca="1" si="1"/>
        <v>0</v>
      </c>
      <c r="I21" s="13" t="str">
        <f t="shared" si="2"/>
        <v/>
      </c>
      <c r="J21" s="17">
        <f t="shared" ca="1" si="3"/>
        <v>0</v>
      </c>
      <c r="K21" s="40"/>
      <c r="L21" s="1"/>
    </row>
    <row r="22" spans="1:13">
      <c r="A22" s="3"/>
      <c r="B22" s="29" t="str">
        <f t="shared" si="4"/>
        <v>Je</v>
      </c>
      <c r="C22" s="25">
        <f t="shared" si="5"/>
        <v>39465</v>
      </c>
      <c r="D22" s="13"/>
      <c r="E22" s="13"/>
      <c r="F22" s="13"/>
      <c r="G22" s="14" t="str">
        <f t="shared" si="0"/>
        <v/>
      </c>
      <c r="H22" s="17" t="str">
        <f t="shared" ca="1" si="1"/>
        <v/>
      </c>
      <c r="I22" s="13" t="str">
        <f t="shared" si="2"/>
        <v/>
      </c>
      <c r="J22" s="17" t="str">
        <f t="shared" ca="1" si="3"/>
        <v/>
      </c>
      <c r="K22" s="40"/>
      <c r="L22" s="1"/>
    </row>
    <row r="23" spans="1:13">
      <c r="A23" s="3"/>
      <c r="B23" s="29" t="str">
        <f t="shared" si="4"/>
        <v>Ve</v>
      </c>
      <c r="C23" s="25">
        <f t="shared" si="5"/>
        <v>39466</v>
      </c>
      <c r="D23" s="13"/>
      <c r="E23" s="13"/>
      <c r="F23" s="13"/>
      <c r="G23" s="14" t="str">
        <f t="shared" si="0"/>
        <v/>
      </c>
      <c r="H23" s="17" t="str">
        <f t="shared" ca="1" si="1"/>
        <v/>
      </c>
      <c r="I23" s="13" t="str">
        <f t="shared" si="2"/>
        <v/>
      </c>
      <c r="J23" s="17" t="str">
        <f t="shared" ca="1" si="3"/>
        <v/>
      </c>
      <c r="K23" s="40"/>
      <c r="L23" s="1"/>
    </row>
    <row r="24" spans="1:13">
      <c r="A24" s="3"/>
      <c r="B24" s="29" t="str">
        <f t="shared" si="4"/>
        <v>Sa</v>
      </c>
      <c r="C24" s="25">
        <f t="shared" si="5"/>
        <v>39467</v>
      </c>
      <c r="D24" s="13"/>
      <c r="E24" s="13"/>
      <c r="F24" s="13"/>
      <c r="G24" s="14" t="str">
        <f t="shared" si="0"/>
        <v/>
      </c>
      <c r="H24" s="17" t="str">
        <f t="shared" ca="1" si="1"/>
        <v/>
      </c>
      <c r="I24" s="13" t="str">
        <f t="shared" si="2"/>
        <v/>
      </c>
      <c r="J24" s="17" t="str">
        <f t="shared" ca="1" si="3"/>
        <v/>
      </c>
      <c r="K24" s="40"/>
      <c r="L24" s="1"/>
    </row>
    <row r="25" spans="1:13">
      <c r="A25" s="3"/>
      <c r="B25" s="29" t="str">
        <f t="shared" si="4"/>
        <v>Di</v>
      </c>
      <c r="C25" s="25">
        <f t="shared" si="5"/>
        <v>39468</v>
      </c>
      <c r="D25" s="16"/>
      <c r="E25" s="16"/>
      <c r="F25" s="12"/>
      <c r="G25" s="14" t="str">
        <f t="shared" si="0"/>
        <v/>
      </c>
      <c r="H25" s="17" t="str">
        <f t="shared" ca="1" si="1"/>
        <v/>
      </c>
      <c r="I25" s="13" t="str">
        <f t="shared" si="2"/>
        <v/>
      </c>
      <c r="J25" s="17" t="str">
        <f t="shared" ca="1" si="3"/>
        <v/>
      </c>
      <c r="K25" s="40"/>
      <c r="L25" s="1"/>
    </row>
    <row r="26" spans="1:13">
      <c r="A26" s="3"/>
      <c r="B26" s="29" t="str">
        <f t="shared" si="4"/>
        <v>Lu</v>
      </c>
      <c r="C26" s="25">
        <f t="shared" si="5"/>
        <v>39469</v>
      </c>
      <c r="D26" s="16"/>
      <c r="E26" s="16"/>
      <c r="F26" s="12"/>
      <c r="G26" s="14" t="str">
        <f t="shared" si="0"/>
        <v/>
      </c>
      <c r="H26" s="17" t="str">
        <f t="shared" ca="1" si="1"/>
        <v/>
      </c>
      <c r="I26" s="13" t="str">
        <f t="shared" si="2"/>
        <v/>
      </c>
      <c r="J26" s="17" t="str">
        <f t="shared" ca="1" si="3"/>
        <v/>
      </c>
      <c r="K26" s="40"/>
      <c r="L26" s="1"/>
    </row>
    <row r="27" spans="1:13">
      <c r="A27" s="3"/>
      <c r="B27" s="29" t="str">
        <f t="shared" si="4"/>
        <v>Ma</v>
      </c>
      <c r="C27" s="25">
        <f t="shared" si="5"/>
        <v>39470</v>
      </c>
      <c r="D27" s="16"/>
      <c r="E27" s="16"/>
      <c r="F27" s="12"/>
      <c r="G27" s="14" t="str">
        <f t="shared" si="0"/>
        <v/>
      </c>
      <c r="H27" s="17" t="str">
        <f t="shared" ca="1" si="1"/>
        <v/>
      </c>
      <c r="I27" s="13" t="str">
        <f t="shared" si="2"/>
        <v/>
      </c>
      <c r="J27" s="17" t="str">
        <f t="shared" ca="1" si="3"/>
        <v/>
      </c>
      <c r="K27" s="40"/>
      <c r="L27" s="1"/>
    </row>
    <row r="28" spans="1:13">
      <c r="A28" s="3"/>
      <c r="B28" s="29" t="str">
        <f t="shared" si="4"/>
        <v>Me</v>
      </c>
      <c r="C28" s="25">
        <f t="shared" si="5"/>
        <v>39471</v>
      </c>
      <c r="D28" s="16"/>
      <c r="E28" s="16"/>
      <c r="F28" s="12"/>
      <c r="G28" s="14" t="str">
        <f t="shared" si="0"/>
        <v/>
      </c>
      <c r="H28" s="17">
        <f t="shared" ca="1" si="1"/>
        <v>0</v>
      </c>
      <c r="I28" s="13" t="str">
        <f t="shared" si="2"/>
        <v/>
      </c>
      <c r="J28" s="17">
        <f t="shared" ca="1" si="3"/>
        <v>0</v>
      </c>
      <c r="K28" s="40"/>
      <c r="L28" s="1"/>
    </row>
    <row r="29" spans="1:13">
      <c r="A29" s="3"/>
      <c r="B29" s="29" t="str">
        <f t="shared" si="4"/>
        <v>Je</v>
      </c>
      <c r="C29" s="25">
        <f t="shared" si="5"/>
        <v>39472</v>
      </c>
      <c r="D29" s="16"/>
      <c r="E29" s="16"/>
      <c r="F29" s="12"/>
      <c r="G29" s="14" t="str">
        <f t="shared" si="0"/>
        <v/>
      </c>
      <c r="H29" s="17" t="str">
        <f t="shared" ca="1" si="1"/>
        <v/>
      </c>
      <c r="I29" s="13" t="str">
        <f t="shared" si="2"/>
        <v/>
      </c>
      <c r="J29" s="17" t="str">
        <f t="shared" ca="1" si="3"/>
        <v/>
      </c>
      <c r="K29" s="40"/>
      <c r="L29" s="1"/>
    </row>
    <row r="30" spans="1:13">
      <c r="A30" s="3"/>
      <c r="B30" s="29" t="str">
        <f t="shared" si="4"/>
        <v>Ve</v>
      </c>
      <c r="C30" s="25">
        <f t="shared" si="5"/>
        <v>39473</v>
      </c>
      <c r="D30" s="16"/>
      <c r="E30" s="16"/>
      <c r="F30" s="12"/>
      <c r="G30" s="14" t="str">
        <f t="shared" si="0"/>
        <v/>
      </c>
      <c r="H30" s="17" t="str">
        <f t="shared" ca="1" si="1"/>
        <v/>
      </c>
      <c r="I30" s="13" t="str">
        <f t="shared" si="2"/>
        <v/>
      </c>
      <c r="J30" s="17" t="str">
        <f t="shared" ca="1" si="3"/>
        <v/>
      </c>
      <c r="K30" s="40"/>
      <c r="L30" s="1"/>
    </row>
    <row r="31" spans="1:13">
      <c r="A31" s="3"/>
      <c r="B31" s="29" t="str">
        <f t="shared" si="4"/>
        <v>Sa</v>
      </c>
      <c r="C31" s="25">
        <f t="shared" si="5"/>
        <v>39474</v>
      </c>
      <c r="D31" s="16"/>
      <c r="E31" s="16"/>
      <c r="F31" s="12"/>
      <c r="G31" s="14" t="str">
        <f t="shared" si="0"/>
        <v/>
      </c>
      <c r="H31" s="17" t="str">
        <f t="shared" ca="1" si="1"/>
        <v/>
      </c>
      <c r="I31" s="13" t="str">
        <f t="shared" si="2"/>
        <v/>
      </c>
      <c r="J31" s="17" t="str">
        <f t="shared" ca="1" si="3"/>
        <v/>
      </c>
      <c r="K31" s="40"/>
      <c r="L31" s="1"/>
    </row>
    <row r="32" spans="1:13">
      <c r="A32" s="3"/>
      <c r="B32" s="44" t="str">
        <f t="shared" si="4"/>
        <v>Di</v>
      </c>
      <c r="C32" s="43">
        <f t="shared" si="5"/>
        <v>39475</v>
      </c>
      <c r="D32" s="16"/>
      <c r="E32" s="16"/>
      <c r="F32" s="12"/>
      <c r="G32" s="14" t="str">
        <f t="shared" si="0"/>
        <v/>
      </c>
      <c r="H32" s="17" t="str">
        <f t="shared" ca="1" si="1"/>
        <v/>
      </c>
      <c r="I32" s="13" t="str">
        <f t="shared" si="2"/>
        <v/>
      </c>
      <c r="J32" s="17" t="str">
        <f t="shared" ca="1" si="3"/>
        <v/>
      </c>
      <c r="K32" s="40"/>
      <c r="L32" s="42"/>
      <c r="M32" s="26"/>
    </row>
    <row r="33" spans="1:13">
      <c r="A33" s="3"/>
      <c r="B33" s="44" t="str">
        <f t="shared" si="4"/>
        <v>Lu</v>
      </c>
      <c r="C33" s="43">
        <f t="shared" si="5"/>
        <v>39476</v>
      </c>
      <c r="D33" s="16"/>
      <c r="E33" s="16"/>
      <c r="F33" s="12"/>
      <c r="G33" s="14" t="str">
        <f t="shared" si="0"/>
        <v/>
      </c>
      <c r="H33" s="17" t="str">
        <f t="shared" ca="1" si="1"/>
        <v/>
      </c>
      <c r="I33" s="13" t="str">
        <f t="shared" si="2"/>
        <v/>
      </c>
      <c r="J33" s="17" t="str">
        <f t="shared" ca="1" si="3"/>
        <v/>
      </c>
      <c r="K33" s="40"/>
      <c r="L33" s="1"/>
      <c r="M33" s="26"/>
    </row>
    <row r="34" spans="1:13" ht="15.75" thickBot="1">
      <c r="A34" s="3"/>
      <c r="B34" s="44" t="str">
        <f t="shared" si="4"/>
        <v>Ma</v>
      </c>
      <c r="C34" s="43">
        <f t="shared" si="5"/>
        <v>39477</v>
      </c>
      <c r="D34" s="30"/>
      <c r="E34" s="30"/>
      <c r="F34" s="31"/>
      <c r="G34" s="32" t="str">
        <f t="shared" si="0"/>
        <v/>
      </c>
      <c r="H34" s="33" t="str">
        <f t="shared" ca="1" si="1"/>
        <v/>
      </c>
      <c r="I34" s="13" t="str">
        <f t="shared" si="2"/>
        <v/>
      </c>
      <c r="J34" s="17" t="str">
        <f t="shared" ca="1" si="3"/>
        <v/>
      </c>
      <c r="K34" s="40"/>
      <c r="L34" s="1"/>
    </row>
    <row r="35" spans="1:13" ht="2.25" customHeight="1" thickBot="1">
      <c r="B35" s="34"/>
      <c r="C35" s="35"/>
      <c r="D35" s="36"/>
      <c r="E35" s="36"/>
      <c r="F35" s="36"/>
      <c r="G35" s="36"/>
      <c r="H35" s="36"/>
      <c r="I35" s="36"/>
      <c r="J35" s="36"/>
      <c r="K35" s="37"/>
    </row>
    <row r="36" spans="1:13">
      <c r="B36" s="6"/>
    </row>
    <row r="37" spans="1:13">
      <c r="B37" s="6"/>
    </row>
    <row r="38" spans="1:13">
      <c r="B38" s="6"/>
    </row>
    <row r="39" spans="1:13">
      <c r="B39" s="6"/>
    </row>
    <row r="40" spans="1:13">
      <c r="B40" s="7"/>
    </row>
  </sheetData>
  <mergeCells count="2">
    <mergeCell ref="B2:D2"/>
    <mergeCell ref="B1:D1"/>
  </mergeCells>
  <conditionalFormatting sqref="B4:J34">
    <cfRule type="expression" dxfId="11" priority="2">
      <formula>WEEKDAY($C4)=1</formula>
    </cfRule>
    <cfRule type="expression" dxfId="10" priority="1">
      <formula>COUNTIF(Fériés,$C4)</formula>
    </cfRule>
  </conditionalFormatting>
  <conditionalFormatting sqref="H4:H34 J4:J34">
    <cfRule type="cellIs" dxfId="9" priority="4" operator="equal">
      <formula>""</formula>
    </cfRule>
  </conditionalFormatting>
  <conditionalFormatting sqref="I4:J34">
    <cfRule type="cellIs" dxfId="8" priority="26" operator="lessThan">
      <formula>0</formula>
    </cfRule>
    <cfRule type="cellIs" dxfId="7" priority="27" operator="greaterThan">
      <formula>0</formula>
    </cfRule>
  </conditionalFormatting>
  <conditionalFormatting sqref="I4:I34">
    <cfRule type="cellIs" dxfId="6" priority="3" stopIfTrue="1" operator="equal">
      <formula>""</formula>
    </cfRule>
  </conditionalFormatting>
  <dataValidations count="2">
    <dataValidation type="list" allowBlank="1" showInputMessage="1" showErrorMessage="1" sqref="B1:C1">
      <formula1>année</formula1>
    </dataValidation>
    <dataValidation type="list" allowBlank="1" showInputMessage="1" showErrorMessage="1" sqref="B2:C2">
      <formula1>mois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9"/>
  <sheetViews>
    <sheetView workbookViewId="0">
      <selection activeCell="G17" sqref="G17"/>
    </sheetView>
  </sheetViews>
  <sheetFormatPr baseColWidth="10" defaultRowHeight="15"/>
  <cols>
    <col min="1" max="1" width="11.42578125" style="2" customWidth="1"/>
    <col min="2" max="2" width="11.42578125" style="2"/>
    <col min="4" max="4" width="12.28515625" bestFit="1" customWidth="1"/>
    <col min="5" max="5" width="17.140625" bestFit="1" customWidth="1"/>
  </cols>
  <sheetData>
    <row r="1" spans="1:6">
      <c r="A1" s="2">
        <v>2012</v>
      </c>
      <c r="B1" s="2" t="s">
        <v>2</v>
      </c>
    </row>
    <row r="2" spans="1:6">
      <c r="A2" s="2">
        <v>2013</v>
      </c>
      <c r="B2" s="2" t="s">
        <v>3</v>
      </c>
      <c r="D2" s="9">
        <f>DATE(An,1,1)</f>
        <v>39447</v>
      </c>
      <c r="E2" s="10" t="s">
        <v>21</v>
      </c>
    </row>
    <row r="3" spans="1:6">
      <c r="A3" s="2">
        <v>2014</v>
      </c>
      <c r="B3" s="2" t="s">
        <v>4</v>
      </c>
      <c r="D3" s="9">
        <f>DATE(An,3,29.56+0.979*MOD(204-11*MOD(An,19),30)-WEEKDAY(DATE(An,3,28.56+0.979*MOD(204-11*MOD(An,19),30))))</f>
        <v>39545</v>
      </c>
      <c r="E3" s="10" t="s">
        <v>22</v>
      </c>
    </row>
    <row r="4" spans="1:6">
      <c r="A4" s="2">
        <v>2015</v>
      </c>
      <c r="B4" s="2" t="s">
        <v>5</v>
      </c>
      <c r="D4" s="9">
        <f>D3+1</f>
        <v>39546</v>
      </c>
      <c r="E4" s="10" t="s">
        <v>23</v>
      </c>
    </row>
    <row r="5" spans="1:6">
      <c r="A5" s="2">
        <v>2016</v>
      </c>
      <c r="B5" s="2" t="s">
        <v>6</v>
      </c>
      <c r="D5" s="9">
        <f>DATE(An,5,1)</f>
        <v>39568</v>
      </c>
      <c r="E5" s="10" t="s">
        <v>24</v>
      </c>
    </row>
    <row r="6" spans="1:6">
      <c r="A6" s="2">
        <v>2017</v>
      </c>
      <c r="B6" s="2" t="s">
        <v>7</v>
      </c>
      <c r="D6" s="9">
        <f>DATE(An,5,8)</f>
        <v>39575</v>
      </c>
      <c r="E6" s="10" t="s">
        <v>25</v>
      </c>
    </row>
    <row r="7" spans="1:6">
      <c r="A7" s="2">
        <v>2018</v>
      </c>
      <c r="B7" s="2" t="s">
        <v>8</v>
      </c>
      <c r="D7" s="9">
        <f>D3+39</f>
        <v>39584</v>
      </c>
      <c r="E7" s="10" t="s">
        <v>26</v>
      </c>
      <c r="F7" t="s">
        <v>34</v>
      </c>
    </row>
    <row r="8" spans="1:6">
      <c r="A8" s="2">
        <v>2019</v>
      </c>
      <c r="B8" s="2" t="s">
        <v>9</v>
      </c>
      <c r="D8" s="9">
        <f>D3+49</f>
        <v>39594</v>
      </c>
      <c r="E8" s="10" t="s">
        <v>27</v>
      </c>
    </row>
    <row r="9" spans="1:6">
      <c r="A9" s="2">
        <v>2020</v>
      </c>
      <c r="B9" s="2" t="s">
        <v>10</v>
      </c>
      <c r="D9" s="9">
        <f>D8+1</f>
        <v>39595</v>
      </c>
      <c r="E9" s="10" t="s">
        <v>28</v>
      </c>
    </row>
    <row r="10" spans="1:6">
      <c r="A10" s="2">
        <v>2021</v>
      </c>
      <c r="B10" s="2" t="s">
        <v>11</v>
      </c>
      <c r="D10" s="9">
        <f>DATE(An,7,14)</f>
        <v>39642</v>
      </c>
      <c r="E10" s="10" t="s">
        <v>29</v>
      </c>
    </row>
    <row r="11" spans="1:6">
      <c r="A11" s="2">
        <v>2022</v>
      </c>
      <c r="B11" s="2" t="s">
        <v>12</v>
      </c>
      <c r="D11" s="9">
        <f>DATE(An,8,15)</f>
        <v>39674</v>
      </c>
      <c r="E11" s="10" t="s">
        <v>30</v>
      </c>
    </row>
    <row r="12" spans="1:6">
      <c r="A12" s="2">
        <v>2023</v>
      </c>
      <c r="B12" s="2" t="s">
        <v>13</v>
      </c>
      <c r="D12" s="9">
        <f>DATE(An,11,1)</f>
        <v>39752</v>
      </c>
      <c r="E12" s="10" t="s">
        <v>31</v>
      </c>
    </row>
    <row r="13" spans="1:6">
      <c r="A13" s="2">
        <v>2024</v>
      </c>
      <c r="D13" s="9">
        <f>DATE(An,11,11)</f>
        <v>39762</v>
      </c>
      <c r="E13" s="10" t="s">
        <v>32</v>
      </c>
    </row>
    <row r="14" spans="1:6">
      <c r="A14" s="2">
        <v>2025</v>
      </c>
      <c r="D14" s="9">
        <f>DATE(An,12,25)</f>
        <v>39806</v>
      </c>
      <c r="E14" s="11" t="s">
        <v>33</v>
      </c>
    </row>
    <row r="15" spans="1:6">
      <c r="A15" s="2">
        <v>2026</v>
      </c>
    </row>
    <row r="16" spans="1:6">
      <c r="A16" s="2">
        <v>2027</v>
      </c>
    </row>
    <row r="17" spans="1:1">
      <c r="A17" s="2">
        <v>2028</v>
      </c>
    </row>
    <row r="18" spans="1:1">
      <c r="A18" s="2">
        <v>2029</v>
      </c>
    </row>
    <row r="19" spans="1:1">
      <c r="A19" s="2">
        <v>2030</v>
      </c>
    </row>
    <row r="20" spans="1:1">
      <c r="A20" s="2">
        <v>2031</v>
      </c>
    </row>
    <row r="21" spans="1:1">
      <c r="A21" s="2">
        <v>2032</v>
      </c>
    </row>
    <row r="22" spans="1:1">
      <c r="A22" s="2">
        <v>2033</v>
      </c>
    </row>
    <row r="23" spans="1:1">
      <c r="A23" s="2">
        <v>2034</v>
      </c>
    </row>
    <row r="24" spans="1:1">
      <c r="A24" s="2">
        <v>2035</v>
      </c>
    </row>
    <row r="25" spans="1:1">
      <c r="A25" s="2">
        <v>2036</v>
      </c>
    </row>
    <row r="26" spans="1:1">
      <c r="A26" s="2">
        <v>2037</v>
      </c>
    </row>
    <row r="27" spans="1:1">
      <c r="A27" s="2">
        <v>2038</v>
      </c>
    </row>
    <row r="28" spans="1:1">
      <c r="A28" s="2">
        <v>2039</v>
      </c>
    </row>
    <row r="29" spans="1:1">
      <c r="A29" s="2">
        <v>2040</v>
      </c>
    </row>
    <row r="30" spans="1:1">
      <c r="A30" s="2">
        <v>2041</v>
      </c>
    </row>
    <row r="31" spans="1:1">
      <c r="A31" s="2">
        <v>2042</v>
      </c>
    </row>
    <row r="32" spans="1:1">
      <c r="A32" s="2">
        <v>2043</v>
      </c>
    </row>
    <row r="33" spans="1:1">
      <c r="A33" s="2">
        <v>2044</v>
      </c>
    </row>
    <row r="34" spans="1:1">
      <c r="A34" s="2">
        <v>2045</v>
      </c>
    </row>
    <row r="35" spans="1:1">
      <c r="A35" s="2">
        <v>2046</v>
      </c>
    </row>
    <row r="36" spans="1:1">
      <c r="A36" s="2">
        <v>2047</v>
      </c>
    </row>
    <row r="37" spans="1:1">
      <c r="A37" s="2">
        <v>2048</v>
      </c>
    </row>
    <row r="38" spans="1:1">
      <c r="A38" s="2">
        <v>2049</v>
      </c>
    </row>
    <row r="39" spans="1:1">
      <c r="A39" s="2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param</vt:lpstr>
      <vt:lpstr>Feuil3</vt:lpstr>
      <vt:lpstr>An</vt:lpstr>
      <vt:lpstr>année</vt:lpstr>
      <vt:lpstr>Fériés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Utilisateur</cp:lastModifiedBy>
  <cp:lastPrinted>2012-04-28T07:53:33Z</cp:lastPrinted>
  <dcterms:created xsi:type="dcterms:W3CDTF">2012-04-28T05:08:12Z</dcterms:created>
  <dcterms:modified xsi:type="dcterms:W3CDTF">2012-04-28T11:03:04Z</dcterms:modified>
</cp:coreProperties>
</file>