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7485" yWindow="0" windowWidth="15780" windowHeight="13740" tabRatio="717"/>
  </bookViews>
  <sheets>
    <sheet name="Sheet" sheetId="2" r:id="rId1"/>
    <sheet name="Sales Target " sheetId="4" r:id="rId2"/>
    <sheet name="Personal Bonus" sheetId="8" r:id="rId3"/>
    <sheet name="Wine Prices " sheetId="10" r:id="rId4"/>
  </sheets>
  <definedNames>
    <definedName name="_xlnm._FilterDatabase" localSheetId="3" hidden="1">'Wine Prices '!$B$2:$D$2</definedName>
    <definedName name="Liste">'Wine Prices '!$B$3:$B$44</definedName>
    <definedName name="Liste2">'Wine Prices '!$C$3:$C$44</definedName>
    <definedName name="wine">'Wine Prices '!$B$3:$D$44</definedName>
    <definedName name="wine2">'Wine Prices '!$C$3:$D$44</definedName>
    <definedName name="wines">'Wine Prices '!#REF!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5" i="2"/>
  <c r="C75" l="1"/>
  <c r="D32"/>
  <c r="C77"/>
  <c r="C79" s="1"/>
  <c r="C68"/>
  <c r="AF32"/>
  <c r="C64"/>
  <c r="AS64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3"/>
  <c r="AH11"/>
  <c r="AI11"/>
  <c r="AO15"/>
  <c r="AH8"/>
  <c r="AI8"/>
  <c r="C57"/>
  <c r="AS57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56"/>
  <c r="AO14"/>
  <c r="AH9"/>
  <c r="AI9"/>
  <c r="C50"/>
  <c r="AS50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49"/>
  <c r="AO13"/>
  <c r="AH6"/>
  <c r="AI6"/>
  <c r="C43"/>
  <c r="AS43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2"/>
  <c r="AO12"/>
  <c r="AH5"/>
  <c r="AI5"/>
  <c r="AI7"/>
  <c r="C36"/>
  <c r="AS36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5"/>
  <c r="AO11"/>
  <c r="C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G32"/>
  <c r="AH32"/>
  <c r="AI32"/>
  <c r="AJ32"/>
  <c r="AK32"/>
  <c r="AL32"/>
  <c r="AM32"/>
  <c r="AN32"/>
  <c r="AO32"/>
  <c r="AP32"/>
  <c r="AQ32"/>
  <c r="AR32"/>
  <c r="AS32"/>
  <c r="C29"/>
  <c r="AS29"/>
  <c r="AT28"/>
  <c r="AH2"/>
  <c r="AI2"/>
  <c r="AH3"/>
  <c r="AI3"/>
  <c r="AI4"/>
  <c r="AO10"/>
  <c r="AH4"/>
  <c r="AO3"/>
  <c r="AO4"/>
  <c r="AO5"/>
  <c r="AH7"/>
  <c r="AO6"/>
  <c r="AO7"/>
  <c r="AO2"/>
  <c r="AS66"/>
  <c r="AS65"/>
  <c r="AS63"/>
  <c r="AS59"/>
  <c r="AS58"/>
  <c r="AS56"/>
  <c r="AS52"/>
  <c r="AS51"/>
  <c r="AS49"/>
  <c r="AS45"/>
  <c r="AS44"/>
  <c r="AS42"/>
  <c r="AS38"/>
  <c r="AS37"/>
  <c r="AS35"/>
  <c r="AS31"/>
  <c r="AS28"/>
  <c r="AS30"/>
  <c r="AI10"/>
  <c r="AH12"/>
  <c r="AI12"/>
  <c r="AI13"/>
  <c r="AH14"/>
  <c r="AI14"/>
  <c r="AH15"/>
  <c r="AI15"/>
  <c r="AI16"/>
  <c r="AH17"/>
  <c r="AI17"/>
  <c r="AH18"/>
  <c r="AI18"/>
  <c r="AI19"/>
  <c r="AO16"/>
  <c r="AJ6"/>
  <c r="AJ3"/>
  <c r="AJ9"/>
  <c r="AJ12"/>
  <c r="AJ15"/>
  <c r="AJ18"/>
  <c r="AJ22"/>
  <c r="AJ5"/>
  <c r="AJ2"/>
  <c r="AJ8"/>
  <c r="AJ11"/>
  <c r="AJ14"/>
  <c r="AJ17"/>
  <c r="AJ21"/>
  <c r="AJ7"/>
  <c r="AJ4"/>
  <c r="AJ10"/>
  <c r="AJ13"/>
  <c r="AJ16"/>
  <c r="AJ19"/>
  <c r="AJ20"/>
  <c r="AI20"/>
  <c r="AI22"/>
  <c r="AI21"/>
  <c r="AH21"/>
  <c r="AH22"/>
  <c r="AH19"/>
  <c r="AH16"/>
  <c r="AH13"/>
  <c r="AH10"/>
  <c r="AH20"/>
</calcChain>
</file>

<file path=xl/sharedStrings.xml><?xml version="1.0" encoding="utf-8"?>
<sst xmlns="http://schemas.openxmlformats.org/spreadsheetml/2006/main" count="660" uniqueCount="106">
  <si>
    <t>自己的客户</t>
  </si>
  <si>
    <t>公司的客户</t>
  </si>
  <si>
    <t>客户名称</t>
  </si>
  <si>
    <t>下越</t>
  </si>
  <si>
    <t>安图</t>
  </si>
  <si>
    <t>国亚运</t>
  </si>
  <si>
    <t>辽婷婷</t>
  </si>
  <si>
    <t>芜菁</t>
  </si>
  <si>
    <t>良学</t>
  </si>
  <si>
    <t>总共</t>
  </si>
  <si>
    <t>提陈</t>
  </si>
  <si>
    <t>团队提陈</t>
  </si>
  <si>
    <t>销售</t>
  </si>
  <si>
    <t>目标</t>
  </si>
  <si>
    <t>Wine Name</t>
  </si>
  <si>
    <t>Quantity</t>
  </si>
  <si>
    <t>Bonus</t>
  </si>
  <si>
    <t>Discount</t>
  </si>
  <si>
    <t xml:space="preserve">Unit Price </t>
  </si>
  <si>
    <t>桃丝</t>
  </si>
  <si>
    <t>甘泉起泡酒</t>
  </si>
  <si>
    <t>纳瓦乐 白葡萄酒</t>
  </si>
  <si>
    <t>拉路比亚(雪莉酒）</t>
  </si>
  <si>
    <t>维亚白（雪莉酒）</t>
  </si>
  <si>
    <t>瑞碧起泡酒</t>
  </si>
  <si>
    <t>白雪 白葡萄酒</t>
  </si>
  <si>
    <t>赛默勒</t>
  </si>
  <si>
    <t>迪克 白葡萄酒</t>
  </si>
  <si>
    <t>克里斯蒂娜</t>
  </si>
  <si>
    <t>阿塔拉亚斯</t>
  </si>
  <si>
    <t>贝那伯</t>
  </si>
  <si>
    <t>艾克赛丝</t>
  </si>
  <si>
    <t>蒙特巴歌</t>
  </si>
  <si>
    <t>阿尔巴</t>
  </si>
  <si>
    <t>海勒塔 限量版</t>
  </si>
  <si>
    <t>MR</t>
  </si>
  <si>
    <t>诺亚拉米兰</t>
  </si>
  <si>
    <t>阿塔乌塔</t>
  </si>
  <si>
    <t>乌彻多</t>
  </si>
  <si>
    <t>巴古斯</t>
  </si>
  <si>
    <t>帕歌</t>
  </si>
  <si>
    <t>米多</t>
  </si>
  <si>
    <t>帕歌古塔堡</t>
  </si>
  <si>
    <t>平古斯 (副牌）</t>
  </si>
  <si>
    <t>维加 西西里亚</t>
  </si>
  <si>
    <t>贝颂</t>
  </si>
  <si>
    <t>宝蔻</t>
  </si>
  <si>
    <t>大帕歌古塔堡</t>
  </si>
  <si>
    <t>平古斯03</t>
  </si>
  <si>
    <t>平古斯06</t>
  </si>
  <si>
    <t>Sassicaia</t>
  </si>
  <si>
    <t>Alonso</t>
  </si>
  <si>
    <t>Palandri</t>
  </si>
  <si>
    <t>Pintia</t>
  </si>
  <si>
    <t>Valbuena 5°</t>
  </si>
  <si>
    <t>Alion</t>
  </si>
  <si>
    <t>维加 西西里亚99</t>
  </si>
  <si>
    <t>大帕歌07</t>
  </si>
  <si>
    <t>大帕歌05</t>
  </si>
  <si>
    <t>¥0,0</t>
  </si>
  <si>
    <t>price</t>
  </si>
  <si>
    <t>西斯卡亚</t>
  </si>
  <si>
    <t>阿隆索</t>
  </si>
  <si>
    <t>阿里昂</t>
  </si>
  <si>
    <t>贝加西西利亚- 瓦拿堡</t>
  </si>
  <si>
    <t>Taus</t>
  </si>
  <si>
    <t>Fontallada (cava)</t>
  </si>
  <si>
    <t>Los Navales</t>
  </si>
  <si>
    <t>La Rubia (Sherry)</t>
  </si>
  <si>
    <t>Valdivia (sherry)</t>
  </si>
  <si>
    <t>Terra Prima (cava)</t>
  </si>
  <si>
    <t>Blanco Nieva</t>
  </si>
  <si>
    <t>Semele</t>
  </si>
  <si>
    <t>Trico</t>
  </si>
  <si>
    <t>Dulce Cristina</t>
  </si>
  <si>
    <t>Atalayas</t>
  </si>
  <si>
    <t>Dulce Blanco</t>
  </si>
  <si>
    <t>Xestal</t>
  </si>
  <si>
    <t>Montebaco
Crianza</t>
  </si>
  <si>
    <t>Cruz de Alba</t>
  </si>
  <si>
    <t>Heretat Vall - Vents (cava)</t>
  </si>
  <si>
    <t>Montebaco
Reserva</t>
  </si>
  <si>
    <t>La Milana</t>
  </si>
  <si>
    <t>Dominio de Atuata</t>
  </si>
  <si>
    <t>Ucedo</t>
  </si>
  <si>
    <t>Bagus</t>
  </si>
  <si>
    <t>Pago de Carraovejas
Crianza</t>
  </si>
  <si>
    <t>Mirto</t>
  </si>
  <si>
    <t>Pago de Carraovejas 
Reserva</t>
  </si>
  <si>
    <t>Pago de Carraovejas
Venida Seleccionada</t>
  </si>
  <si>
    <t xml:space="preserve">Flor de Pingus </t>
  </si>
  <si>
    <t>Vega Sicilia</t>
  </si>
  <si>
    <t xml:space="preserve">Wine Name </t>
  </si>
  <si>
    <t>TOTAL PRICE</t>
  </si>
  <si>
    <t xml:space="preserve">Unit price </t>
  </si>
  <si>
    <t>quantity</t>
  </si>
  <si>
    <t>Price before Disc</t>
  </si>
  <si>
    <t>Disc</t>
  </si>
  <si>
    <t>Total Price</t>
  </si>
  <si>
    <t>Pago de Carraovejas
Crianza Magnum</t>
  </si>
  <si>
    <t>Pago de Carraovejas 
Reserva Magnum</t>
  </si>
  <si>
    <t>Pago de Carraovejas
Venida Seleccionada Magnum</t>
  </si>
  <si>
    <t>Vega Sicilia 99</t>
  </si>
  <si>
    <t>Pingus 03</t>
  </si>
  <si>
    <t>Pingus 06</t>
  </si>
  <si>
    <t>酒的名字</t>
  </si>
</sst>
</file>

<file path=xl/styles.xml><?xml version="1.0" encoding="utf-8"?>
<styleSheet xmlns="http://schemas.openxmlformats.org/spreadsheetml/2006/main">
  <numFmts count="3">
    <numFmt numFmtId="164" formatCode="[$¥-804]#,##0"/>
    <numFmt numFmtId="165" formatCode="[$¥-804]#,##0.00"/>
    <numFmt numFmtId="166" formatCode="[$¥-804]#,##0.0"/>
  </numFmts>
  <fonts count="1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Hiragino Sans GB W3"/>
      <charset val="134"/>
    </font>
    <font>
      <sz val="12"/>
      <color theme="1"/>
      <name val="Hiragino Sans GB W3"/>
      <charset val="134"/>
    </font>
    <font>
      <b/>
      <sz val="12"/>
      <color theme="1"/>
      <name val="Hiragino Sans GB W3"/>
      <charset val="134"/>
    </font>
    <font>
      <b/>
      <sz val="12"/>
      <color rgb="FFFF0000"/>
      <name val="Hiragino Sans GB W3"/>
      <charset val="134"/>
    </font>
    <font>
      <b/>
      <sz val="11"/>
      <name val="Hiragino Sans GB W3"/>
      <charset val="134"/>
    </font>
    <font>
      <b/>
      <sz val="11"/>
      <color rgb="FF000000"/>
      <name val="Hiragino Sans GB W3"/>
      <charset val="134"/>
    </font>
    <font>
      <b/>
      <sz val="12"/>
      <color rgb="FF000000"/>
      <name val="Calibri"/>
      <family val="2"/>
      <scheme val="minor"/>
    </font>
    <font>
      <sz val="12"/>
      <color rgb="FF000000"/>
      <name val="Hiragino Sans GB W3"/>
      <charset val="134"/>
    </font>
    <font>
      <sz val="12"/>
      <color rgb="FF000000"/>
      <name val="Calibri"/>
      <family val="2"/>
      <scheme val="minor"/>
    </font>
    <font>
      <sz val="12"/>
      <color theme="1"/>
      <name val="宋体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rgb="FF000000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0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6">
    <xf numFmtId="0" fontId="0" fillId="0" borderId="0" xfId="0"/>
    <xf numFmtId="164" fontId="6" fillId="0" borderId="18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4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3" fontId="5" fillId="0" borderId="23" xfId="0" applyNumberFormat="1" applyFont="1" applyBorder="1" applyAlignment="1">
      <alignment horizontal="center" vertical="center"/>
    </xf>
    <xf numFmtId="3" fontId="5" fillId="0" borderId="24" xfId="0" applyNumberFormat="1" applyFont="1" applyBorder="1" applyAlignment="1">
      <alignment horizontal="center" vertical="center"/>
    </xf>
    <xf numFmtId="3" fontId="5" fillId="0" borderId="25" xfId="0" applyNumberFormat="1" applyFont="1" applyBorder="1" applyAlignment="1">
      <alignment horizontal="center" vertical="center"/>
    </xf>
    <xf numFmtId="3" fontId="5" fillId="0" borderId="20" xfId="0" applyNumberFormat="1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3" fontId="5" fillId="2" borderId="14" xfId="0" applyNumberFormat="1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40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30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41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46" xfId="0" applyNumberFormat="1" applyFont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5" fillId="0" borderId="43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32" xfId="0" applyNumberFormat="1" applyFont="1" applyBorder="1" applyAlignment="1">
      <alignment horizontal="center" vertical="center"/>
    </xf>
    <xf numFmtId="164" fontId="4" fillId="2" borderId="33" xfId="0" applyNumberFormat="1" applyFont="1" applyFill="1" applyBorder="1" applyAlignment="1">
      <alignment horizontal="center" vertical="center"/>
    </xf>
    <xf numFmtId="164" fontId="5" fillId="0" borderId="44" xfId="0" applyNumberFormat="1" applyFont="1" applyBorder="1" applyAlignment="1">
      <alignment horizontal="center" vertical="center"/>
    </xf>
    <xf numFmtId="164" fontId="5" fillId="0" borderId="29" xfId="0" applyNumberFormat="1" applyFont="1" applyBorder="1" applyAlignment="1">
      <alignment horizontal="center" vertical="center"/>
    </xf>
    <xf numFmtId="164" fontId="5" fillId="0" borderId="45" xfId="0" applyNumberFormat="1" applyFont="1" applyBorder="1" applyAlignment="1">
      <alignment horizontal="center" vertical="center"/>
    </xf>
    <xf numFmtId="164" fontId="5" fillId="0" borderId="28" xfId="0" applyNumberFormat="1" applyFont="1" applyBorder="1" applyAlignment="1">
      <alignment horizontal="center" vertical="center"/>
    </xf>
    <xf numFmtId="164" fontId="4" fillId="2" borderId="34" xfId="0" applyNumberFormat="1" applyFont="1" applyFill="1" applyBorder="1" applyAlignment="1">
      <alignment horizontal="center" vertical="center"/>
    </xf>
    <xf numFmtId="3" fontId="3" fillId="3" borderId="17" xfId="0" applyNumberFormat="1" applyFont="1" applyFill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164" fontId="5" fillId="0" borderId="26" xfId="0" applyNumberFormat="1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165" fontId="3" fillId="0" borderId="20" xfId="0" applyNumberFormat="1" applyFont="1" applyBorder="1" applyAlignment="1">
      <alignment horizontal="center" vertical="center"/>
    </xf>
    <xf numFmtId="166" fontId="3" fillId="0" borderId="11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6" fontId="3" fillId="0" borderId="34" xfId="0" applyNumberFormat="1" applyFont="1" applyBorder="1" applyAlignment="1">
      <alignment horizontal="center" vertical="center"/>
    </xf>
    <xf numFmtId="9" fontId="3" fillId="0" borderId="31" xfId="0" applyNumberFormat="1" applyFont="1" applyBorder="1" applyAlignment="1">
      <alignment horizontal="center" vertical="center"/>
    </xf>
    <xf numFmtId="166" fontId="3" fillId="0" borderId="54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 shrinkToFit="1"/>
    </xf>
    <xf numFmtId="0" fontId="8" fillId="0" borderId="49" xfId="0" applyFont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center" vertical="center" wrapText="1" shrinkToFit="1"/>
    </xf>
    <xf numFmtId="0" fontId="11" fillId="0" borderId="11" xfId="0" applyFont="1" applyBorder="1" applyAlignment="1">
      <alignment horizontal="center" vertical="center" wrapText="1" shrinkToFit="1"/>
    </xf>
    <xf numFmtId="0" fontId="3" fillId="0" borderId="48" xfId="0" applyFont="1" applyBorder="1" applyAlignment="1">
      <alignment horizontal="center" vertical="center" wrapText="1" shrinkToFit="1"/>
    </xf>
    <xf numFmtId="0" fontId="3" fillId="0" borderId="49" xfId="0" applyFont="1" applyBorder="1" applyAlignment="1">
      <alignment horizontal="center" vertical="center" wrapText="1" shrinkToFit="1"/>
    </xf>
    <xf numFmtId="166" fontId="3" fillId="0" borderId="53" xfId="0" applyNumberFormat="1" applyFont="1" applyBorder="1" applyAlignment="1">
      <alignment horizontal="center" vertical="center" wrapText="1" shrinkToFit="1"/>
    </xf>
    <xf numFmtId="166" fontId="3" fillId="0" borderId="32" xfId="0" applyNumberFormat="1" applyFont="1" applyBorder="1" applyAlignment="1">
      <alignment horizontal="center" vertical="center" wrapText="1" shrinkToFit="1"/>
    </xf>
    <xf numFmtId="0" fontId="10" fillId="0" borderId="53" xfId="0" applyFont="1" applyBorder="1" applyAlignment="1">
      <alignment horizontal="center" vertical="center" wrapText="1" shrinkToFit="1"/>
    </xf>
    <xf numFmtId="166" fontId="10" fillId="0" borderId="56" xfId="0" applyNumberFormat="1" applyFont="1" applyBorder="1" applyAlignment="1">
      <alignment horizontal="center" vertical="center" wrapText="1" shrinkToFit="1"/>
    </xf>
    <xf numFmtId="0" fontId="10" fillId="0" borderId="35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9" fontId="10" fillId="0" borderId="37" xfId="0" applyNumberFormat="1" applyFont="1" applyBorder="1" applyAlignment="1">
      <alignment horizontal="center" vertical="center" wrapText="1" shrinkToFit="1"/>
    </xf>
    <xf numFmtId="9" fontId="10" fillId="0" borderId="1" xfId="0" applyNumberFormat="1" applyFont="1" applyBorder="1" applyAlignment="1">
      <alignment horizontal="center" vertical="center" wrapText="1" shrinkToFit="1"/>
    </xf>
    <xf numFmtId="166" fontId="10" fillId="0" borderId="39" xfId="0" applyNumberFormat="1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/>
    </xf>
    <xf numFmtId="164" fontId="5" fillId="0" borderId="3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64" fontId="5" fillId="0" borderId="37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5" fillId="0" borderId="39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0" borderId="36" xfId="0" applyNumberFormat="1" applyFont="1" applyBorder="1" applyAlignment="1">
      <alignment horizontal="center" vertical="center"/>
    </xf>
    <xf numFmtId="164" fontId="4" fillId="0" borderId="38" xfId="0" applyNumberFormat="1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 shrinkToFit="1"/>
    </xf>
    <xf numFmtId="166" fontId="11" fillId="0" borderId="0" xfId="0" applyNumberFormat="1" applyFont="1" applyAlignment="1">
      <alignment horizontal="center" vertical="center" wrapText="1" shrinkToFit="1"/>
    </xf>
    <xf numFmtId="0" fontId="10" fillId="0" borderId="56" xfId="0" applyNumberFormat="1" applyFont="1" applyBorder="1" applyAlignment="1">
      <alignment horizontal="center" vertical="center" wrapText="1" shrinkToFit="1"/>
    </xf>
    <xf numFmtId="1" fontId="3" fillId="0" borderId="21" xfId="0" applyNumberFormat="1" applyFont="1" applyBorder="1" applyAlignment="1">
      <alignment horizontal="center" vertical="center"/>
    </xf>
    <xf numFmtId="1" fontId="10" fillId="0" borderId="35" xfId="0" applyNumberFormat="1" applyFont="1" applyBorder="1" applyAlignment="1">
      <alignment horizontal="center" vertical="center" wrapText="1" shrinkToFit="1"/>
    </xf>
    <xf numFmtId="1" fontId="10" fillId="0" borderId="3" xfId="0" applyNumberFormat="1" applyFont="1" applyBorder="1" applyAlignment="1">
      <alignment horizontal="center" vertical="center" wrapText="1" shrinkToFit="1"/>
    </xf>
    <xf numFmtId="1" fontId="4" fillId="0" borderId="0" xfId="0" applyNumberFormat="1" applyFont="1" applyAlignment="1">
      <alignment horizontal="center" vertical="center"/>
    </xf>
    <xf numFmtId="0" fontId="10" fillId="0" borderId="43" xfId="0" applyFont="1" applyBorder="1" applyAlignment="1">
      <alignment horizontal="center" vertical="center" wrapText="1" shrinkToFit="1"/>
    </xf>
    <xf numFmtId="166" fontId="10" fillId="0" borderId="0" xfId="0" applyNumberFormat="1" applyFont="1" applyBorder="1" applyAlignment="1">
      <alignment horizontal="center" vertical="center" wrapText="1" shrinkToFit="1"/>
    </xf>
    <xf numFmtId="1" fontId="10" fillId="0" borderId="5" xfId="0" applyNumberFormat="1" applyFont="1" applyBorder="1" applyAlignment="1">
      <alignment horizontal="center" vertical="center" wrapText="1" shrinkToFit="1"/>
    </xf>
    <xf numFmtId="9" fontId="10" fillId="0" borderId="6" xfId="0" applyNumberFormat="1" applyFont="1" applyBorder="1" applyAlignment="1">
      <alignment horizontal="center" vertical="center" wrapText="1" shrinkToFit="1"/>
    </xf>
    <xf numFmtId="166" fontId="10" fillId="0" borderId="22" xfId="0" applyNumberFormat="1" applyFont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wrapText="1" shrinkToFit="1"/>
    </xf>
    <xf numFmtId="165" fontId="11" fillId="0" borderId="12" xfId="0" applyNumberFormat="1" applyFont="1" applyBorder="1" applyAlignment="1">
      <alignment horizontal="center" vertical="center" wrapText="1" shrinkToFit="1"/>
    </xf>
    <xf numFmtId="1" fontId="11" fillId="0" borderId="12" xfId="0" applyNumberFormat="1" applyFont="1" applyBorder="1" applyAlignment="1">
      <alignment horizontal="center" vertical="center" wrapText="1" shrinkToFit="1"/>
    </xf>
    <xf numFmtId="9" fontId="11" fillId="0" borderId="12" xfId="0" applyNumberFormat="1" applyFont="1" applyBorder="1" applyAlignment="1">
      <alignment horizontal="center" vertical="center" wrapText="1" shrinkToFit="1"/>
    </xf>
    <xf numFmtId="165" fontId="11" fillId="0" borderId="13" xfId="0" applyNumberFormat="1" applyFont="1" applyBorder="1" applyAlignment="1">
      <alignment horizontal="center" vertical="center" wrapText="1" shrinkToFit="1"/>
    </xf>
    <xf numFmtId="0" fontId="4" fillId="0" borderId="2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34" xfId="0" applyNumberFormat="1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164" fontId="5" fillId="0" borderId="58" xfId="0" applyNumberFormat="1" applyFont="1" applyBorder="1" applyAlignment="1">
      <alignment horizontal="center" vertical="center"/>
    </xf>
    <xf numFmtId="164" fontId="4" fillId="0" borderId="5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0" fillId="0" borderId="37" xfId="0" applyBorder="1" applyAlignment="1">
      <alignment horizontal="center" vertical="center"/>
    </xf>
    <xf numFmtId="166" fontId="3" fillId="0" borderId="38" xfId="0" applyNumberFormat="1" applyFont="1" applyBorder="1" applyAlignment="1">
      <alignment horizontal="center" vertical="center" wrapText="1" shrinkToFit="1"/>
    </xf>
    <xf numFmtId="0" fontId="0" fillId="0" borderId="37" xfId="0" applyBorder="1" applyAlignment="1">
      <alignment horizontal="center" vertical="center" wrapText="1"/>
    </xf>
    <xf numFmtId="166" fontId="3" fillId="0" borderId="52" xfId="0" applyNumberFormat="1" applyFont="1" applyBorder="1" applyAlignment="1">
      <alignment horizontal="center" vertical="center" wrapText="1" shrinkToFit="1"/>
    </xf>
    <xf numFmtId="0" fontId="0" fillId="0" borderId="37" xfId="0" applyBorder="1" applyAlignment="1">
      <alignment horizontal="center"/>
    </xf>
    <xf numFmtId="0" fontId="0" fillId="0" borderId="37" xfId="0" applyBorder="1" applyAlignment="1">
      <alignment horizontal="center" wrapText="1"/>
    </xf>
    <xf numFmtId="0" fontId="0" fillId="0" borderId="60" xfId="0" applyBorder="1" applyAlignment="1">
      <alignment horizontal="center" vertical="center"/>
    </xf>
    <xf numFmtId="0" fontId="3" fillId="0" borderId="61" xfId="0" applyFont="1" applyBorder="1" applyAlignment="1">
      <alignment horizontal="center" vertical="center" wrapText="1" shrinkToFit="1"/>
    </xf>
    <xf numFmtId="166" fontId="3" fillId="0" borderId="62" xfId="0" applyNumberFormat="1" applyFont="1" applyBorder="1" applyAlignment="1">
      <alignment horizontal="center" vertical="center" wrapText="1" shrinkToFit="1"/>
    </xf>
    <xf numFmtId="0" fontId="0" fillId="0" borderId="48" xfId="0" applyBorder="1" applyAlignment="1">
      <alignment horizontal="center"/>
    </xf>
    <xf numFmtId="0" fontId="12" fillId="0" borderId="59" xfId="0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39" xfId="0" applyBorder="1" applyAlignment="1">
      <alignment horizontal="center"/>
    </xf>
    <xf numFmtId="0" fontId="7" fillId="0" borderId="4" xfId="0" applyFont="1" applyBorder="1" applyAlignment="1">
      <alignment horizontal="center" vertical="center" wrapText="1" shrinkToFit="1"/>
    </xf>
    <xf numFmtId="164" fontId="5" fillId="0" borderId="21" xfId="0" applyNumberFormat="1" applyFont="1" applyBorder="1" applyAlignment="1">
      <alignment horizontal="center" vertical="center"/>
    </xf>
    <xf numFmtId="164" fontId="5" fillId="0" borderId="26" xfId="0" applyNumberFormat="1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164" fontId="5" fillId="0" borderId="31" xfId="0" applyNumberFormat="1" applyFont="1" applyBorder="1" applyAlignment="1">
      <alignment horizontal="center" vertical="center"/>
    </xf>
    <xf numFmtId="164" fontId="5" fillId="0" borderId="51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5" fillId="0" borderId="33" xfId="0" applyNumberFormat="1" applyFont="1" applyBorder="1" applyAlignment="1">
      <alignment horizontal="center" vertical="center"/>
    </xf>
    <xf numFmtId="164" fontId="5" fillId="0" borderId="34" xfId="0" applyNumberFormat="1" applyFont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64" fontId="5" fillId="0" borderId="19" xfId="0" applyNumberFormat="1" applyFont="1" applyBorder="1" applyAlignment="1">
      <alignment horizontal="center" vertical="center"/>
    </xf>
    <xf numFmtId="164" fontId="5" fillId="0" borderId="55" xfId="0" applyNumberFormat="1" applyFont="1" applyBorder="1" applyAlignment="1">
      <alignment horizontal="center" vertical="center"/>
    </xf>
  </cellXfs>
  <cellStyles count="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barChart>
        <c:barDir val="col"/>
        <c:grouping val="clustered"/>
        <c:ser>
          <c:idx val="0"/>
          <c:order val="0"/>
          <c:tx>
            <c:strRef>
              <c:f>Sheet!$AO$1</c:f>
              <c:strCache>
                <c:ptCount val="1"/>
                <c:pt idx="0">
                  <c:v>销售</c:v>
                </c:pt>
              </c:strCache>
            </c:strRef>
          </c:tx>
          <c:cat>
            <c:strRef>
              <c:f>Sheet!$AN$2:$AN$7</c:f>
              <c:strCache>
                <c:ptCount val="6"/>
                <c:pt idx="0">
                  <c:v>下越</c:v>
                </c:pt>
                <c:pt idx="1">
                  <c:v>安图</c:v>
                </c:pt>
                <c:pt idx="2">
                  <c:v>国亚运</c:v>
                </c:pt>
                <c:pt idx="3">
                  <c:v>辽婷婷</c:v>
                </c:pt>
                <c:pt idx="4">
                  <c:v>芜菁</c:v>
                </c:pt>
                <c:pt idx="5">
                  <c:v>良学</c:v>
                </c:pt>
              </c:strCache>
            </c:strRef>
          </c:cat>
          <c:val>
            <c:numRef>
              <c:f>Sheet!$AO$2:$AO$7</c:f>
              <c:numCache>
                <c:formatCode>[$¥-804]#,##0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Sheet!$AP$1</c:f>
              <c:strCache>
                <c:ptCount val="1"/>
                <c:pt idx="0">
                  <c:v>目标</c:v>
                </c:pt>
              </c:strCache>
            </c:strRef>
          </c:tx>
          <c:cat>
            <c:strRef>
              <c:f>Sheet!$AN$2:$AN$7</c:f>
              <c:strCache>
                <c:ptCount val="6"/>
                <c:pt idx="0">
                  <c:v>下越</c:v>
                </c:pt>
                <c:pt idx="1">
                  <c:v>安图</c:v>
                </c:pt>
                <c:pt idx="2">
                  <c:v>国亚运</c:v>
                </c:pt>
                <c:pt idx="3">
                  <c:v>辽婷婷</c:v>
                </c:pt>
                <c:pt idx="4">
                  <c:v>芜菁</c:v>
                </c:pt>
                <c:pt idx="5">
                  <c:v>良学</c:v>
                </c:pt>
              </c:strCache>
            </c:strRef>
          </c:cat>
          <c:val>
            <c:numRef>
              <c:f>Sheet!$AP$2:$AP$7</c:f>
              <c:numCache>
                <c:formatCode>General</c:formatCode>
                <c:ptCount val="6"/>
              </c:numCache>
            </c:numRef>
          </c:val>
        </c:ser>
        <c:dLbls/>
        <c:axId val="91346816"/>
        <c:axId val="91348352"/>
      </c:barChart>
      <c:catAx>
        <c:axId val="91346816"/>
        <c:scaling>
          <c:orientation val="minMax"/>
        </c:scaling>
        <c:axPos val="b"/>
        <c:tickLblPos val="nextTo"/>
        <c:crossAx val="91348352"/>
        <c:crosses val="autoZero"/>
        <c:auto val="1"/>
        <c:lblAlgn val="ctr"/>
        <c:lblOffset val="100"/>
      </c:catAx>
      <c:valAx>
        <c:axId val="91348352"/>
        <c:scaling>
          <c:orientation val="minMax"/>
        </c:scaling>
        <c:axPos val="l"/>
        <c:majorGridlines/>
        <c:numFmt formatCode="[$¥-804]#,##0" sourceLinked="1"/>
        <c:tickLblPos val="nextTo"/>
        <c:crossAx val="91346816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1"/>
          <c:order val="1"/>
          <c:dLbls>
            <c:showPercent val="1"/>
            <c:showLeaderLines val="1"/>
          </c:dLbls>
          <c:cat>
            <c:strRef>
              <c:f>Sheet!$AN$10:$AN$15</c:f>
              <c:strCache>
                <c:ptCount val="6"/>
                <c:pt idx="0">
                  <c:v>下越</c:v>
                </c:pt>
                <c:pt idx="1">
                  <c:v>安图</c:v>
                </c:pt>
                <c:pt idx="2">
                  <c:v>国亚运</c:v>
                </c:pt>
                <c:pt idx="3">
                  <c:v>辽婷婷</c:v>
                </c:pt>
                <c:pt idx="4">
                  <c:v>芜菁</c:v>
                </c:pt>
                <c:pt idx="5">
                  <c:v>良学</c:v>
                </c:pt>
              </c:strCache>
            </c:strRef>
          </c:cat>
          <c:val>
            <c:numRef>
              <c:f>Sheet!$AO$10:$AO$15</c:f>
              <c:numCache>
                <c:formatCode>[$¥-804]#,##0</c:formatCode>
                <c:ptCount val="6"/>
                <c:pt idx="0">
                  <c:v>79.2</c:v>
                </c:pt>
                <c:pt idx="1">
                  <c:v>79.2</c:v>
                </c:pt>
                <c:pt idx="2">
                  <c:v>79.2</c:v>
                </c:pt>
                <c:pt idx="3">
                  <c:v>79.2</c:v>
                </c:pt>
                <c:pt idx="4">
                  <c:v>79.2</c:v>
                </c:pt>
                <c:pt idx="5">
                  <c:v>0</c:v>
                </c:pt>
              </c:numCache>
            </c:numRef>
          </c:val>
        </c:ser>
        <c:ser>
          <c:idx val="0"/>
          <c:order val="0"/>
          <c:dLbls>
            <c:showPercent val="1"/>
            <c:showLeaderLines val="1"/>
          </c:dLbls>
          <c:cat>
            <c:strRef>
              <c:f>Sheet!$AN$10:$AN$15</c:f>
              <c:strCache>
                <c:ptCount val="6"/>
                <c:pt idx="0">
                  <c:v>下越</c:v>
                </c:pt>
                <c:pt idx="1">
                  <c:v>安图</c:v>
                </c:pt>
                <c:pt idx="2">
                  <c:v>国亚运</c:v>
                </c:pt>
                <c:pt idx="3">
                  <c:v>辽婷婷</c:v>
                </c:pt>
                <c:pt idx="4">
                  <c:v>芜菁</c:v>
                </c:pt>
                <c:pt idx="5">
                  <c:v>良学</c:v>
                </c:pt>
              </c:strCache>
            </c:strRef>
          </c:cat>
          <c:val>
            <c:numRef>
              <c:f>Sheet!$AO$10:$AO$15</c:f>
              <c:numCache>
                <c:formatCode>[$¥-804]#,##0</c:formatCode>
                <c:ptCount val="6"/>
                <c:pt idx="0">
                  <c:v>79.2</c:v>
                </c:pt>
                <c:pt idx="1">
                  <c:v>79.2</c:v>
                </c:pt>
                <c:pt idx="2">
                  <c:v>79.2</c:v>
                </c:pt>
                <c:pt idx="3">
                  <c:v>79.2</c:v>
                </c:pt>
                <c:pt idx="4">
                  <c:v>79.2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  <c:dispBlanksAs val="zero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5" workbookViewId="0" zoomToFit="1"/>
  </sheetViews>
  <pageMargins left="0.75" right="0.75" top="1" bottom="1" header="0.5" footer="0.5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05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6571" cy="56242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16571" cy="56242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80"/>
  <sheetViews>
    <sheetView tabSelected="1" topLeftCell="A52" zoomScale="85" zoomScaleNormal="85" zoomScalePageLayoutView="85" workbookViewId="0">
      <selection activeCell="D74" sqref="D74"/>
    </sheetView>
  </sheetViews>
  <sheetFormatPr baseColWidth="10" defaultColWidth="16.5" defaultRowHeight="14.25"/>
  <cols>
    <col min="1" max="16384" width="16.5" style="4"/>
  </cols>
  <sheetData>
    <row r="1" spans="1:42" ht="15" thickBot="1">
      <c r="A1" s="7"/>
      <c r="B1" s="7"/>
      <c r="C1" s="8">
        <v>1</v>
      </c>
      <c r="D1" s="9">
        <v>2</v>
      </c>
      <c r="E1" s="9">
        <v>3</v>
      </c>
      <c r="F1" s="9">
        <v>4</v>
      </c>
      <c r="G1" s="9">
        <v>5</v>
      </c>
      <c r="H1" s="9">
        <v>6</v>
      </c>
      <c r="I1" s="9">
        <v>7</v>
      </c>
      <c r="J1" s="9">
        <v>8</v>
      </c>
      <c r="K1" s="9">
        <v>9</v>
      </c>
      <c r="L1" s="9">
        <v>10</v>
      </c>
      <c r="M1" s="9">
        <v>11</v>
      </c>
      <c r="N1" s="9">
        <v>12</v>
      </c>
      <c r="O1" s="9">
        <v>13</v>
      </c>
      <c r="P1" s="9">
        <v>14</v>
      </c>
      <c r="Q1" s="9">
        <v>15</v>
      </c>
      <c r="R1" s="9">
        <v>16</v>
      </c>
      <c r="S1" s="9">
        <v>17</v>
      </c>
      <c r="T1" s="9">
        <v>18</v>
      </c>
      <c r="U1" s="9">
        <v>19</v>
      </c>
      <c r="V1" s="9">
        <v>20</v>
      </c>
      <c r="W1" s="9">
        <v>21</v>
      </c>
      <c r="X1" s="9">
        <v>22</v>
      </c>
      <c r="Y1" s="9">
        <v>23</v>
      </c>
      <c r="Z1" s="9">
        <v>24</v>
      </c>
      <c r="AA1" s="9">
        <v>25</v>
      </c>
      <c r="AB1" s="9">
        <v>26</v>
      </c>
      <c r="AC1" s="9">
        <v>27</v>
      </c>
      <c r="AD1" s="9">
        <v>28</v>
      </c>
      <c r="AE1" s="9">
        <v>29</v>
      </c>
      <c r="AF1" s="9">
        <v>30</v>
      </c>
      <c r="AG1" s="10">
        <v>31</v>
      </c>
      <c r="AH1" s="11" t="s">
        <v>9</v>
      </c>
      <c r="AI1" s="12" t="s">
        <v>10</v>
      </c>
      <c r="AJ1" s="13" t="s">
        <v>11</v>
      </c>
      <c r="AK1" s="14"/>
      <c r="AO1" s="72" t="s">
        <v>12</v>
      </c>
      <c r="AP1" s="101" t="s">
        <v>13</v>
      </c>
    </row>
    <row r="2" spans="1:42">
      <c r="A2" s="133" t="s">
        <v>3</v>
      </c>
      <c r="B2" s="15" t="s">
        <v>0</v>
      </c>
      <c r="C2" s="16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8"/>
      <c r="AH2" s="19">
        <f>SUM(C2:AG2)</f>
        <v>0</v>
      </c>
      <c r="AI2" s="20">
        <f>(AH2/100)*5*0.7</f>
        <v>0</v>
      </c>
      <c r="AJ2" s="21">
        <f>(AH2/100)*5*0.3</f>
        <v>0</v>
      </c>
      <c r="AK2" s="72" t="s">
        <v>0</v>
      </c>
      <c r="AN2" s="47" t="s">
        <v>3</v>
      </c>
      <c r="AO2" s="105">
        <f t="shared" ref="AO2:AO7" si="0">AH2+AH3</f>
        <v>0</v>
      </c>
      <c r="AP2" s="102"/>
    </row>
    <row r="3" spans="1:42" ht="15" thickBot="1">
      <c r="A3" s="134"/>
      <c r="B3" s="22" t="s">
        <v>1</v>
      </c>
      <c r="C3" s="23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6"/>
      <c r="AH3" s="24">
        <f>SUM(C3:AG3)</f>
        <v>0</v>
      </c>
      <c r="AI3" s="25">
        <f>(AH3/100)*2*0.7</f>
        <v>0</v>
      </c>
      <c r="AJ3" s="26">
        <f>(AH3/100)*2*0.3</f>
        <v>0</v>
      </c>
      <c r="AK3" s="75" t="s">
        <v>1</v>
      </c>
      <c r="AN3" s="48" t="s">
        <v>4</v>
      </c>
      <c r="AO3" s="105">
        <f t="shared" si="0"/>
        <v>0</v>
      </c>
      <c r="AP3" s="103"/>
    </row>
    <row r="4" spans="1:42" ht="15" thickBot="1">
      <c r="A4" s="135"/>
      <c r="B4" s="27" t="s">
        <v>2</v>
      </c>
      <c r="C4" s="28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30"/>
      <c r="AH4" s="1">
        <f>AH2+AH3</f>
        <v>0</v>
      </c>
      <c r="AI4" s="2">
        <f>AI2+AI3</f>
        <v>0</v>
      </c>
      <c r="AJ4" s="3">
        <f>AJ2+AJ3</f>
        <v>0</v>
      </c>
      <c r="AK4" s="31" t="s">
        <v>9</v>
      </c>
      <c r="AN4" s="48" t="s">
        <v>5</v>
      </c>
      <c r="AO4" s="105">
        <f t="shared" si="0"/>
        <v>0</v>
      </c>
      <c r="AP4" s="103"/>
    </row>
    <row r="5" spans="1:42">
      <c r="A5" s="136" t="s">
        <v>4</v>
      </c>
      <c r="B5" s="15" t="s">
        <v>2</v>
      </c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8"/>
      <c r="AH5" s="19">
        <f>SUM(C5:AG5)</f>
        <v>0</v>
      </c>
      <c r="AI5" s="20">
        <f>(AH5/100)*5*0.7</f>
        <v>0</v>
      </c>
      <c r="AJ5" s="21">
        <f>(AH5/100)*5*0.3</f>
        <v>0</v>
      </c>
      <c r="AK5" s="74" t="s">
        <v>0</v>
      </c>
      <c r="AN5" s="48" t="s">
        <v>6</v>
      </c>
      <c r="AO5" s="105">
        <f t="shared" si="0"/>
        <v>0</v>
      </c>
      <c r="AP5" s="103"/>
    </row>
    <row r="6" spans="1:42" ht="15" thickBot="1">
      <c r="A6" s="134"/>
      <c r="B6" s="22" t="s">
        <v>0</v>
      </c>
      <c r="C6" s="23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6"/>
      <c r="AH6" s="24">
        <f>SUM(C6:AG6)</f>
        <v>0</v>
      </c>
      <c r="AI6" s="25">
        <f>(AH6/100)*2*0.7</f>
        <v>0</v>
      </c>
      <c r="AJ6" s="26">
        <f>(AH6/100)*2*0.3</f>
        <v>0</v>
      </c>
      <c r="AK6" s="75" t="s">
        <v>1</v>
      </c>
      <c r="AN6" s="48" t="s">
        <v>7</v>
      </c>
      <c r="AO6" s="105">
        <f t="shared" si="0"/>
        <v>0</v>
      </c>
      <c r="AP6" s="103"/>
    </row>
    <row r="7" spans="1:42" ht="15" thickBot="1">
      <c r="A7" s="135"/>
      <c r="B7" s="27" t="s">
        <v>1</v>
      </c>
      <c r="C7" s="28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30"/>
      <c r="AH7" s="1">
        <f>AH5+AH6</f>
        <v>0</v>
      </c>
      <c r="AI7" s="2">
        <f>AI5+AI6</f>
        <v>0</v>
      </c>
      <c r="AJ7" s="3">
        <f>AJ5+AJ6</f>
        <v>0</v>
      </c>
      <c r="AK7" s="32" t="s">
        <v>9</v>
      </c>
      <c r="AN7" s="49" t="s">
        <v>8</v>
      </c>
      <c r="AO7" s="106">
        <f t="shared" si="0"/>
        <v>0</v>
      </c>
      <c r="AP7" s="104"/>
    </row>
    <row r="8" spans="1:42">
      <c r="A8" s="133" t="s">
        <v>5</v>
      </c>
      <c r="B8" s="15" t="s">
        <v>2</v>
      </c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8"/>
      <c r="AH8" s="19">
        <f>SUM(C8:AG8)</f>
        <v>0</v>
      </c>
      <c r="AI8" s="20">
        <f>(AH8/100)*5*0.7</f>
        <v>0</v>
      </c>
      <c r="AJ8" s="21">
        <f>(AH8/100)*5*0.3</f>
        <v>0</v>
      </c>
      <c r="AK8" s="74" t="s">
        <v>0</v>
      </c>
    </row>
    <row r="9" spans="1:42" ht="15" thickBot="1">
      <c r="A9" s="134"/>
      <c r="B9" s="22" t="s">
        <v>0</v>
      </c>
      <c r="C9" s="23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6"/>
      <c r="AH9" s="24">
        <f>SUM(C9:AG9)</f>
        <v>0</v>
      </c>
      <c r="AI9" s="25">
        <f>(AH9/100)*2*0.7</f>
        <v>0</v>
      </c>
      <c r="AJ9" s="26">
        <f>(AH9/100)*2*0.3</f>
        <v>0</v>
      </c>
      <c r="AK9" s="75" t="s">
        <v>1</v>
      </c>
    </row>
    <row r="10" spans="1:42" ht="15" thickBot="1">
      <c r="A10" s="135"/>
      <c r="B10" s="27" t="s">
        <v>1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30"/>
      <c r="AH10" s="1">
        <f>AH8+AH9</f>
        <v>0</v>
      </c>
      <c r="AI10" s="2">
        <f>AI8+AI9</f>
        <v>0</v>
      </c>
      <c r="AJ10" s="3">
        <f>AJ8+AJ9</f>
        <v>0</v>
      </c>
      <c r="AK10" s="31" t="s">
        <v>9</v>
      </c>
      <c r="AN10" s="73" t="s">
        <v>3</v>
      </c>
      <c r="AO10" s="80">
        <f>AI4+AT28</f>
        <v>79.2</v>
      </c>
    </row>
    <row r="11" spans="1:42">
      <c r="A11" s="133" t="s">
        <v>6</v>
      </c>
      <c r="B11" s="15" t="s">
        <v>2</v>
      </c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8"/>
      <c r="AH11" s="19">
        <f>SUM(C11:AG11)</f>
        <v>0</v>
      </c>
      <c r="AI11" s="20">
        <f>(AH11/100)*5*0.7</f>
        <v>0</v>
      </c>
      <c r="AJ11" s="21">
        <f>(AH11/100)*5*0.3</f>
        <v>0</v>
      </c>
      <c r="AK11" s="74" t="s">
        <v>0</v>
      </c>
      <c r="AN11" s="76" t="s">
        <v>4</v>
      </c>
      <c r="AO11" s="81">
        <f>AI7+AT35</f>
        <v>79.2</v>
      </c>
    </row>
    <row r="12" spans="1:42" ht="15" thickBot="1">
      <c r="A12" s="134"/>
      <c r="B12" s="22" t="s">
        <v>0</v>
      </c>
      <c r="C12" s="23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6"/>
      <c r="AH12" s="24">
        <f>SUM(C12:AG12)</f>
        <v>0</v>
      </c>
      <c r="AI12" s="25">
        <f>(AH12/100)*2*0.7</f>
        <v>0</v>
      </c>
      <c r="AJ12" s="26">
        <f>(AH12/100)*2*0.3</f>
        <v>0</v>
      </c>
      <c r="AK12" s="75" t="s">
        <v>1</v>
      </c>
      <c r="AN12" s="76" t="s">
        <v>5</v>
      </c>
      <c r="AO12" s="81">
        <f>AI6+AT42</f>
        <v>79.2</v>
      </c>
    </row>
    <row r="13" spans="1:42" ht="15" thickBot="1">
      <c r="A13" s="135"/>
      <c r="B13" s="27" t="s">
        <v>1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30"/>
      <c r="AH13" s="1">
        <f>AH11+AH12</f>
        <v>0</v>
      </c>
      <c r="AI13" s="2">
        <f>AI11+AI12</f>
        <v>0</v>
      </c>
      <c r="AJ13" s="3">
        <f>AJ11+AJ12</f>
        <v>0</v>
      </c>
      <c r="AK13" s="31" t="s">
        <v>9</v>
      </c>
      <c r="AN13" s="76" t="s">
        <v>6</v>
      </c>
      <c r="AO13" s="81">
        <f>AI9+AT49</f>
        <v>79.2</v>
      </c>
    </row>
    <row r="14" spans="1:42">
      <c r="A14" s="133" t="s">
        <v>7</v>
      </c>
      <c r="B14" s="15" t="s">
        <v>2</v>
      </c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8"/>
      <c r="AH14" s="19">
        <f>SUM(C14:AG14)</f>
        <v>0</v>
      </c>
      <c r="AI14" s="20">
        <f>(AH14/100)*5*0.7</f>
        <v>0</v>
      </c>
      <c r="AJ14" s="21">
        <f>(AH14/100)*5*0.3</f>
        <v>0</v>
      </c>
      <c r="AK14" s="74" t="s">
        <v>0</v>
      </c>
      <c r="AN14" s="76" t="s">
        <v>7</v>
      </c>
      <c r="AO14" s="81">
        <f>AI8+AT56</f>
        <v>79.2</v>
      </c>
    </row>
    <row r="15" spans="1:42" ht="15" thickBot="1">
      <c r="A15" s="134"/>
      <c r="B15" s="22" t="s">
        <v>0</v>
      </c>
      <c r="C15" s="23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6"/>
      <c r="AH15" s="24">
        <f>SUM(C15:AG15)</f>
        <v>0</v>
      </c>
      <c r="AI15" s="25">
        <f>(AH15/100)*2*0.7</f>
        <v>0</v>
      </c>
      <c r="AJ15" s="26">
        <f>(AH15/100)*2*0.3</f>
        <v>0</v>
      </c>
      <c r="AK15" s="75" t="s">
        <v>1</v>
      </c>
      <c r="AN15" s="78" t="s">
        <v>8</v>
      </c>
      <c r="AO15" s="109">
        <f>AI11+AT63</f>
        <v>0</v>
      </c>
    </row>
    <row r="16" spans="1:42" ht="15" thickBot="1">
      <c r="A16" s="135"/>
      <c r="B16" s="27" t="s">
        <v>1</v>
      </c>
      <c r="C16" s="28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30"/>
      <c r="AH16" s="1">
        <f>AH14+AH15</f>
        <v>0</v>
      </c>
      <c r="AI16" s="2">
        <f>AI14+AI15</f>
        <v>0</v>
      </c>
      <c r="AJ16" s="3">
        <f>AJ14+AJ15</f>
        <v>0</v>
      </c>
      <c r="AK16" s="31" t="s">
        <v>9</v>
      </c>
      <c r="AN16" s="107" t="s">
        <v>9</v>
      </c>
      <c r="AO16" s="108">
        <f>SUM(AO10:AO15)</f>
        <v>396</v>
      </c>
    </row>
    <row r="17" spans="1:46" ht="15" thickBot="1">
      <c r="A17" s="133" t="s">
        <v>8</v>
      </c>
      <c r="B17" s="15" t="s">
        <v>2</v>
      </c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8"/>
      <c r="AH17" s="19">
        <f>SUM(C17:AG17)</f>
        <v>0</v>
      </c>
      <c r="AI17" s="20">
        <f>(AH17/100)*5*0.7</f>
        <v>0</v>
      </c>
      <c r="AJ17" s="21">
        <f>(AH17/100)*5*0.3</f>
        <v>0</v>
      </c>
      <c r="AK17" s="74" t="s">
        <v>0</v>
      </c>
    </row>
    <row r="18" spans="1:46" ht="15.75" thickTop="1" thickBot="1">
      <c r="A18" s="134"/>
      <c r="B18" s="22" t="s">
        <v>0</v>
      </c>
      <c r="C18" s="23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6"/>
      <c r="AH18" s="24">
        <f>SUM(C18:AG18)</f>
        <v>0</v>
      </c>
      <c r="AI18" s="25">
        <f>(AH18/100)*2*0.7</f>
        <v>0</v>
      </c>
      <c r="AJ18" s="26">
        <f>(AH18/100)*2*0.3</f>
        <v>0</v>
      </c>
      <c r="AK18" s="75" t="s">
        <v>1</v>
      </c>
      <c r="AQ18" s="82"/>
    </row>
    <row r="19" spans="1:46" ht="15" thickBot="1">
      <c r="A19" s="135"/>
      <c r="B19" s="27" t="s">
        <v>1</v>
      </c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33"/>
      <c r="AH19" s="1">
        <f>AH17+AH18</f>
        <v>0</v>
      </c>
      <c r="AI19" s="2">
        <f>AI17+AI18</f>
        <v>0</v>
      </c>
      <c r="AJ19" s="3">
        <f>AJ17+AJ18</f>
        <v>0</v>
      </c>
      <c r="AK19" s="34" t="s">
        <v>9</v>
      </c>
    </row>
    <row r="20" spans="1:46">
      <c r="A20" s="35"/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15" t="s">
        <v>9</v>
      </c>
      <c r="AH20" s="37">
        <f>AH4+AH7+AH10+AH13+AH16+AH19</f>
        <v>0</v>
      </c>
      <c r="AI20" s="38">
        <f>AI4+AI7+AI10+AI13+AI16+AI19</f>
        <v>0</v>
      </c>
      <c r="AJ20" s="39">
        <f>AJ4+AJ7+AJ10+AJ13+AJ16+AJ19</f>
        <v>0</v>
      </c>
      <c r="AK20" s="40"/>
    </row>
    <row r="21" spans="1:46">
      <c r="A21" s="35"/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77" t="s">
        <v>0</v>
      </c>
      <c r="AH21" s="41">
        <f t="shared" ref="AH21:AJ22" si="1">AH2+AH5+AH8+AH11+AH14+AH17</f>
        <v>0</v>
      </c>
      <c r="AI21" s="22">
        <f t="shared" si="1"/>
        <v>0</v>
      </c>
      <c r="AJ21" s="42">
        <f t="shared" si="1"/>
        <v>0</v>
      </c>
      <c r="AK21" s="40"/>
    </row>
    <row r="22" spans="1:46" ht="15" thickBot="1">
      <c r="A22" s="35"/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79" t="s">
        <v>1</v>
      </c>
      <c r="AH22" s="43">
        <f t="shared" si="1"/>
        <v>0</v>
      </c>
      <c r="AI22" s="27">
        <f t="shared" si="1"/>
        <v>0</v>
      </c>
      <c r="AJ22" s="44">
        <f t="shared" si="1"/>
        <v>0</v>
      </c>
      <c r="AK22" s="45"/>
    </row>
    <row r="24" spans="1:46" ht="15" thickBot="1"/>
    <row r="25" spans="1:46" ht="15" thickBot="1">
      <c r="A25" s="83"/>
      <c r="B25" s="46"/>
    </row>
    <row r="26" spans="1:46" ht="27.75" thickBot="1">
      <c r="A26" s="144" t="s">
        <v>3</v>
      </c>
      <c r="B26" s="50" t="s">
        <v>14</v>
      </c>
      <c r="C26" s="61" t="s">
        <v>19</v>
      </c>
      <c r="D26" s="62" t="s">
        <v>20</v>
      </c>
      <c r="E26" s="57" t="s">
        <v>21</v>
      </c>
      <c r="F26" s="57" t="s">
        <v>22</v>
      </c>
      <c r="G26" s="57" t="s">
        <v>23</v>
      </c>
      <c r="H26" s="57" t="s">
        <v>24</v>
      </c>
      <c r="I26" s="57" t="s">
        <v>25</v>
      </c>
      <c r="J26" s="57" t="s">
        <v>26</v>
      </c>
      <c r="K26" s="57" t="s">
        <v>27</v>
      </c>
      <c r="L26" s="57" t="s">
        <v>28</v>
      </c>
      <c r="M26" s="57" t="s">
        <v>29</v>
      </c>
      <c r="N26" s="57" t="s">
        <v>30</v>
      </c>
      <c r="O26" s="57" t="s">
        <v>31</v>
      </c>
      <c r="P26" s="57" t="s">
        <v>32</v>
      </c>
      <c r="Q26" s="57" t="s">
        <v>33</v>
      </c>
      <c r="R26" s="57" t="s">
        <v>34</v>
      </c>
      <c r="S26" s="57" t="s">
        <v>35</v>
      </c>
      <c r="T26" s="57" t="s">
        <v>32</v>
      </c>
      <c r="U26" s="57" t="s">
        <v>36</v>
      </c>
      <c r="V26" s="57" t="s">
        <v>37</v>
      </c>
      <c r="W26" s="57" t="s">
        <v>38</v>
      </c>
      <c r="X26" s="57" t="s">
        <v>39</v>
      </c>
      <c r="Y26" s="57" t="s">
        <v>40</v>
      </c>
      <c r="Z26" s="57" t="s">
        <v>41</v>
      </c>
      <c r="AA26" s="57" t="s">
        <v>40</v>
      </c>
      <c r="AB26" s="57" t="s">
        <v>42</v>
      </c>
      <c r="AC26" s="57" t="s">
        <v>43</v>
      </c>
      <c r="AD26" s="58" t="s">
        <v>44</v>
      </c>
      <c r="AE26" s="58" t="s">
        <v>48</v>
      </c>
      <c r="AF26" s="58" t="s">
        <v>49</v>
      </c>
      <c r="AG26" s="62" t="s">
        <v>50</v>
      </c>
      <c r="AH26" s="62" t="s">
        <v>51</v>
      </c>
      <c r="AI26" s="62" t="s">
        <v>52</v>
      </c>
      <c r="AJ26" s="62" t="s">
        <v>53</v>
      </c>
      <c r="AK26" s="58" t="s">
        <v>45</v>
      </c>
      <c r="AL26" s="57" t="s">
        <v>46</v>
      </c>
      <c r="AM26" s="62" t="s">
        <v>54</v>
      </c>
      <c r="AN26" s="62" t="s">
        <v>55</v>
      </c>
      <c r="AO26" s="58" t="s">
        <v>56</v>
      </c>
      <c r="AP26" s="58" t="s">
        <v>57</v>
      </c>
      <c r="AQ26" s="58" t="s">
        <v>58</v>
      </c>
      <c r="AR26" s="59" t="s">
        <v>47</v>
      </c>
      <c r="AS26" s="84"/>
    </row>
    <row r="27" spans="1:46" ht="16.5" thickBot="1">
      <c r="A27" s="137"/>
      <c r="B27" s="51" t="s">
        <v>18</v>
      </c>
      <c r="C27" s="63">
        <v>198</v>
      </c>
      <c r="D27" s="63">
        <v>198</v>
      </c>
      <c r="E27" s="63">
        <v>198</v>
      </c>
      <c r="F27" s="63">
        <v>230</v>
      </c>
      <c r="G27" s="63">
        <v>238</v>
      </c>
      <c r="H27" s="63">
        <v>258</v>
      </c>
      <c r="I27" s="63">
        <v>258</v>
      </c>
      <c r="J27" s="63">
        <v>390</v>
      </c>
      <c r="K27" s="63">
        <v>450</v>
      </c>
      <c r="L27" s="63">
        <v>450</v>
      </c>
      <c r="M27" s="63">
        <v>476</v>
      </c>
      <c r="N27" s="63">
        <v>538</v>
      </c>
      <c r="O27" s="63">
        <v>580</v>
      </c>
      <c r="P27" s="63">
        <v>580</v>
      </c>
      <c r="Q27" s="63">
        <v>590</v>
      </c>
      <c r="R27" s="63">
        <v>660</v>
      </c>
      <c r="S27" s="63">
        <v>670</v>
      </c>
      <c r="T27" s="63">
        <v>978</v>
      </c>
      <c r="U27" s="63">
        <v>858</v>
      </c>
      <c r="V27" s="63">
        <v>1138</v>
      </c>
      <c r="W27" s="63">
        <v>1188</v>
      </c>
      <c r="X27" s="63">
        <v>1200</v>
      </c>
      <c r="Y27" s="63">
        <v>890</v>
      </c>
      <c r="Z27" s="63">
        <v>1080</v>
      </c>
      <c r="AA27" s="63">
        <v>1380</v>
      </c>
      <c r="AB27" s="63">
        <v>3280</v>
      </c>
      <c r="AC27" s="63">
        <v>3880</v>
      </c>
      <c r="AD27" s="63">
        <v>5800</v>
      </c>
      <c r="AE27" s="63">
        <v>10000</v>
      </c>
      <c r="AF27" s="63">
        <v>13800</v>
      </c>
      <c r="AG27" s="63"/>
      <c r="AH27" s="63">
        <v>1380</v>
      </c>
      <c r="AI27" s="63"/>
      <c r="AJ27" s="63">
        <v>980</v>
      </c>
      <c r="AK27" s="63">
        <v>2880</v>
      </c>
      <c r="AL27" s="63"/>
      <c r="AM27" s="63"/>
      <c r="AN27" s="63">
        <v>1380</v>
      </c>
      <c r="AO27" s="63">
        <v>4800</v>
      </c>
      <c r="AP27" s="63">
        <v>1580</v>
      </c>
      <c r="AQ27" s="63">
        <v>2580</v>
      </c>
      <c r="AR27" s="64">
        <v>5500</v>
      </c>
      <c r="AS27" s="85"/>
      <c r="AT27" s="4" t="s">
        <v>10</v>
      </c>
    </row>
    <row r="28" spans="1:46" ht="15.75">
      <c r="A28" s="137"/>
      <c r="B28" s="52" t="s">
        <v>15</v>
      </c>
      <c r="C28" s="65">
        <v>2</v>
      </c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91"/>
      <c r="AS28" s="60">
        <f>SUM(C28:AR28)</f>
        <v>2</v>
      </c>
      <c r="AT28" s="141">
        <f>AS29+AS32</f>
        <v>79.2</v>
      </c>
    </row>
    <row r="29" spans="1:46" ht="16.5" thickBot="1">
      <c r="A29" s="137"/>
      <c r="B29" s="53" t="s">
        <v>16</v>
      </c>
      <c r="C29" s="86">
        <f>(C27*C28)*0.1</f>
        <v>39.6</v>
      </c>
      <c r="D29" s="66" t="s">
        <v>59</v>
      </c>
      <c r="E29" s="66" t="s">
        <v>59</v>
      </c>
      <c r="F29" s="66" t="s">
        <v>59</v>
      </c>
      <c r="G29" s="66" t="s">
        <v>59</v>
      </c>
      <c r="H29" s="66" t="s">
        <v>59</v>
      </c>
      <c r="I29" s="66" t="s">
        <v>59</v>
      </c>
      <c r="J29" s="66" t="s">
        <v>59</v>
      </c>
      <c r="K29" s="66" t="s">
        <v>59</v>
      </c>
      <c r="L29" s="66" t="s">
        <v>59</v>
      </c>
      <c r="M29" s="66" t="s">
        <v>59</v>
      </c>
      <c r="N29" s="66" t="s">
        <v>59</v>
      </c>
      <c r="O29" s="66" t="s">
        <v>59</v>
      </c>
      <c r="P29" s="66" t="s">
        <v>59</v>
      </c>
      <c r="Q29" s="66" t="s">
        <v>59</v>
      </c>
      <c r="R29" s="66" t="s">
        <v>59</v>
      </c>
      <c r="S29" s="66" t="s">
        <v>59</v>
      </c>
      <c r="T29" s="66" t="s">
        <v>59</v>
      </c>
      <c r="U29" s="66" t="s">
        <v>59</v>
      </c>
      <c r="V29" s="66" t="s">
        <v>59</v>
      </c>
      <c r="W29" s="66" t="s">
        <v>59</v>
      </c>
      <c r="X29" s="66" t="s">
        <v>59</v>
      </c>
      <c r="Y29" s="66" t="s">
        <v>59</v>
      </c>
      <c r="Z29" s="66" t="s">
        <v>59</v>
      </c>
      <c r="AA29" s="66" t="s">
        <v>59</v>
      </c>
      <c r="AB29" s="66" t="s">
        <v>59</v>
      </c>
      <c r="AC29" s="66" t="s">
        <v>59</v>
      </c>
      <c r="AD29" s="66" t="s">
        <v>59</v>
      </c>
      <c r="AE29" s="66" t="s">
        <v>59</v>
      </c>
      <c r="AF29" s="66" t="s">
        <v>59</v>
      </c>
      <c r="AG29" s="66" t="s">
        <v>59</v>
      </c>
      <c r="AH29" s="66" t="s">
        <v>59</v>
      </c>
      <c r="AI29" s="66" t="s">
        <v>59</v>
      </c>
      <c r="AJ29" s="66" t="s">
        <v>59</v>
      </c>
      <c r="AK29" s="66" t="s">
        <v>59</v>
      </c>
      <c r="AL29" s="66" t="s">
        <v>59</v>
      </c>
      <c r="AM29" s="66" t="s">
        <v>59</v>
      </c>
      <c r="AN29" s="66" t="s">
        <v>59</v>
      </c>
      <c r="AO29" s="66" t="s">
        <v>59</v>
      </c>
      <c r="AP29" s="66" t="s">
        <v>59</v>
      </c>
      <c r="AQ29" s="66" t="s">
        <v>59</v>
      </c>
      <c r="AR29" s="92" t="s">
        <v>59</v>
      </c>
      <c r="AS29" s="97">
        <f>SUM(C29:AR29)</f>
        <v>39.6</v>
      </c>
      <c r="AT29" s="142"/>
    </row>
    <row r="30" spans="1:46" ht="15.75">
      <c r="A30" s="137"/>
      <c r="B30" s="56" t="s">
        <v>15</v>
      </c>
      <c r="C30" s="67">
        <v>2</v>
      </c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96"/>
      <c r="AS30" s="98">
        <f>SUM(C30:AR30)</f>
        <v>2</v>
      </c>
      <c r="AT30" s="142"/>
    </row>
    <row r="31" spans="1:46" ht="15.75">
      <c r="A31" s="137"/>
      <c r="B31" s="54" t="s">
        <v>17</v>
      </c>
      <c r="C31" s="69">
        <v>0.2</v>
      </c>
      <c r="D31" s="70">
        <v>0.2</v>
      </c>
      <c r="E31" s="70">
        <v>0.2</v>
      </c>
      <c r="F31" s="70">
        <v>0.2</v>
      </c>
      <c r="G31" s="70">
        <v>0.2</v>
      </c>
      <c r="H31" s="70">
        <v>0.2</v>
      </c>
      <c r="I31" s="70">
        <v>0.2</v>
      </c>
      <c r="J31" s="70">
        <v>0.2</v>
      </c>
      <c r="K31" s="70">
        <v>0.2</v>
      </c>
      <c r="L31" s="70">
        <v>0.2</v>
      </c>
      <c r="M31" s="70">
        <v>0.2</v>
      </c>
      <c r="N31" s="70">
        <v>0.2</v>
      </c>
      <c r="O31" s="70">
        <v>0.2</v>
      </c>
      <c r="P31" s="70">
        <v>0.2</v>
      </c>
      <c r="Q31" s="70">
        <v>0.2</v>
      </c>
      <c r="R31" s="70">
        <v>0.2</v>
      </c>
      <c r="S31" s="70">
        <v>0.2</v>
      </c>
      <c r="T31" s="70">
        <v>0.2</v>
      </c>
      <c r="U31" s="70">
        <v>0.2</v>
      </c>
      <c r="V31" s="70">
        <v>0.2</v>
      </c>
      <c r="W31" s="70">
        <v>0.2</v>
      </c>
      <c r="X31" s="70">
        <v>0.2</v>
      </c>
      <c r="Y31" s="70">
        <v>0.2</v>
      </c>
      <c r="Z31" s="70">
        <v>0.2</v>
      </c>
      <c r="AA31" s="70">
        <v>0.2</v>
      </c>
      <c r="AB31" s="70">
        <v>0.2</v>
      </c>
      <c r="AC31" s="70">
        <v>0.2</v>
      </c>
      <c r="AD31" s="70">
        <v>0.2</v>
      </c>
      <c r="AE31" s="70">
        <v>0.2</v>
      </c>
      <c r="AF31" s="70">
        <v>0.2</v>
      </c>
      <c r="AG31" s="70">
        <v>0.2</v>
      </c>
      <c r="AH31" s="70">
        <v>0.2</v>
      </c>
      <c r="AI31" s="70">
        <v>0.2</v>
      </c>
      <c r="AJ31" s="70">
        <v>0.2</v>
      </c>
      <c r="AK31" s="70">
        <v>0.2</v>
      </c>
      <c r="AL31" s="70">
        <v>0.2</v>
      </c>
      <c r="AM31" s="70">
        <v>0.2</v>
      </c>
      <c r="AN31" s="70">
        <v>0.2</v>
      </c>
      <c r="AO31" s="70">
        <v>0.2</v>
      </c>
      <c r="AP31" s="70">
        <v>0.2</v>
      </c>
      <c r="AQ31" s="70">
        <v>0.2</v>
      </c>
      <c r="AR31" s="94">
        <v>0.2</v>
      </c>
      <c r="AS31" s="99">
        <f>AVERAGE(C31:AR31)</f>
        <v>0.20000000000000004</v>
      </c>
      <c r="AT31" s="142"/>
    </row>
    <row r="32" spans="1:46" ht="16.5" thickBot="1">
      <c r="A32" s="145"/>
      <c r="B32" s="55" t="s">
        <v>16</v>
      </c>
      <c r="C32" s="71">
        <f>CHOOSE(MATCH(C31,{0.2;0.21;0.22;0.23;0.24;0.25;0.26;0.27;0.28;0.29;0.3;0.31;0.32;0.33;0.34;0.35;0.36;0.37;0.38;0.39;0.4}),10%,9.5%,9%,8.5%,8%,7.5%,7%,6.5%,6%,5.5%,5%,4.5%,4%,3.5%,3%,2.5%,2%,1.5%,1%,0.5%,0%)*(C27*C30)</f>
        <v>39.6</v>
      </c>
      <c r="D32" s="71">
        <f>CHOOSE(MATCH(D31,{0.2;0.21;0.22;0.23;0.24;0.25;0.26;0.27;0.28;0.29;0.3;0.31;0.32;0.33;0.34;0.35;0.36;0.37;0.38;0.39;0.4}),10%,9.5%,9%,8.5%,8%,7.5%,7%,6.5%,6%,5.5%,5%,4.5%,4%,3.5%,3%,2.5%,2%,1.5%,1%,0.5%,0%)*(D27*D30)</f>
        <v>0</v>
      </c>
      <c r="E32" s="71">
        <f>CHOOSE(MATCH(E31,{0.2;0.21;0.22;0.23;0.24;0.25;0.26;0.27;0.28;0.29;0.3;0.31;0.32;0.33;0.34;0.35;0.36;0.37;0.38;0.39;0.4}),10%,9.5%,9%,8.5%,8%,7.5%,7%,6.5%,6%,5.5%,5%,4.5%,4%,3.5%,3%,2.5%,2%,1.5%,1%,0.5%,0%)*(E27*E30)</f>
        <v>0</v>
      </c>
      <c r="F32" s="71">
        <f>CHOOSE(MATCH(F31,{0.2;0.21;0.22;0.23;0.24;0.25;0.26;0.27;0.28;0.29;0.3;0.31;0.32;0.33;0.34;0.35;0.36;0.37;0.38;0.39;0.4}),10%,9.5%,9%,8.5%,8%,7.5%,7%,6.5%,6%,5.5%,5%,4.5%,4%,3.5%,3%,2.5%,2%,1.5%,1%,0.5%,0%)*(F27*F30)</f>
        <v>0</v>
      </c>
      <c r="G32" s="71">
        <f>CHOOSE(MATCH(G31,{0.2;0.21;0.22;0.23;0.24;0.25;0.26;0.27;0.28;0.29;0.3;0.31;0.32;0.33;0.34;0.35;0.36;0.37;0.38;0.39;0.4}),10%,9.5%,9%,8.5%,8%,7.5%,7%,6.5%,6%,5.5%,5%,4.5%,4%,3.5%,3%,2.5%,2%,1.5%,1%,0.5%,0%)*(G27*G30)</f>
        <v>0</v>
      </c>
      <c r="H32" s="71">
        <f>CHOOSE(MATCH(H31,{0.2;0.21;0.22;0.23;0.24;0.25;0.26;0.27;0.28;0.29;0.3;0.31;0.32;0.33;0.34;0.35;0.36;0.37;0.38;0.39;0.4}),10%,9.5%,9%,8.5%,8%,7.5%,7%,6.5%,6%,5.5%,5%,4.5%,4%,3.5%,3%,2.5%,2%,1.5%,1%,0.5%,0%)*(H27*H30)</f>
        <v>0</v>
      </c>
      <c r="I32" s="71">
        <f>CHOOSE(MATCH(I31,{0.2;0.21;0.22;0.23;0.24;0.25;0.26;0.27;0.28;0.29;0.3;0.31;0.32;0.33;0.34;0.35;0.36;0.37;0.38;0.39;0.4}),10%,9.5%,9%,8.5%,8%,7.5%,7%,6.5%,6%,5.5%,5%,4.5%,4%,3.5%,3%,2.5%,2%,1.5%,1%,0.5%,0%)*(I27*I30)</f>
        <v>0</v>
      </c>
      <c r="J32" s="71">
        <f>CHOOSE(MATCH(J31,{0.2;0.21;0.22;0.23;0.24;0.25;0.26;0.27;0.28;0.29;0.3;0.31;0.32;0.33;0.34;0.35;0.36;0.37;0.38;0.39;0.4}),10%,9.5%,9%,8.5%,8%,7.5%,7%,6.5%,6%,5.5%,5%,4.5%,4%,3.5%,3%,2.5%,2%,1.5%,1%,0.5%,0%)*(J27*J30)</f>
        <v>0</v>
      </c>
      <c r="K32" s="71">
        <f>CHOOSE(MATCH(K31,{0.2;0.21;0.22;0.23;0.24;0.25;0.26;0.27;0.28;0.29;0.3;0.31;0.32;0.33;0.34;0.35;0.36;0.37;0.38;0.39;0.4}),10%,9.5%,9%,8.5%,8%,7.5%,7%,6.5%,6%,5.5%,5%,4.5%,4%,3.5%,3%,2.5%,2%,1.5%,1%,0.5%,0%)*(K27*K30)</f>
        <v>0</v>
      </c>
      <c r="L32" s="71">
        <f>CHOOSE(MATCH(L31,{0.2;0.21;0.22;0.23;0.24;0.25;0.26;0.27;0.28;0.29;0.3;0.31;0.32;0.33;0.34;0.35;0.36;0.37;0.38;0.39;0.4}),10%,9.5%,9%,8.5%,8%,7.5%,7%,6.5%,6%,5.5%,5%,4.5%,4%,3.5%,3%,2.5%,2%,1.5%,1%,0.5%,0%)*(L27*L30)</f>
        <v>0</v>
      </c>
      <c r="M32" s="71">
        <f>CHOOSE(MATCH(M31,{0.2;0.21;0.22;0.23;0.24;0.25;0.26;0.27;0.28;0.29;0.3;0.31;0.32;0.33;0.34;0.35;0.36;0.37;0.38;0.39;0.4}),10%,9.5%,9%,8.5%,8%,7.5%,7%,6.5%,6%,5.5%,5%,4.5%,4%,3.5%,3%,2.5%,2%,1.5%,1%,0.5%,0%)*(M27*M30)</f>
        <v>0</v>
      </c>
      <c r="N32" s="71">
        <f>CHOOSE(MATCH(N31,{0.2;0.21;0.22;0.23;0.24;0.25;0.26;0.27;0.28;0.29;0.3;0.31;0.32;0.33;0.34;0.35;0.36;0.37;0.38;0.39;0.4}),10%,9.5%,9%,8.5%,8%,7.5%,7%,6.5%,6%,5.5%,5%,4.5%,4%,3.5%,3%,2.5%,2%,1.5%,1%,0.5%,0%)*(N27*N30)</f>
        <v>0</v>
      </c>
      <c r="O32" s="71">
        <f>CHOOSE(MATCH(O31,{0.2;0.21;0.22;0.23;0.24;0.25;0.26;0.27;0.28;0.29;0.3;0.31;0.32;0.33;0.34;0.35;0.36;0.37;0.38;0.39;0.4}),10%,9.5%,9%,8.5%,8%,7.5%,7%,6.5%,6%,5.5%,5%,4.5%,4%,3.5%,3%,2.5%,2%,1.5%,1%,0.5%,0%)*(O27*O30)</f>
        <v>0</v>
      </c>
      <c r="P32" s="71">
        <f>CHOOSE(MATCH(P31,{0.2;0.21;0.22;0.23;0.24;0.25;0.26;0.27;0.28;0.29;0.3;0.31;0.32;0.33;0.34;0.35;0.36;0.37;0.38;0.39;0.4}),10%,9.5%,9%,8.5%,8%,7.5%,7%,6.5%,6%,5.5%,5%,4.5%,4%,3.5%,3%,2.5%,2%,1.5%,1%,0.5%,0%)*(P27*P30)</f>
        <v>0</v>
      </c>
      <c r="Q32" s="71">
        <f>CHOOSE(MATCH(Q31,{0.2;0.21;0.22;0.23;0.24;0.25;0.26;0.27;0.28;0.29;0.3;0.31;0.32;0.33;0.34;0.35;0.36;0.37;0.38;0.39;0.4}),10%,9.5%,9%,8.5%,8%,7.5%,7%,6.5%,6%,5.5%,5%,4.5%,4%,3.5%,3%,2.5%,2%,1.5%,1%,0.5%,0%)*(Q27*Q30)</f>
        <v>0</v>
      </c>
      <c r="R32" s="71">
        <f>CHOOSE(MATCH(R31,{0.2;0.21;0.22;0.23;0.24;0.25;0.26;0.27;0.28;0.29;0.3;0.31;0.32;0.33;0.34;0.35;0.36;0.37;0.38;0.39;0.4}),10%,9.5%,9%,8.5%,8%,7.5%,7%,6.5%,6%,5.5%,5%,4.5%,4%,3.5%,3%,2.5%,2%,1.5%,1%,0.5%,0%)*(R27*R30)</f>
        <v>0</v>
      </c>
      <c r="S32" s="71">
        <f>CHOOSE(MATCH(S31,{0.2;0.21;0.22;0.23;0.24;0.25;0.26;0.27;0.28;0.29;0.3;0.31;0.32;0.33;0.34;0.35;0.36;0.37;0.38;0.39;0.4}),10%,9.5%,9%,8.5%,8%,7.5%,7%,6.5%,6%,5.5%,5%,4.5%,4%,3.5%,3%,2.5%,2%,1.5%,1%,0.5%,0%)*(S27*S30)</f>
        <v>0</v>
      </c>
      <c r="T32" s="71">
        <f>CHOOSE(MATCH(T31,{0.2;0.21;0.22;0.23;0.24;0.25;0.26;0.27;0.28;0.29;0.3;0.31;0.32;0.33;0.34;0.35;0.36;0.37;0.38;0.39;0.4}),10%,9.5%,9%,8.5%,8%,7.5%,7%,6.5%,6%,5.5%,5%,4.5%,4%,3.5%,3%,2.5%,2%,1.5%,1%,0.5%,0%)*(T27*T30)</f>
        <v>0</v>
      </c>
      <c r="U32" s="71">
        <f>CHOOSE(MATCH(U31,{0.2;0.21;0.22;0.23;0.24;0.25;0.26;0.27;0.28;0.29;0.3;0.31;0.32;0.33;0.34;0.35;0.36;0.37;0.38;0.39;0.4}),10%,9.5%,9%,8.5%,8%,7.5%,7%,6.5%,6%,5.5%,5%,4.5%,4%,3.5%,3%,2.5%,2%,1.5%,1%,0.5%,0%)*(U27*U30)</f>
        <v>0</v>
      </c>
      <c r="V32" s="71">
        <f>CHOOSE(MATCH(V31,{0.2;0.21;0.22;0.23;0.24;0.25;0.26;0.27;0.28;0.29;0.3;0.31;0.32;0.33;0.34;0.35;0.36;0.37;0.38;0.39;0.4}),10%,9.5%,9%,8.5%,8%,7.5%,7%,6.5%,6%,5.5%,5%,4.5%,4%,3.5%,3%,2.5%,2%,1.5%,1%,0.5%,0%)*(V27*V30)</f>
        <v>0</v>
      </c>
      <c r="W32" s="71">
        <f>CHOOSE(MATCH(W31,{0.2;0.21;0.22;0.23;0.24;0.25;0.26;0.27;0.28;0.29;0.3;0.31;0.32;0.33;0.34;0.35;0.36;0.37;0.38;0.39;0.4}),10%,9.5%,9%,8.5%,8%,7.5%,7%,6.5%,6%,5.5%,5%,4.5%,4%,3.5%,3%,2.5%,2%,1.5%,1%,0.5%,0%)*(W27*W30)</f>
        <v>0</v>
      </c>
      <c r="X32" s="71">
        <f>CHOOSE(MATCH(X31,{0.2;0.21;0.22;0.23;0.24;0.25;0.26;0.27;0.28;0.29;0.3;0.31;0.32;0.33;0.34;0.35;0.36;0.37;0.38;0.39;0.4}),10%,9.5%,9%,8.5%,8%,7.5%,7%,6.5%,6%,5.5%,5%,4.5%,4%,3.5%,3%,2.5%,2%,1.5%,1%,0.5%,0%)*(X27*X30)</f>
        <v>0</v>
      </c>
      <c r="Y32" s="71">
        <f>CHOOSE(MATCH(Y31,{0.2;0.21;0.22;0.23;0.24;0.25;0.26;0.27;0.28;0.29;0.3;0.31;0.32;0.33;0.34;0.35;0.36;0.37;0.38;0.39;0.4}),10%,9.5%,9%,8.5%,8%,7.5%,7%,6.5%,6%,5.5%,5%,4.5%,4%,3.5%,3%,2.5%,2%,1.5%,1%,0.5%,0%)*(Y27*Y30)</f>
        <v>0</v>
      </c>
      <c r="Z32" s="71">
        <f>CHOOSE(MATCH(Z31,{0.2;0.21;0.22;0.23;0.24;0.25;0.26;0.27;0.28;0.29;0.3;0.31;0.32;0.33;0.34;0.35;0.36;0.37;0.38;0.39;0.4}),10%,9.5%,9%,8.5%,8%,7.5%,7%,6.5%,6%,5.5%,5%,4.5%,4%,3.5%,3%,2.5%,2%,1.5%,1%,0.5%,0%)*(Z27*Z30)</f>
        <v>0</v>
      </c>
      <c r="AA32" s="71">
        <f>CHOOSE(MATCH(AA31,{0.2;0.21;0.22;0.23;0.24;0.25;0.26;0.27;0.28;0.29;0.3;0.31;0.32;0.33;0.34;0.35;0.36;0.37;0.38;0.39;0.4}),10%,9.5%,9%,8.5%,8%,7.5%,7%,6.5%,6%,5.5%,5%,4.5%,4%,3.5%,3%,2.5%,2%,1.5%,1%,0.5%,0%)*(AA27*AA30)</f>
        <v>0</v>
      </c>
      <c r="AB32" s="71">
        <f>CHOOSE(MATCH(AB31,{0.2;0.21;0.22;0.23;0.24;0.25;0.26;0.27;0.28;0.29;0.3;0.31;0.32;0.33;0.34;0.35;0.36;0.37;0.38;0.39;0.4}),10%,9.5%,9%,8.5%,8%,7.5%,7%,6.5%,6%,5.5%,5%,4.5%,4%,3.5%,3%,2.5%,2%,1.5%,1%,0.5%,0%)*(AB27*AB30)</f>
        <v>0</v>
      </c>
      <c r="AC32" s="71">
        <f>CHOOSE(MATCH(AC31,{0.2;0.21;0.22;0.23;0.24;0.25;0.26;0.27;0.28;0.29;0.3;0.31;0.32;0.33;0.34;0.35;0.36;0.37;0.38;0.39;0.4}),10%,9.5%,9%,8.5%,8%,7.5%,7%,6.5%,6%,5.5%,5%,4.5%,4%,3.5%,3%,2.5%,2%,1.5%,1%,0.5%,0%)*(AC27*AC30)</f>
        <v>0</v>
      </c>
      <c r="AD32" s="71">
        <f>CHOOSE(MATCH(AD31,{0.2;0.21;0.22;0.23;0.24;0.25;0.26;0.27;0.28;0.29;0.3;0.31;0.32;0.33;0.34;0.35;0.36;0.37;0.38;0.39;0.4}),10%,9.5%,9%,8.5%,8%,7.5%,7%,6.5%,6%,5.5%,5%,4.5%,4%,3.5%,3%,2.5%,2%,1.5%,1%,0.5%,0%)*(AD27*AD30)</f>
        <v>0</v>
      </c>
      <c r="AE32" s="71">
        <f>CHOOSE(MATCH(AE31,{0.2;0.21;0.22;0.23;0.24;0.25;0.26;0.27;0.28;0.29;0.3;0.31;0.32;0.33;0.34;0.35;0.36;0.37;0.38;0.39;0.4}),10%,9.5%,9%,8.5%,8%,7.5%,7%,6.5%,6%,5.5%,5%,4.5%,4%,3.5%,3%,2.5%,2%,1.5%,1%,0.5%,0%)*(AE27*AE30)</f>
        <v>0</v>
      </c>
      <c r="AF32" s="71">
        <f>CHOOSE(MATCH(AF31,{0.2;0.21;0.22;0.23;0.24;0.25;0.26;0.27;0.28;0.29;0.3;0.31;0.32;0.33;0.34;0.35;0.36;0.37;0.38;0.39;0.4}),10%,9.5%,9%,8.5%,8%,7.5%,7%,6.5%,6%,5.5%,5%,4.5%,4%,3.5%,3%,2.5%,2%,1.5%,1%,0.5%,0%)*(AF27*AF30)</f>
        <v>0</v>
      </c>
      <c r="AG32" s="71">
        <f>CHOOSE(MATCH(AG31,{0.2;0.21;0.22;0.23;0.24;0.25;0.26;0.27;0.28;0.29;0.3;0.31;0.32;0.33;0.34;0.35;0.36;0.37;0.38;0.39;0.4}),10%,9.5%,9%,8.5%,8%,7.5%,7%,6.5%,6%,5.5%,5%,4.5%,4%,3.5%,3%,2.5%,2%,1.5%,1%,0.5%,0%)*(AG27*AG30)</f>
        <v>0</v>
      </c>
      <c r="AH32" s="71">
        <f>CHOOSE(MATCH(AH31,{0.2;0.21;0.22;0.23;0.24;0.25;0.26;0.27;0.28;0.29;0.3;0.31;0.32;0.33;0.34;0.35;0.36;0.37;0.38;0.39;0.4}),10%,9.5%,9%,8.5%,8%,7.5%,7%,6.5%,6%,5.5%,5%,4.5%,4%,3.5%,3%,2.5%,2%,1.5%,1%,0.5%,0%)*(AH27*AH30)</f>
        <v>0</v>
      </c>
      <c r="AI32" s="71">
        <f>CHOOSE(MATCH(AI31,{0.2;0.21;0.22;0.23;0.24;0.25;0.26;0.27;0.28;0.29;0.3;0.31;0.32;0.33;0.34;0.35;0.36;0.37;0.38;0.39;0.4}),10%,9.5%,9%,8.5%,8%,7.5%,7%,6.5%,6%,5.5%,5%,4.5%,4%,3.5%,3%,2.5%,2%,1.5%,1%,0.5%,0%)*(AI27*AI30)</f>
        <v>0</v>
      </c>
      <c r="AJ32" s="71">
        <f>CHOOSE(MATCH(AJ31,{0.2;0.21;0.22;0.23;0.24;0.25;0.26;0.27;0.28;0.29;0.3;0.31;0.32;0.33;0.34;0.35;0.36;0.37;0.38;0.39;0.4}),10%,9.5%,9%,8.5%,8%,7.5%,7%,6.5%,6%,5.5%,5%,4.5%,4%,3.5%,3%,2.5%,2%,1.5%,1%,0.5%,0%)*(AJ27*AJ30)</f>
        <v>0</v>
      </c>
      <c r="AK32" s="71">
        <f>CHOOSE(MATCH(AK31,{0.2;0.21;0.22;0.23;0.24;0.25;0.26;0.27;0.28;0.29;0.3;0.31;0.32;0.33;0.34;0.35;0.36;0.37;0.38;0.39;0.4}),10%,9.5%,9%,8.5%,8%,7.5%,7%,6.5%,6%,5.5%,5%,4.5%,4%,3.5%,3%,2.5%,2%,1.5%,1%,0.5%,0%)*(AK27*AK30)</f>
        <v>0</v>
      </c>
      <c r="AL32" s="71">
        <f>CHOOSE(MATCH(AL31,{0.2;0.21;0.22;0.23;0.24;0.25;0.26;0.27;0.28;0.29;0.3;0.31;0.32;0.33;0.34;0.35;0.36;0.37;0.38;0.39;0.4}),10%,9.5%,9%,8.5%,8%,7.5%,7%,6.5%,6%,5.5%,5%,4.5%,4%,3.5%,3%,2.5%,2%,1.5%,1%,0.5%,0%)*(AL27*AL30)</f>
        <v>0</v>
      </c>
      <c r="AM32" s="71">
        <f>CHOOSE(MATCH(AM31,{0.2;0.21;0.22;0.23;0.24;0.25;0.26;0.27;0.28;0.29;0.3;0.31;0.32;0.33;0.34;0.35;0.36;0.37;0.38;0.39;0.4}),10%,9.5%,9%,8.5%,8%,7.5%,7%,6.5%,6%,5.5%,5%,4.5%,4%,3.5%,3%,2.5%,2%,1.5%,1%,0.5%,0%)*(AM27*AM30)</f>
        <v>0</v>
      </c>
      <c r="AN32" s="71">
        <f>CHOOSE(MATCH(AN31,{0.2;0.21;0.22;0.23;0.24;0.25;0.26;0.27;0.28;0.29;0.3;0.31;0.32;0.33;0.34;0.35;0.36;0.37;0.38;0.39;0.4}),10%,9.5%,9%,8.5%,8%,7.5%,7%,6.5%,6%,5.5%,5%,4.5%,4%,3.5%,3%,2.5%,2%,1.5%,1%,0.5%,0%)*(AN27*AN30)</f>
        <v>0</v>
      </c>
      <c r="AO32" s="71">
        <f>CHOOSE(MATCH(AO31,{0.2;0.21;0.22;0.23;0.24;0.25;0.26;0.27;0.28;0.29;0.3;0.31;0.32;0.33;0.34;0.35;0.36;0.37;0.38;0.39;0.4}),10%,9.5%,9%,8.5%,8%,7.5%,7%,6.5%,6%,5.5%,5%,4.5%,4%,3.5%,3%,2.5%,2%,1.5%,1%,0.5%,0%)*(AO27*AO30)</f>
        <v>0</v>
      </c>
      <c r="AP32" s="71">
        <f>CHOOSE(MATCH(AP31,{0.2;0.21;0.22;0.23;0.24;0.25;0.26;0.27;0.28;0.29;0.3;0.31;0.32;0.33;0.34;0.35;0.36;0.37;0.38;0.39;0.4}),10%,9.5%,9%,8.5%,8%,7.5%,7%,6.5%,6%,5.5%,5%,4.5%,4%,3.5%,3%,2.5%,2%,1.5%,1%,0.5%,0%)*(AP27*AP30)</f>
        <v>0</v>
      </c>
      <c r="AQ32" s="71">
        <f>CHOOSE(MATCH(AQ31,{0.2;0.21;0.22;0.23;0.24;0.25;0.26;0.27;0.28;0.29;0.3;0.31;0.32;0.33;0.34;0.35;0.36;0.37;0.38;0.39;0.4}),10%,9.5%,9%,8.5%,8%,7.5%,7%,6.5%,6%,5.5%,5%,4.5%,4%,3.5%,3%,2.5%,2%,1.5%,1%,0.5%,0%)*(AQ27*AQ30)</f>
        <v>0</v>
      </c>
      <c r="AR32" s="95">
        <f>CHOOSE(MATCH(AR31,{0.2;0.21;0.22;0.23;0.24;0.25;0.26;0.27;0.28;0.29;0.3;0.31;0.32;0.33;0.34;0.35;0.36;0.37;0.38;0.39;0.4}),10%,9.5%,9%,8.5%,8%,7.5%,7%,6.5%,6%,5.5%,5%,4.5%,4%,3.5%,3%,2.5%,2%,1.5%,1%,0.5%,0%)*(AR27*AR30)</f>
        <v>0</v>
      </c>
      <c r="AS32" s="100">
        <f>SUM(C32:AR32)</f>
        <v>39.6</v>
      </c>
      <c r="AT32" s="143"/>
    </row>
    <row r="33" spans="1:46" ht="27.75" thickBot="1">
      <c r="A33" s="144" t="s">
        <v>4</v>
      </c>
      <c r="B33" s="50" t="s">
        <v>14</v>
      </c>
      <c r="C33" s="61" t="s">
        <v>19</v>
      </c>
      <c r="D33" s="62" t="s">
        <v>20</v>
      </c>
      <c r="E33" s="57" t="s">
        <v>21</v>
      </c>
      <c r="F33" s="57" t="s">
        <v>22</v>
      </c>
      <c r="G33" s="57" t="s">
        <v>23</v>
      </c>
      <c r="H33" s="57" t="s">
        <v>24</v>
      </c>
      <c r="I33" s="57" t="s">
        <v>25</v>
      </c>
      <c r="J33" s="57" t="s">
        <v>26</v>
      </c>
      <c r="K33" s="57" t="s">
        <v>27</v>
      </c>
      <c r="L33" s="57" t="s">
        <v>28</v>
      </c>
      <c r="M33" s="57" t="s">
        <v>29</v>
      </c>
      <c r="N33" s="57" t="s">
        <v>30</v>
      </c>
      <c r="O33" s="57" t="s">
        <v>31</v>
      </c>
      <c r="P33" s="57" t="s">
        <v>32</v>
      </c>
      <c r="Q33" s="57" t="s">
        <v>33</v>
      </c>
      <c r="R33" s="57" t="s">
        <v>34</v>
      </c>
      <c r="S33" s="57" t="s">
        <v>35</v>
      </c>
      <c r="T33" s="57" t="s">
        <v>32</v>
      </c>
      <c r="U33" s="57" t="s">
        <v>36</v>
      </c>
      <c r="V33" s="57" t="s">
        <v>37</v>
      </c>
      <c r="W33" s="57" t="s">
        <v>38</v>
      </c>
      <c r="X33" s="57" t="s">
        <v>39</v>
      </c>
      <c r="Y33" s="57" t="s">
        <v>40</v>
      </c>
      <c r="Z33" s="57" t="s">
        <v>41</v>
      </c>
      <c r="AA33" s="57" t="s">
        <v>40</v>
      </c>
      <c r="AB33" s="57" t="s">
        <v>42</v>
      </c>
      <c r="AC33" s="57" t="s">
        <v>43</v>
      </c>
      <c r="AD33" s="58" t="s">
        <v>44</v>
      </c>
      <c r="AE33" s="58" t="s">
        <v>48</v>
      </c>
      <c r="AF33" s="58" t="s">
        <v>49</v>
      </c>
      <c r="AG33" s="62" t="s">
        <v>50</v>
      </c>
      <c r="AH33" s="62" t="s">
        <v>51</v>
      </c>
      <c r="AI33" s="62" t="s">
        <v>52</v>
      </c>
      <c r="AJ33" s="62" t="s">
        <v>53</v>
      </c>
      <c r="AK33" s="58" t="s">
        <v>45</v>
      </c>
      <c r="AL33" s="57" t="s">
        <v>46</v>
      </c>
      <c r="AM33" s="62" t="s">
        <v>54</v>
      </c>
      <c r="AN33" s="62" t="s">
        <v>55</v>
      </c>
      <c r="AO33" s="58" t="s">
        <v>56</v>
      </c>
      <c r="AP33" s="58" t="s">
        <v>57</v>
      </c>
      <c r="AQ33" s="58" t="s">
        <v>58</v>
      </c>
      <c r="AR33" s="59" t="s">
        <v>47</v>
      </c>
      <c r="AS33" s="84"/>
    </row>
    <row r="34" spans="1:46" ht="16.5" thickBot="1">
      <c r="A34" s="137"/>
      <c r="B34" s="51" t="s">
        <v>18</v>
      </c>
      <c r="C34" s="63">
        <v>198</v>
      </c>
      <c r="D34" s="63">
        <v>198</v>
      </c>
      <c r="E34" s="63">
        <v>198</v>
      </c>
      <c r="F34" s="63">
        <v>230</v>
      </c>
      <c r="G34" s="63">
        <v>238</v>
      </c>
      <c r="H34" s="63">
        <v>258</v>
      </c>
      <c r="I34" s="63">
        <v>258</v>
      </c>
      <c r="J34" s="63">
        <v>390</v>
      </c>
      <c r="K34" s="63">
        <v>450</v>
      </c>
      <c r="L34" s="63">
        <v>450</v>
      </c>
      <c r="M34" s="63">
        <v>476</v>
      </c>
      <c r="N34" s="63">
        <v>538</v>
      </c>
      <c r="O34" s="63">
        <v>580</v>
      </c>
      <c r="P34" s="63">
        <v>580</v>
      </c>
      <c r="Q34" s="63">
        <v>590</v>
      </c>
      <c r="R34" s="63">
        <v>660</v>
      </c>
      <c r="S34" s="63">
        <v>670</v>
      </c>
      <c r="T34" s="63">
        <v>978</v>
      </c>
      <c r="U34" s="63">
        <v>858</v>
      </c>
      <c r="V34" s="63">
        <v>1138</v>
      </c>
      <c r="W34" s="63">
        <v>1188</v>
      </c>
      <c r="X34" s="63">
        <v>1200</v>
      </c>
      <c r="Y34" s="63">
        <v>890</v>
      </c>
      <c r="Z34" s="63">
        <v>1080</v>
      </c>
      <c r="AA34" s="63">
        <v>1380</v>
      </c>
      <c r="AB34" s="63">
        <v>3280</v>
      </c>
      <c r="AC34" s="63">
        <v>3880</v>
      </c>
      <c r="AD34" s="63">
        <v>5800</v>
      </c>
      <c r="AE34" s="63">
        <v>10000</v>
      </c>
      <c r="AF34" s="63">
        <v>13800</v>
      </c>
      <c r="AG34" s="63"/>
      <c r="AH34" s="63">
        <v>1380</v>
      </c>
      <c r="AI34" s="63"/>
      <c r="AJ34" s="63">
        <v>980</v>
      </c>
      <c r="AK34" s="63">
        <v>2880</v>
      </c>
      <c r="AL34" s="63"/>
      <c r="AM34" s="63"/>
      <c r="AN34" s="63">
        <v>1380</v>
      </c>
      <c r="AO34" s="63">
        <v>4800</v>
      </c>
      <c r="AP34" s="63">
        <v>1580</v>
      </c>
      <c r="AQ34" s="63">
        <v>2580</v>
      </c>
      <c r="AR34" s="64">
        <v>5500</v>
      </c>
      <c r="AS34" s="85"/>
    </row>
    <row r="35" spans="1:46" ht="15.75">
      <c r="A35" s="137"/>
      <c r="B35" s="52" t="s">
        <v>15</v>
      </c>
      <c r="C35" s="65">
        <v>2</v>
      </c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91"/>
      <c r="AS35" s="60">
        <f>SUM(C35:AR35)</f>
        <v>2</v>
      </c>
      <c r="AT35" s="141">
        <f>AS36+AS39</f>
        <v>79.2</v>
      </c>
    </row>
    <row r="36" spans="1:46" ht="16.5" thickBot="1">
      <c r="A36" s="137"/>
      <c r="B36" s="53" t="s">
        <v>16</v>
      </c>
      <c r="C36" s="86">
        <f>(C34*C35)*0.1</f>
        <v>39.6</v>
      </c>
      <c r="D36" s="66" t="s">
        <v>59</v>
      </c>
      <c r="E36" s="66" t="s">
        <v>59</v>
      </c>
      <c r="F36" s="66" t="s">
        <v>59</v>
      </c>
      <c r="G36" s="66" t="s">
        <v>59</v>
      </c>
      <c r="H36" s="66" t="s">
        <v>59</v>
      </c>
      <c r="I36" s="66" t="s">
        <v>59</v>
      </c>
      <c r="J36" s="66" t="s">
        <v>59</v>
      </c>
      <c r="K36" s="66" t="s">
        <v>59</v>
      </c>
      <c r="L36" s="66" t="s">
        <v>59</v>
      </c>
      <c r="M36" s="66" t="s">
        <v>59</v>
      </c>
      <c r="N36" s="66" t="s">
        <v>59</v>
      </c>
      <c r="O36" s="66" t="s">
        <v>59</v>
      </c>
      <c r="P36" s="66" t="s">
        <v>59</v>
      </c>
      <c r="Q36" s="66" t="s">
        <v>59</v>
      </c>
      <c r="R36" s="66" t="s">
        <v>59</v>
      </c>
      <c r="S36" s="66" t="s">
        <v>59</v>
      </c>
      <c r="T36" s="66" t="s">
        <v>59</v>
      </c>
      <c r="U36" s="66" t="s">
        <v>59</v>
      </c>
      <c r="V36" s="66" t="s">
        <v>59</v>
      </c>
      <c r="W36" s="66" t="s">
        <v>59</v>
      </c>
      <c r="X36" s="66" t="s">
        <v>59</v>
      </c>
      <c r="Y36" s="66" t="s">
        <v>59</v>
      </c>
      <c r="Z36" s="66" t="s">
        <v>59</v>
      </c>
      <c r="AA36" s="66" t="s">
        <v>59</v>
      </c>
      <c r="AB36" s="66" t="s">
        <v>59</v>
      </c>
      <c r="AC36" s="66" t="s">
        <v>59</v>
      </c>
      <c r="AD36" s="66" t="s">
        <v>59</v>
      </c>
      <c r="AE36" s="66" t="s">
        <v>59</v>
      </c>
      <c r="AF36" s="66" t="s">
        <v>59</v>
      </c>
      <c r="AG36" s="66" t="s">
        <v>59</v>
      </c>
      <c r="AH36" s="66" t="s">
        <v>59</v>
      </c>
      <c r="AI36" s="66" t="s">
        <v>59</v>
      </c>
      <c r="AJ36" s="66" t="s">
        <v>59</v>
      </c>
      <c r="AK36" s="66" t="s">
        <v>59</v>
      </c>
      <c r="AL36" s="66" t="s">
        <v>59</v>
      </c>
      <c r="AM36" s="66" t="s">
        <v>59</v>
      </c>
      <c r="AN36" s="66" t="s">
        <v>59</v>
      </c>
      <c r="AO36" s="66" t="s">
        <v>59</v>
      </c>
      <c r="AP36" s="66" t="s">
        <v>59</v>
      </c>
      <c r="AQ36" s="66" t="s">
        <v>59</v>
      </c>
      <c r="AR36" s="92" t="s">
        <v>59</v>
      </c>
      <c r="AS36" s="97">
        <f>SUM(C36:AR36)</f>
        <v>39.6</v>
      </c>
      <c r="AT36" s="142"/>
    </row>
    <row r="37" spans="1:46" ht="15.75">
      <c r="A37" s="137"/>
      <c r="B37" s="56" t="s">
        <v>15</v>
      </c>
      <c r="C37" s="67">
        <v>2</v>
      </c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96"/>
      <c r="AS37" s="98">
        <f>SUM(C37:AR37)</f>
        <v>2</v>
      </c>
      <c r="AT37" s="142"/>
    </row>
    <row r="38" spans="1:46" ht="15.75">
      <c r="A38" s="137"/>
      <c r="B38" s="54" t="s">
        <v>17</v>
      </c>
      <c r="C38" s="69">
        <v>0.2</v>
      </c>
      <c r="D38" s="70">
        <v>0.2</v>
      </c>
      <c r="E38" s="70">
        <v>0.2</v>
      </c>
      <c r="F38" s="70">
        <v>0.2</v>
      </c>
      <c r="G38" s="70">
        <v>0.2</v>
      </c>
      <c r="H38" s="70">
        <v>0.2</v>
      </c>
      <c r="I38" s="70">
        <v>0.2</v>
      </c>
      <c r="J38" s="70">
        <v>0.2</v>
      </c>
      <c r="K38" s="70">
        <v>0.2</v>
      </c>
      <c r="L38" s="70">
        <v>0.2</v>
      </c>
      <c r="M38" s="70">
        <v>0.2</v>
      </c>
      <c r="N38" s="70">
        <v>0.2</v>
      </c>
      <c r="O38" s="70">
        <v>0.2</v>
      </c>
      <c r="P38" s="70">
        <v>0.2</v>
      </c>
      <c r="Q38" s="70">
        <v>0.2</v>
      </c>
      <c r="R38" s="70">
        <v>0.2</v>
      </c>
      <c r="S38" s="70">
        <v>0.2</v>
      </c>
      <c r="T38" s="70">
        <v>0.2</v>
      </c>
      <c r="U38" s="70">
        <v>0.2</v>
      </c>
      <c r="V38" s="70">
        <v>0.2</v>
      </c>
      <c r="W38" s="70">
        <v>0.2</v>
      </c>
      <c r="X38" s="70">
        <v>0.2</v>
      </c>
      <c r="Y38" s="70">
        <v>0.2</v>
      </c>
      <c r="Z38" s="70">
        <v>0.2</v>
      </c>
      <c r="AA38" s="70">
        <v>0.2</v>
      </c>
      <c r="AB38" s="70">
        <v>0.2</v>
      </c>
      <c r="AC38" s="70">
        <v>0.2</v>
      </c>
      <c r="AD38" s="70">
        <v>0.2</v>
      </c>
      <c r="AE38" s="70">
        <v>0.2</v>
      </c>
      <c r="AF38" s="70">
        <v>0.2</v>
      </c>
      <c r="AG38" s="70">
        <v>0.2</v>
      </c>
      <c r="AH38" s="70">
        <v>0.2</v>
      </c>
      <c r="AI38" s="70">
        <v>0.2</v>
      </c>
      <c r="AJ38" s="70">
        <v>0.2</v>
      </c>
      <c r="AK38" s="70">
        <v>0.2</v>
      </c>
      <c r="AL38" s="70">
        <v>0.2</v>
      </c>
      <c r="AM38" s="70">
        <v>0.2</v>
      </c>
      <c r="AN38" s="70">
        <v>0.2</v>
      </c>
      <c r="AO38" s="70">
        <v>0.2</v>
      </c>
      <c r="AP38" s="70">
        <v>0.2</v>
      </c>
      <c r="AQ38" s="70">
        <v>0.2</v>
      </c>
      <c r="AR38" s="94">
        <v>0.2</v>
      </c>
      <c r="AS38" s="99">
        <f>AVERAGE(C38:AR38)</f>
        <v>0.20000000000000004</v>
      </c>
      <c r="AT38" s="142"/>
    </row>
    <row r="39" spans="1:46" ht="16.5" thickBot="1">
      <c r="A39" s="137"/>
      <c r="B39" s="55" t="s">
        <v>16</v>
      </c>
      <c r="C39" s="71">
        <f>CHOOSE(MATCH(C38,{0.2;0.21;0.22;0.23;0.24;0.25;0.26;0.27;0.28;0.29;0.3;0.31;0.32;0.33;0.34;0.35;0.36;0.37;0.38;0.39;0.4}),10%,9.5%,9%,8.5%,8%,7.5%,7%,6.5%,6%,5.5%,5%,4.5%,4%,3.5%,3%,2.5%,2%,1.5%,1%,0.5%,0%)*(C34*C37)</f>
        <v>39.6</v>
      </c>
      <c r="D39" s="71">
        <f>CHOOSE(MATCH(D38,{0.2;0.21;0.22;0.23;0.24;0.25;0.26;0.27;0.28;0.29;0.3;0.31;0.32;0.33;0.34;0.35;0.36;0.37;0.38;0.39;0.4}),10%,9.5%,9%,8.5%,8%,7.5%,7%,6.5%,6%,5.5%,5%,4.5%,4%,3.5%,3%,2.5%,2%,1.5%,1%,0.5%,0%)*(D34*D37)</f>
        <v>0</v>
      </c>
      <c r="E39" s="71">
        <f>CHOOSE(MATCH(E38,{0.2;0.21;0.22;0.23;0.24;0.25;0.26;0.27;0.28;0.29;0.3;0.31;0.32;0.33;0.34;0.35;0.36;0.37;0.38;0.39;0.4}),10%,9.5%,9%,8.5%,8%,7.5%,7%,6.5%,6%,5.5%,5%,4.5%,4%,3.5%,3%,2.5%,2%,1.5%,1%,0.5%,0%)*(E34*E37)</f>
        <v>0</v>
      </c>
      <c r="F39" s="71">
        <f>CHOOSE(MATCH(F38,{0.2;0.21;0.22;0.23;0.24;0.25;0.26;0.27;0.28;0.29;0.3;0.31;0.32;0.33;0.34;0.35;0.36;0.37;0.38;0.39;0.4}),10%,9.5%,9%,8.5%,8%,7.5%,7%,6.5%,6%,5.5%,5%,4.5%,4%,3.5%,3%,2.5%,2%,1.5%,1%,0.5%,0%)*(F34*F37)</f>
        <v>0</v>
      </c>
      <c r="G39" s="71">
        <f>CHOOSE(MATCH(G38,{0.2;0.21;0.22;0.23;0.24;0.25;0.26;0.27;0.28;0.29;0.3;0.31;0.32;0.33;0.34;0.35;0.36;0.37;0.38;0.39;0.4}),10%,9.5%,9%,8.5%,8%,7.5%,7%,6.5%,6%,5.5%,5%,4.5%,4%,3.5%,3%,2.5%,2%,1.5%,1%,0.5%,0%)*(G34*G37)</f>
        <v>0</v>
      </c>
      <c r="H39" s="71">
        <f>CHOOSE(MATCH(H38,{0.2;0.21;0.22;0.23;0.24;0.25;0.26;0.27;0.28;0.29;0.3;0.31;0.32;0.33;0.34;0.35;0.36;0.37;0.38;0.39;0.4}),10%,9.5%,9%,8.5%,8%,7.5%,7%,6.5%,6%,5.5%,5%,4.5%,4%,3.5%,3%,2.5%,2%,1.5%,1%,0.5%,0%)*(H34*H37)</f>
        <v>0</v>
      </c>
      <c r="I39" s="71">
        <f>CHOOSE(MATCH(I38,{0.2;0.21;0.22;0.23;0.24;0.25;0.26;0.27;0.28;0.29;0.3;0.31;0.32;0.33;0.34;0.35;0.36;0.37;0.38;0.39;0.4}),10%,9.5%,9%,8.5%,8%,7.5%,7%,6.5%,6%,5.5%,5%,4.5%,4%,3.5%,3%,2.5%,2%,1.5%,1%,0.5%,0%)*(I34*I37)</f>
        <v>0</v>
      </c>
      <c r="J39" s="71">
        <f>CHOOSE(MATCH(J38,{0.2;0.21;0.22;0.23;0.24;0.25;0.26;0.27;0.28;0.29;0.3;0.31;0.32;0.33;0.34;0.35;0.36;0.37;0.38;0.39;0.4}),10%,9.5%,9%,8.5%,8%,7.5%,7%,6.5%,6%,5.5%,5%,4.5%,4%,3.5%,3%,2.5%,2%,1.5%,1%,0.5%,0%)*(J34*J37)</f>
        <v>0</v>
      </c>
      <c r="K39" s="71">
        <f>CHOOSE(MATCH(K38,{0.2;0.21;0.22;0.23;0.24;0.25;0.26;0.27;0.28;0.29;0.3;0.31;0.32;0.33;0.34;0.35;0.36;0.37;0.38;0.39;0.4}),10%,9.5%,9%,8.5%,8%,7.5%,7%,6.5%,6%,5.5%,5%,4.5%,4%,3.5%,3%,2.5%,2%,1.5%,1%,0.5%,0%)*(K34*K37)</f>
        <v>0</v>
      </c>
      <c r="L39" s="71">
        <f>CHOOSE(MATCH(L38,{0.2;0.21;0.22;0.23;0.24;0.25;0.26;0.27;0.28;0.29;0.3;0.31;0.32;0.33;0.34;0.35;0.36;0.37;0.38;0.39;0.4}),10%,9.5%,9%,8.5%,8%,7.5%,7%,6.5%,6%,5.5%,5%,4.5%,4%,3.5%,3%,2.5%,2%,1.5%,1%,0.5%,0%)*(L34*L37)</f>
        <v>0</v>
      </c>
      <c r="M39" s="71">
        <f>CHOOSE(MATCH(M38,{0.2;0.21;0.22;0.23;0.24;0.25;0.26;0.27;0.28;0.29;0.3;0.31;0.32;0.33;0.34;0.35;0.36;0.37;0.38;0.39;0.4}),10%,9.5%,9%,8.5%,8%,7.5%,7%,6.5%,6%,5.5%,5%,4.5%,4%,3.5%,3%,2.5%,2%,1.5%,1%,0.5%,0%)*(M34*M37)</f>
        <v>0</v>
      </c>
      <c r="N39" s="71">
        <f>CHOOSE(MATCH(N38,{0.2;0.21;0.22;0.23;0.24;0.25;0.26;0.27;0.28;0.29;0.3;0.31;0.32;0.33;0.34;0.35;0.36;0.37;0.38;0.39;0.4}),10%,9.5%,9%,8.5%,8%,7.5%,7%,6.5%,6%,5.5%,5%,4.5%,4%,3.5%,3%,2.5%,2%,1.5%,1%,0.5%,0%)*(N34*N37)</f>
        <v>0</v>
      </c>
      <c r="O39" s="71">
        <f>CHOOSE(MATCH(O38,{0.2;0.21;0.22;0.23;0.24;0.25;0.26;0.27;0.28;0.29;0.3;0.31;0.32;0.33;0.34;0.35;0.36;0.37;0.38;0.39;0.4}),10%,9.5%,9%,8.5%,8%,7.5%,7%,6.5%,6%,5.5%,5%,4.5%,4%,3.5%,3%,2.5%,2%,1.5%,1%,0.5%,0%)*(O34*O37)</f>
        <v>0</v>
      </c>
      <c r="P39" s="71">
        <f>CHOOSE(MATCH(P38,{0.2;0.21;0.22;0.23;0.24;0.25;0.26;0.27;0.28;0.29;0.3;0.31;0.32;0.33;0.34;0.35;0.36;0.37;0.38;0.39;0.4}),10%,9.5%,9%,8.5%,8%,7.5%,7%,6.5%,6%,5.5%,5%,4.5%,4%,3.5%,3%,2.5%,2%,1.5%,1%,0.5%,0%)*(P34*P37)</f>
        <v>0</v>
      </c>
      <c r="Q39" s="71">
        <f>CHOOSE(MATCH(Q38,{0.2;0.21;0.22;0.23;0.24;0.25;0.26;0.27;0.28;0.29;0.3;0.31;0.32;0.33;0.34;0.35;0.36;0.37;0.38;0.39;0.4}),10%,9.5%,9%,8.5%,8%,7.5%,7%,6.5%,6%,5.5%,5%,4.5%,4%,3.5%,3%,2.5%,2%,1.5%,1%,0.5%,0%)*(Q34*Q37)</f>
        <v>0</v>
      </c>
      <c r="R39" s="71">
        <f>CHOOSE(MATCH(R38,{0.2;0.21;0.22;0.23;0.24;0.25;0.26;0.27;0.28;0.29;0.3;0.31;0.32;0.33;0.34;0.35;0.36;0.37;0.38;0.39;0.4}),10%,9.5%,9%,8.5%,8%,7.5%,7%,6.5%,6%,5.5%,5%,4.5%,4%,3.5%,3%,2.5%,2%,1.5%,1%,0.5%,0%)*(R34*R37)</f>
        <v>0</v>
      </c>
      <c r="S39" s="71">
        <f>CHOOSE(MATCH(S38,{0.2;0.21;0.22;0.23;0.24;0.25;0.26;0.27;0.28;0.29;0.3;0.31;0.32;0.33;0.34;0.35;0.36;0.37;0.38;0.39;0.4}),10%,9.5%,9%,8.5%,8%,7.5%,7%,6.5%,6%,5.5%,5%,4.5%,4%,3.5%,3%,2.5%,2%,1.5%,1%,0.5%,0%)*(S34*S37)</f>
        <v>0</v>
      </c>
      <c r="T39" s="71">
        <f>CHOOSE(MATCH(T38,{0.2;0.21;0.22;0.23;0.24;0.25;0.26;0.27;0.28;0.29;0.3;0.31;0.32;0.33;0.34;0.35;0.36;0.37;0.38;0.39;0.4}),10%,9.5%,9%,8.5%,8%,7.5%,7%,6.5%,6%,5.5%,5%,4.5%,4%,3.5%,3%,2.5%,2%,1.5%,1%,0.5%,0%)*(T34*T37)</f>
        <v>0</v>
      </c>
      <c r="U39" s="71">
        <f>CHOOSE(MATCH(U38,{0.2;0.21;0.22;0.23;0.24;0.25;0.26;0.27;0.28;0.29;0.3;0.31;0.32;0.33;0.34;0.35;0.36;0.37;0.38;0.39;0.4}),10%,9.5%,9%,8.5%,8%,7.5%,7%,6.5%,6%,5.5%,5%,4.5%,4%,3.5%,3%,2.5%,2%,1.5%,1%,0.5%,0%)*(U34*U37)</f>
        <v>0</v>
      </c>
      <c r="V39" s="71">
        <f>CHOOSE(MATCH(V38,{0.2;0.21;0.22;0.23;0.24;0.25;0.26;0.27;0.28;0.29;0.3;0.31;0.32;0.33;0.34;0.35;0.36;0.37;0.38;0.39;0.4}),10%,9.5%,9%,8.5%,8%,7.5%,7%,6.5%,6%,5.5%,5%,4.5%,4%,3.5%,3%,2.5%,2%,1.5%,1%,0.5%,0%)*(V34*V37)</f>
        <v>0</v>
      </c>
      <c r="W39" s="71">
        <f>CHOOSE(MATCH(W38,{0.2;0.21;0.22;0.23;0.24;0.25;0.26;0.27;0.28;0.29;0.3;0.31;0.32;0.33;0.34;0.35;0.36;0.37;0.38;0.39;0.4}),10%,9.5%,9%,8.5%,8%,7.5%,7%,6.5%,6%,5.5%,5%,4.5%,4%,3.5%,3%,2.5%,2%,1.5%,1%,0.5%,0%)*(W34*W37)</f>
        <v>0</v>
      </c>
      <c r="X39" s="71">
        <f>CHOOSE(MATCH(X38,{0.2;0.21;0.22;0.23;0.24;0.25;0.26;0.27;0.28;0.29;0.3;0.31;0.32;0.33;0.34;0.35;0.36;0.37;0.38;0.39;0.4}),10%,9.5%,9%,8.5%,8%,7.5%,7%,6.5%,6%,5.5%,5%,4.5%,4%,3.5%,3%,2.5%,2%,1.5%,1%,0.5%,0%)*(X34*X37)</f>
        <v>0</v>
      </c>
      <c r="Y39" s="71">
        <f>CHOOSE(MATCH(Y38,{0.2;0.21;0.22;0.23;0.24;0.25;0.26;0.27;0.28;0.29;0.3;0.31;0.32;0.33;0.34;0.35;0.36;0.37;0.38;0.39;0.4}),10%,9.5%,9%,8.5%,8%,7.5%,7%,6.5%,6%,5.5%,5%,4.5%,4%,3.5%,3%,2.5%,2%,1.5%,1%,0.5%,0%)*(Y34*Y37)</f>
        <v>0</v>
      </c>
      <c r="Z39" s="71">
        <f>CHOOSE(MATCH(Z38,{0.2;0.21;0.22;0.23;0.24;0.25;0.26;0.27;0.28;0.29;0.3;0.31;0.32;0.33;0.34;0.35;0.36;0.37;0.38;0.39;0.4}),10%,9.5%,9%,8.5%,8%,7.5%,7%,6.5%,6%,5.5%,5%,4.5%,4%,3.5%,3%,2.5%,2%,1.5%,1%,0.5%,0%)*(Z34*Z37)</f>
        <v>0</v>
      </c>
      <c r="AA39" s="71">
        <f>CHOOSE(MATCH(AA38,{0.2;0.21;0.22;0.23;0.24;0.25;0.26;0.27;0.28;0.29;0.3;0.31;0.32;0.33;0.34;0.35;0.36;0.37;0.38;0.39;0.4}),10%,9.5%,9%,8.5%,8%,7.5%,7%,6.5%,6%,5.5%,5%,4.5%,4%,3.5%,3%,2.5%,2%,1.5%,1%,0.5%,0%)*(AA34*AA37)</f>
        <v>0</v>
      </c>
      <c r="AB39" s="71">
        <f>CHOOSE(MATCH(AB38,{0.2;0.21;0.22;0.23;0.24;0.25;0.26;0.27;0.28;0.29;0.3;0.31;0.32;0.33;0.34;0.35;0.36;0.37;0.38;0.39;0.4}),10%,9.5%,9%,8.5%,8%,7.5%,7%,6.5%,6%,5.5%,5%,4.5%,4%,3.5%,3%,2.5%,2%,1.5%,1%,0.5%,0%)*(AB34*AB37)</f>
        <v>0</v>
      </c>
      <c r="AC39" s="71">
        <f>CHOOSE(MATCH(AC38,{0.2;0.21;0.22;0.23;0.24;0.25;0.26;0.27;0.28;0.29;0.3;0.31;0.32;0.33;0.34;0.35;0.36;0.37;0.38;0.39;0.4}),10%,9.5%,9%,8.5%,8%,7.5%,7%,6.5%,6%,5.5%,5%,4.5%,4%,3.5%,3%,2.5%,2%,1.5%,1%,0.5%,0%)*(AC34*AC37)</f>
        <v>0</v>
      </c>
      <c r="AD39" s="71">
        <f>CHOOSE(MATCH(AD38,{0.2;0.21;0.22;0.23;0.24;0.25;0.26;0.27;0.28;0.29;0.3;0.31;0.32;0.33;0.34;0.35;0.36;0.37;0.38;0.39;0.4}),10%,9.5%,9%,8.5%,8%,7.5%,7%,6.5%,6%,5.5%,5%,4.5%,4%,3.5%,3%,2.5%,2%,1.5%,1%,0.5%,0%)*(AD34*AD37)</f>
        <v>0</v>
      </c>
      <c r="AE39" s="71">
        <f>CHOOSE(MATCH(AE38,{0.2;0.21;0.22;0.23;0.24;0.25;0.26;0.27;0.28;0.29;0.3;0.31;0.32;0.33;0.34;0.35;0.36;0.37;0.38;0.39;0.4}),10%,9.5%,9%,8.5%,8%,7.5%,7%,6.5%,6%,5.5%,5%,4.5%,4%,3.5%,3%,2.5%,2%,1.5%,1%,0.5%,0%)*(AE34*AE37)</f>
        <v>0</v>
      </c>
      <c r="AF39" s="71">
        <f>CHOOSE(MATCH(AF38,{0.2;0.21;0.22;0.23;0.24;0.25;0.26;0.27;0.28;0.29;0.3;0.31;0.32;0.33;0.34;0.35;0.36;0.37;0.38;0.39;0.4}),10%,9.5%,9%,8.5%,8%,7.5%,7%,6.5%,6%,5.5%,5%,4.5%,4%,3.5%,3%,2.5%,2%,1.5%,1%,0.5%,0%)*(AF34*AF37)</f>
        <v>0</v>
      </c>
      <c r="AG39" s="71">
        <f>CHOOSE(MATCH(AG38,{0.2;0.21;0.22;0.23;0.24;0.25;0.26;0.27;0.28;0.29;0.3;0.31;0.32;0.33;0.34;0.35;0.36;0.37;0.38;0.39;0.4}),10%,9.5%,9%,8.5%,8%,7.5%,7%,6.5%,6%,5.5%,5%,4.5%,4%,3.5%,3%,2.5%,2%,1.5%,1%,0.5%,0%)*(AG34*AG37)</f>
        <v>0</v>
      </c>
      <c r="AH39" s="71">
        <f>CHOOSE(MATCH(AH38,{0.2;0.21;0.22;0.23;0.24;0.25;0.26;0.27;0.28;0.29;0.3;0.31;0.32;0.33;0.34;0.35;0.36;0.37;0.38;0.39;0.4}),10%,9.5%,9%,8.5%,8%,7.5%,7%,6.5%,6%,5.5%,5%,4.5%,4%,3.5%,3%,2.5%,2%,1.5%,1%,0.5%,0%)*(AH34*AH37)</f>
        <v>0</v>
      </c>
      <c r="AI39" s="71">
        <f>CHOOSE(MATCH(AI38,{0.2;0.21;0.22;0.23;0.24;0.25;0.26;0.27;0.28;0.29;0.3;0.31;0.32;0.33;0.34;0.35;0.36;0.37;0.38;0.39;0.4}),10%,9.5%,9%,8.5%,8%,7.5%,7%,6.5%,6%,5.5%,5%,4.5%,4%,3.5%,3%,2.5%,2%,1.5%,1%,0.5%,0%)*(AI34*AI37)</f>
        <v>0</v>
      </c>
      <c r="AJ39" s="71">
        <f>CHOOSE(MATCH(AJ38,{0.2;0.21;0.22;0.23;0.24;0.25;0.26;0.27;0.28;0.29;0.3;0.31;0.32;0.33;0.34;0.35;0.36;0.37;0.38;0.39;0.4}),10%,9.5%,9%,8.5%,8%,7.5%,7%,6.5%,6%,5.5%,5%,4.5%,4%,3.5%,3%,2.5%,2%,1.5%,1%,0.5%,0%)*(AJ34*AJ37)</f>
        <v>0</v>
      </c>
      <c r="AK39" s="71">
        <f>CHOOSE(MATCH(AK38,{0.2;0.21;0.22;0.23;0.24;0.25;0.26;0.27;0.28;0.29;0.3;0.31;0.32;0.33;0.34;0.35;0.36;0.37;0.38;0.39;0.4}),10%,9.5%,9%,8.5%,8%,7.5%,7%,6.5%,6%,5.5%,5%,4.5%,4%,3.5%,3%,2.5%,2%,1.5%,1%,0.5%,0%)*(AK34*AK37)</f>
        <v>0</v>
      </c>
      <c r="AL39" s="71">
        <f>CHOOSE(MATCH(AL38,{0.2;0.21;0.22;0.23;0.24;0.25;0.26;0.27;0.28;0.29;0.3;0.31;0.32;0.33;0.34;0.35;0.36;0.37;0.38;0.39;0.4}),10%,9.5%,9%,8.5%,8%,7.5%,7%,6.5%,6%,5.5%,5%,4.5%,4%,3.5%,3%,2.5%,2%,1.5%,1%,0.5%,0%)*(AL34*AL37)</f>
        <v>0</v>
      </c>
      <c r="AM39" s="71">
        <f>CHOOSE(MATCH(AM38,{0.2;0.21;0.22;0.23;0.24;0.25;0.26;0.27;0.28;0.29;0.3;0.31;0.32;0.33;0.34;0.35;0.36;0.37;0.38;0.39;0.4}),10%,9.5%,9%,8.5%,8%,7.5%,7%,6.5%,6%,5.5%,5%,4.5%,4%,3.5%,3%,2.5%,2%,1.5%,1%,0.5%,0%)*(AM34*AM37)</f>
        <v>0</v>
      </c>
      <c r="AN39" s="71">
        <f>CHOOSE(MATCH(AN38,{0.2;0.21;0.22;0.23;0.24;0.25;0.26;0.27;0.28;0.29;0.3;0.31;0.32;0.33;0.34;0.35;0.36;0.37;0.38;0.39;0.4}),10%,9.5%,9%,8.5%,8%,7.5%,7%,6.5%,6%,5.5%,5%,4.5%,4%,3.5%,3%,2.5%,2%,1.5%,1%,0.5%,0%)*(AN34*AN37)</f>
        <v>0</v>
      </c>
      <c r="AO39" s="71">
        <f>CHOOSE(MATCH(AO38,{0.2;0.21;0.22;0.23;0.24;0.25;0.26;0.27;0.28;0.29;0.3;0.31;0.32;0.33;0.34;0.35;0.36;0.37;0.38;0.39;0.4}),10%,9.5%,9%,8.5%,8%,7.5%,7%,6.5%,6%,5.5%,5%,4.5%,4%,3.5%,3%,2.5%,2%,1.5%,1%,0.5%,0%)*(AO34*AO37)</f>
        <v>0</v>
      </c>
      <c r="AP39" s="71">
        <f>CHOOSE(MATCH(AP38,{0.2;0.21;0.22;0.23;0.24;0.25;0.26;0.27;0.28;0.29;0.3;0.31;0.32;0.33;0.34;0.35;0.36;0.37;0.38;0.39;0.4}),10%,9.5%,9%,8.5%,8%,7.5%,7%,6.5%,6%,5.5%,5%,4.5%,4%,3.5%,3%,2.5%,2%,1.5%,1%,0.5%,0%)*(AP34*AP37)</f>
        <v>0</v>
      </c>
      <c r="AQ39" s="71">
        <f>CHOOSE(MATCH(AQ38,{0.2;0.21;0.22;0.23;0.24;0.25;0.26;0.27;0.28;0.29;0.3;0.31;0.32;0.33;0.34;0.35;0.36;0.37;0.38;0.39;0.4}),10%,9.5%,9%,8.5%,8%,7.5%,7%,6.5%,6%,5.5%,5%,4.5%,4%,3.5%,3%,2.5%,2%,1.5%,1%,0.5%,0%)*(AQ34*AQ37)</f>
        <v>0</v>
      </c>
      <c r="AR39" s="95">
        <f>CHOOSE(MATCH(AR38,{0.2;0.21;0.22;0.23;0.24;0.25;0.26;0.27;0.28;0.29;0.3;0.31;0.32;0.33;0.34;0.35;0.36;0.37;0.38;0.39;0.4}),10%,9.5%,9%,8.5%,8%,7.5%,7%,6.5%,6%,5.5%,5%,4.5%,4%,3.5%,3%,2.5%,2%,1.5%,1%,0.5%,0%)*(AR34*AR37)</f>
        <v>0</v>
      </c>
      <c r="AS39" s="100">
        <f>SUM(C39:AR39)</f>
        <v>39.6</v>
      </c>
      <c r="AT39" s="143"/>
    </row>
    <row r="40" spans="1:46" ht="27.75" thickBot="1">
      <c r="A40" s="137" t="s">
        <v>5</v>
      </c>
      <c r="B40" s="50" t="s">
        <v>14</v>
      </c>
      <c r="C40" s="61" t="s">
        <v>19</v>
      </c>
      <c r="D40" s="62" t="s">
        <v>20</v>
      </c>
      <c r="E40" s="57" t="s">
        <v>21</v>
      </c>
      <c r="F40" s="57" t="s">
        <v>22</v>
      </c>
      <c r="G40" s="57" t="s">
        <v>23</v>
      </c>
      <c r="H40" s="57" t="s">
        <v>24</v>
      </c>
      <c r="I40" s="57" t="s">
        <v>25</v>
      </c>
      <c r="J40" s="57" t="s">
        <v>26</v>
      </c>
      <c r="K40" s="57" t="s">
        <v>27</v>
      </c>
      <c r="L40" s="57" t="s">
        <v>28</v>
      </c>
      <c r="M40" s="57" t="s">
        <v>29</v>
      </c>
      <c r="N40" s="57" t="s">
        <v>30</v>
      </c>
      <c r="O40" s="57" t="s">
        <v>31</v>
      </c>
      <c r="P40" s="57" t="s">
        <v>32</v>
      </c>
      <c r="Q40" s="57" t="s">
        <v>33</v>
      </c>
      <c r="R40" s="57" t="s">
        <v>34</v>
      </c>
      <c r="S40" s="57" t="s">
        <v>35</v>
      </c>
      <c r="T40" s="57" t="s">
        <v>32</v>
      </c>
      <c r="U40" s="57" t="s">
        <v>36</v>
      </c>
      <c r="V40" s="57" t="s">
        <v>37</v>
      </c>
      <c r="W40" s="57" t="s">
        <v>38</v>
      </c>
      <c r="X40" s="57" t="s">
        <v>39</v>
      </c>
      <c r="Y40" s="57" t="s">
        <v>40</v>
      </c>
      <c r="Z40" s="57" t="s">
        <v>41</v>
      </c>
      <c r="AA40" s="57" t="s">
        <v>40</v>
      </c>
      <c r="AB40" s="57" t="s">
        <v>42</v>
      </c>
      <c r="AC40" s="57" t="s">
        <v>43</v>
      </c>
      <c r="AD40" s="58" t="s">
        <v>44</v>
      </c>
      <c r="AE40" s="58" t="s">
        <v>48</v>
      </c>
      <c r="AF40" s="58" t="s">
        <v>49</v>
      </c>
      <c r="AG40" s="62" t="s">
        <v>50</v>
      </c>
      <c r="AH40" s="62" t="s">
        <v>51</v>
      </c>
      <c r="AI40" s="62" t="s">
        <v>52</v>
      </c>
      <c r="AJ40" s="62" t="s">
        <v>53</v>
      </c>
      <c r="AK40" s="58" t="s">
        <v>45</v>
      </c>
      <c r="AL40" s="57" t="s">
        <v>46</v>
      </c>
      <c r="AM40" s="62" t="s">
        <v>54</v>
      </c>
      <c r="AN40" s="62" t="s">
        <v>55</v>
      </c>
      <c r="AO40" s="58" t="s">
        <v>56</v>
      </c>
      <c r="AP40" s="58" t="s">
        <v>57</v>
      </c>
      <c r="AQ40" s="58" t="s">
        <v>58</v>
      </c>
      <c r="AR40" s="59" t="s">
        <v>47</v>
      </c>
      <c r="AS40" s="84"/>
    </row>
    <row r="41" spans="1:46" ht="16.5" thickBot="1">
      <c r="A41" s="137"/>
      <c r="B41" s="51" t="s">
        <v>18</v>
      </c>
      <c r="C41" s="63">
        <v>198</v>
      </c>
      <c r="D41" s="63">
        <v>198</v>
      </c>
      <c r="E41" s="63">
        <v>198</v>
      </c>
      <c r="F41" s="63">
        <v>230</v>
      </c>
      <c r="G41" s="63">
        <v>238</v>
      </c>
      <c r="H41" s="63">
        <v>258</v>
      </c>
      <c r="I41" s="63">
        <v>258</v>
      </c>
      <c r="J41" s="63">
        <v>390</v>
      </c>
      <c r="K41" s="63">
        <v>450</v>
      </c>
      <c r="L41" s="63">
        <v>450</v>
      </c>
      <c r="M41" s="63">
        <v>476</v>
      </c>
      <c r="N41" s="63">
        <v>538</v>
      </c>
      <c r="O41" s="63">
        <v>580</v>
      </c>
      <c r="P41" s="63">
        <v>580</v>
      </c>
      <c r="Q41" s="63">
        <v>590</v>
      </c>
      <c r="R41" s="63">
        <v>660</v>
      </c>
      <c r="S41" s="63">
        <v>670</v>
      </c>
      <c r="T41" s="63">
        <v>978</v>
      </c>
      <c r="U41" s="63">
        <v>858</v>
      </c>
      <c r="V41" s="63">
        <v>1138</v>
      </c>
      <c r="W41" s="63">
        <v>1188</v>
      </c>
      <c r="X41" s="63">
        <v>1200</v>
      </c>
      <c r="Y41" s="63">
        <v>890</v>
      </c>
      <c r="Z41" s="63">
        <v>1080</v>
      </c>
      <c r="AA41" s="63">
        <v>1380</v>
      </c>
      <c r="AB41" s="63">
        <v>3280</v>
      </c>
      <c r="AC41" s="63">
        <v>3880</v>
      </c>
      <c r="AD41" s="63">
        <v>5800</v>
      </c>
      <c r="AE41" s="63">
        <v>10000</v>
      </c>
      <c r="AF41" s="63">
        <v>13800</v>
      </c>
      <c r="AG41" s="63"/>
      <c r="AH41" s="63">
        <v>1380</v>
      </c>
      <c r="AI41" s="63"/>
      <c r="AJ41" s="63">
        <v>980</v>
      </c>
      <c r="AK41" s="63">
        <v>2880</v>
      </c>
      <c r="AL41" s="63"/>
      <c r="AM41" s="63"/>
      <c r="AN41" s="63">
        <v>1380</v>
      </c>
      <c r="AO41" s="63">
        <v>4800</v>
      </c>
      <c r="AP41" s="63">
        <v>1580</v>
      </c>
      <c r="AQ41" s="63">
        <v>2580</v>
      </c>
      <c r="AR41" s="64">
        <v>5500</v>
      </c>
      <c r="AS41" s="85"/>
    </row>
    <row r="42" spans="1:46" ht="15.75">
      <c r="A42" s="137"/>
      <c r="B42" s="52" t="s">
        <v>15</v>
      </c>
      <c r="C42" s="65">
        <v>2</v>
      </c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91"/>
      <c r="AS42" s="60">
        <f>SUM(C42:AR42)</f>
        <v>2</v>
      </c>
      <c r="AT42" s="141">
        <f>AS43+AS46</f>
        <v>79.2</v>
      </c>
    </row>
    <row r="43" spans="1:46" ht="16.5" thickBot="1">
      <c r="A43" s="137"/>
      <c r="B43" s="53" t="s">
        <v>16</v>
      </c>
      <c r="C43" s="86">
        <f>(C41*C42)*0.1</f>
        <v>39.6</v>
      </c>
      <c r="D43" s="66" t="s">
        <v>59</v>
      </c>
      <c r="E43" s="66" t="s">
        <v>59</v>
      </c>
      <c r="F43" s="66" t="s">
        <v>59</v>
      </c>
      <c r="G43" s="66" t="s">
        <v>59</v>
      </c>
      <c r="H43" s="66" t="s">
        <v>59</v>
      </c>
      <c r="I43" s="66" t="s">
        <v>59</v>
      </c>
      <c r="J43" s="66" t="s">
        <v>59</v>
      </c>
      <c r="K43" s="66" t="s">
        <v>59</v>
      </c>
      <c r="L43" s="66" t="s">
        <v>59</v>
      </c>
      <c r="M43" s="66" t="s">
        <v>59</v>
      </c>
      <c r="N43" s="66" t="s">
        <v>59</v>
      </c>
      <c r="O43" s="66" t="s">
        <v>59</v>
      </c>
      <c r="P43" s="66" t="s">
        <v>59</v>
      </c>
      <c r="Q43" s="66" t="s">
        <v>59</v>
      </c>
      <c r="R43" s="66" t="s">
        <v>59</v>
      </c>
      <c r="S43" s="66" t="s">
        <v>59</v>
      </c>
      <c r="T43" s="66" t="s">
        <v>59</v>
      </c>
      <c r="U43" s="66" t="s">
        <v>59</v>
      </c>
      <c r="V43" s="66" t="s">
        <v>59</v>
      </c>
      <c r="W43" s="66" t="s">
        <v>59</v>
      </c>
      <c r="X43" s="66" t="s">
        <v>59</v>
      </c>
      <c r="Y43" s="66" t="s">
        <v>59</v>
      </c>
      <c r="Z43" s="66" t="s">
        <v>59</v>
      </c>
      <c r="AA43" s="66" t="s">
        <v>59</v>
      </c>
      <c r="AB43" s="66" t="s">
        <v>59</v>
      </c>
      <c r="AC43" s="66" t="s">
        <v>59</v>
      </c>
      <c r="AD43" s="66" t="s">
        <v>59</v>
      </c>
      <c r="AE43" s="66" t="s">
        <v>59</v>
      </c>
      <c r="AF43" s="66" t="s">
        <v>59</v>
      </c>
      <c r="AG43" s="66" t="s">
        <v>59</v>
      </c>
      <c r="AH43" s="66" t="s">
        <v>59</v>
      </c>
      <c r="AI43" s="66" t="s">
        <v>59</v>
      </c>
      <c r="AJ43" s="66" t="s">
        <v>59</v>
      </c>
      <c r="AK43" s="66" t="s">
        <v>59</v>
      </c>
      <c r="AL43" s="66" t="s">
        <v>59</v>
      </c>
      <c r="AM43" s="66" t="s">
        <v>59</v>
      </c>
      <c r="AN43" s="66" t="s">
        <v>59</v>
      </c>
      <c r="AO43" s="66" t="s">
        <v>59</v>
      </c>
      <c r="AP43" s="66" t="s">
        <v>59</v>
      </c>
      <c r="AQ43" s="66" t="s">
        <v>59</v>
      </c>
      <c r="AR43" s="92" t="s">
        <v>59</v>
      </c>
      <c r="AS43" s="97">
        <f>SUM(C43:AR43)</f>
        <v>39.6</v>
      </c>
      <c r="AT43" s="142"/>
    </row>
    <row r="44" spans="1:46" ht="15.75">
      <c r="A44" s="137"/>
      <c r="B44" s="56" t="s">
        <v>15</v>
      </c>
      <c r="C44" s="67">
        <v>2</v>
      </c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96"/>
      <c r="AS44" s="98">
        <f>SUM(C44:AR44)</f>
        <v>2</v>
      </c>
      <c r="AT44" s="142"/>
    </row>
    <row r="45" spans="1:46" ht="15.75">
      <c r="A45" s="137"/>
      <c r="B45" s="54" t="s">
        <v>17</v>
      </c>
      <c r="C45" s="69">
        <v>0.2</v>
      </c>
      <c r="D45" s="70">
        <v>0.2</v>
      </c>
      <c r="E45" s="70">
        <v>0.2</v>
      </c>
      <c r="F45" s="70">
        <v>0.2</v>
      </c>
      <c r="G45" s="70">
        <v>0.2</v>
      </c>
      <c r="H45" s="70">
        <v>0.2</v>
      </c>
      <c r="I45" s="70">
        <v>0.2</v>
      </c>
      <c r="J45" s="70">
        <v>0.2</v>
      </c>
      <c r="K45" s="70">
        <v>0.2</v>
      </c>
      <c r="L45" s="70">
        <v>0.2</v>
      </c>
      <c r="M45" s="70">
        <v>0.2</v>
      </c>
      <c r="N45" s="70">
        <v>0.2</v>
      </c>
      <c r="O45" s="70">
        <v>0.2</v>
      </c>
      <c r="P45" s="70">
        <v>0.2</v>
      </c>
      <c r="Q45" s="70">
        <v>0.2</v>
      </c>
      <c r="R45" s="70">
        <v>0.2</v>
      </c>
      <c r="S45" s="70">
        <v>0.2</v>
      </c>
      <c r="T45" s="70">
        <v>0.2</v>
      </c>
      <c r="U45" s="70">
        <v>0.2</v>
      </c>
      <c r="V45" s="70">
        <v>0.2</v>
      </c>
      <c r="W45" s="70">
        <v>0.2</v>
      </c>
      <c r="X45" s="70">
        <v>0.2</v>
      </c>
      <c r="Y45" s="70">
        <v>0.2</v>
      </c>
      <c r="Z45" s="70">
        <v>0.2</v>
      </c>
      <c r="AA45" s="70">
        <v>0.2</v>
      </c>
      <c r="AB45" s="70">
        <v>0.2</v>
      </c>
      <c r="AC45" s="70">
        <v>0.2</v>
      </c>
      <c r="AD45" s="70">
        <v>0.2</v>
      </c>
      <c r="AE45" s="70">
        <v>0.2</v>
      </c>
      <c r="AF45" s="70">
        <v>0.2</v>
      </c>
      <c r="AG45" s="70">
        <v>0.2</v>
      </c>
      <c r="AH45" s="70">
        <v>0.2</v>
      </c>
      <c r="AI45" s="70">
        <v>0.2</v>
      </c>
      <c r="AJ45" s="70">
        <v>0.2</v>
      </c>
      <c r="AK45" s="70">
        <v>0.2</v>
      </c>
      <c r="AL45" s="70">
        <v>0.2</v>
      </c>
      <c r="AM45" s="70">
        <v>0.2</v>
      </c>
      <c r="AN45" s="70">
        <v>0.2</v>
      </c>
      <c r="AO45" s="70">
        <v>0.2</v>
      </c>
      <c r="AP45" s="70">
        <v>0.2</v>
      </c>
      <c r="AQ45" s="70">
        <v>0.2</v>
      </c>
      <c r="AR45" s="94">
        <v>0.2</v>
      </c>
      <c r="AS45" s="99">
        <f>AVERAGE(C45:AR45)</f>
        <v>0.20000000000000004</v>
      </c>
      <c r="AT45" s="142"/>
    </row>
    <row r="46" spans="1:46" ht="16.5" thickBot="1">
      <c r="A46" s="137"/>
      <c r="B46" s="55" t="s">
        <v>16</v>
      </c>
      <c r="C46" s="71">
        <f>CHOOSE(MATCH(C45,{0.2;0.21;0.22;0.23;0.24;0.25;0.26;0.27;0.28;0.29;0.3;0.31;0.32;0.33;0.34;0.35;0.36;0.37;0.38;0.39;0.4}),10%,9.5%,9%,8.5%,8%,7.5%,7%,6.5%,6%,5.5%,5%,4.5%,4%,3.5%,3%,2.5%,2%,1.5%,1%,0.5%,0%)*(C41*C44)</f>
        <v>39.6</v>
      </c>
      <c r="D46" s="71">
        <f>CHOOSE(MATCH(D45,{0.2;0.21;0.22;0.23;0.24;0.25;0.26;0.27;0.28;0.29;0.3;0.31;0.32;0.33;0.34;0.35;0.36;0.37;0.38;0.39;0.4}),10%,9.5%,9%,8.5%,8%,7.5%,7%,6.5%,6%,5.5%,5%,4.5%,4%,3.5%,3%,2.5%,2%,1.5%,1%,0.5%,0%)*(D41*D44)</f>
        <v>0</v>
      </c>
      <c r="E46" s="71">
        <f>CHOOSE(MATCH(E45,{0.2;0.21;0.22;0.23;0.24;0.25;0.26;0.27;0.28;0.29;0.3;0.31;0.32;0.33;0.34;0.35;0.36;0.37;0.38;0.39;0.4}),10%,9.5%,9%,8.5%,8%,7.5%,7%,6.5%,6%,5.5%,5%,4.5%,4%,3.5%,3%,2.5%,2%,1.5%,1%,0.5%,0%)*(E41*E44)</f>
        <v>0</v>
      </c>
      <c r="F46" s="71">
        <f>CHOOSE(MATCH(F45,{0.2;0.21;0.22;0.23;0.24;0.25;0.26;0.27;0.28;0.29;0.3;0.31;0.32;0.33;0.34;0.35;0.36;0.37;0.38;0.39;0.4}),10%,9.5%,9%,8.5%,8%,7.5%,7%,6.5%,6%,5.5%,5%,4.5%,4%,3.5%,3%,2.5%,2%,1.5%,1%,0.5%,0%)*(F41*F44)</f>
        <v>0</v>
      </c>
      <c r="G46" s="71">
        <f>CHOOSE(MATCH(G45,{0.2;0.21;0.22;0.23;0.24;0.25;0.26;0.27;0.28;0.29;0.3;0.31;0.32;0.33;0.34;0.35;0.36;0.37;0.38;0.39;0.4}),10%,9.5%,9%,8.5%,8%,7.5%,7%,6.5%,6%,5.5%,5%,4.5%,4%,3.5%,3%,2.5%,2%,1.5%,1%,0.5%,0%)*(G41*G44)</f>
        <v>0</v>
      </c>
      <c r="H46" s="71">
        <f>CHOOSE(MATCH(H45,{0.2;0.21;0.22;0.23;0.24;0.25;0.26;0.27;0.28;0.29;0.3;0.31;0.32;0.33;0.34;0.35;0.36;0.37;0.38;0.39;0.4}),10%,9.5%,9%,8.5%,8%,7.5%,7%,6.5%,6%,5.5%,5%,4.5%,4%,3.5%,3%,2.5%,2%,1.5%,1%,0.5%,0%)*(H41*H44)</f>
        <v>0</v>
      </c>
      <c r="I46" s="71">
        <f>CHOOSE(MATCH(I45,{0.2;0.21;0.22;0.23;0.24;0.25;0.26;0.27;0.28;0.29;0.3;0.31;0.32;0.33;0.34;0.35;0.36;0.37;0.38;0.39;0.4}),10%,9.5%,9%,8.5%,8%,7.5%,7%,6.5%,6%,5.5%,5%,4.5%,4%,3.5%,3%,2.5%,2%,1.5%,1%,0.5%,0%)*(I41*I44)</f>
        <v>0</v>
      </c>
      <c r="J46" s="71">
        <f>CHOOSE(MATCH(J45,{0.2;0.21;0.22;0.23;0.24;0.25;0.26;0.27;0.28;0.29;0.3;0.31;0.32;0.33;0.34;0.35;0.36;0.37;0.38;0.39;0.4}),10%,9.5%,9%,8.5%,8%,7.5%,7%,6.5%,6%,5.5%,5%,4.5%,4%,3.5%,3%,2.5%,2%,1.5%,1%,0.5%,0%)*(J41*J44)</f>
        <v>0</v>
      </c>
      <c r="K46" s="71">
        <f>CHOOSE(MATCH(K45,{0.2;0.21;0.22;0.23;0.24;0.25;0.26;0.27;0.28;0.29;0.3;0.31;0.32;0.33;0.34;0.35;0.36;0.37;0.38;0.39;0.4}),10%,9.5%,9%,8.5%,8%,7.5%,7%,6.5%,6%,5.5%,5%,4.5%,4%,3.5%,3%,2.5%,2%,1.5%,1%,0.5%,0%)*(K41*K44)</f>
        <v>0</v>
      </c>
      <c r="L46" s="71">
        <f>CHOOSE(MATCH(L45,{0.2;0.21;0.22;0.23;0.24;0.25;0.26;0.27;0.28;0.29;0.3;0.31;0.32;0.33;0.34;0.35;0.36;0.37;0.38;0.39;0.4}),10%,9.5%,9%,8.5%,8%,7.5%,7%,6.5%,6%,5.5%,5%,4.5%,4%,3.5%,3%,2.5%,2%,1.5%,1%,0.5%,0%)*(L41*L44)</f>
        <v>0</v>
      </c>
      <c r="M46" s="71">
        <f>CHOOSE(MATCH(M45,{0.2;0.21;0.22;0.23;0.24;0.25;0.26;0.27;0.28;0.29;0.3;0.31;0.32;0.33;0.34;0.35;0.36;0.37;0.38;0.39;0.4}),10%,9.5%,9%,8.5%,8%,7.5%,7%,6.5%,6%,5.5%,5%,4.5%,4%,3.5%,3%,2.5%,2%,1.5%,1%,0.5%,0%)*(M41*M44)</f>
        <v>0</v>
      </c>
      <c r="N46" s="71">
        <f>CHOOSE(MATCH(N45,{0.2;0.21;0.22;0.23;0.24;0.25;0.26;0.27;0.28;0.29;0.3;0.31;0.32;0.33;0.34;0.35;0.36;0.37;0.38;0.39;0.4}),10%,9.5%,9%,8.5%,8%,7.5%,7%,6.5%,6%,5.5%,5%,4.5%,4%,3.5%,3%,2.5%,2%,1.5%,1%,0.5%,0%)*(N41*N44)</f>
        <v>0</v>
      </c>
      <c r="O46" s="71">
        <f>CHOOSE(MATCH(O45,{0.2;0.21;0.22;0.23;0.24;0.25;0.26;0.27;0.28;0.29;0.3;0.31;0.32;0.33;0.34;0.35;0.36;0.37;0.38;0.39;0.4}),10%,9.5%,9%,8.5%,8%,7.5%,7%,6.5%,6%,5.5%,5%,4.5%,4%,3.5%,3%,2.5%,2%,1.5%,1%,0.5%,0%)*(O41*O44)</f>
        <v>0</v>
      </c>
      <c r="P46" s="71">
        <f>CHOOSE(MATCH(P45,{0.2;0.21;0.22;0.23;0.24;0.25;0.26;0.27;0.28;0.29;0.3;0.31;0.32;0.33;0.34;0.35;0.36;0.37;0.38;0.39;0.4}),10%,9.5%,9%,8.5%,8%,7.5%,7%,6.5%,6%,5.5%,5%,4.5%,4%,3.5%,3%,2.5%,2%,1.5%,1%,0.5%,0%)*(P41*P44)</f>
        <v>0</v>
      </c>
      <c r="Q46" s="71">
        <f>CHOOSE(MATCH(Q45,{0.2;0.21;0.22;0.23;0.24;0.25;0.26;0.27;0.28;0.29;0.3;0.31;0.32;0.33;0.34;0.35;0.36;0.37;0.38;0.39;0.4}),10%,9.5%,9%,8.5%,8%,7.5%,7%,6.5%,6%,5.5%,5%,4.5%,4%,3.5%,3%,2.5%,2%,1.5%,1%,0.5%,0%)*(Q41*Q44)</f>
        <v>0</v>
      </c>
      <c r="R46" s="71">
        <f>CHOOSE(MATCH(R45,{0.2;0.21;0.22;0.23;0.24;0.25;0.26;0.27;0.28;0.29;0.3;0.31;0.32;0.33;0.34;0.35;0.36;0.37;0.38;0.39;0.4}),10%,9.5%,9%,8.5%,8%,7.5%,7%,6.5%,6%,5.5%,5%,4.5%,4%,3.5%,3%,2.5%,2%,1.5%,1%,0.5%,0%)*(R41*R44)</f>
        <v>0</v>
      </c>
      <c r="S46" s="71">
        <f>CHOOSE(MATCH(S45,{0.2;0.21;0.22;0.23;0.24;0.25;0.26;0.27;0.28;0.29;0.3;0.31;0.32;0.33;0.34;0.35;0.36;0.37;0.38;0.39;0.4}),10%,9.5%,9%,8.5%,8%,7.5%,7%,6.5%,6%,5.5%,5%,4.5%,4%,3.5%,3%,2.5%,2%,1.5%,1%,0.5%,0%)*(S41*S44)</f>
        <v>0</v>
      </c>
      <c r="T46" s="71">
        <f>CHOOSE(MATCH(T45,{0.2;0.21;0.22;0.23;0.24;0.25;0.26;0.27;0.28;0.29;0.3;0.31;0.32;0.33;0.34;0.35;0.36;0.37;0.38;0.39;0.4}),10%,9.5%,9%,8.5%,8%,7.5%,7%,6.5%,6%,5.5%,5%,4.5%,4%,3.5%,3%,2.5%,2%,1.5%,1%,0.5%,0%)*(T41*T44)</f>
        <v>0</v>
      </c>
      <c r="U46" s="71">
        <f>CHOOSE(MATCH(U45,{0.2;0.21;0.22;0.23;0.24;0.25;0.26;0.27;0.28;0.29;0.3;0.31;0.32;0.33;0.34;0.35;0.36;0.37;0.38;0.39;0.4}),10%,9.5%,9%,8.5%,8%,7.5%,7%,6.5%,6%,5.5%,5%,4.5%,4%,3.5%,3%,2.5%,2%,1.5%,1%,0.5%,0%)*(U41*U44)</f>
        <v>0</v>
      </c>
      <c r="V46" s="71">
        <f>CHOOSE(MATCH(V45,{0.2;0.21;0.22;0.23;0.24;0.25;0.26;0.27;0.28;0.29;0.3;0.31;0.32;0.33;0.34;0.35;0.36;0.37;0.38;0.39;0.4}),10%,9.5%,9%,8.5%,8%,7.5%,7%,6.5%,6%,5.5%,5%,4.5%,4%,3.5%,3%,2.5%,2%,1.5%,1%,0.5%,0%)*(V41*V44)</f>
        <v>0</v>
      </c>
      <c r="W46" s="71">
        <f>CHOOSE(MATCH(W45,{0.2;0.21;0.22;0.23;0.24;0.25;0.26;0.27;0.28;0.29;0.3;0.31;0.32;0.33;0.34;0.35;0.36;0.37;0.38;0.39;0.4}),10%,9.5%,9%,8.5%,8%,7.5%,7%,6.5%,6%,5.5%,5%,4.5%,4%,3.5%,3%,2.5%,2%,1.5%,1%,0.5%,0%)*(W41*W44)</f>
        <v>0</v>
      </c>
      <c r="X46" s="71">
        <f>CHOOSE(MATCH(X45,{0.2;0.21;0.22;0.23;0.24;0.25;0.26;0.27;0.28;0.29;0.3;0.31;0.32;0.33;0.34;0.35;0.36;0.37;0.38;0.39;0.4}),10%,9.5%,9%,8.5%,8%,7.5%,7%,6.5%,6%,5.5%,5%,4.5%,4%,3.5%,3%,2.5%,2%,1.5%,1%,0.5%,0%)*(X41*X44)</f>
        <v>0</v>
      </c>
      <c r="Y46" s="71">
        <f>CHOOSE(MATCH(Y45,{0.2;0.21;0.22;0.23;0.24;0.25;0.26;0.27;0.28;0.29;0.3;0.31;0.32;0.33;0.34;0.35;0.36;0.37;0.38;0.39;0.4}),10%,9.5%,9%,8.5%,8%,7.5%,7%,6.5%,6%,5.5%,5%,4.5%,4%,3.5%,3%,2.5%,2%,1.5%,1%,0.5%,0%)*(Y41*Y44)</f>
        <v>0</v>
      </c>
      <c r="Z46" s="71">
        <f>CHOOSE(MATCH(Z45,{0.2;0.21;0.22;0.23;0.24;0.25;0.26;0.27;0.28;0.29;0.3;0.31;0.32;0.33;0.34;0.35;0.36;0.37;0.38;0.39;0.4}),10%,9.5%,9%,8.5%,8%,7.5%,7%,6.5%,6%,5.5%,5%,4.5%,4%,3.5%,3%,2.5%,2%,1.5%,1%,0.5%,0%)*(Z41*Z44)</f>
        <v>0</v>
      </c>
      <c r="AA46" s="71">
        <f>CHOOSE(MATCH(AA45,{0.2;0.21;0.22;0.23;0.24;0.25;0.26;0.27;0.28;0.29;0.3;0.31;0.32;0.33;0.34;0.35;0.36;0.37;0.38;0.39;0.4}),10%,9.5%,9%,8.5%,8%,7.5%,7%,6.5%,6%,5.5%,5%,4.5%,4%,3.5%,3%,2.5%,2%,1.5%,1%,0.5%,0%)*(AA41*AA44)</f>
        <v>0</v>
      </c>
      <c r="AB46" s="71">
        <f>CHOOSE(MATCH(AB45,{0.2;0.21;0.22;0.23;0.24;0.25;0.26;0.27;0.28;0.29;0.3;0.31;0.32;0.33;0.34;0.35;0.36;0.37;0.38;0.39;0.4}),10%,9.5%,9%,8.5%,8%,7.5%,7%,6.5%,6%,5.5%,5%,4.5%,4%,3.5%,3%,2.5%,2%,1.5%,1%,0.5%,0%)*(AB41*AB44)</f>
        <v>0</v>
      </c>
      <c r="AC46" s="71">
        <f>CHOOSE(MATCH(AC45,{0.2;0.21;0.22;0.23;0.24;0.25;0.26;0.27;0.28;0.29;0.3;0.31;0.32;0.33;0.34;0.35;0.36;0.37;0.38;0.39;0.4}),10%,9.5%,9%,8.5%,8%,7.5%,7%,6.5%,6%,5.5%,5%,4.5%,4%,3.5%,3%,2.5%,2%,1.5%,1%,0.5%,0%)*(AC41*AC44)</f>
        <v>0</v>
      </c>
      <c r="AD46" s="71">
        <f>CHOOSE(MATCH(AD45,{0.2;0.21;0.22;0.23;0.24;0.25;0.26;0.27;0.28;0.29;0.3;0.31;0.32;0.33;0.34;0.35;0.36;0.37;0.38;0.39;0.4}),10%,9.5%,9%,8.5%,8%,7.5%,7%,6.5%,6%,5.5%,5%,4.5%,4%,3.5%,3%,2.5%,2%,1.5%,1%,0.5%,0%)*(AD41*AD44)</f>
        <v>0</v>
      </c>
      <c r="AE46" s="71">
        <f>CHOOSE(MATCH(AE45,{0.2;0.21;0.22;0.23;0.24;0.25;0.26;0.27;0.28;0.29;0.3;0.31;0.32;0.33;0.34;0.35;0.36;0.37;0.38;0.39;0.4}),10%,9.5%,9%,8.5%,8%,7.5%,7%,6.5%,6%,5.5%,5%,4.5%,4%,3.5%,3%,2.5%,2%,1.5%,1%,0.5%,0%)*(AE41*AE44)</f>
        <v>0</v>
      </c>
      <c r="AF46" s="71">
        <f>CHOOSE(MATCH(AF45,{0.2;0.21;0.22;0.23;0.24;0.25;0.26;0.27;0.28;0.29;0.3;0.31;0.32;0.33;0.34;0.35;0.36;0.37;0.38;0.39;0.4}),10%,9.5%,9%,8.5%,8%,7.5%,7%,6.5%,6%,5.5%,5%,4.5%,4%,3.5%,3%,2.5%,2%,1.5%,1%,0.5%,0%)*(AF41*AF44)</f>
        <v>0</v>
      </c>
      <c r="AG46" s="71">
        <f>CHOOSE(MATCH(AG45,{0.2;0.21;0.22;0.23;0.24;0.25;0.26;0.27;0.28;0.29;0.3;0.31;0.32;0.33;0.34;0.35;0.36;0.37;0.38;0.39;0.4}),10%,9.5%,9%,8.5%,8%,7.5%,7%,6.5%,6%,5.5%,5%,4.5%,4%,3.5%,3%,2.5%,2%,1.5%,1%,0.5%,0%)*(AG41*AG44)</f>
        <v>0</v>
      </c>
      <c r="AH46" s="71">
        <f>CHOOSE(MATCH(AH45,{0.2;0.21;0.22;0.23;0.24;0.25;0.26;0.27;0.28;0.29;0.3;0.31;0.32;0.33;0.34;0.35;0.36;0.37;0.38;0.39;0.4}),10%,9.5%,9%,8.5%,8%,7.5%,7%,6.5%,6%,5.5%,5%,4.5%,4%,3.5%,3%,2.5%,2%,1.5%,1%,0.5%,0%)*(AH41*AH44)</f>
        <v>0</v>
      </c>
      <c r="AI46" s="71">
        <f>CHOOSE(MATCH(AI45,{0.2;0.21;0.22;0.23;0.24;0.25;0.26;0.27;0.28;0.29;0.3;0.31;0.32;0.33;0.34;0.35;0.36;0.37;0.38;0.39;0.4}),10%,9.5%,9%,8.5%,8%,7.5%,7%,6.5%,6%,5.5%,5%,4.5%,4%,3.5%,3%,2.5%,2%,1.5%,1%,0.5%,0%)*(AI41*AI44)</f>
        <v>0</v>
      </c>
      <c r="AJ46" s="71">
        <f>CHOOSE(MATCH(AJ45,{0.2;0.21;0.22;0.23;0.24;0.25;0.26;0.27;0.28;0.29;0.3;0.31;0.32;0.33;0.34;0.35;0.36;0.37;0.38;0.39;0.4}),10%,9.5%,9%,8.5%,8%,7.5%,7%,6.5%,6%,5.5%,5%,4.5%,4%,3.5%,3%,2.5%,2%,1.5%,1%,0.5%,0%)*(AJ41*AJ44)</f>
        <v>0</v>
      </c>
      <c r="AK46" s="71">
        <f>CHOOSE(MATCH(AK45,{0.2;0.21;0.22;0.23;0.24;0.25;0.26;0.27;0.28;0.29;0.3;0.31;0.32;0.33;0.34;0.35;0.36;0.37;0.38;0.39;0.4}),10%,9.5%,9%,8.5%,8%,7.5%,7%,6.5%,6%,5.5%,5%,4.5%,4%,3.5%,3%,2.5%,2%,1.5%,1%,0.5%,0%)*(AK41*AK44)</f>
        <v>0</v>
      </c>
      <c r="AL46" s="71">
        <f>CHOOSE(MATCH(AL45,{0.2;0.21;0.22;0.23;0.24;0.25;0.26;0.27;0.28;0.29;0.3;0.31;0.32;0.33;0.34;0.35;0.36;0.37;0.38;0.39;0.4}),10%,9.5%,9%,8.5%,8%,7.5%,7%,6.5%,6%,5.5%,5%,4.5%,4%,3.5%,3%,2.5%,2%,1.5%,1%,0.5%,0%)*(AL41*AL44)</f>
        <v>0</v>
      </c>
      <c r="AM46" s="71">
        <f>CHOOSE(MATCH(AM45,{0.2;0.21;0.22;0.23;0.24;0.25;0.26;0.27;0.28;0.29;0.3;0.31;0.32;0.33;0.34;0.35;0.36;0.37;0.38;0.39;0.4}),10%,9.5%,9%,8.5%,8%,7.5%,7%,6.5%,6%,5.5%,5%,4.5%,4%,3.5%,3%,2.5%,2%,1.5%,1%,0.5%,0%)*(AM41*AM44)</f>
        <v>0</v>
      </c>
      <c r="AN46" s="71">
        <f>CHOOSE(MATCH(AN45,{0.2;0.21;0.22;0.23;0.24;0.25;0.26;0.27;0.28;0.29;0.3;0.31;0.32;0.33;0.34;0.35;0.36;0.37;0.38;0.39;0.4}),10%,9.5%,9%,8.5%,8%,7.5%,7%,6.5%,6%,5.5%,5%,4.5%,4%,3.5%,3%,2.5%,2%,1.5%,1%,0.5%,0%)*(AN41*AN44)</f>
        <v>0</v>
      </c>
      <c r="AO46" s="71">
        <f>CHOOSE(MATCH(AO45,{0.2;0.21;0.22;0.23;0.24;0.25;0.26;0.27;0.28;0.29;0.3;0.31;0.32;0.33;0.34;0.35;0.36;0.37;0.38;0.39;0.4}),10%,9.5%,9%,8.5%,8%,7.5%,7%,6.5%,6%,5.5%,5%,4.5%,4%,3.5%,3%,2.5%,2%,1.5%,1%,0.5%,0%)*(AO41*AO44)</f>
        <v>0</v>
      </c>
      <c r="AP46" s="71">
        <f>CHOOSE(MATCH(AP45,{0.2;0.21;0.22;0.23;0.24;0.25;0.26;0.27;0.28;0.29;0.3;0.31;0.32;0.33;0.34;0.35;0.36;0.37;0.38;0.39;0.4}),10%,9.5%,9%,8.5%,8%,7.5%,7%,6.5%,6%,5.5%,5%,4.5%,4%,3.5%,3%,2.5%,2%,1.5%,1%,0.5%,0%)*(AP41*AP44)</f>
        <v>0</v>
      </c>
      <c r="AQ46" s="71">
        <f>CHOOSE(MATCH(AQ45,{0.2;0.21;0.22;0.23;0.24;0.25;0.26;0.27;0.28;0.29;0.3;0.31;0.32;0.33;0.34;0.35;0.36;0.37;0.38;0.39;0.4}),10%,9.5%,9%,8.5%,8%,7.5%,7%,6.5%,6%,5.5%,5%,4.5%,4%,3.5%,3%,2.5%,2%,1.5%,1%,0.5%,0%)*(AQ41*AQ44)</f>
        <v>0</v>
      </c>
      <c r="AR46" s="95">
        <f>CHOOSE(MATCH(AR45,{0.2;0.21;0.22;0.23;0.24;0.25;0.26;0.27;0.28;0.29;0.3;0.31;0.32;0.33;0.34;0.35;0.36;0.37;0.38;0.39;0.4}),10%,9.5%,9%,8.5%,8%,7.5%,7%,6.5%,6%,5.5%,5%,4.5%,4%,3.5%,3%,2.5%,2%,1.5%,1%,0.5%,0%)*(AR41*AR44)</f>
        <v>0</v>
      </c>
      <c r="AS46" s="100">
        <f>SUM(C46:AR46)</f>
        <v>39.6</v>
      </c>
      <c r="AT46" s="143"/>
    </row>
    <row r="47" spans="1:46" ht="27.75" thickBot="1">
      <c r="A47" s="137" t="s">
        <v>6</v>
      </c>
      <c r="B47" s="50" t="s">
        <v>14</v>
      </c>
      <c r="C47" s="61" t="s">
        <v>19</v>
      </c>
      <c r="D47" s="62" t="s">
        <v>20</v>
      </c>
      <c r="E47" s="57" t="s">
        <v>21</v>
      </c>
      <c r="F47" s="57" t="s">
        <v>22</v>
      </c>
      <c r="G47" s="57" t="s">
        <v>23</v>
      </c>
      <c r="H47" s="57" t="s">
        <v>24</v>
      </c>
      <c r="I47" s="57" t="s">
        <v>25</v>
      </c>
      <c r="J47" s="57" t="s">
        <v>26</v>
      </c>
      <c r="K47" s="57" t="s">
        <v>27</v>
      </c>
      <c r="L47" s="57" t="s">
        <v>28</v>
      </c>
      <c r="M47" s="57" t="s">
        <v>29</v>
      </c>
      <c r="N47" s="57" t="s">
        <v>30</v>
      </c>
      <c r="O47" s="57" t="s">
        <v>31</v>
      </c>
      <c r="P47" s="57" t="s">
        <v>32</v>
      </c>
      <c r="Q47" s="57" t="s">
        <v>33</v>
      </c>
      <c r="R47" s="57" t="s">
        <v>34</v>
      </c>
      <c r="S47" s="57" t="s">
        <v>35</v>
      </c>
      <c r="T47" s="57" t="s">
        <v>32</v>
      </c>
      <c r="U47" s="57" t="s">
        <v>36</v>
      </c>
      <c r="V47" s="57" t="s">
        <v>37</v>
      </c>
      <c r="W47" s="57" t="s">
        <v>38</v>
      </c>
      <c r="X47" s="57" t="s">
        <v>39</v>
      </c>
      <c r="Y47" s="57" t="s">
        <v>40</v>
      </c>
      <c r="Z47" s="57" t="s">
        <v>41</v>
      </c>
      <c r="AA47" s="57" t="s">
        <v>40</v>
      </c>
      <c r="AB47" s="57" t="s">
        <v>42</v>
      </c>
      <c r="AC47" s="57" t="s">
        <v>43</v>
      </c>
      <c r="AD47" s="58" t="s">
        <v>44</v>
      </c>
      <c r="AE47" s="58" t="s">
        <v>48</v>
      </c>
      <c r="AF47" s="58" t="s">
        <v>49</v>
      </c>
      <c r="AG47" s="62" t="s">
        <v>50</v>
      </c>
      <c r="AH47" s="62" t="s">
        <v>51</v>
      </c>
      <c r="AI47" s="62" t="s">
        <v>52</v>
      </c>
      <c r="AJ47" s="62" t="s">
        <v>53</v>
      </c>
      <c r="AK47" s="58" t="s">
        <v>45</v>
      </c>
      <c r="AL47" s="57" t="s">
        <v>46</v>
      </c>
      <c r="AM47" s="62" t="s">
        <v>54</v>
      </c>
      <c r="AN47" s="62" t="s">
        <v>55</v>
      </c>
      <c r="AO47" s="58" t="s">
        <v>56</v>
      </c>
      <c r="AP47" s="58" t="s">
        <v>57</v>
      </c>
      <c r="AQ47" s="58" t="s">
        <v>58</v>
      </c>
      <c r="AR47" s="59" t="s">
        <v>47</v>
      </c>
      <c r="AS47" s="84"/>
    </row>
    <row r="48" spans="1:46" ht="16.5" thickBot="1">
      <c r="A48" s="137"/>
      <c r="B48" s="51" t="s">
        <v>18</v>
      </c>
      <c r="C48" s="63">
        <v>198</v>
      </c>
      <c r="D48" s="63">
        <v>198</v>
      </c>
      <c r="E48" s="63">
        <v>198</v>
      </c>
      <c r="F48" s="63">
        <v>230</v>
      </c>
      <c r="G48" s="63">
        <v>238</v>
      </c>
      <c r="H48" s="63">
        <v>258</v>
      </c>
      <c r="I48" s="63">
        <v>258</v>
      </c>
      <c r="J48" s="63">
        <v>390</v>
      </c>
      <c r="K48" s="63">
        <v>450</v>
      </c>
      <c r="L48" s="63">
        <v>450</v>
      </c>
      <c r="M48" s="63">
        <v>476</v>
      </c>
      <c r="N48" s="63">
        <v>538</v>
      </c>
      <c r="O48" s="63">
        <v>580</v>
      </c>
      <c r="P48" s="63">
        <v>580</v>
      </c>
      <c r="Q48" s="63">
        <v>590</v>
      </c>
      <c r="R48" s="63">
        <v>660</v>
      </c>
      <c r="S48" s="63">
        <v>670</v>
      </c>
      <c r="T48" s="63">
        <v>978</v>
      </c>
      <c r="U48" s="63">
        <v>858</v>
      </c>
      <c r="V48" s="63">
        <v>1138</v>
      </c>
      <c r="W48" s="63">
        <v>1188</v>
      </c>
      <c r="X48" s="63">
        <v>1200</v>
      </c>
      <c r="Y48" s="63">
        <v>890</v>
      </c>
      <c r="Z48" s="63">
        <v>1080</v>
      </c>
      <c r="AA48" s="63">
        <v>1380</v>
      </c>
      <c r="AB48" s="63">
        <v>3280</v>
      </c>
      <c r="AC48" s="63">
        <v>3880</v>
      </c>
      <c r="AD48" s="63">
        <v>5800</v>
      </c>
      <c r="AE48" s="63">
        <v>10000</v>
      </c>
      <c r="AF48" s="63">
        <v>13800</v>
      </c>
      <c r="AG48" s="63"/>
      <c r="AH48" s="63">
        <v>1380</v>
      </c>
      <c r="AI48" s="63"/>
      <c r="AJ48" s="63">
        <v>980</v>
      </c>
      <c r="AK48" s="63">
        <v>2880</v>
      </c>
      <c r="AL48" s="63"/>
      <c r="AM48" s="63"/>
      <c r="AN48" s="63">
        <v>1380</v>
      </c>
      <c r="AO48" s="63">
        <v>4800</v>
      </c>
      <c r="AP48" s="63">
        <v>1580</v>
      </c>
      <c r="AQ48" s="63">
        <v>2580</v>
      </c>
      <c r="AR48" s="64">
        <v>5500</v>
      </c>
      <c r="AS48" s="85"/>
    </row>
    <row r="49" spans="1:46" ht="15.75">
      <c r="A49" s="137"/>
      <c r="B49" s="52" t="s">
        <v>15</v>
      </c>
      <c r="C49" s="65">
        <v>2</v>
      </c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91"/>
      <c r="AS49" s="60">
        <f>SUM(C49:AR49)</f>
        <v>2</v>
      </c>
      <c r="AT49" s="141">
        <f>AS50+AS53</f>
        <v>79.2</v>
      </c>
    </row>
    <row r="50" spans="1:46" ht="16.5" thickBot="1">
      <c r="A50" s="137"/>
      <c r="B50" s="53" t="s">
        <v>16</v>
      </c>
      <c r="C50" s="86">
        <f>(C48*C49)*0.1</f>
        <v>39.6</v>
      </c>
      <c r="D50" s="66" t="s">
        <v>59</v>
      </c>
      <c r="E50" s="66" t="s">
        <v>59</v>
      </c>
      <c r="F50" s="66" t="s">
        <v>59</v>
      </c>
      <c r="G50" s="66" t="s">
        <v>59</v>
      </c>
      <c r="H50" s="66" t="s">
        <v>59</v>
      </c>
      <c r="I50" s="66" t="s">
        <v>59</v>
      </c>
      <c r="J50" s="66" t="s">
        <v>59</v>
      </c>
      <c r="K50" s="66" t="s">
        <v>59</v>
      </c>
      <c r="L50" s="66" t="s">
        <v>59</v>
      </c>
      <c r="M50" s="66" t="s">
        <v>59</v>
      </c>
      <c r="N50" s="66" t="s">
        <v>59</v>
      </c>
      <c r="O50" s="66" t="s">
        <v>59</v>
      </c>
      <c r="P50" s="66" t="s">
        <v>59</v>
      </c>
      <c r="Q50" s="66" t="s">
        <v>59</v>
      </c>
      <c r="R50" s="66" t="s">
        <v>59</v>
      </c>
      <c r="S50" s="66" t="s">
        <v>59</v>
      </c>
      <c r="T50" s="66" t="s">
        <v>59</v>
      </c>
      <c r="U50" s="66" t="s">
        <v>59</v>
      </c>
      <c r="V50" s="66" t="s">
        <v>59</v>
      </c>
      <c r="W50" s="66" t="s">
        <v>59</v>
      </c>
      <c r="X50" s="66" t="s">
        <v>59</v>
      </c>
      <c r="Y50" s="66" t="s">
        <v>59</v>
      </c>
      <c r="Z50" s="66" t="s">
        <v>59</v>
      </c>
      <c r="AA50" s="66" t="s">
        <v>59</v>
      </c>
      <c r="AB50" s="66" t="s">
        <v>59</v>
      </c>
      <c r="AC50" s="66" t="s">
        <v>59</v>
      </c>
      <c r="AD50" s="66" t="s">
        <v>59</v>
      </c>
      <c r="AE50" s="66" t="s">
        <v>59</v>
      </c>
      <c r="AF50" s="66" t="s">
        <v>59</v>
      </c>
      <c r="AG50" s="66" t="s">
        <v>59</v>
      </c>
      <c r="AH50" s="66" t="s">
        <v>59</v>
      </c>
      <c r="AI50" s="66" t="s">
        <v>59</v>
      </c>
      <c r="AJ50" s="66" t="s">
        <v>59</v>
      </c>
      <c r="AK50" s="66" t="s">
        <v>59</v>
      </c>
      <c r="AL50" s="66" t="s">
        <v>59</v>
      </c>
      <c r="AM50" s="66" t="s">
        <v>59</v>
      </c>
      <c r="AN50" s="66" t="s">
        <v>59</v>
      </c>
      <c r="AO50" s="66" t="s">
        <v>59</v>
      </c>
      <c r="AP50" s="66" t="s">
        <v>59</v>
      </c>
      <c r="AQ50" s="66" t="s">
        <v>59</v>
      </c>
      <c r="AR50" s="92" t="s">
        <v>59</v>
      </c>
      <c r="AS50" s="97">
        <f>SUM(C50:AR50)</f>
        <v>39.6</v>
      </c>
      <c r="AT50" s="142"/>
    </row>
    <row r="51" spans="1:46" ht="15.75">
      <c r="A51" s="137"/>
      <c r="B51" s="56" t="s">
        <v>15</v>
      </c>
      <c r="C51" s="67">
        <v>2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96"/>
      <c r="AS51" s="98">
        <f>SUM(C51:AR51)</f>
        <v>2</v>
      </c>
      <c r="AT51" s="142"/>
    </row>
    <row r="52" spans="1:46" ht="15.75">
      <c r="A52" s="137"/>
      <c r="B52" s="54" t="s">
        <v>17</v>
      </c>
      <c r="C52" s="69">
        <v>0.2</v>
      </c>
      <c r="D52" s="70">
        <v>0.2</v>
      </c>
      <c r="E52" s="70">
        <v>0.2</v>
      </c>
      <c r="F52" s="70">
        <v>0.2</v>
      </c>
      <c r="G52" s="70">
        <v>0.2</v>
      </c>
      <c r="H52" s="70">
        <v>0.2</v>
      </c>
      <c r="I52" s="70">
        <v>0.2</v>
      </c>
      <c r="J52" s="70">
        <v>0.2</v>
      </c>
      <c r="K52" s="70">
        <v>0.2</v>
      </c>
      <c r="L52" s="70">
        <v>0.2</v>
      </c>
      <c r="M52" s="70">
        <v>0.2</v>
      </c>
      <c r="N52" s="70">
        <v>0.2</v>
      </c>
      <c r="O52" s="70">
        <v>0.2</v>
      </c>
      <c r="P52" s="70">
        <v>0.2</v>
      </c>
      <c r="Q52" s="70">
        <v>0.2</v>
      </c>
      <c r="R52" s="70">
        <v>0.2</v>
      </c>
      <c r="S52" s="70">
        <v>0.2</v>
      </c>
      <c r="T52" s="70">
        <v>0.2</v>
      </c>
      <c r="U52" s="70">
        <v>0.2</v>
      </c>
      <c r="V52" s="70">
        <v>0.2</v>
      </c>
      <c r="W52" s="70">
        <v>0.2</v>
      </c>
      <c r="X52" s="70">
        <v>0.2</v>
      </c>
      <c r="Y52" s="70">
        <v>0.2</v>
      </c>
      <c r="Z52" s="70">
        <v>0.2</v>
      </c>
      <c r="AA52" s="70">
        <v>0.2</v>
      </c>
      <c r="AB52" s="70">
        <v>0.2</v>
      </c>
      <c r="AC52" s="70">
        <v>0.2</v>
      </c>
      <c r="AD52" s="70">
        <v>0.2</v>
      </c>
      <c r="AE52" s="70">
        <v>0.2</v>
      </c>
      <c r="AF52" s="70">
        <v>0.2</v>
      </c>
      <c r="AG52" s="70">
        <v>0.2</v>
      </c>
      <c r="AH52" s="70">
        <v>0.2</v>
      </c>
      <c r="AI52" s="70">
        <v>0.2</v>
      </c>
      <c r="AJ52" s="70">
        <v>0.2</v>
      </c>
      <c r="AK52" s="70">
        <v>0.2</v>
      </c>
      <c r="AL52" s="70">
        <v>0.2</v>
      </c>
      <c r="AM52" s="70">
        <v>0.2</v>
      </c>
      <c r="AN52" s="70">
        <v>0.2</v>
      </c>
      <c r="AO52" s="70">
        <v>0.2</v>
      </c>
      <c r="AP52" s="70">
        <v>0.2</v>
      </c>
      <c r="AQ52" s="70">
        <v>0.2</v>
      </c>
      <c r="AR52" s="94">
        <v>0.2</v>
      </c>
      <c r="AS52" s="99">
        <f>AVERAGE(C52:AR52)</f>
        <v>0.20000000000000004</v>
      </c>
      <c r="AT52" s="142"/>
    </row>
    <row r="53" spans="1:46" ht="16.5" thickBot="1">
      <c r="A53" s="137"/>
      <c r="B53" s="55" t="s">
        <v>16</v>
      </c>
      <c r="C53" s="71">
        <f>CHOOSE(MATCH(C52,{0.2;0.21;0.22;0.23;0.24;0.25;0.26;0.27;0.28;0.29;0.3;0.31;0.32;0.33;0.34;0.35;0.36;0.37;0.38;0.39;0.4}),10%,9.5%,9%,8.5%,8%,7.5%,7%,6.5%,6%,5.5%,5%,4.5%,4%,3.5%,3%,2.5%,2%,1.5%,1%,0.5%,0%)*(C48*C51)</f>
        <v>39.6</v>
      </c>
      <c r="D53" s="71">
        <f>CHOOSE(MATCH(D52,{0.2;0.21;0.22;0.23;0.24;0.25;0.26;0.27;0.28;0.29;0.3;0.31;0.32;0.33;0.34;0.35;0.36;0.37;0.38;0.39;0.4}),10%,9.5%,9%,8.5%,8%,7.5%,7%,6.5%,6%,5.5%,5%,4.5%,4%,3.5%,3%,2.5%,2%,1.5%,1%,0.5%,0%)*(D48*D51)</f>
        <v>0</v>
      </c>
      <c r="E53" s="71">
        <f>CHOOSE(MATCH(E52,{0.2;0.21;0.22;0.23;0.24;0.25;0.26;0.27;0.28;0.29;0.3;0.31;0.32;0.33;0.34;0.35;0.36;0.37;0.38;0.39;0.4}),10%,9.5%,9%,8.5%,8%,7.5%,7%,6.5%,6%,5.5%,5%,4.5%,4%,3.5%,3%,2.5%,2%,1.5%,1%,0.5%,0%)*(E48*E51)</f>
        <v>0</v>
      </c>
      <c r="F53" s="71">
        <f>CHOOSE(MATCH(F52,{0.2;0.21;0.22;0.23;0.24;0.25;0.26;0.27;0.28;0.29;0.3;0.31;0.32;0.33;0.34;0.35;0.36;0.37;0.38;0.39;0.4}),10%,9.5%,9%,8.5%,8%,7.5%,7%,6.5%,6%,5.5%,5%,4.5%,4%,3.5%,3%,2.5%,2%,1.5%,1%,0.5%,0%)*(F48*F51)</f>
        <v>0</v>
      </c>
      <c r="G53" s="71">
        <f>CHOOSE(MATCH(G52,{0.2;0.21;0.22;0.23;0.24;0.25;0.26;0.27;0.28;0.29;0.3;0.31;0.32;0.33;0.34;0.35;0.36;0.37;0.38;0.39;0.4}),10%,9.5%,9%,8.5%,8%,7.5%,7%,6.5%,6%,5.5%,5%,4.5%,4%,3.5%,3%,2.5%,2%,1.5%,1%,0.5%,0%)*(G48*G51)</f>
        <v>0</v>
      </c>
      <c r="H53" s="71">
        <f>CHOOSE(MATCH(H52,{0.2;0.21;0.22;0.23;0.24;0.25;0.26;0.27;0.28;0.29;0.3;0.31;0.32;0.33;0.34;0.35;0.36;0.37;0.38;0.39;0.4}),10%,9.5%,9%,8.5%,8%,7.5%,7%,6.5%,6%,5.5%,5%,4.5%,4%,3.5%,3%,2.5%,2%,1.5%,1%,0.5%,0%)*(H48*H51)</f>
        <v>0</v>
      </c>
      <c r="I53" s="71">
        <f>CHOOSE(MATCH(I52,{0.2;0.21;0.22;0.23;0.24;0.25;0.26;0.27;0.28;0.29;0.3;0.31;0.32;0.33;0.34;0.35;0.36;0.37;0.38;0.39;0.4}),10%,9.5%,9%,8.5%,8%,7.5%,7%,6.5%,6%,5.5%,5%,4.5%,4%,3.5%,3%,2.5%,2%,1.5%,1%,0.5%,0%)*(I48*I51)</f>
        <v>0</v>
      </c>
      <c r="J53" s="71">
        <f>CHOOSE(MATCH(J52,{0.2;0.21;0.22;0.23;0.24;0.25;0.26;0.27;0.28;0.29;0.3;0.31;0.32;0.33;0.34;0.35;0.36;0.37;0.38;0.39;0.4}),10%,9.5%,9%,8.5%,8%,7.5%,7%,6.5%,6%,5.5%,5%,4.5%,4%,3.5%,3%,2.5%,2%,1.5%,1%,0.5%,0%)*(J48*J51)</f>
        <v>0</v>
      </c>
      <c r="K53" s="71">
        <f>CHOOSE(MATCH(K52,{0.2;0.21;0.22;0.23;0.24;0.25;0.26;0.27;0.28;0.29;0.3;0.31;0.32;0.33;0.34;0.35;0.36;0.37;0.38;0.39;0.4}),10%,9.5%,9%,8.5%,8%,7.5%,7%,6.5%,6%,5.5%,5%,4.5%,4%,3.5%,3%,2.5%,2%,1.5%,1%,0.5%,0%)*(K48*K51)</f>
        <v>0</v>
      </c>
      <c r="L53" s="71">
        <f>CHOOSE(MATCH(L52,{0.2;0.21;0.22;0.23;0.24;0.25;0.26;0.27;0.28;0.29;0.3;0.31;0.32;0.33;0.34;0.35;0.36;0.37;0.38;0.39;0.4}),10%,9.5%,9%,8.5%,8%,7.5%,7%,6.5%,6%,5.5%,5%,4.5%,4%,3.5%,3%,2.5%,2%,1.5%,1%,0.5%,0%)*(L48*L51)</f>
        <v>0</v>
      </c>
      <c r="M53" s="71">
        <f>CHOOSE(MATCH(M52,{0.2;0.21;0.22;0.23;0.24;0.25;0.26;0.27;0.28;0.29;0.3;0.31;0.32;0.33;0.34;0.35;0.36;0.37;0.38;0.39;0.4}),10%,9.5%,9%,8.5%,8%,7.5%,7%,6.5%,6%,5.5%,5%,4.5%,4%,3.5%,3%,2.5%,2%,1.5%,1%,0.5%,0%)*(M48*M51)</f>
        <v>0</v>
      </c>
      <c r="N53" s="71">
        <f>CHOOSE(MATCH(N52,{0.2;0.21;0.22;0.23;0.24;0.25;0.26;0.27;0.28;0.29;0.3;0.31;0.32;0.33;0.34;0.35;0.36;0.37;0.38;0.39;0.4}),10%,9.5%,9%,8.5%,8%,7.5%,7%,6.5%,6%,5.5%,5%,4.5%,4%,3.5%,3%,2.5%,2%,1.5%,1%,0.5%,0%)*(N48*N51)</f>
        <v>0</v>
      </c>
      <c r="O53" s="71">
        <f>CHOOSE(MATCH(O52,{0.2;0.21;0.22;0.23;0.24;0.25;0.26;0.27;0.28;0.29;0.3;0.31;0.32;0.33;0.34;0.35;0.36;0.37;0.38;0.39;0.4}),10%,9.5%,9%,8.5%,8%,7.5%,7%,6.5%,6%,5.5%,5%,4.5%,4%,3.5%,3%,2.5%,2%,1.5%,1%,0.5%,0%)*(O48*O51)</f>
        <v>0</v>
      </c>
      <c r="P53" s="71">
        <f>CHOOSE(MATCH(P52,{0.2;0.21;0.22;0.23;0.24;0.25;0.26;0.27;0.28;0.29;0.3;0.31;0.32;0.33;0.34;0.35;0.36;0.37;0.38;0.39;0.4}),10%,9.5%,9%,8.5%,8%,7.5%,7%,6.5%,6%,5.5%,5%,4.5%,4%,3.5%,3%,2.5%,2%,1.5%,1%,0.5%,0%)*(P48*P51)</f>
        <v>0</v>
      </c>
      <c r="Q53" s="71">
        <f>CHOOSE(MATCH(Q52,{0.2;0.21;0.22;0.23;0.24;0.25;0.26;0.27;0.28;0.29;0.3;0.31;0.32;0.33;0.34;0.35;0.36;0.37;0.38;0.39;0.4}),10%,9.5%,9%,8.5%,8%,7.5%,7%,6.5%,6%,5.5%,5%,4.5%,4%,3.5%,3%,2.5%,2%,1.5%,1%,0.5%,0%)*(Q48*Q51)</f>
        <v>0</v>
      </c>
      <c r="R53" s="71">
        <f>CHOOSE(MATCH(R52,{0.2;0.21;0.22;0.23;0.24;0.25;0.26;0.27;0.28;0.29;0.3;0.31;0.32;0.33;0.34;0.35;0.36;0.37;0.38;0.39;0.4}),10%,9.5%,9%,8.5%,8%,7.5%,7%,6.5%,6%,5.5%,5%,4.5%,4%,3.5%,3%,2.5%,2%,1.5%,1%,0.5%,0%)*(R48*R51)</f>
        <v>0</v>
      </c>
      <c r="S53" s="71">
        <f>CHOOSE(MATCH(S52,{0.2;0.21;0.22;0.23;0.24;0.25;0.26;0.27;0.28;0.29;0.3;0.31;0.32;0.33;0.34;0.35;0.36;0.37;0.38;0.39;0.4}),10%,9.5%,9%,8.5%,8%,7.5%,7%,6.5%,6%,5.5%,5%,4.5%,4%,3.5%,3%,2.5%,2%,1.5%,1%,0.5%,0%)*(S48*S51)</f>
        <v>0</v>
      </c>
      <c r="T53" s="71">
        <f>CHOOSE(MATCH(T52,{0.2;0.21;0.22;0.23;0.24;0.25;0.26;0.27;0.28;0.29;0.3;0.31;0.32;0.33;0.34;0.35;0.36;0.37;0.38;0.39;0.4}),10%,9.5%,9%,8.5%,8%,7.5%,7%,6.5%,6%,5.5%,5%,4.5%,4%,3.5%,3%,2.5%,2%,1.5%,1%,0.5%,0%)*(T48*T51)</f>
        <v>0</v>
      </c>
      <c r="U53" s="71">
        <f>CHOOSE(MATCH(U52,{0.2;0.21;0.22;0.23;0.24;0.25;0.26;0.27;0.28;0.29;0.3;0.31;0.32;0.33;0.34;0.35;0.36;0.37;0.38;0.39;0.4}),10%,9.5%,9%,8.5%,8%,7.5%,7%,6.5%,6%,5.5%,5%,4.5%,4%,3.5%,3%,2.5%,2%,1.5%,1%,0.5%,0%)*(U48*U51)</f>
        <v>0</v>
      </c>
      <c r="V53" s="71">
        <f>CHOOSE(MATCH(V52,{0.2;0.21;0.22;0.23;0.24;0.25;0.26;0.27;0.28;0.29;0.3;0.31;0.32;0.33;0.34;0.35;0.36;0.37;0.38;0.39;0.4}),10%,9.5%,9%,8.5%,8%,7.5%,7%,6.5%,6%,5.5%,5%,4.5%,4%,3.5%,3%,2.5%,2%,1.5%,1%,0.5%,0%)*(V48*V51)</f>
        <v>0</v>
      </c>
      <c r="W53" s="71">
        <f>CHOOSE(MATCH(W52,{0.2;0.21;0.22;0.23;0.24;0.25;0.26;0.27;0.28;0.29;0.3;0.31;0.32;0.33;0.34;0.35;0.36;0.37;0.38;0.39;0.4}),10%,9.5%,9%,8.5%,8%,7.5%,7%,6.5%,6%,5.5%,5%,4.5%,4%,3.5%,3%,2.5%,2%,1.5%,1%,0.5%,0%)*(W48*W51)</f>
        <v>0</v>
      </c>
      <c r="X53" s="71">
        <f>CHOOSE(MATCH(X52,{0.2;0.21;0.22;0.23;0.24;0.25;0.26;0.27;0.28;0.29;0.3;0.31;0.32;0.33;0.34;0.35;0.36;0.37;0.38;0.39;0.4}),10%,9.5%,9%,8.5%,8%,7.5%,7%,6.5%,6%,5.5%,5%,4.5%,4%,3.5%,3%,2.5%,2%,1.5%,1%,0.5%,0%)*(X48*X51)</f>
        <v>0</v>
      </c>
      <c r="Y53" s="71">
        <f>CHOOSE(MATCH(Y52,{0.2;0.21;0.22;0.23;0.24;0.25;0.26;0.27;0.28;0.29;0.3;0.31;0.32;0.33;0.34;0.35;0.36;0.37;0.38;0.39;0.4}),10%,9.5%,9%,8.5%,8%,7.5%,7%,6.5%,6%,5.5%,5%,4.5%,4%,3.5%,3%,2.5%,2%,1.5%,1%,0.5%,0%)*(Y48*Y51)</f>
        <v>0</v>
      </c>
      <c r="Z53" s="71">
        <f>CHOOSE(MATCH(Z52,{0.2;0.21;0.22;0.23;0.24;0.25;0.26;0.27;0.28;0.29;0.3;0.31;0.32;0.33;0.34;0.35;0.36;0.37;0.38;0.39;0.4}),10%,9.5%,9%,8.5%,8%,7.5%,7%,6.5%,6%,5.5%,5%,4.5%,4%,3.5%,3%,2.5%,2%,1.5%,1%,0.5%,0%)*(Z48*Z51)</f>
        <v>0</v>
      </c>
      <c r="AA53" s="71">
        <f>CHOOSE(MATCH(AA52,{0.2;0.21;0.22;0.23;0.24;0.25;0.26;0.27;0.28;0.29;0.3;0.31;0.32;0.33;0.34;0.35;0.36;0.37;0.38;0.39;0.4}),10%,9.5%,9%,8.5%,8%,7.5%,7%,6.5%,6%,5.5%,5%,4.5%,4%,3.5%,3%,2.5%,2%,1.5%,1%,0.5%,0%)*(AA48*AA51)</f>
        <v>0</v>
      </c>
      <c r="AB53" s="71">
        <f>CHOOSE(MATCH(AB52,{0.2;0.21;0.22;0.23;0.24;0.25;0.26;0.27;0.28;0.29;0.3;0.31;0.32;0.33;0.34;0.35;0.36;0.37;0.38;0.39;0.4}),10%,9.5%,9%,8.5%,8%,7.5%,7%,6.5%,6%,5.5%,5%,4.5%,4%,3.5%,3%,2.5%,2%,1.5%,1%,0.5%,0%)*(AB48*AB51)</f>
        <v>0</v>
      </c>
      <c r="AC53" s="71">
        <f>CHOOSE(MATCH(AC52,{0.2;0.21;0.22;0.23;0.24;0.25;0.26;0.27;0.28;0.29;0.3;0.31;0.32;0.33;0.34;0.35;0.36;0.37;0.38;0.39;0.4}),10%,9.5%,9%,8.5%,8%,7.5%,7%,6.5%,6%,5.5%,5%,4.5%,4%,3.5%,3%,2.5%,2%,1.5%,1%,0.5%,0%)*(AC48*AC51)</f>
        <v>0</v>
      </c>
      <c r="AD53" s="71">
        <f>CHOOSE(MATCH(AD52,{0.2;0.21;0.22;0.23;0.24;0.25;0.26;0.27;0.28;0.29;0.3;0.31;0.32;0.33;0.34;0.35;0.36;0.37;0.38;0.39;0.4}),10%,9.5%,9%,8.5%,8%,7.5%,7%,6.5%,6%,5.5%,5%,4.5%,4%,3.5%,3%,2.5%,2%,1.5%,1%,0.5%,0%)*(AD48*AD51)</f>
        <v>0</v>
      </c>
      <c r="AE53" s="71">
        <f>CHOOSE(MATCH(AE52,{0.2;0.21;0.22;0.23;0.24;0.25;0.26;0.27;0.28;0.29;0.3;0.31;0.32;0.33;0.34;0.35;0.36;0.37;0.38;0.39;0.4}),10%,9.5%,9%,8.5%,8%,7.5%,7%,6.5%,6%,5.5%,5%,4.5%,4%,3.5%,3%,2.5%,2%,1.5%,1%,0.5%,0%)*(AE48*AE51)</f>
        <v>0</v>
      </c>
      <c r="AF53" s="71">
        <f>CHOOSE(MATCH(AF52,{0.2;0.21;0.22;0.23;0.24;0.25;0.26;0.27;0.28;0.29;0.3;0.31;0.32;0.33;0.34;0.35;0.36;0.37;0.38;0.39;0.4}),10%,9.5%,9%,8.5%,8%,7.5%,7%,6.5%,6%,5.5%,5%,4.5%,4%,3.5%,3%,2.5%,2%,1.5%,1%,0.5%,0%)*(AF48*AF51)</f>
        <v>0</v>
      </c>
      <c r="AG53" s="71">
        <f>CHOOSE(MATCH(AG52,{0.2;0.21;0.22;0.23;0.24;0.25;0.26;0.27;0.28;0.29;0.3;0.31;0.32;0.33;0.34;0.35;0.36;0.37;0.38;0.39;0.4}),10%,9.5%,9%,8.5%,8%,7.5%,7%,6.5%,6%,5.5%,5%,4.5%,4%,3.5%,3%,2.5%,2%,1.5%,1%,0.5%,0%)*(AG48*AG51)</f>
        <v>0</v>
      </c>
      <c r="AH53" s="71">
        <f>CHOOSE(MATCH(AH52,{0.2;0.21;0.22;0.23;0.24;0.25;0.26;0.27;0.28;0.29;0.3;0.31;0.32;0.33;0.34;0.35;0.36;0.37;0.38;0.39;0.4}),10%,9.5%,9%,8.5%,8%,7.5%,7%,6.5%,6%,5.5%,5%,4.5%,4%,3.5%,3%,2.5%,2%,1.5%,1%,0.5%,0%)*(AH48*AH51)</f>
        <v>0</v>
      </c>
      <c r="AI53" s="71">
        <f>CHOOSE(MATCH(AI52,{0.2;0.21;0.22;0.23;0.24;0.25;0.26;0.27;0.28;0.29;0.3;0.31;0.32;0.33;0.34;0.35;0.36;0.37;0.38;0.39;0.4}),10%,9.5%,9%,8.5%,8%,7.5%,7%,6.5%,6%,5.5%,5%,4.5%,4%,3.5%,3%,2.5%,2%,1.5%,1%,0.5%,0%)*(AI48*AI51)</f>
        <v>0</v>
      </c>
      <c r="AJ53" s="71">
        <f>CHOOSE(MATCH(AJ52,{0.2;0.21;0.22;0.23;0.24;0.25;0.26;0.27;0.28;0.29;0.3;0.31;0.32;0.33;0.34;0.35;0.36;0.37;0.38;0.39;0.4}),10%,9.5%,9%,8.5%,8%,7.5%,7%,6.5%,6%,5.5%,5%,4.5%,4%,3.5%,3%,2.5%,2%,1.5%,1%,0.5%,0%)*(AJ48*AJ51)</f>
        <v>0</v>
      </c>
      <c r="AK53" s="71">
        <f>CHOOSE(MATCH(AK52,{0.2;0.21;0.22;0.23;0.24;0.25;0.26;0.27;0.28;0.29;0.3;0.31;0.32;0.33;0.34;0.35;0.36;0.37;0.38;0.39;0.4}),10%,9.5%,9%,8.5%,8%,7.5%,7%,6.5%,6%,5.5%,5%,4.5%,4%,3.5%,3%,2.5%,2%,1.5%,1%,0.5%,0%)*(AK48*AK51)</f>
        <v>0</v>
      </c>
      <c r="AL53" s="71">
        <f>CHOOSE(MATCH(AL52,{0.2;0.21;0.22;0.23;0.24;0.25;0.26;0.27;0.28;0.29;0.3;0.31;0.32;0.33;0.34;0.35;0.36;0.37;0.38;0.39;0.4}),10%,9.5%,9%,8.5%,8%,7.5%,7%,6.5%,6%,5.5%,5%,4.5%,4%,3.5%,3%,2.5%,2%,1.5%,1%,0.5%,0%)*(AL48*AL51)</f>
        <v>0</v>
      </c>
      <c r="AM53" s="71">
        <f>CHOOSE(MATCH(AM52,{0.2;0.21;0.22;0.23;0.24;0.25;0.26;0.27;0.28;0.29;0.3;0.31;0.32;0.33;0.34;0.35;0.36;0.37;0.38;0.39;0.4}),10%,9.5%,9%,8.5%,8%,7.5%,7%,6.5%,6%,5.5%,5%,4.5%,4%,3.5%,3%,2.5%,2%,1.5%,1%,0.5%,0%)*(AM48*AM51)</f>
        <v>0</v>
      </c>
      <c r="AN53" s="71">
        <f>CHOOSE(MATCH(AN52,{0.2;0.21;0.22;0.23;0.24;0.25;0.26;0.27;0.28;0.29;0.3;0.31;0.32;0.33;0.34;0.35;0.36;0.37;0.38;0.39;0.4}),10%,9.5%,9%,8.5%,8%,7.5%,7%,6.5%,6%,5.5%,5%,4.5%,4%,3.5%,3%,2.5%,2%,1.5%,1%,0.5%,0%)*(AN48*AN51)</f>
        <v>0</v>
      </c>
      <c r="AO53" s="71">
        <f>CHOOSE(MATCH(AO52,{0.2;0.21;0.22;0.23;0.24;0.25;0.26;0.27;0.28;0.29;0.3;0.31;0.32;0.33;0.34;0.35;0.36;0.37;0.38;0.39;0.4}),10%,9.5%,9%,8.5%,8%,7.5%,7%,6.5%,6%,5.5%,5%,4.5%,4%,3.5%,3%,2.5%,2%,1.5%,1%,0.5%,0%)*(AO48*AO51)</f>
        <v>0</v>
      </c>
      <c r="AP53" s="71">
        <f>CHOOSE(MATCH(AP52,{0.2;0.21;0.22;0.23;0.24;0.25;0.26;0.27;0.28;0.29;0.3;0.31;0.32;0.33;0.34;0.35;0.36;0.37;0.38;0.39;0.4}),10%,9.5%,9%,8.5%,8%,7.5%,7%,6.5%,6%,5.5%,5%,4.5%,4%,3.5%,3%,2.5%,2%,1.5%,1%,0.5%,0%)*(AP48*AP51)</f>
        <v>0</v>
      </c>
      <c r="AQ53" s="71">
        <f>CHOOSE(MATCH(AQ52,{0.2;0.21;0.22;0.23;0.24;0.25;0.26;0.27;0.28;0.29;0.3;0.31;0.32;0.33;0.34;0.35;0.36;0.37;0.38;0.39;0.4}),10%,9.5%,9%,8.5%,8%,7.5%,7%,6.5%,6%,5.5%,5%,4.5%,4%,3.5%,3%,2.5%,2%,1.5%,1%,0.5%,0%)*(AQ48*AQ51)</f>
        <v>0</v>
      </c>
      <c r="AR53" s="95">
        <f>CHOOSE(MATCH(AR52,{0.2;0.21;0.22;0.23;0.24;0.25;0.26;0.27;0.28;0.29;0.3;0.31;0.32;0.33;0.34;0.35;0.36;0.37;0.38;0.39;0.4}),10%,9.5%,9%,8.5%,8%,7.5%,7%,6.5%,6%,5.5%,5%,4.5%,4%,3.5%,3%,2.5%,2%,1.5%,1%,0.5%,0%)*(AR48*AR51)</f>
        <v>0</v>
      </c>
      <c r="AS53" s="100">
        <f>SUM(C53:AR53)</f>
        <v>39.6</v>
      </c>
      <c r="AT53" s="143"/>
    </row>
    <row r="54" spans="1:46" ht="27.75" thickBot="1">
      <c r="A54" s="137" t="s">
        <v>7</v>
      </c>
      <c r="B54" s="50" t="s">
        <v>14</v>
      </c>
      <c r="C54" s="61" t="s">
        <v>19</v>
      </c>
      <c r="D54" s="62" t="s">
        <v>20</v>
      </c>
      <c r="E54" s="57" t="s">
        <v>21</v>
      </c>
      <c r="F54" s="57" t="s">
        <v>22</v>
      </c>
      <c r="G54" s="57" t="s">
        <v>23</v>
      </c>
      <c r="H54" s="57" t="s">
        <v>24</v>
      </c>
      <c r="I54" s="57" t="s">
        <v>25</v>
      </c>
      <c r="J54" s="57" t="s">
        <v>26</v>
      </c>
      <c r="K54" s="57" t="s">
        <v>27</v>
      </c>
      <c r="L54" s="57" t="s">
        <v>28</v>
      </c>
      <c r="M54" s="57" t="s">
        <v>29</v>
      </c>
      <c r="N54" s="57" t="s">
        <v>30</v>
      </c>
      <c r="O54" s="57" t="s">
        <v>31</v>
      </c>
      <c r="P54" s="57" t="s">
        <v>32</v>
      </c>
      <c r="Q54" s="57" t="s">
        <v>33</v>
      </c>
      <c r="R54" s="57" t="s">
        <v>34</v>
      </c>
      <c r="S54" s="57" t="s">
        <v>35</v>
      </c>
      <c r="T54" s="57" t="s">
        <v>32</v>
      </c>
      <c r="U54" s="57" t="s">
        <v>36</v>
      </c>
      <c r="V54" s="57" t="s">
        <v>37</v>
      </c>
      <c r="W54" s="57" t="s">
        <v>38</v>
      </c>
      <c r="X54" s="57" t="s">
        <v>39</v>
      </c>
      <c r="Y54" s="57" t="s">
        <v>40</v>
      </c>
      <c r="Z54" s="57" t="s">
        <v>41</v>
      </c>
      <c r="AA54" s="57" t="s">
        <v>40</v>
      </c>
      <c r="AB54" s="57" t="s">
        <v>42</v>
      </c>
      <c r="AC54" s="57" t="s">
        <v>43</v>
      </c>
      <c r="AD54" s="58" t="s">
        <v>44</v>
      </c>
      <c r="AE54" s="58" t="s">
        <v>48</v>
      </c>
      <c r="AF54" s="58" t="s">
        <v>49</v>
      </c>
      <c r="AG54" s="62" t="s">
        <v>50</v>
      </c>
      <c r="AH54" s="62" t="s">
        <v>51</v>
      </c>
      <c r="AI54" s="62" t="s">
        <v>52</v>
      </c>
      <c r="AJ54" s="62" t="s">
        <v>53</v>
      </c>
      <c r="AK54" s="58" t="s">
        <v>45</v>
      </c>
      <c r="AL54" s="57" t="s">
        <v>46</v>
      </c>
      <c r="AM54" s="62" t="s">
        <v>54</v>
      </c>
      <c r="AN54" s="62" t="s">
        <v>55</v>
      </c>
      <c r="AO54" s="58" t="s">
        <v>56</v>
      </c>
      <c r="AP54" s="58" t="s">
        <v>57</v>
      </c>
      <c r="AQ54" s="58" t="s">
        <v>58</v>
      </c>
      <c r="AR54" s="59" t="s">
        <v>47</v>
      </c>
      <c r="AS54" s="84"/>
    </row>
    <row r="55" spans="1:46" ht="16.5" thickBot="1">
      <c r="A55" s="137"/>
      <c r="B55" s="51" t="s">
        <v>18</v>
      </c>
      <c r="C55" s="63">
        <v>198</v>
      </c>
      <c r="D55" s="63">
        <v>198</v>
      </c>
      <c r="E55" s="63">
        <v>198</v>
      </c>
      <c r="F55" s="63">
        <v>230</v>
      </c>
      <c r="G55" s="63">
        <v>238</v>
      </c>
      <c r="H55" s="63">
        <v>258</v>
      </c>
      <c r="I55" s="63">
        <v>258</v>
      </c>
      <c r="J55" s="63">
        <v>390</v>
      </c>
      <c r="K55" s="63">
        <v>450</v>
      </c>
      <c r="L55" s="63">
        <v>450</v>
      </c>
      <c r="M55" s="63">
        <v>476</v>
      </c>
      <c r="N55" s="63">
        <v>538</v>
      </c>
      <c r="O55" s="63">
        <v>580</v>
      </c>
      <c r="P55" s="63">
        <v>580</v>
      </c>
      <c r="Q55" s="63">
        <v>590</v>
      </c>
      <c r="R55" s="63">
        <v>660</v>
      </c>
      <c r="S55" s="63">
        <v>670</v>
      </c>
      <c r="T55" s="63">
        <v>978</v>
      </c>
      <c r="U55" s="63">
        <v>858</v>
      </c>
      <c r="V55" s="63">
        <v>1138</v>
      </c>
      <c r="W55" s="63">
        <v>1188</v>
      </c>
      <c r="X55" s="63">
        <v>1200</v>
      </c>
      <c r="Y55" s="63">
        <v>890</v>
      </c>
      <c r="Z55" s="63">
        <v>1080</v>
      </c>
      <c r="AA55" s="63">
        <v>1380</v>
      </c>
      <c r="AB55" s="63">
        <v>3280</v>
      </c>
      <c r="AC55" s="63">
        <v>3880</v>
      </c>
      <c r="AD55" s="63">
        <v>5800</v>
      </c>
      <c r="AE55" s="63">
        <v>10000</v>
      </c>
      <c r="AF55" s="63">
        <v>13800</v>
      </c>
      <c r="AG55" s="63"/>
      <c r="AH55" s="63">
        <v>1380</v>
      </c>
      <c r="AI55" s="63"/>
      <c r="AJ55" s="63">
        <v>980</v>
      </c>
      <c r="AK55" s="63">
        <v>2880</v>
      </c>
      <c r="AL55" s="63"/>
      <c r="AM55" s="63"/>
      <c r="AN55" s="63">
        <v>1380</v>
      </c>
      <c r="AO55" s="63">
        <v>4800</v>
      </c>
      <c r="AP55" s="63">
        <v>1580</v>
      </c>
      <c r="AQ55" s="63">
        <v>2580</v>
      </c>
      <c r="AR55" s="64">
        <v>5500</v>
      </c>
      <c r="AS55" s="85"/>
    </row>
    <row r="56" spans="1:46" ht="15.75">
      <c r="A56" s="137"/>
      <c r="B56" s="52" t="s">
        <v>15</v>
      </c>
      <c r="C56" s="65">
        <v>2</v>
      </c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91"/>
      <c r="AS56" s="60">
        <f>SUM(C56:AR56)</f>
        <v>2</v>
      </c>
      <c r="AT56" s="141">
        <f>AS57+AS60</f>
        <v>79.2</v>
      </c>
    </row>
    <row r="57" spans="1:46" ht="16.5" thickBot="1">
      <c r="A57" s="137"/>
      <c r="B57" s="53" t="s">
        <v>16</v>
      </c>
      <c r="C57" s="86">
        <f>(C55*C56)*0.1</f>
        <v>39.6</v>
      </c>
      <c r="D57" s="66" t="s">
        <v>59</v>
      </c>
      <c r="E57" s="66" t="s">
        <v>59</v>
      </c>
      <c r="F57" s="66" t="s">
        <v>59</v>
      </c>
      <c r="G57" s="66" t="s">
        <v>59</v>
      </c>
      <c r="H57" s="66" t="s">
        <v>59</v>
      </c>
      <c r="I57" s="66" t="s">
        <v>59</v>
      </c>
      <c r="J57" s="66" t="s">
        <v>59</v>
      </c>
      <c r="K57" s="66" t="s">
        <v>59</v>
      </c>
      <c r="L57" s="66" t="s">
        <v>59</v>
      </c>
      <c r="M57" s="66" t="s">
        <v>59</v>
      </c>
      <c r="N57" s="66" t="s">
        <v>59</v>
      </c>
      <c r="O57" s="66" t="s">
        <v>59</v>
      </c>
      <c r="P57" s="66" t="s">
        <v>59</v>
      </c>
      <c r="Q57" s="66" t="s">
        <v>59</v>
      </c>
      <c r="R57" s="66" t="s">
        <v>59</v>
      </c>
      <c r="S57" s="66" t="s">
        <v>59</v>
      </c>
      <c r="T57" s="66" t="s">
        <v>59</v>
      </c>
      <c r="U57" s="66" t="s">
        <v>59</v>
      </c>
      <c r="V57" s="66" t="s">
        <v>59</v>
      </c>
      <c r="W57" s="66" t="s">
        <v>59</v>
      </c>
      <c r="X57" s="66" t="s">
        <v>59</v>
      </c>
      <c r="Y57" s="66" t="s">
        <v>59</v>
      </c>
      <c r="Z57" s="66" t="s">
        <v>59</v>
      </c>
      <c r="AA57" s="66" t="s">
        <v>59</v>
      </c>
      <c r="AB57" s="66" t="s">
        <v>59</v>
      </c>
      <c r="AC57" s="66" t="s">
        <v>59</v>
      </c>
      <c r="AD57" s="66" t="s">
        <v>59</v>
      </c>
      <c r="AE57" s="66" t="s">
        <v>59</v>
      </c>
      <c r="AF57" s="66" t="s">
        <v>59</v>
      </c>
      <c r="AG57" s="66" t="s">
        <v>59</v>
      </c>
      <c r="AH57" s="66" t="s">
        <v>59</v>
      </c>
      <c r="AI57" s="66" t="s">
        <v>59</v>
      </c>
      <c r="AJ57" s="66" t="s">
        <v>59</v>
      </c>
      <c r="AK57" s="66" t="s">
        <v>59</v>
      </c>
      <c r="AL57" s="66" t="s">
        <v>59</v>
      </c>
      <c r="AM57" s="66" t="s">
        <v>59</v>
      </c>
      <c r="AN57" s="66" t="s">
        <v>59</v>
      </c>
      <c r="AO57" s="66" t="s">
        <v>59</v>
      </c>
      <c r="AP57" s="66" t="s">
        <v>59</v>
      </c>
      <c r="AQ57" s="66" t="s">
        <v>59</v>
      </c>
      <c r="AR57" s="92" t="s">
        <v>59</v>
      </c>
      <c r="AS57" s="97">
        <f>SUM(C57:AR57)</f>
        <v>39.6</v>
      </c>
      <c r="AT57" s="142"/>
    </row>
    <row r="58" spans="1:46" ht="15.75">
      <c r="A58" s="137"/>
      <c r="B58" s="56" t="s">
        <v>15</v>
      </c>
      <c r="C58" s="67">
        <v>2</v>
      </c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96"/>
      <c r="AS58" s="98">
        <f>SUM(C58:AR58)</f>
        <v>2</v>
      </c>
      <c r="AT58" s="142"/>
    </row>
    <row r="59" spans="1:46" ht="15.75">
      <c r="A59" s="137"/>
      <c r="B59" s="54" t="s">
        <v>17</v>
      </c>
      <c r="C59" s="69">
        <v>0.2</v>
      </c>
      <c r="D59" s="70">
        <v>0.2</v>
      </c>
      <c r="E59" s="70">
        <v>0.2</v>
      </c>
      <c r="F59" s="70">
        <v>0.2</v>
      </c>
      <c r="G59" s="70">
        <v>0.2</v>
      </c>
      <c r="H59" s="70">
        <v>0.2</v>
      </c>
      <c r="I59" s="70">
        <v>0.2</v>
      </c>
      <c r="J59" s="70">
        <v>0.2</v>
      </c>
      <c r="K59" s="70">
        <v>0.2</v>
      </c>
      <c r="L59" s="70">
        <v>0.2</v>
      </c>
      <c r="M59" s="70">
        <v>0.2</v>
      </c>
      <c r="N59" s="70">
        <v>0.2</v>
      </c>
      <c r="O59" s="70">
        <v>0.2</v>
      </c>
      <c r="P59" s="70">
        <v>0.2</v>
      </c>
      <c r="Q59" s="70">
        <v>0.2</v>
      </c>
      <c r="R59" s="70">
        <v>0.2</v>
      </c>
      <c r="S59" s="70">
        <v>0.2</v>
      </c>
      <c r="T59" s="70">
        <v>0.2</v>
      </c>
      <c r="U59" s="70">
        <v>0.2</v>
      </c>
      <c r="V59" s="70">
        <v>0.2</v>
      </c>
      <c r="W59" s="70">
        <v>0.2</v>
      </c>
      <c r="X59" s="70">
        <v>0.2</v>
      </c>
      <c r="Y59" s="70">
        <v>0.2</v>
      </c>
      <c r="Z59" s="70">
        <v>0.2</v>
      </c>
      <c r="AA59" s="70">
        <v>0.2</v>
      </c>
      <c r="AB59" s="70">
        <v>0.2</v>
      </c>
      <c r="AC59" s="70">
        <v>0.2</v>
      </c>
      <c r="AD59" s="70">
        <v>0.2</v>
      </c>
      <c r="AE59" s="70">
        <v>0.2</v>
      </c>
      <c r="AF59" s="70">
        <v>0.2</v>
      </c>
      <c r="AG59" s="70">
        <v>0.2</v>
      </c>
      <c r="AH59" s="70">
        <v>0.2</v>
      </c>
      <c r="AI59" s="70">
        <v>0.2</v>
      </c>
      <c r="AJ59" s="70">
        <v>0.2</v>
      </c>
      <c r="AK59" s="70">
        <v>0.2</v>
      </c>
      <c r="AL59" s="70">
        <v>0.2</v>
      </c>
      <c r="AM59" s="70">
        <v>0.2</v>
      </c>
      <c r="AN59" s="70">
        <v>0.2</v>
      </c>
      <c r="AO59" s="70">
        <v>0.2</v>
      </c>
      <c r="AP59" s="70">
        <v>0.2</v>
      </c>
      <c r="AQ59" s="70">
        <v>0.2</v>
      </c>
      <c r="AR59" s="94">
        <v>0.2</v>
      </c>
      <c r="AS59" s="99">
        <f>AVERAGE(C59:AR59)</f>
        <v>0.20000000000000004</v>
      </c>
      <c r="AT59" s="142"/>
    </row>
    <row r="60" spans="1:46" ht="16.5" thickBot="1">
      <c r="A60" s="137"/>
      <c r="B60" s="55" t="s">
        <v>16</v>
      </c>
      <c r="C60" s="71">
        <f>CHOOSE(MATCH(C59,{0.2;0.21;0.22;0.23;0.24;0.25;0.26;0.27;0.28;0.29;0.3;0.31;0.32;0.33;0.34;0.35;0.36;0.37;0.38;0.39;0.4}),10%,9.5%,9%,8.5%,8%,7.5%,7%,6.5%,6%,5.5%,5%,4.5%,4%,3.5%,3%,2.5%,2%,1.5%,1%,0.5%,0%)*(C55*C58)</f>
        <v>39.6</v>
      </c>
      <c r="D60" s="71">
        <f>CHOOSE(MATCH(D59,{0.2;0.21;0.22;0.23;0.24;0.25;0.26;0.27;0.28;0.29;0.3;0.31;0.32;0.33;0.34;0.35;0.36;0.37;0.38;0.39;0.4}),10%,9.5%,9%,8.5%,8%,7.5%,7%,6.5%,6%,5.5%,5%,4.5%,4%,3.5%,3%,2.5%,2%,1.5%,1%,0.5%,0%)*(D55*D58)</f>
        <v>0</v>
      </c>
      <c r="E60" s="71">
        <f>CHOOSE(MATCH(E59,{0.2;0.21;0.22;0.23;0.24;0.25;0.26;0.27;0.28;0.29;0.3;0.31;0.32;0.33;0.34;0.35;0.36;0.37;0.38;0.39;0.4}),10%,9.5%,9%,8.5%,8%,7.5%,7%,6.5%,6%,5.5%,5%,4.5%,4%,3.5%,3%,2.5%,2%,1.5%,1%,0.5%,0%)*(E55*E58)</f>
        <v>0</v>
      </c>
      <c r="F60" s="71">
        <f>CHOOSE(MATCH(F59,{0.2;0.21;0.22;0.23;0.24;0.25;0.26;0.27;0.28;0.29;0.3;0.31;0.32;0.33;0.34;0.35;0.36;0.37;0.38;0.39;0.4}),10%,9.5%,9%,8.5%,8%,7.5%,7%,6.5%,6%,5.5%,5%,4.5%,4%,3.5%,3%,2.5%,2%,1.5%,1%,0.5%,0%)*(F55*F58)</f>
        <v>0</v>
      </c>
      <c r="G60" s="71">
        <f>CHOOSE(MATCH(G59,{0.2;0.21;0.22;0.23;0.24;0.25;0.26;0.27;0.28;0.29;0.3;0.31;0.32;0.33;0.34;0.35;0.36;0.37;0.38;0.39;0.4}),10%,9.5%,9%,8.5%,8%,7.5%,7%,6.5%,6%,5.5%,5%,4.5%,4%,3.5%,3%,2.5%,2%,1.5%,1%,0.5%,0%)*(G55*G58)</f>
        <v>0</v>
      </c>
      <c r="H60" s="71">
        <f>CHOOSE(MATCH(H59,{0.2;0.21;0.22;0.23;0.24;0.25;0.26;0.27;0.28;0.29;0.3;0.31;0.32;0.33;0.34;0.35;0.36;0.37;0.38;0.39;0.4}),10%,9.5%,9%,8.5%,8%,7.5%,7%,6.5%,6%,5.5%,5%,4.5%,4%,3.5%,3%,2.5%,2%,1.5%,1%,0.5%,0%)*(H55*H58)</f>
        <v>0</v>
      </c>
      <c r="I60" s="71">
        <f>CHOOSE(MATCH(I59,{0.2;0.21;0.22;0.23;0.24;0.25;0.26;0.27;0.28;0.29;0.3;0.31;0.32;0.33;0.34;0.35;0.36;0.37;0.38;0.39;0.4}),10%,9.5%,9%,8.5%,8%,7.5%,7%,6.5%,6%,5.5%,5%,4.5%,4%,3.5%,3%,2.5%,2%,1.5%,1%,0.5%,0%)*(I55*I58)</f>
        <v>0</v>
      </c>
      <c r="J60" s="71">
        <f>CHOOSE(MATCH(J59,{0.2;0.21;0.22;0.23;0.24;0.25;0.26;0.27;0.28;0.29;0.3;0.31;0.32;0.33;0.34;0.35;0.36;0.37;0.38;0.39;0.4}),10%,9.5%,9%,8.5%,8%,7.5%,7%,6.5%,6%,5.5%,5%,4.5%,4%,3.5%,3%,2.5%,2%,1.5%,1%,0.5%,0%)*(J55*J58)</f>
        <v>0</v>
      </c>
      <c r="K60" s="71">
        <f>CHOOSE(MATCH(K59,{0.2;0.21;0.22;0.23;0.24;0.25;0.26;0.27;0.28;0.29;0.3;0.31;0.32;0.33;0.34;0.35;0.36;0.37;0.38;0.39;0.4}),10%,9.5%,9%,8.5%,8%,7.5%,7%,6.5%,6%,5.5%,5%,4.5%,4%,3.5%,3%,2.5%,2%,1.5%,1%,0.5%,0%)*(K55*K58)</f>
        <v>0</v>
      </c>
      <c r="L60" s="71">
        <f>CHOOSE(MATCH(L59,{0.2;0.21;0.22;0.23;0.24;0.25;0.26;0.27;0.28;0.29;0.3;0.31;0.32;0.33;0.34;0.35;0.36;0.37;0.38;0.39;0.4}),10%,9.5%,9%,8.5%,8%,7.5%,7%,6.5%,6%,5.5%,5%,4.5%,4%,3.5%,3%,2.5%,2%,1.5%,1%,0.5%,0%)*(L55*L58)</f>
        <v>0</v>
      </c>
      <c r="M60" s="71">
        <f>CHOOSE(MATCH(M59,{0.2;0.21;0.22;0.23;0.24;0.25;0.26;0.27;0.28;0.29;0.3;0.31;0.32;0.33;0.34;0.35;0.36;0.37;0.38;0.39;0.4}),10%,9.5%,9%,8.5%,8%,7.5%,7%,6.5%,6%,5.5%,5%,4.5%,4%,3.5%,3%,2.5%,2%,1.5%,1%,0.5%,0%)*(M55*M58)</f>
        <v>0</v>
      </c>
      <c r="N60" s="71">
        <f>CHOOSE(MATCH(N59,{0.2;0.21;0.22;0.23;0.24;0.25;0.26;0.27;0.28;0.29;0.3;0.31;0.32;0.33;0.34;0.35;0.36;0.37;0.38;0.39;0.4}),10%,9.5%,9%,8.5%,8%,7.5%,7%,6.5%,6%,5.5%,5%,4.5%,4%,3.5%,3%,2.5%,2%,1.5%,1%,0.5%,0%)*(N55*N58)</f>
        <v>0</v>
      </c>
      <c r="O60" s="71">
        <f>CHOOSE(MATCH(O59,{0.2;0.21;0.22;0.23;0.24;0.25;0.26;0.27;0.28;0.29;0.3;0.31;0.32;0.33;0.34;0.35;0.36;0.37;0.38;0.39;0.4}),10%,9.5%,9%,8.5%,8%,7.5%,7%,6.5%,6%,5.5%,5%,4.5%,4%,3.5%,3%,2.5%,2%,1.5%,1%,0.5%,0%)*(O55*O58)</f>
        <v>0</v>
      </c>
      <c r="P60" s="71">
        <f>CHOOSE(MATCH(P59,{0.2;0.21;0.22;0.23;0.24;0.25;0.26;0.27;0.28;0.29;0.3;0.31;0.32;0.33;0.34;0.35;0.36;0.37;0.38;0.39;0.4}),10%,9.5%,9%,8.5%,8%,7.5%,7%,6.5%,6%,5.5%,5%,4.5%,4%,3.5%,3%,2.5%,2%,1.5%,1%,0.5%,0%)*(P55*P58)</f>
        <v>0</v>
      </c>
      <c r="Q60" s="71">
        <f>CHOOSE(MATCH(Q59,{0.2;0.21;0.22;0.23;0.24;0.25;0.26;0.27;0.28;0.29;0.3;0.31;0.32;0.33;0.34;0.35;0.36;0.37;0.38;0.39;0.4}),10%,9.5%,9%,8.5%,8%,7.5%,7%,6.5%,6%,5.5%,5%,4.5%,4%,3.5%,3%,2.5%,2%,1.5%,1%,0.5%,0%)*(Q55*Q58)</f>
        <v>0</v>
      </c>
      <c r="R60" s="71">
        <f>CHOOSE(MATCH(R59,{0.2;0.21;0.22;0.23;0.24;0.25;0.26;0.27;0.28;0.29;0.3;0.31;0.32;0.33;0.34;0.35;0.36;0.37;0.38;0.39;0.4}),10%,9.5%,9%,8.5%,8%,7.5%,7%,6.5%,6%,5.5%,5%,4.5%,4%,3.5%,3%,2.5%,2%,1.5%,1%,0.5%,0%)*(R55*R58)</f>
        <v>0</v>
      </c>
      <c r="S60" s="71">
        <f>CHOOSE(MATCH(S59,{0.2;0.21;0.22;0.23;0.24;0.25;0.26;0.27;0.28;0.29;0.3;0.31;0.32;0.33;0.34;0.35;0.36;0.37;0.38;0.39;0.4}),10%,9.5%,9%,8.5%,8%,7.5%,7%,6.5%,6%,5.5%,5%,4.5%,4%,3.5%,3%,2.5%,2%,1.5%,1%,0.5%,0%)*(S55*S58)</f>
        <v>0</v>
      </c>
      <c r="T60" s="71">
        <f>CHOOSE(MATCH(T59,{0.2;0.21;0.22;0.23;0.24;0.25;0.26;0.27;0.28;0.29;0.3;0.31;0.32;0.33;0.34;0.35;0.36;0.37;0.38;0.39;0.4}),10%,9.5%,9%,8.5%,8%,7.5%,7%,6.5%,6%,5.5%,5%,4.5%,4%,3.5%,3%,2.5%,2%,1.5%,1%,0.5%,0%)*(T55*T58)</f>
        <v>0</v>
      </c>
      <c r="U60" s="71">
        <f>CHOOSE(MATCH(U59,{0.2;0.21;0.22;0.23;0.24;0.25;0.26;0.27;0.28;0.29;0.3;0.31;0.32;0.33;0.34;0.35;0.36;0.37;0.38;0.39;0.4}),10%,9.5%,9%,8.5%,8%,7.5%,7%,6.5%,6%,5.5%,5%,4.5%,4%,3.5%,3%,2.5%,2%,1.5%,1%,0.5%,0%)*(U55*U58)</f>
        <v>0</v>
      </c>
      <c r="V60" s="71">
        <f>CHOOSE(MATCH(V59,{0.2;0.21;0.22;0.23;0.24;0.25;0.26;0.27;0.28;0.29;0.3;0.31;0.32;0.33;0.34;0.35;0.36;0.37;0.38;0.39;0.4}),10%,9.5%,9%,8.5%,8%,7.5%,7%,6.5%,6%,5.5%,5%,4.5%,4%,3.5%,3%,2.5%,2%,1.5%,1%,0.5%,0%)*(V55*V58)</f>
        <v>0</v>
      </c>
      <c r="W60" s="71">
        <f>CHOOSE(MATCH(W59,{0.2;0.21;0.22;0.23;0.24;0.25;0.26;0.27;0.28;0.29;0.3;0.31;0.32;0.33;0.34;0.35;0.36;0.37;0.38;0.39;0.4}),10%,9.5%,9%,8.5%,8%,7.5%,7%,6.5%,6%,5.5%,5%,4.5%,4%,3.5%,3%,2.5%,2%,1.5%,1%,0.5%,0%)*(W55*W58)</f>
        <v>0</v>
      </c>
      <c r="X60" s="71">
        <f>CHOOSE(MATCH(X59,{0.2;0.21;0.22;0.23;0.24;0.25;0.26;0.27;0.28;0.29;0.3;0.31;0.32;0.33;0.34;0.35;0.36;0.37;0.38;0.39;0.4}),10%,9.5%,9%,8.5%,8%,7.5%,7%,6.5%,6%,5.5%,5%,4.5%,4%,3.5%,3%,2.5%,2%,1.5%,1%,0.5%,0%)*(X55*X58)</f>
        <v>0</v>
      </c>
      <c r="Y60" s="71">
        <f>CHOOSE(MATCH(Y59,{0.2;0.21;0.22;0.23;0.24;0.25;0.26;0.27;0.28;0.29;0.3;0.31;0.32;0.33;0.34;0.35;0.36;0.37;0.38;0.39;0.4}),10%,9.5%,9%,8.5%,8%,7.5%,7%,6.5%,6%,5.5%,5%,4.5%,4%,3.5%,3%,2.5%,2%,1.5%,1%,0.5%,0%)*(Y55*Y58)</f>
        <v>0</v>
      </c>
      <c r="Z60" s="71">
        <f>CHOOSE(MATCH(Z59,{0.2;0.21;0.22;0.23;0.24;0.25;0.26;0.27;0.28;0.29;0.3;0.31;0.32;0.33;0.34;0.35;0.36;0.37;0.38;0.39;0.4}),10%,9.5%,9%,8.5%,8%,7.5%,7%,6.5%,6%,5.5%,5%,4.5%,4%,3.5%,3%,2.5%,2%,1.5%,1%,0.5%,0%)*(Z55*Z58)</f>
        <v>0</v>
      </c>
      <c r="AA60" s="71">
        <f>CHOOSE(MATCH(AA59,{0.2;0.21;0.22;0.23;0.24;0.25;0.26;0.27;0.28;0.29;0.3;0.31;0.32;0.33;0.34;0.35;0.36;0.37;0.38;0.39;0.4}),10%,9.5%,9%,8.5%,8%,7.5%,7%,6.5%,6%,5.5%,5%,4.5%,4%,3.5%,3%,2.5%,2%,1.5%,1%,0.5%,0%)*(AA55*AA58)</f>
        <v>0</v>
      </c>
      <c r="AB60" s="71">
        <f>CHOOSE(MATCH(AB59,{0.2;0.21;0.22;0.23;0.24;0.25;0.26;0.27;0.28;0.29;0.3;0.31;0.32;0.33;0.34;0.35;0.36;0.37;0.38;0.39;0.4}),10%,9.5%,9%,8.5%,8%,7.5%,7%,6.5%,6%,5.5%,5%,4.5%,4%,3.5%,3%,2.5%,2%,1.5%,1%,0.5%,0%)*(AB55*AB58)</f>
        <v>0</v>
      </c>
      <c r="AC60" s="71">
        <f>CHOOSE(MATCH(AC59,{0.2;0.21;0.22;0.23;0.24;0.25;0.26;0.27;0.28;0.29;0.3;0.31;0.32;0.33;0.34;0.35;0.36;0.37;0.38;0.39;0.4}),10%,9.5%,9%,8.5%,8%,7.5%,7%,6.5%,6%,5.5%,5%,4.5%,4%,3.5%,3%,2.5%,2%,1.5%,1%,0.5%,0%)*(AC55*AC58)</f>
        <v>0</v>
      </c>
      <c r="AD60" s="71">
        <f>CHOOSE(MATCH(AD59,{0.2;0.21;0.22;0.23;0.24;0.25;0.26;0.27;0.28;0.29;0.3;0.31;0.32;0.33;0.34;0.35;0.36;0.37;0.38;0.39;0.4}),10%,9.5%,9%,8.5%,8%,7.5%,7%,6.5%,6%,5.5%,5%,4.5%,4%,3.5%,3%,2.5%,2%,1.5%,1%,0.5%,0%)*(AD55*AD58)</f>
        <v>0</v>
      </c>
      <c r="AE60" s="71">
        <f>CHOOSE(MATCH(AE59,{0.2;0.21;0.22;0.23;0.24;0.25;0.26;0.27;0.28;0.29;0.3;0.31;0.32;0.33;0.34;0.35;0.36;0.37;0.38;0.39;0.4}),10%,9.5%,9%,8.5%,8%,7.5%,7%,6.5%,6%,5.5%,5%,4.5%,4%,3.5%,3%,2.5%,2%,1.5%,1%,0.5%,0%)*(AE55*AE58)</f>
        <v>0</v>
      </c>
      <c r="AF60" s="71">
        <f>CHOOSE(MATCH(AF59,{0.2;0.21;0.22;0.23;0.24;0.25;0.26;0.27;0.28;0.29;0.3;0.31;0.32;0.33;0.34;0.35;0.36;0.37;0.38;0.39;0.4}),10%,9.5%,9%,8.5%,8%,7.5%,7%,6.5%,6%,5.5%,5%,4.5%,4%,3.5%,3%,2.5%,2%,1.5%,1%,0.5%,0%)*(AF55*AF58)</f>
        <v>0</v>
      </c>
      <c r="AG60" s="71">
        <f>CHOOSE(MATCH(AG59,{0.2;0.21;0.22;0.23;0.24;0.25;0.26;0.27;0.28;0.29;0.3;0.31;0.32;0.33;0.34;0.35;0.36;0.37;0.38;0.39;0.4}),10%,9.5%,9%,8.5%,8%,7.5%,7%,6.5%,6%,5.5%,5%,4.5%,4%,3.5%,3%,2.5%,2%,1.5%,1%,0.5%,0%)*(AG55*AG58)</f>
        <v>0</v>
      </c>
      <c r="AH60" s="71">
        <f>CHOOSE(MATCH(AH59,{0.2;0.21;0.22;0.23;0.24;0.25;0.26;0.27;0.28;0.29;0.3;0.31;0.32;0.33;0.34;0.35;0.36;0.37;0.38;0.39;0.4}),10%,9.5%,9%,8.5%,8%,7.5%,7%,6.5%,6%,5.5%,5%,4.5%,4%,3.5%,3%,2.5%,2%,1.5%,1%,0.5%,0%)*(AH55*AH58)</f>
        <v>0</v>
      </c>
      <c r="AI60" s="71">
        <f>CHOOSE(MATCH(AI59,{0.2;0.21;0.22;0.23;0.24;0.25;0.26;0.27;0.28;0.29;0.3;0.31;0.32;0.33;0.34;0.35;0.36;0.37;0.38;0.39;0.4}),10%,9.5%,9%,8.5%,8%,7.5%,7%,6.5%,6%,5.5%,5%,4.5%,4%,3.5%,3%,2.5%,2%,1.5%,1%,0.5%,0%)*(AI55*AI58)</f>
        <v>0</v>
      </c>
      <c r="AJ60" s="71">
        <f>CHOOSE(MATCH(AJ59,{0.2;0.21;0.22;0.23;0.24;0.25;0.26;0.27;0.28;0.29;0.3;0.31;0.32;0.33;0.34;0.35;0.36;0.37;0.38;0.39;0.4}),10%,9.5%,9%,8.5%,8%,7.5%,7%,6.5%,6%,5.5%,5%,4.5%,4%,3.5%,3%,2.5%,2%,1.5%,1%,0.5%,0%)*(AJ55*AJ58)</f>
        <v>0</v>
      </c>
      <c r="AK60" s="71">
        <f>CHOOSE(MATCH(AK59,{0.2;0.21;0.22;0.23;0.24;0.25;0.26;0.27;0.28;0.29;0.3;0.31;0.32;0.33;0.34;0.35;0.36;0.37;0.38;0.39;0.4}),10%,9.5%,9%,8.5%,8%,7.5%,7%,6.5%,6%,5.5%,5%,4.5%,4%,3.5%,3%,2.5%,2%,1.5%,1%,0.5%,0%)*(AK55*AK58)</f>
        <v>0</v>
      </c>
      <c r="AL60" s="71">
        <f>CHOOSE(MATCH(AL59,{0.2;0.21;0.22;0.23;0.24;0.25;0.26;0.27;0.28;0.29;0.3;0.31;0.32;0.33;0.34;0.35;0.36;0.37;0.38;0.39;0.4}),10%,9.5%,9%,8.5%,8%,7.5%,7%,6.5%,6%,5.5%,5%,4.5%,4%,3.5%,3%,2.5%,2%,1.5%,1%,0.5%,0%)*(AL55*AL58)</f>
        <v>0</v>
      </c>
      <c r="AM60" s="71">
        <f>CHOOSE(MATCH(AM59,{0.2;0.21;0.22;0.23;0.24;0.25;0.26;0.27;0.28;0.29;0.3;0.31;0.32;0.33;0.34;0.35;0.36;0.37;0.38;0.39;0.4}),10%,9.5%,9%,8.5%,8%,7.5%,7%,6.5%,6%,5.5%,5%,4.5%,4%,3.5%,3%,2.5%,2%,1.5%,1%,0.5%,0%)*(AM55*AM58)</f>
        <v>0</v>
      </c>
      <c r="AN60" s="71">
        <f>CHOOSE(MATCH(AN59,{0.2;0.21;0.22;0.23;0.24;0.25;0.26;0.27;0.28;0.29;0.3;0.31;0.32;0.33;0.34;0.35;0.36;0.37;0.38;0.39;0.4}),10%,9.5%,9%,8.5%,8%,7.5%,7%,6.5%,6%,5.5%,5%,4.5%,4%,3.5%,3%,2.5%,2%,1.5%,1%,0.5%,0%)*(AN55*AN58)</f>
        <v>0</v>
      </c>
      <c r="AO60" s="71">
        <f>CHOOSE(MATCH(AO59,{0.2;0.21;0.22;0.23;0.24;0.25;0.26;0.27;0.28;0.29;0.3;0.31;0.32;0.33;0.34;0.35;0.36;0.37;0.38;0.39;0.4}),10%,9.5%,9%,8.5%,8%,7.5%,7%,6.5%,6%,5.5%,5%,4.5%,4%,3.5%,3%,2.5%,2%,1.5%,1%,0.5%,0%)*(AO55*AO58)</f>
        <v>0</v>
      </c>
      <c r="AP60" s="71">
        <f>CHOOSE(MATCH(AP59,{0.2;0.21;0.22;0.23;0.24;0.25;0.26;0.27;0.28;0.29;0.3;0.31;0.32;0.33;0.34;0.35;0.36;0.37;0.38;0.39;0.4}),10%,9.5%,9%,8.5%,8%,7.5%,7%,6.5%,6%,5.5%,5%,4.5%,4%,3.5%,3%,2.5%,2%,1.5%,1%,0.5%,0%)*(AP55*AP58)</f>
        <v>0</v>
      </c>
      <c r="AQ60" s="71">
        <f>CHOOSE(MATCH(AQ59,{0.2;0.21;0.22;0.23;0.24;0.25;0.26;0.27;0.28;0.29;0.3;0.31;0.32;0.33;0.34;0.35;0.36;0.37;0.38;0.39;0.4}),10%,9.5%,9%,8.5%,8%,7.5%,7%,6.5%,6%,5.5%,5%,4.5%,4%,3.5%,3%,2.5%,2%,1.5%,1%,0.5%,0%)*(AQ55*AQ58)</f>
        <v>0</v>
      </c>
      <c r="AR60" s="95">
        <f>CHOOSE(MATCH(AR59,{0.2;0.21;0.22;0.23;0.24;0.25;0.26;0.27;0.28;0.29;0.3;0.31;0.32;0.33;0.34;0.35;0.36;0.37;0.38;0.39;0.4}),10%,9.5%,9%,8.5%,8%,7.5%,7%,6.5%,6%,5.5%,5%,4.5%,4%,3.5%,3%,2.5%,2%,1.5%,1%,0.5%,0%)*(AR55*AR58)</f>
        <v>0</v>
      </c>
      <c r="AS60" s="100">
        <f>SUM(C60:AR60)</f>
        <v>39.6</v>
      </c>
      <c r="AT60" s="143"/>
    </row>
    <row r="61" spans="1:46" ht="16.5" thickBot="1">
      <c r="A61" s="138" t="s">
        <v>8</v>
      </c>
      <c r="B61" s="50" t="s">
        <v>14</v>
      </c>
      <c r="C61" s="61"/>
      <c r="D61" s="62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8"/>
      <c r="AE61" s="58"/>
      <c r="AF61" s="58"/>
      <c r="AG61" s="62"/>
      <c r="AH61" s="62"/>
      <c r="AI61" s="62"/>
      <c r="AJ61" s="62"/>
      <c r="AK61" s="58"/>
      <c r="AL61" s="57"/>
      <c r="AM61" s="62"/>
      <c r="AN61" s="62"/>
      <c r="AO61" s="58"/>
      <c r="AP61" s="58"/>
      <c r="AQ61" s="58"/>
      <c r="AR61" s="59"/>
      <c r="AS61" s="84"/>
    </row>
    <row r="62" spans="1:46" ht="16.5" thickBot="1">
      <c r="A62" s="139"/>
      <c r="B62" s="51" t="s">
        <v>18</v>
      </c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4"/>
      <c r="AS62" s="85"/>
    </row>
    <row r="63" spans="1:46" ht="15.75">
      <c r="A63" s="139"/>
      <c r="B63" s="52" t="s">
        <v>15</v>
      </c>
      <c r="C63" s="65">
        <v>2</v>
      </c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91"/>
      <c r="AS63" s="60">
        <f>SUM(C63:AR63)</f>
        <v>2</v>
      </c>
      <c r="AT63" s="141">
        <f>AS64+AS67</f>
        <v>0</v>
      </c>
    </row>
    <row r="64" spans="1:46" ht="16.5" thickBot="1">
      <c r="A64" s="139"/>
      <c r="B64" s="53" t="s">
        <v>16</v>
      </c>
      <c r="C64" s="86">
        <f>(C62*C63)*0.1</f>
        <v>0</v>
      </c>
      <c r="D64" s="66" t="s">
        <v>59</v>
      </c>
      <c r="E64" s="66" t="s">
        <v>59</v>
      </c>
      <c r="F64" s="66" t="s">
        <v>59</v>
      </c>
      <c r="G64" s="66" t="s">
        <v>59</v>
      </c>
      <c r="H64" s="66" t="s">
        <v>59</v>
      </c>
      <c r="I64" s="66" t="s">
        <v>59</v>
      </c>
      <c r="J64" s="66" t="s">
        <v>59</v>
      </c>
      <c r="K64" s="66" t="s">
        <v>59</v>
      </c>
      <c r="L64" s="66" t="s">
        <v>59</v>
      </c>
      <c r="M64" s="66" t="s">
        <v>59</v>
      </c>
      <c r="N64" s="66" t="s">
        <v>59</v>
      </c>
      <c r="O64" s="66" t="s">
        <v>59</v>
      </c>
      <c r="P64" s="66" t="s">
        <v>59</v>
      </c>
      <c r="Q64" s="66" t="s">
        <v>59</v>
      </c>
      <c r="R64" s="66" t="s">
        <v>59</v>
      </c>
      <c r="S64" s="66" t="s">
        <v>59</v>
      </c>
      <c r="T64" s="66" t="s">
        <v>59</v>
      </c>
      <c r="U64" s="66" t="s">
        <v>59</v>
      </c>
      <c r="V64" s="66" t="s">
        <v>59</v>
      </c>
      <c r="W64" s="66" t="s">
        <v>59</v>
      </c>
      <c r="X64" s="66" t="s">
        <v>59</v>
      </c>
      <c r="Y64" s="66" t="s">
        <v>59</v>
      </c>
      <c r="Z64" s="66" t="s">
        <v>59</v>
      </c>
      <c r="AA64" s="66" t="s">
        <v>59</v>
      </c>
      <c r="AB64" s="66" t="s">
        <v>59</v>
      </c>
      <c r="AC64" s="66" t="s">
        <v>59</v>
      </c>
      <c r="AD64" s="66" t="s">
        <v>59</v>
      </c>
      <c r="AE64" s="66" t="s">
        <v>59</v>
      </c>
      <c r="AF64" s="66" t="s">
        <v>59</v>
      </c>
      <c r="AG64" s="66" t="s">
        <v>59</v>
      </c>
      <c r="AH64" s="66" t="s">
        <v>59</v>
      </c>
      <c r="AI64" s="66" t="s">
        <v>59</v>
      </c>
      <c r="AJ64" s="66" t="s">
        <v>59</v>
      </c>
      <c r="AK64" s="66" t="s">
        <v>59</v>
      </c>
      <c r="AL64" s="66" t="s">
        <v>59</v>
      </c>
      <c r="AM64" s="66" t="s">
        <v>59</v>
      </c>
      <c r="AN64" s="66" t="s">
        <v>59</v>
      </c>
      <c r="AO64" s="66" t="s">
        <v>59</v>
      </c>
      <c r="AP64" s="66" t="s">
        <v>59</v>
      </c>
      <c r="AQ64" s="66" t="s">
        <v>59</v>
      </c>
      <c r="AR64" s="92" t="s">
        <v>59</v>
      </c>
      <c r="AS64" s="97">
        <f>SUM(C64:AR64)</f>
        <v>0</v>
      </c>
      <c r="AT64" s="142"/>
    </row>
    <row r="65" spans="1:46" s="90" customFormat="1" ht="15.75">
      <c r="A65" s="139"/>
      <c r="B65" s="87" t="s">
        <v>15</v>
      </c>
      <c r="C65" s="88">
        <v>2</v>
      </c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93"/>
      <c r="AS65" s="98">
        <f>SUM(C65:AR65)</f>
        <v>2</v>
      </c>
      <c r="AT65" s="142"/>
    </row>
    <row r="66" spans="1:46" ht="15.75">
      <c r="A66" s="139"/>
      <c r="B66" s="54" t="s">
        <v>17</v>
      </c>
      <c r="C66" s="69">
        <v>0.2</v>
      </c>
      <c r="D66" s="70">
        <v>0.2</v>
      </c>
      <c r="E66" s="70">
        <v>0.2</v>
      </c>
      <c r="F66" s="70">
        <v>0.2</v>
      </c>
      <c r="G66" s="70">
        <v>0.2</v>
      </c>
      <c r="H66" s="70">
        <v>0.2</v>
      </c>
      <c r="I66" s="70">
        <v>0.2</v>
      </c>
      <c r="J66" s="70">
        <v>0.2</v>
      </c>
      <c r="K66" s="70">
        <v>0.2</v>
      </c>
      <c r="L66" s="70">
        <v>0.2</v>
      </c>
      <c r="M66" s="70">
        <v>0.2</v>
      </c>
      <c r="N66" s="70">
        <v>0.2</v>
      </c>
      <c r="O66" s="70">
        <v>0.2</v>
      </c>
      <c r="P66" s="70">
        <v>0.2</v>
      </c>
      <c r="Q66" s="70">
        <v>0.2</v>
      </c>
      <c r="R66" s="70">
        <v>0.2</v>
      </c>
      <c r="S66" s="70">
        <v>0.2</v>
      </c>
      <c r="T66" s="70">
        <v>0.2</v>
      </c>
      <c r="U66" s="70">
        <v>0.2</v>
      </c>
      <c r="V66" s="70">
        <v>0.2</v>
      </c>
      <c r="W66" s="70">
        <v>0.2</v>
      </c>
      <c r="X66" s="70">
        <v>0.2</v>
      </c>
      <c r="Y66" s="70">
        <v>0.2</v>
      </c>
      <c r="Z66" s="70">
        <v>0.2</v>
      </c>
      <c r="AA66" s="70">
        <v>0.2</v>
      </c>
      <c r="AB66" s="70">
        <v>0.2</v>
      </c>
      <c r="AC66" s="70">
        <v>0.2</v>
      </c>
      <c r="AD66" s="70">
        <v>0.2</v>
      </c>
      <c r="AE66" s="70">
        <v>0.2</v>
      </c>
      <c r="AF66" s="70">
        <v>0.2</v>
      </c>
      <c r="AG66" s="70">
        <v>0.2</v>
      </c>
      <c r="AH66" s="70">
        <v>0.2</v>
      </c>
      <c r="AI66" s="70">
        <v>0.2</v>
      </c>
      <c r="AJ66" s="70">
        <v>0.2</v>
      </c>
      <c r="AK66" s="70">
        <v>0.2</v>
      </c>
      <c r="AL66" s="70">
        <v>0.2</v>
      </c>
      <c r="AM66" s="70">
        <v>0.2</v>
      </c>
      <c r="AN66" s="70">
        <v>0.2</v>
      </c>
      <c r="AO66" s="70">
        <v>0.2</v>
      </c>
      <c r="AP66" s="70">
        <v>0.2</v>
      </c>
      <c r="AQ66" s="70">
        <v>0.2</v>
      </c>
      <c r="AR66" s="94">
        <v>0.2</v>
      </c>
      <c r="AS66" s="99">
        <f>AVERAGE(C66:AR66)</f>
        <v>0.20000000000000004</v>
      </c>
      <c r="AT66" s="142"/>
    </row>
    <row r="67" spans="1:46" ht="16.5" thickBot="1">
      <c r="A67" s="140"/>
      <c r="B67" s="55" t="s">
        <v>16</v>
      </c>
      <c r="C67" s="71">
        <f>CHOOSE(MATCH(C66,{0.2;0.21;0.22;0.23;0.24;0.25;0.26;0.27;0.28;0.29;0.3;0.31;0.32;0.33;0.34;0.35;0.36;0.37;0.38;0.39;0.4}),10%,9.5%,9%,8.5%,8%,7.5%,7%,6.5%,6%,5.5%,5%,4.5%,4%,3.5%,3%,2.5%,2%,1.5%,1%,0.5%,0%)*(C62*C65)</f>
        <v>0</v>
      </c>
      <c r="D67" s="71">
        <f>CHOOSE(MATCH(D66,{0.2;0.21;0.22;0.23;0.24;0.25;0.26;0.27;0.28;0.29;0.3;0.31;0.32;0.33;0.34;0.35;0.36;0.37;0.38;0.39;0.4}),10%,9.5%,9%,8.5%,8%,7.5%,7%,6.5%,6%,5.5%,5%,4.5%,4%,3.5%,3%,2.5%,2%,1.5%,1%,0.5%,0%)*(D62*D65)</f>
        <v>0</v>
      </c>
      <c r="E67" s="71">
        <f>CHOOSE(MATCH(E66,{0.2;0.21;0.22;0.23;0.24;0.25;0.26;0.27;0.28;0.29;0.3;0.31;0.32;0.33;0.34;0.35;0.36;0.37;0.38;0.39;0.4}),10%,9.5%,9%,8.5%,8%,7.5%,7%,6.5%,6%,5.5%,5%,4.5%,4%,3.5%,3%,2.5%,2%,1.5%,1%,0.5%,0%)*(E62*E65)</f>
        <v>0</v>
      </c>
      <c r="F67" s="71">
        <f>CHOOSE(MATCH(F66,{0.2;0.21;0.22;0.23;0.24;0.25;0.26;0.27;0.28;0.29;0.3;0.31;0.32;0.33;0.34;0.35;0.36;0.37;0.38;0.39;0.4}),10%,9.5%,9%,8.5%,8%,7.5%,7%,6.5%,6%,5.5%,5%,4.5%,4%,3.5%,3%,2.5%,2%,1.5%,1%,0.5%,0%)*(F62*F65)</f>
        <v>0</v>
      </c>
      <c r="G67" s="71">
        <f>CHOOSE(MATCH(G66,{0.2;0.21;0.22;0.23;0.24;0.25;0.26;0.27;0.28;0.29;0.3;0.31;0.32;0.33;0.34;0.35;0.36;0.37;0.38;0.39;0.4}),10%,9.5%,9%,8.5%,8%,7.5%,7%,6.5%,6%,5.5%,5%,4.5%,4%,3.5%,3%,2.5%,2%,1.5%,1%,0.5%,0%)*(G62*G65)</f>
        <v>0</v>
      </c>
      <c r="H67" s="71">
        <f>CHOOSE(MATCH(H66,{0.2;0.21;0.22;0.23;0.24;0.25;0.26;0.27;0.28;0.29;0.3;0.31;0.32;0.33;0.34;0.35;0.36;0.37;0.38;0.39;0.4}),10%,9.5%,9%,8.5%,8%,7.5%,7%,6.5%,6%,5.5%,5%,4.5%,4%,3.5%,3%,2.5%,2%,1.5%,1%,0.5%,0%)*(H62*H65)</f>
        <v>0</v>
      </c>
      <c r="I67" s="71">
        <f>CHOOSE(MATCH(I66,{0.2;0.21;0.22;0.23;0.24;0.25;0.26;0.27;0.28;0.29;0.3;0.31;0.32;0.33;0.34;0.35;0.36;0.37;0.38;0.39;0.4}),10%,9.5%,9%,8.5%,8%,7.5%,7%,6.5%,6%,5.5%,5%,4.5%,4%,3.5%,3%,2.5%,2%,1.5%,1%,0.5%,0%)*(I62*I65)</f>
        <v>0</v>
      </c>
      <c r="J67" s="71">
        <f>CHOOSE(MATCH(J66,{0.2;0.21;0.22;0.23;0.24;0.25;0.26;0.27;0.28;0.29;0.3;0.31;0.32;0.33;0.34;0.35;0.36;0.37;0.38;0.39;0.4}),10%,9.5%,9%,8.5%,8%,7.5%,7%,6.5%,6%,5.5%,5%,4.5%,4%,3.5%,3%,2.5%,2%,1.5%,1%,0.5%,0%)*(J62*J65)</f>
        <v>0</v>
      </c>
      <c r="K67" s="71">
        <f>CHOOSE(MATCH(K66,{0.2;0.21;0.22;0.23;0.24;0.25;0.26;0.27;0.28;0.29;0.3;0.31;0.32;0.33;0.34;0.35;0.36;0.37;0.38;0.39;0.4}),10%,9.5%,9%,8.5%,8%,7.5%,7%,6.5%,6%,5.5%,5%,4.5%,4%,3.5%,3%,2.5%,2%,1.5%,1%,0.5%,0%)*(K62*K65)</f>
        <v>0</v>
      </c>
      <c r="L67" s="71">
        <f>CHOOSE(MATCH(L66,{0.2;0.21;0.22;0.23;0.24;0.25;0.26;0.27;0.28;0.29;0.3;0.31;0.32;0.33;0.34;0.35;0.36;0.37;0.38;0.39;0.4}),10%,9.5%,9%,8.5%,8%,7.5%,7%,6.5%,6%,5.5%,5%,4.5%,4%,3.5%,3%,2.5%,2%,1.5%,1%,0.5%,0%)*(L62*L65)</f>
        <v>0</v>
      </c>
      <c r="M67" s="71">
        <f>CHOOSE(MATCH(M66,{0.2;0.21;0.22;0.23;0.24;0.25;0.26;0.27;0.28;0.29;0.3;0.31;0.32;0.33;0.34;0.35;0.36;0.37;0.38;0.39;0.4}),10%,9.5%,9%,8.5%,8%,7.5%,7%,6.5%,6%,5.5%,5%,4.5%,4%,3.5%,3%,2.5%,2%,1.5%,1%,0.5%,0%)*(M62*M65)</f>
        <v>0</v>
      </c>
      <c r="N67" s="71">
        <f>CHOOSE(MATCH(N66,{0.2;0.21;0.22;0.23;0.24;0.25;0.26;0.27;0.28;0.29;0.3;0.31;0.32;0.33;0.34;0.35;0.36;0.37;0.38;0.39;0.4}),10%,9.5%,9%,8.5%,8%,7.5%,7%,6.5%,6%,5.5%,5%,4.5%,4%,3.5%,3%,2.5%,2%,1.5%,1%,0.5%,0%)*(N62*N65)</f>
        <v>0</v>
      </c>
      <c r="O67" s="71">
        <f>CHOOSE(MATCH(O66,{0.2;0.21;0.22;0.23;0.24;0.25;0.26;0.27;0.28;0.29;0.3;0.31;0.32;0.33;0.34;0.35;0.36;0.37;0.38;0.39;0.4}),10%,9.5%,9%,8.5%,8%,7.5%,7%,6.5%,6%,5.5%,5%,4.5%,4%,3.5%,3%,2.5%,2%,1.5%,1%,0.5%,0%)*(O62*O65)</f>
        <v>0</v>
      </c>
      <c r="P67" s="71">
        <f>CHOOSE(MATCH(P66,{0.2;0.21;0.22;0.23;0.24;0.25;0.26;0.27;0.28;0.29;0.3;0.31;0.32;0.33;0.34;0.35;0.36;0.37;0.38;0.39;0.4}),10%,9.5%,9%,8.5%,8%,7.5%,7%,6.5%,6%,5.5%,5%,4.5%,4%,3.5%,3%,2.5%,2%,1.5%,1%,0.5%,0%)*(P62*P65)</f>
        <v>0</v>
      </c>
      <c r="Q67" s="71">
        <f>CHOOSE(MATCH(Q66,{0.2;0.21;0.22;0.23;0.24;0.25;0.26;0.27;0.28;0.29;0.3;0.31;0.32;0.33;0.34;0.35;0.36;0.37;0.38;0.39;0.4}),10%,9.5%,9%,8.5%,8%,7.5%,7%,6.5%,6%,5.5%,5%,4.5%,4%,3.5%,3%,2.5%,2%,1.5%,1%,0.5%,0%)*(Q62*Q65)</f>
        <v>0</v>
      </c>
      <c r="R67" s="71">
        <f>CHOOSE(MATCH(R66,{0.2;0.21;0.22;0.23;0.24;0.25;0.26;0.27;0.28;0.29;0.3;0.31;0.32;0.33;0.34;0.35;0.36;0.37;0.38;0.39;0.4}),10%,9.5%,9%,8.5%,8%,7.5%,7%,6.5%,6%,5.5%,5%,4.5%,4%,3.5%,3%,2.5%,2%,1.5%,1%,0.5%,0%)*(R62*R65)</f>
        <v>0</v>
      </c>
      <c r="S67" s="71">
        <f>CHOOSE(MATCH(S66,{0.2;0.21;0.22;0.23;0.24;0.25;0.26;0.27;0.28;0.29;0.3;0.31;0.32;0.33;0.34;0.35;0.36;0.37;0.38;0.39;0.4}),10%,9.5%,9%,8.5%,8%,7.5%,7%,6.5%,6%,5.5%,5%,4.5%,4%,3.5%,3%,2.5%,2%,1.5%,1%,0.5%,0%)*(S62*S65)</f>
        <v>0</v>
      </c>
      <c r="T67" s="71">
        <f>CHOOSE(MATCH(T66,{0.2;0.21;0.22;0.23;0.24;0.25;0.26;0.27;0.28;0.29;0.3;0.31;0.32;0.33;0.34;0.35;0.36;0.37;0.38;0.39;0.4}),10%,9.5%,9%,8.5%,8%,7.5%,7%,6.5%,6%,5.5%,5%,4.5%,4%,3.5%,3%,2.5%,2%,1.5%,1%,0.5%,0%)*(T62*T65)</f>
        <v>0</v>
      </c>
      <c r="U67" s="71">
        <f>CHOOSE(MATCH(U66,{0.2;0.21;0.22;0.23;0.24;0.25;0.26;0.27;0.28;0.29;0.3;0.31;0.32;0.33;0.34;0.35;0.36;0.37;0.38;0.39;0.4}),10%,9.5%,9%,8.5%,8%,7.5%,7%,6.5%,6%,5.5%,5%,4.5%,4%,3.5%,3%,2.5%,2%,1.5%,1%,0.5%,0%)*(U62*U65)</f>
        <v>0</v>
      </c>
      <c r="V67" s="71">
        <f>CHOOSE(MATCH(V66,{0.2;0.21;0.22;0.23;0.24;0.25;0.26;0.27;0.28;0.29;0.3;0.31;0.32;0.33;0.34;0.35;0.36;0.37;0.38;0.39;0.4}),10%,9.5%,9%,8.5%,8%,7.5%,7%,6.5%,6%,5.5%,5%,4.5%,4%,3.5%,3%,2.5%,2%,1.5%,1%,0.5%,0%)*(V62*V65)</f>
        <v>0</v>
      </c>
      <c r="W67" s="71">
        <f>CHOOSE(MATCH(W66,{0.2;0.21;0.22;0.23;0.24;0.25;0.26;0.27;0.28;0.29;0.3;0.31;0.32;0.33;0.34;0.35;0.36;0.37;0.38;0.39;0.4}),10%,9.5%,9%,8.5%,8%,7.5%,7%,6.5%,6%,5.5%,5%,4.5%,4%,3.5%,3%,2.5%,2%,1.5%,1%,0.5%,0%)*(W62*W65)</f>
        <v>0</v>
      </c>
      <c r="X67" s="71">
        <f>CHOOSE(MATCH(X66,{0.2;0.21;0.22;0.23;0.24;0.25;0.26;0.27;0.28;0.29;0.3;0.31;0.32;0.33;0.34;0.35;0.36;0.37;0.38;0.39;0.4}),10%,9.5%,9%,8.5%,8%,7.5%,7%,6.5%,6%,5.5%,5%,4.5%,4%,3.5%,3%,2.5%,2%,1.5%,1%,0.5%,0%)*(X62*X65)</f>
        <v>0</v>
      </c>
      <c r="Y67" s="71">
        <f>CHOOSE(MATCH(Y66,{0.2;0.21;0.22;0.23;0.24;0.25;0.26;0.27;0.28;0.29;0.3;0.31;0.32;0.33;0.34;0.35;0.36;0.37;0.38;0.39;0.4}),10%,9.5%,9%,8.5%,8%,7.5%,7%,6.5%,6%,5.5%,5%,4.5%,4%,3.5%,3%,2.5%,2%,1.5%,1%,0.5%,0%)*(Y62*Y65)</f>
        <v>0</v>
      </c>
      <c r="Z67" s="71">
        <f>CHOOSE(MATCH(Z66,{0.2;0.21;0.22;0.23;0.24;0.25;0.26;0.27;0.28;0.29;0.3;0.31;0.32;0.33;0.34;0.35;0.36;0.37;0.38;0.39;0.4}),10%,9.5%,9%,8.5%,8%,7.5%,7%,6.5%,6%,5.5%,5%,4.5%,4%,3.5%,3%,2.5%,2%,1.5%,1%,0.5%,0%)*(Z62*Z65)</f>
        <v>0</v>
      </c>
      <c r="AA67" s="71">
        <f>CHOOSE(MATCH(AA66,{0.2;0.21;0.22;0.23;0.24;0.25;0.26;0.27;0.28;0.29;0.3;0.31;0.32;0.33;0.34;0.35;0.36;0.37;0.38;0.39;0.4}),10%,9.5%,9%,8.5%,8%,7.5%,7%,6.5%,6%,5.5%,5%,4.5%,4%,3.5%,3%,2.5%,2%,1.5%,1%,0.5%,0%)*(AA62*AA65)</f>
        <v>0</v>
      </c>
      <c r="AB67" s="71">
        <f>CHOOSE(MATCH(AB66,{0.2;0.21;0.22;0.23;0.24;0.25;0.26;0.27;0.28;0.29;0.3;0.31;0.32;0.33;0.34;0.35;0.36;0.37;0.38;0.39;0.4}),10%,9.5%,9%,8.5%,8%,7.5%,7%,6.5%,6%,5.5%,5%,4.5%,4%,3.5%,3%,2.5%,2%,1.5%,1%,0.5%,0%)*(AB62*AB65)</f>
        <v>0</v>
      </c>
      <c r="AC67" s="71">
        <f>CHOOSE(MATCH(AC66,{0.2;0.21;0.22;0.23;0.24;0.25;0.26;0.27;0.28;0.29;0.3;0.31;0.32;0.33;0.34;0.35;0.36;0.37;0.38;0.39;0.4}),10%,9.5%,9%,8.5%,8%,7.5%,7%,6.5%,6%,5.5%,5%,4.5%,4%,3.5%,3%,2.5%,2%,1.5%,1%,0.5%,0%)*(AC62*AC65)</f>
        <v>0</v>
      </c>
      <c r="AD67" s="71">
        <f>CHOOSE(MATCH(AD66,{0.2;0.21;0.22;0.23;0.24;0.25;0.26;0.27;0.28;0.29;0.3;0.31;0.32;0.33;0.34;0.35;0.36;0.37;0.38;0.39;0.4}),10%,9.5%,9%,8.5%,8%,7.5%,7%,6.5%,6%,5.5%,5%,4.5%,4%,3.5%,3%,2.5%,2%,1.5%,1%,0.5%,0%)*(AD62*AD65)</f>
        <v>0</v>
      </c>
      <c r="AE67" s="71">
        <f>CHOOSE(MATCH(AE66,{0.2;0.21;0.22;0.23;0.24;0.25;0.26;0.27;0.28;0.29;0.3;0.31;0.32;0.33;0.34;0.35;0.36;0.37;0.38;0.39;0.4}),10%,9.5%,9%,8.5%,8%,7.5%,7%,6.5%,6%,5.5%,5%,4.5%,4%,3.5%,3%,2.5%,2%,1.5%,1%,0.5%,0%)*(AE62*AE65)</f>
        <v>0</v>
      </c>
      <c r="AF67" s="71">
        <f>CHOOSE(MATCH(AF66,{0.2;0.21;0.22;0.23;0.24;0.25;0.26;0.27;0.28;0.29;0.3;0.31;0.32;0.33;0.34;0.35;0.36;0.37;0.38;0.39;0.4}),10%,9.5%,9%,8.5%,8%,7.5%,7%,6.5%,6%,5.5%,5%,4.5%,4%,3.5%,3%,2.5%,2%,1.5%,1%,0.5%,0%)*(AF62*AF65)</f>
        <v>0</v>
      </c>
      <c r="AG67" s="71">
        <f>CHOOSE(MATCH(AG66,{0.2;0.21;0.22;0.23;0.24;0.25;0.26;0.27;0.28;0.29;0.3;0.31;0.32;0.33;0.34;0.35;0.36;0.37;0.38;0.39;0.4}),10%,9.5%,9%,8.5%,8%,7.5%,7%,6.5%,6%,5.5%,5%,4.5%,4%,3.5%,3%,2.5%,2%,1.5%,1%,0.5%,0%)*(AG62*AG65)</f>
        <v>0</v>
      </c>
      <c r="AH67" s="71">
        <f>CHOOSE(MATCH(AH66,{0.2;0.21;0.22;0.23;0.24;0.25;0.26;0.27;0.28;0.29;0.3;0.31;0.32;0.33;0.34;0.35;0.36;0.37;0.38;0.39;0.4}),10%,9.5%,9%,8.5%,8%,7.5%,7%,6.5%,6%,5.5%,5%,4.5%,4%,3.5%,3%,2.5%,2%,1.5%,1%,0.5%,0%)*(AH62*AH65)</f>
        <v>0</v>
      </c>
      <c r="AI67" s="71">
        <f>CHOOSE(MATCH(AI66,{0.2;0.21;0.22;0.23;0.24;0.25;0.26;0.27;0.28;0.29;0.3;0.31;0.32;0.33;0.34;0.35;0.36;0.37;0.38;0.39;0.4}),10%,9.5%,9%,8.5%,8%,7.5%,7%,6.5%,6%,5.5%,5%,4.5%,4%,3.5%,3%,2.5%,2%,1.5%,1%,0.5%,0%)*(AI62*AI65)</f>
        <v>0</v>
      </c>
      <c r="AJ67" s="71">
        <f>CHOOSE(MATCH(AJ66,{0.2;0.21;0.22;0.23;0.24;0.25;0.26;0.27;0.28;0.29;0.3;0.31;0.32;0.33;0.34;0.35;0.36;0.37;0.38;0.39;0.4}),10%,9.5%,9%,8.5%,8%,7.5%,7%,6.5%,6%,5.5%,5%,4.5%,4%,3.5%,3%,2.5%,2%,1.5%,1%,0.5%,0%)*(AJ62*AJ65)</f>
        <v>0</v>
      </c>
      <c r="AK67" s="71">
        <f>CHOOSE(MATCH(AK66,{0.2;0.21;0.22;0.23;0.24;0.25;0.26;0.27;0.28;0.29;0.3;0.31;0.32;0.33;0.34;0.35;0.36;0.37;0.38;0.39;0.4}),10%,9.5%,9%,8.5%,8%,7.5%,7%,6.5%,6%,5.5%,5%,4.5%,4%,3.5%,3%,2.5%,2%,1.5%,1%,0.5%,0%)*(AK62*AK65)</f>
        <v>0</v>
      </c>
      <c r="AL67" s="71">
        <f>CHOOSE(MATCH(AL66,{0.2;0.21;0.22;0.23;0.24;0.25;0.26;0.27;0.28;0.29;0.3;0.31;0.32;0.33;0.34;0.35;0.36;0.37;0.38;0.39;0.4}),10%,9.5%,9%,8.5%,8%,7.5%,7%,6.5%,6%,5.5%,5%,4.5%,4%,3.5%,3%,2.5%,2%,1.5%,1%,0.5%,0%)*(AL62*AL65)</f>
        <v>0</v>
      </c>
      <c r="AM67" s="71">
        <f>CHOOSE(MATCH(AM66,{0.2;0.21;0.22;0.23;0.24;0.25;0.26;0.27;0.28;0.29;0.3;0.31;0.32;0.33;0.34;0.35;0.36;0.37;0.38;0.39;0.4}),10%,9.5%,9%,8.5%,8%,7.5%,7%,6.5%,6%,5.5%,5%,4.5%,4%,3.5%,3%,2.5%,2%,1.5%,1%,0.5%,0%)*(AM62*AM65)</f>
        <v>0</v>
      </c>
      <c r="AN67" s="71">
        <f>CHOOSE(MATCH(AN66,{0.2;0.21;0.22;0.23;0.24;0.25;0.26;0.27;0.28;0.29;0.3;0.31;0.32;0.33;0.34;0.35;0.36;0.37;0.38;0.39;0.4}),10%,9.5%,9%,8.5%,8%,7.5%,7%,6.5%,6%,5.5%,5%,4.5%,4%,3.5%,3%,2.5%,2%,1.5%,1%,0.5%,0%)*(AN62*AN65)</f>
        <v>0</v>
      </c>
      <c r="AO67" s="71">
        <f>CHOOSE(MATCH(AO66,{0.2;0.21;0.22;0.23;0.24;0.25;0.26;0.27;0.28;0.29;0.3;0.31;0.32;0.33;0.34;0.35;0.36;0.37;0.38;0.39;0.4}),10%,9.5%,9%,8.5%,8%,7.5%,7%,6.5%,6%,5.5%,5%,4.5%,4%,3.5%,3%,2.5%,2%,1.5%,1%,0.5%,0%)*(AO62*AO65)</f>
        <v>0</v>
      </c>
      <c r="AP67" s="71">
        <f>CHOOSE(MATCH(AP66,{0.2;0.21;0.22;0.23;0.24;0.25;0.26;0.27;0.28;0.29;0.3;0.31;0.32;0.33;0.34;0.35;0.36;0.37;0.38;0.39;0.4}),10%,9.5%,9%,8.5%,8%,7.5%,7%,6.5%,6%,5.5%,5%,4.5%,4%,3.5%,3%,2.5%,2%,1.5%,1%,0.5%,0%)*(AP62*AP65)</f>
        <v>0</v>
      </c>
      <c r="AQ67" s="71">
        <f>CHOOSE(MATCH(AQ66,{0.2;0.21;0.22;0.23;0.24;0.25;0.26;0.27;0.28;0.29;0.3;0.31;0.32;0.33;0.34;0.35;0.36;0.37;0.38;0.39;0.4}),10%,9.5%,9%,8.5%,8%,7.5%,7%,6.5%,6%,5.5%,5%,4.5%,4%,3.5%,3%,2.5%,2%,1.5%,1%,0.5%,0%)*(AQ62*AQ65)</f>
        <v>0</v>
      </c>
      <c r="AR67" s="95">
        <f>CHOOSE(MATCH(AR66,{0.2;0.21;0.22;0.23;0.24;0.25;0.26;0.27;0.28;0.29;0.3;0.31;0.32;0.33;0.34;0.35;0.36;0.37;0.38;0.39;0.4}),10%,9.5%,9%,8.5%,8%,7.5%,7%,6.5%,6%,5.5%,5%,4.5%,4%,3.5%,3%,2.5%,2%,1.5%,1%,0.5%,0%)*(AR62*AR65)</f>
        <v>0</v>
      </c>
      <c r="AS67" s="100">
        <f>SUM(C67:AR67)</f>
        <v>0</v>
      </c>
      <c r="AT67" s="143"/>
    </row>
    <row r="68" spans="1:46">
      <c r="B68" s="112" t="s">
        <v>93</v>
      </c>
      <c r="C68" s="113">
        <f>(C62-C66)</f>
        <v>-0.2</v>
      </c>
    </row>
    <row r="74" spans="1:46" ht="47.25">
      <c r="B74" s="114" t="s">
        <v>92</v>
      </c>
      <c r="C74" s="124" t="s">
        <v>99</v>
      </c>
      <c r="D74" s="4" t="s">
        <v>57</v>
      </c>
    </row>
    <row r="75" spans="1:46" ht="15.75">
      <c r="B75" s="114" t="s">
        <v>94</v>
      </c>
      <c r="C75" s="4">
        <f>VLOOKUP(C74,wine,3,FALSE)</f>
        <v>1580</v>
      </c>
      <c r="D75" s="4">
        <f>VLOOKUP(D74,wine2,2,FALSE)</f>
        <v>1580</v>
      </c>
    </row>
    <row r="76" spans="1:46" ht="15.75">
      <c r="B76" s="114" t="s">
        <v>95</v>
      </c>
    </row>
    <row r="77" spans="1:46" ht="15.75">
      <c r="B77" s="114" t="s">
        <v>96</v>
      </c>
      <c r="C77" s="111">
        <f>C75*C76</f>
        <v>0</v>
      </c>
    </row>
    <row r="78" spans="1:46" ht="15.75">
      <c r="B78" s="114" t="s">
        <v>97</v>
      </c>
    </row>
    <row r="79" spans="1:46" ht="15.75">
      <c r="B79" s="115" t="s">
        <v>98</v>
      </c>
      <c r="C79" s="4" t="e">
        <f>C77/C78</f>
        <v>#DIV/0!</v>
      </c>
    </row>
    <row r="80" spans="1:46" ht="15.75">
      <c r="B80" s="115" t="s">
        <v>16</v>
      </c>
    </row>
  </sheetData>
  <mergeCells count="18">
    <mergeCell ref="A40:A46"/>
    <mergeCell ref="A47:A53"/>
    <mergeCell ref="A54:A60"/>
    <mergeCell ref="A61:A67"/>
    <mergeCell ref="AT28:AT32"/>
    <mergeCell ref="AT35:AT39"/>
    <mergeCell ref="AT42:AT46"/>
    <mergeCell ref="AT49:AT53"/>
    <mergeCell ref="AT56:AT60"/>
    <mergeCell ref="AT63:AT67"/>
    <mergeCell ref="A26:A32"/>
    <mergeCell ref="A33:A39"/>
    <mergeCell ref="A17:A19"/>
    <mergeCell ref="A2:A4"/>
    <mergeCell ref="A5:A7"/>
    <mergeCell ref="A8:A10"/>
    <mergeCell ref="A11:A13"/>
    <mergeCell ref="A14:A16"/>
  </mergeCells>
  <dataValidations count="2">
    <dataValidation type="list" allowBlank="1" showInputMessage="1" showErrorMessage="1" sqref="C74">
      <formula1>Liste</formula1>
    </dataValidation>
    <dataValidation type="list" allowBlank="1" showInputMessage="1" showErrorMessage="1" sqref="D74">
      <formula1>Liste2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'Wine Prices '!$C$3:$C$44</xm:f>
          </x14:formula1>
          <xm:sqref>C74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1:D44"/>
  <sheetViews>
    <sheetView topLeftCell="A14" workbookViewId="0">
      <selection activeCell="C3" sqref="C3:D44"/>
    </sheetView>
  </sheetViews>
  <sheetFormatPr baseColWidth="10" defaultRowHeight="15.75"/>
  <cols>
    <col min="2" max="4" width="23.625" style="110" customWidth="1"/>
    <col min="5" max="44" width="23.625" customWidth="1"/>
  </cols>
  <sheetData>
    <row r="1" spans="2:4" ht="16.5" thickBot="1"/>
    <row r="2" spans="2:4" ht="16.5" thickBot="1">
      <c r="B2" s="128" t="s">
        <v>14</v>
      </c>
      <c r="C2" s="129" t="s">
        <v>105</v>
      </c>
      <c r="D2" s="130" t="s">
        <v>60</v>
      </c>
    </row>
    <row r="3" spans="2:4">
      <c r="B3" s="125" t="s">
        <v>65</v>
      </c>
      <c r="C3" s="126" t="s">
        <v>19</v>
      </c>
      <c r="D3" s="127">
        <v>198</v>
      </c>
    </row>
    <row r="4" spans="2:4">
      <c r="B4" s="119" t="s">
        <v>66</v>
      </c>
      <c r="C4" s="116" t="s">
        <v>20</v>
      </c>
      <c r="D4" s="120">
        <v>198</v>
      </c>
    </row>
    <row r="5" spans="2:4">
      <c r="B5" s="119" t="s">
        <v>67</v>
      </c>
      <c r="C5" s="117" t="s">
        <v>21</v>
      </c>
      <c r="D5" s="120">
        <v>198</v>
      </c>
    </row>
    <row r="6" spans="2:4">
      <c r="B6" s="119" t="s">
        <v>68</v>
      </c>
      <c r="C6" s="117" t="s">
        <v>22</v>
      </c>
      <c r="D6" s="120">
        <v>230</v>
      </c>
    </row>
    <row r="7" spans="2:4">
      <c r="B7" s="119" t="s">
        <v>69</v>
      </c>
      <c r="C7" s="117" t="s">
        <v>23</v>
      </c>
      <c r="D7" s="120">
        <v>238</v>
      </c>
    </row>
    <row r="8" spans="2:4">
      <c r="B8" s="119" t="s">
        <v>71</v>
      </c>
      <c r="C8" s="117" t="s">
        <v>25</v>
      </c>
      <c r="D8" s="120">
        <v>258</v>
      </c>
    </row>
    <row r="9" spans="2:4">
      <c r="B9" s="119" t="s">
        <v>70</v>
      </c>
      <c r="C9" s="117" t="s">
        <v>24</v>
      </c>
      <c r="D9" s="120">
        <v>258</v>
      </c>
    </row>
    <row r="10" spans="2:4">
      <c r="B10" s="119" t="s">
        <v>72</v>
      </c>
      <c r="C10" s="117" t="s">
        <v>26</v>
      </c>
      <c r="D10" s="120">
        <v>390</v>
      </c>
    </row>
    <row r="11" spans="2:4">
      <c r="B11" s="119" t="s">
        <v>74</v>
      </c>
      <c r="C11" s="117" t="s">
        <v>28</v>
      </c>
      <c r="D11" s="120">
        <v>450</v>
      </c>
    </row>
    <row r="12" spans="2:4">
      <c r="B12" s="119" t="s">
        <v>73</v>
      </c>
      <c r="C12" s="117" t="s">
        <v>27</v>
      </c>
      <c r="D12" s="120">
        <v>450</v>
      </c>
    </row>
    <row r="13" spans="2:4">
      <c r="B13" s="119" t="s">
        <v>75</v>
      </c>
      <c r="C13" s="117" t="s">
        <v>29</v>
      </c>
      <c r="D13" s="120">
        <v>476</v>
      </c>
    </row>
    <row r="14" spans="2:4">
      <c r="B14" s="119" t="s">
        <v>76</v>
      </c>
      <c r="C14" s="117" t="s">
        <v>30</v>
      </c>
      <c r="D14" s="120">
        <v>538</v>
      </c>
    </row>
    <row r="15" spans="2:4" ht="31.5">
      <c r="B15" s="121" t="s">
        <v>78</v>
      </c>
      <c r="C15" s="117" t="s">
        <v>32</v>
      </c>
      <c r="D15" s="120">
        <v>580</v>
      </c>
    </row>
    <row r="16" spans="2:4">
      <c r="B16" s="119" t="s">
        <v>77</v>
      </c>
      <c r="C16" s="117" t="s">
        <v>31</v>
      </c>
      <c r="D16" s="120">
        <v>580</v>
      </c>
    </row>
    <row r="17" spans="2:4">
      <c r="B17" s="119" t="s">
        <v>79</v>
      </c>
      <c r="C17" s="117" t="s">
        <v>33</v>
      </c>
      <c r="D17" s="120">
        <v>590</v>
      </c>
    </row>
    <row r="18" spans="2:4">
      <c r="B18" s="121" t="s">
        <v>80</v>
      </c>
      <c r="C18" s="117" t="s">
        <v>34</v>
      </c>
      <c r="D18" s="120">
        <v>660</v>
      </c>
    </row>
    <row r="19" spans="2:4">
      <c r="B19" s="119" t="s">
        <v>35</v>
      </c>
      <c r="C19" s="117" t="s">
        <v>35</v>
      </c>
      <c r="D19" s="120">
        <v>670</v>
      </c>
    </row>
    <row r="20" spans="2:4">
      <c r="B20" s="119" t="s">
        <v>82</v>
      </c>
      <c r="C20" s="117" t="s">
        <v>36</v>
      </c>
      <c r="D20" s="120">
        <v>858</v>
      </c>
    </row>
    <row r="21" spans="2:4" ht="31.5">
      <c r="B21" s="121" t="s">
        <v>86</v>
      </c>
      <c r="C21" s="117" t="s">
        <v>40</v>
      </c>
      <c r="D21" s="120">
        <v>890</v>
      </c>
    </row>
    <row r="22" spans="2:4" ht="31.5">
      <c r="B22" s="121" t="s">
        <v>81</v>
      </c>
      <c r="C22" s="117" t="s">
        <v>32</v>
      </c>
      <c r="D22" s="120">
        <v>978</v>
      </c>
    </row>
    <row r="23" spans="2:4">
      <c r="B23" s="123" t="s">
        <v>53</v>
      </c>
      <c r="C23" s="116" t="s">
        <v>53</v>
      </c>
      <c r="D23" s="120">
        <v>980</v>
      </c>
    </row>
    <row r="24" spans="2:4">
      <c r="B24" s="119" t="s">
        <v>87</v>
      </c>
      <c r="C24" s="117" t="s">
        <v>41</v>
      </c>
      <c r="D24" s="120">
        <v>1080</v>
      </c>
    </row>
    <row r="25" spans="2:4">
      <c r="B25" s="119" t="s">
        <v>83</v>
      </c>
      <c r="C25" s="117" t="s">
        <v>37</v>
      </c>
      <c r="D25" s="120">
        <v>1138</v>
      </c>
    </row>
    <row r="26" spans="2:4">
      <c r="B26" s="119" t="s">
        <v>84</v>
      </c>
      <c r="C26" s="117" t="s">
        <v>38</v>
      </c>
      <c r="D26" s="120">
        <v>1188</v>
      </c>
    </row>
    <row r="27" spans="2:4">
      <c r="B27" s="119" t="s">
        <v>85</v>
      </c>
      <c r="C27" s="117" t="s">
        <v>39</v>
      </c>
      <c r="D27" s="120">
        <v>1200</v>
      </c>
    </row>
    <row r="28" spans="2:4" ht="31.5">
      <c r="B28" s="121" t="s">
        <v>88</v>
      </c>
      <c r="C28" s="117" t="s">
        <v>40</v>
      </c>
      <c r="D28" s="120">
        <v>1380</v>
      </c>
    </row>
    <row r="29" spans="2:4">
      <c r="B29" s="123"/>
      <c r="C29" s="116" t="s">
        <v>62</v>
      </c>
      <c r="D29" s="120">
        <v>1380</v>
      </c>
    </row>
    <row r="30" spans="2:4">
      <c r="B30" s="123"/>
      <c r="C30" s="116" t="s">
        <v>63</v>
      </c>
      <c r="D30" s="120">
        <v>1380</v>
      </c>
    </row>
    <row r="31" spans="2:4" ht="31.5">
      <c r="B31" s="124" t="s">
        <v>99</v>
      </c>
      <c r="C31" s="118" t="s">
        <v>57</v>
      </c>
      <c r="D31" s="120">
        <v>1580</v>
      </c>
    </row>
    <row r="32" spans="2:4" ht="31.5">
      <c r="B32" s="124" t="s">
        <v>100</v>
      </c>
      <c r="C32" s="118" t="s">
        <v>58</v>
      </c>
      <c r="D32" s="120">
        <v>2580</v>
      </c>
    </row>
    <row r="33" spans="2:4">
      <c r="B33" s="123"/>
      <c r="C33" s="118" t="s">
        <v>45</v>
      </c>
      <c r="D33" s="120">
        <v>2880</v>
      </c>
    </row>
    <row r="34" spans="2:4" ht="31.5">
      <c r="B34" s="121" t="s">
        <v>89</v>
      </c>
      <c r="C34" s="117" t="s">
        <v>42</v>
      </c>
      <c r="D34" s="120">
        <v>3280</v>
      </c>
    </row>
    <row r="35" spans="2:4">
      <c r="B35" s="119" t="s">
        <v>90</v>
      </c>
      <c r="C35" s="117" t="s">
        <v>43</v>
      </c>
      <c r="D35" s="120">
        <v>3880</v>
      </c>
    </row>
    <row r="36" spans="2:4">
      <c r="B36" s="123" t="s">
        <v>102</v>
      </c>
      <c r="C36" s="118" t="s">
        <v>56</v>
      </c>
      <c r="D36" s="120">
        <v>4800</v>
      </c>
    </row>
    <row r="37" spans="2:4" ht="47.25">
      <c r="B37" s="124" t="s">
        <v>101</v>
      </c>
      <c r="C37" s="118" t="s">
        <v>47</v>
      </c>
      <c r="D37" s="120">
        <v>5500</v>
      </c>
    </row>
    <row r="38" spans="2:4">
      <c r="B38" s="119" t="s">
        <v>91</v>
      </c>
      <c r="C38" s="118" t="s">
        <v>44</v>
      </c>
      <c r="D38" s="120">
        <v>5800</v>
      </c>
    </row>
    <row r="39" spans="2:4">
      <c r="B39" s="123" t="s">
        <v>103</v>
      </c>
      <c r="C39" s="118" t="s">
        <v>48</v>
      </c>
      <c r="D39" s="120">
        <v>10000</v>
      </c>
    </row>
    <row r="40" spans="2:4">
      <c r="B40" s="123" t="s">
        <v>104</v>
      </c>
      <c r="C40" s="118" t="s">
        <v>49</v>
      </c>
      <c r="D40" s="120">
        <v>13800</v>
      </c>
    </row>
    <row r="41" spans="2:4">
      <c r="B41" s="123" t="s">
        <v>52</v>
      </c>
      <c r="C41" s="116" t="s">
        <v>52</v>
      </c>
      <c r="D41" s="120"/>
    </row>
    <row r="42" spans="2:4">
      <c r="B42" s="123" t="s">
        <v>54</v>
      </c>
      <c r="C42" s="116" t="s">
        <v>64</v>
      </c>
      <c r="D42" s="120"/>
    </row>
    <row r="43" spans="2:4">
      <c r="B43" s="123"/>
      <c r="C43" s="116" t="s">
        <v>61</v>
      </c>
      <c r="D43" s="120"/>
    </row>
    <row r="44" spans="2:4" ht="16.5" thickBot="1">
      <c r="B44" s="131"/>
      <c r="C44" s="132" t="s">
        <v>46</v>
      </c>
      <c r="D44" s="122"/>
    </row>
  </sheetData>
  <autoFilter ref="B2:D2"/>
  <sortState ref="B5:D44">
    <sortCondition ref="D5:D44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Sheet</vt:lpstr>
      <vt:lpstr>Wine Prices </vt:lpstr>
      <vt:lpstr>Sales Target </vt:lpstr>
      <vt:lpstr>Personal Bonus</vt:lpstr>
      <vt:lpstr>Liste</vt:lpstr>
      <vt:lpstr>Liste2</vt:lpstr>
      <vt:lpstr>wine</vt:lpstr>
      <vt:lpstr>wine2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Utilisateur</cp:lastModifiedBy>
  <dcterms:created xsi:type="dcterms:W3CDTF">2012-05-26T01:29:35Z</dcterms:created>
  <dcterms:modified xsi:type="dcterms:W3CDTF">2012-06-02T06:29:04Z</dcterms:modified>
</cp:coreProperties>
</file>