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defaultThemeVersion="124226"/>
  <bookViews>
    <workbookView xWindow="120" yWindow="60" windowWidth="19320" windowHeight="11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4" i="1"/>
  <c r="I34"/>
  <c r="H34"/>
  <c r="G34"/>
  <c r="F34"/>
  <c r="E34"/>
  <c r="D34"/>
  <c r="J32"/>
  <c r="I32"/>
  <c r="H32"/>
  <c r="G32"/>
  <c r="F32"/>
  <c r="E32"/>
  <c r="D32"/>
  <c r="J30"/>
  <c r="I30"/>
  <c r="H30"/>
  <c r="G30"/>
  <c r="F30"/>
  <c r="E30"/>
  <c r="D30"/>
  <c r="J28"/>
  <c r="I28"/>
  <c r="H28"/>
  <c r="G28"/>
  <c r="F28"/>
  <c r="E28"/>
  <c r="D28"/>
  <c r="J26"/>
  <c r="I26"/>
  <c r="H26"/>
  <c r="G26"/>
  <c r="F26"/>
  <c r="E26"/>
  <c r="D26"/>
  <c r="J24"/>
  <c r="I24"/>
  <c r="H24"/>
  <c r="G24"/>
  <c r="F24"/>
  <c r="E24"/>
  <c r="D24"/>
  <c r="J22"/>
  <c r="I22"/>
  <c r="H22"/>
  <c r="G22"/>
  <c r="F22"/>
  <c r="E22"/>
  <c r="D22"/>
  <c r="J20"/>
  <c r="I20"/>
  <c r="H20"/>
  <c r="G20"/>
  <c r="F20"/>
  <c r="E20"/>
  <c r="D20"/>
  <c r="J18"/>
  <c r="I18"/>
  <c r="H18"/>
  <c r="G18"/>
  <c r="F18"/>
  <c r="E18"/>
  <c r="D18"/>
  <c r="J16"/>
  <c r="I16"/>
  <c r="H16"/>
  <c r="G16"/>
  <c r="F16"/>
  <c r="E16"/>
  <c r="D16"/>
  <c r="J14"/>
  <c r="I14"/>
  <c r="H14"/>
  <c r="G14"/>
  <c r="F14"/>
  <c r="E14"/>
  <c r="D14"/>
  <c r="J12"/>
  <c r="I12"/>
  <c r="H12"/>
  <c r="G12"/>
  <c r="F12"/>
  <c r="E12"/>
  <c r="D12"/>
  <c r="J10"/>
  <c r="I10"/>
  <c r="H10"/>
  <c r="G10"/>
  <c r="F10"/>
  <c r="E10"/>
  <c r="D10"/>
  <c r="J8"/>
  <c r="I8"/>
  <c r="H8"/>
  <c r="G8"/>
  <c r="F8"/>
  <c r="E8"/>
  <c r="D8"/>
  <c r="E6"/>
  <c r="F6"/>
  <c r="G6"/>
  <c r="H6"/>
  <c r="I6"/>
  <c r="J6"/>
  <c r="D6"/>
  <c r="K34" l="1"/>
  <c r="K32"/>
  <c r="F48" l="1"/>
  <c r="Q21"/>
  <c r="K6"/>
  <c r="Q20"/>
  <c r="Q19"/>
  <c r="Q18"/>
  <c r="Q17"/>
  <c r="Q16"/>
  <c r="Q15"/>
  <c r="Q14"/>
  <c r="Q13"/>
  <c r="Q12"/>
  <c r="Q11"/>
  <c r="F39" l="1"/>
  <c r="F40"/>
  <c r="F41"/>
  <c r="F42"/>
  <c r="F43"/>
  <c r="F44"/>
  <c r="F45"/>
  <c r="F46"/>
  <c r="F47"/>
  <c r="F38"/>
  <c r="K10" l="1"/>
  <c r="K8"/>
  <c r="K30"/>
  <c r="K28"/>
  <c r="K26"/>
  <c r="K24"/>
  <c r="K22"/>
  <c r="K20"/>
  <c r="K18"/>
  <c r="K16"/>
  <c r="K14"/>
  <c r="K12"/>
</calcChain>
</file>

<file path=xl/sharedStrings.xml><?xml version="1.0" encoding="utf-8"?>
<sst xmlns="http://schemas.openxmlformats.org/spreadsheetml/2006/main" count="60" uniqueCount="32">
  <si>
    <t xml:space="preserve">DALILA </t>
  </si>
  <si>
    <t>THAQI</t>
  </si>
  <si>
    <t>AVNI</t>
  </si>
  <si>
    <t>BESIM</t>
  </si>
  <si>
    <t>REMZI</t>
  </si>
  <si>
    <t>JAQUES</t>
  </si>
  <si>
    <t>LULZIM</t>
  </si>
  <si>
    <t>EMGAT</t>
  </si>
  <si>
    <t>YANN</t>
  </si>
  <si>
    <t>LUNDI</t>
  </si>
  <si>
    <t>MARDI</t>
  </si>
  <si>
    <t>MERCREDI</t>
  </si>
  <si>
    <t>JEUDI</t>
  </si>
  <si>
    <t>VENDREDI</t>
  </si>
  <si>
    <t>SAMEDI</t>
  </si>
  <si>
    <t>DIMANCHE</t>
  </si>
  <si>
    <t>50XX</t>
  </si>
  <si>
    <t>TOURNANT</t>
  </si>
  <si>
    <t>MONNEY</t>
  </si>
  <si>
    <t>INTERIM</t>
  </si>
  <si>
    <t>RAOUL</t>
  </si>
  <si>
    <t>PASCAL</t>
  </si>
  <si>
    <t>DOMINIQUE</t>
  </si>
  <si>
    <t>MORLON</t>
  </si>
  <si>
    <t xml:space="preserve">EYMARD </t>
  </si>
  <si>
    <t>HEURE SEMAINE</t>
  </si>
  <si>
    <t>HEURE DEBUT</t>
  </si>
  <si>
    <t>HEURE FIN</t>
  </si>
  <si>
    <t>TOTAL JOUR</t>
  </si>
  <si>
    <t>PLANNING HEBDOMADAIRE</t>
  </si>
  <si>
    <t>TOURNEE</t>
  </si>
  <si>
    <t>HEURE PAR JOUR</t>
  </si>
</sst>
</file>

<file path=xl/styles.xml><?xml version="1.0" encoding="utf-8"?>
<styleSheet xmlns="http://schemas.openxmlformats.org/spreadsheetml/2006/main">
  <numFmts count="1">
    <numFmt numFmtId="164" formatCode="hh/mm&quot; h&quot;;@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5">
    <xf numFmtId="0" fontId="0" fillId="0" borderId="0" xfId="0"/>
    <xf numFmtId="9" fontId="0" fillId="0" borderId="0" xfId="1" applyFont="1"/>
    <xf numFmtId="0" fontId="0" fillId="0" borderId="0" xfId="0" applyFill="1" applyBorder="1"/>
    <xf numFmtId="0" fontId="0" fillId="0" borderId="0" xfId="0" applyBorder="1"/>
    <xf numFmtId="0" fontId="3" fillId="0" borderId="0" xfId="0" applyFont="1"/>
    <xf numFmtId="0" fontId="3" fillId="0" borderId="0" xfId="0" applyFont="1" applyBorder="1"/>
    <xf numFmtId="0" fontId="3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2" xfId="0" applyFont="1" applyBorder="1"/>
    <xf numFmtId="164" fontId="3" fillId="0" borderId="19" xfId="0" applyNumberFormat="1" applyFont="1" applyBorder="1"/>
    <xf numFmtId="164" fontId="3" fillId="0" borderId="21" xfId="0" applyNumberFormat="1" applyFont="1" applyBorder="1"/>
    <xf numFmtId="164" fontId="3" fillId="0" borderId="13" xfId="0" applyNumberFormat="1" applyFont="1" applyBorder="1"/>
    <xf numFmtId="164" fontId="3" fillId="0" borderId="4" xfId="0" applyNumberFormat="1" applyFont="1" applyBorder="1"/>
    <xf numFmtId="164" fontId="3" fillId="0" borderId="6" xfId="0" applyNumberFormat="1" applyFont="1" applyBorder="1"/>
    <xf numFmtId="0" fontId="3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/>
    <xf numFmtId="0" fontId="4" fillId="0" borderId="26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9" fontId="3" fillId="0" borderId="29" xfId="1" applyFont="1" applyFill="1" applyBorder="1" applyAlignment="1">
      <alignment horizontal="center" vertical="center"/>
    </xf>
    <xf numFmtId="9" fontId="3" fillId="0" borderId="30" xfId="1" applyFont="1" applyFill="1" applyBorder="1" applyAlignment="1">
      <alignment horizontal="center" vertical="center"/>
    </xf>
    <xf numFmtId="0" fontId="2" fillId="0" borderId="31" xfId="0" applyFont="1" applyBorder="1"/>
    <xf numFmtId="0" fontId="2" fillId="0" borderId="2" xfId="0" applyFont="1" applyBorder="1"/>
    <xf numFmtId="164" fontId="3" fillId="0" borderId="17" xfId="0" applyNumberFormat="1" applyFont="1" applyBorder="1" applyAlignment="1">
      <alignment horizontal="center" vertical="center"/>
    </xf>
    <xf numFmtId="0" fontId="3" fillId="0" borderId="16" xfId="0" applyFont="1" applyBorder="1"/>
    <xf numFmtId="0" fontId="3" fillId="0" borderId="26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3" fillId="12" borderId="28" xfId="1" applyNumberFormat="1" applyFont="1" applyFill="1" applyBorder="1" applyAlignment="1">
      <alignment horizontal="center" vertical="center"/>
    </xf>
    <xf numFmtId="0" fontId="3" fillId="12" borderId="29" xfId="1" applyNumberFormat="1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3" fillId="11" borderId="33" xfId="1" applyNumberFormat="1" applyFont="1" applyFill="1" applyBorder="1" applyAlignment="1">
      <alignment horizontal="center" vertical="center"/>
    </xf>
    <xf numFmtId="164" fontId="3" fillId="0" borderId="14" xfId="0" applyNumberFormat="1" applyFont="1" applyBorder="1"/>
    <xf numFmtId="164" fontId="3" fillId="0" borderId="9" xfId="0" applyNumberFormat="1" applyFont="1" applyBorder="1"/>
    <xf numFmtId="164" fontId="3" fillId="0" borderId="34" xfId="0" applyNumberFormat="1" applyFont="1" applyBorder="1"/>
    <xf numFmtId="0" fontId="3" fillId="0" borderId="0" xfId="0" applyFont="1" applyBorder="1" applyAlignment="1">
      <alignment horizontal="center" vertical="center"/>
    </xf>
    <xf numFmtId="9" fontId="4" fillId="0" borderId="0" xfId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9" fontId="0" fillId="0" borderId="11" xfId="1" applyFont="1" applyFill="1" applyBorder="1" applyAlignment="1">
      <alignment horizontal="center" vertical="center"/>
    </xf>
    <xf numFmtId="0" fontId="0" fillId="0" borderId="39" xfId="1" applyNumberFormat="1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13" borderId="12" xfId="0" applyFont="1" applyFill="1" applyBorder="1" applyAlignment="1">
      <alignment horizontal="center" vertical="center"/>
    </xf>
    <xf numFmtId="0" fontId="3" fillId="13" borderId="5" xfId="0" applyNumberFormat="1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49"/>
  <sheetViews>
    <sheetView tabSelected="1" workbookViewId="0">
      <selection activeCell="K1" sqref="K1"/>
    </sheetView>
  </sheetViews>
  <sheetFormatPr baseColWidth="10" defaultRowHeight="15"/>
  <cols>
    <col min="10" max="10" width="11.42578125" customWidth="1"/>
    <col min="11" max="11" width="15.85546875" customWidth="1"/>
  </cols>
  <sheetData>
    <row r="1" spans="2:19">
      <c r="C1" s="3"/>
      <c r="D1" s="104" t="s">
        <v>29</v>
      </c>
      <c r="E1" s="104"/>
      <c r="F1" s="104"/>
      <c r="G1" s="104"/>
      <c r="H1" s="104"/>
      <c r="I1" s="104"/>
      <c r="J1" s="104"/>
      <c r="K1" s="3"/>
    </row>
    <row r="2" spans="2:19">
      <c r="B2" s="3"/>
      <c r="C2" s="3"/>
      <c r="D2" s="104"/>
      <c r="E2" s="104"/>
      <c r="F2" s="104"/>
      <c r="G2" s="104"/>
      <c r="H2" s="104"/>
      <c r="I2" s="104"/>
      <c r="J2" s="104"/>
    </row>
    <row r="3" spans="2:19" ht="15.75" thickBot="1">
      <c r="C3" s="3"/>
      <c r="D3" s="3"/>
      <c r="E3" s="3"/>
      <c r="F3" s="3"/>
      <c r="G3" s="3"/>
      <c r="H3" s="3"/>
      <c r="I3" s="3"/>
      <c r="J3" s="3"/>
      <c r="K3" s="3"/>
    </row>
    <row r="4" spans="2:19" ht="17.25" thickTop="1" thickBot="1">
      <c r="B4" s="5"/>
      <c r="C4" s="5"/>
      <c r="D4" s="18" t="s">
        <v>9</v>
      </c>
      <c r="E4" s="18" t="s">
        <v>10</v>
      </c>
      <c r="F4" s="18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9" t="s">
        <v>25</v>
      </c>
      <c r="L4" s="3"/>
    </row>
    <row r="5" spans="2:19" ht="16.5" thickTop="1">
      <c r="B5" s="36" t="s">
        <v>1</v>
      </c>
      <c r="C5" s="37" t="s">
        <v>17</v>
      </c>
      <c r="D5" s="76">
        <v>5012</v>
      </c>
      <c r="E5" s="22"/>
      <c r="F5" s="72">
        <v>5034</v>
      </c>
      <c r="G5" s="22"/>
      <c r="H5" s="54">
        <v>5015</v>
      </c>
      <c r="I5" s="22"/>
      <c r="J5" s="23"/>
      <c r="K5" s="5"/>
      <c r="L5" s="3"/>
    </row>
    <row r="6" spans="2:19" ht="18.75">
      <c r="B6" s="102" t="s">
        <v>31</v>
      </c>
      <c r="C6" s="103"/>
      <c r="D6" s="34">
        <f>IF(D5="","",VLOOKUP(D5,$N$11:$Q$21,4,0)*24)</f>
        <v>12</v>
      </c>
      <c r="E6" s="7" t="str">
        <f t="shared" ref="E6:J6" si="0">IF(E5="","",VLOOKUP(E5,$N$11:$Q$21,4,0)*24)</f>
        <v/>
      </c>
      <c r="F6" s="7">
        <f t="shared" si="0"/>
        <v>11.999999999999998</v>
      </c>
      <c r="G6" s="7" t="str">
        <f t="shared" si="0"/>
        <v/>
      </c>
      <c r="H6" s="7">
        <f t="shared" si="0"/>
        <v>8</v>
      </c>
      <c r="I6" s="7" t="str">
        <f t="shared" si="0"/>
        <v/>
      </c>
      <c r="J6" s="35" t="str">
        <f t="shared" si="0"/>
        <v/>
      </c>
      <c r="K6" s="20">
        <f>SUM(D6:J6)</f>
        <v>32</v>
      </c>
      <c r="L6" s="2"/>
    </row>
    <row r="7" spans="2:19" ht="18.75">
      <c r="B7" s="38" t="s">
        <v>4</v>
      </c>
      <c r="C7" s="39" t="s">
        <v>17</v>
      </c>
      <c r="D7" s="24"/>
      <c r="E7" s="25"/>
      <c r="F7" s="57">
        <v>5029</v>
      </c>
      <c r="G7" s="57">
        <v>5029</v>
      </c>
      <c r="H7" s="57">
        <v>5029</v>
      </c>
      <c r="I7" s="25"/>
      <c r="J7" s="26"/>
      <c r="K7" s="21"/>
      <c r="L7" s="3"/>
    </row>
    <row r="8" spans="2:19" ht="18.75">
      <c r="B8" s="102" t="s">
        <v>31</v>
      </c>
      <c r="C8" s="103"/>
      <c r="D8" s="34" t="str">
        <f>IF(D7="","",VLOOKUP(D7,$N$11:$Q$21,4,0)*24)</f>
        <v/>
      </c>
      <c r="E8" s="7" t="str">
        <f t="shared" ref="E8" si="1">IF(E7="","",VLOOKUP(E7,$N$11:$Q$21,4,0)*24)</f>
        <v/>
      </c>
      <c r="F8" s="7">
        <f t="shared" ref="F8" si="2">IF(F7="","",VLOOKUP(F7,$N$11:$Q$21,4,0)*24)</f>
        <v>11.999999999999998</v>
      </c>
      <c r="G8" s="7">
        <f t="shared" ref="G8" si="3">IF(G7="","",VLOOKUP(G7,$N$11:$Q$21,4,0)*24)</f>
        <v>11.999999999999998</v>
      </c>
      <c r="H8" s="7">
        <f t="shared" ref="H8" si="4">IF(H7="","",VLOOKUP(H7,$N$11:$Q$21,4,0)*24)</f>
        <v>11.999999999999998</v>
      </c>
      <c r="I8" s="7" t="str">
        <f t="shared" ref="I8" si="5">IF(I7="","",VLOOKUP(I7,$N$11:$Q$21,4,0)*24)</f>
        <v/>
      </c>
      <c r="J8" s="35" t="str">
        <f t="shared" ref="J8" si="6">IF(J7="","",VLOOKUP(J7,$N$11:$Q$21,4,0)*24)</f>
        <v/>
      </c>
      <c r="K8" s="20">
        <f>SUM(D8:J8)</f>
        <v>35.999999999999993</v>
      </c>
      <c r="L8" s="2"/>
    </row>
    <row r="9" spans="2:19" ht="19.5" thickBot="1">
      <c r="B9" s="40" t="s">
        <v>7</v>
      </c>
      <c r="C9" s="38" t="s">
        <v>17</v>
      </c>
      <c r="D9" s="17"/>
      <c r="E9" s="6"/>
      <c r="F9" s="77">
        <v>5012</v>
      </c>
      <c r="G9" s="77">
        <v>5012</v>
      </c>
      <c r="H9" s="77">
        <v>5012</v>
      </c>
      <c r="I9" s="6"/>
      <c r="J9" s="8"/>
      <c r="K9" s="21"/>
      <c r="L9" s="3"/>
    </row>
    <row r="10" spans="2:19" ht="19.5" thickTop="1">
      <c r="B10" s="102" t="s">
        <v>31</v>
      </c>
      <c r="C10" s="103"/>
      <c r="D10" s="34" t="str">
        <f>IF(D9="","",VLOOKUP(D9,$N$11:$Q$21,4,0)*24)</f>
        <v/>
      </c>
      <c r="E10" s="7" t="str">
        <f t="shared" ref="E10" si="7">IF(E9="","",VLOOKUP(E9,$N$11:$Q$21,4,0)*24)</f>
        <v/>
      </c>
      <c r="F10" s="7">
        <f t="shared" ref="F10" si="8">IF(F9="","",VLOOKUP(F9,$N$11:$Q$21,4,0)*24)</f>
        <v>12</v>
      </c>
      <c r="G10" s="7">
        <f t="shared" ref="G10" si="9">IF(G9="","",VLOOKUP(G9,$N$11:$Q$21,4,0)*24)</f>
        <v>12</v>
      </c>
      <c r="H10" s="7">
        <f t="shared" ref="H10" si="10">IF(H9="","",VLOOKUP(H9,$N$11:$Q$21,4,0)*24)</f>
        <v>12</v>
      </c>
      <c r="I10" s="7" t="str">
        <f t="shared" ref="I10" si="11">IF(I9="","",VLOOKUP(I9,$N$11:$Q$21,4,0)*24)</f>
        <v/>
      </c>
      <c r="J10" s="35" t="str">
        <f t="shared" ref="J10" si="12">IF(J9="","",VLOOKUP(J9,$N$11:$Q$21,4,0)*24)</f>
        <v/>
      </c>
      <c r="K10" s="20">
        <f>SUM(D10:J10)</f>
        <v>36</v>
      </c>
      <c r="L10" s="2"/>
      <c r="M10" s="4"/>
      <c r="N10" s="33" t="s">
        <v>30</v>
      </c>
      <c r="O10" s="30" t="s">
        <v>26</v>
      </c>
      <c r="P10" s="31" t="s">
        <v>27</v>
      </c>
      <c r="Q10" s="10" t="s">
        <v>28</v>
      </c>
      <c r="R10" s="4"/>
      <c r="S10" s="4"/>
    </row>
    <row r="11" spans="2:19" ht="18.75">
      <c r="B11" s="40" t="s">
        <v>0</v>
      </c>
      <c r="C11" s="38">
        <v>5015</v>
      </c>
      <c r="D11" s="51">
        <v>5015</v>
      </c>
      <c r="E11" s="52">
        <v>5015</v>
      </c>
      <c r="F11" s="52">
        <v>5015</v>
      </c>
      <c r="G11" s="52">
        <v>5015</v>
      </c>
      <c r="H11" s="6"/>
      <c r="I11" s="6"/>
      <c r="J11" s="53">
        <v>5015</v>
      </c>
      <c r="K11" s="21"/>
      <c r="L11" s="3"/>
      <c r="M11" s="4"/>
      <c r="N11" s="42">
        <v>5015</v>
      </c>
      <c r="O11" s="11">
        <v>0.60416666666666663</v>
      </c>
      <c r="P11" s="12">
        <v>0.9375</v>
      </c>
      <c r="Q11" s="32">
        <f>MOD(P11-O11,1)</f>
        <v>0.33333333333333337</v>
      </c>
      <c r="R11" s="4"/>
      <c r="S11" s="4"/>
    </row>
    <row r="12" spans="2:19" ht="18.75">
      <c r="B12" s="102" t="s">
        <v>31</v>
      </c>
      <c r="C12" s="103"/>
      <c r="D12" s="34">
        <f>IF(D11="","",VLOOKUP(D11,$N$11:$Q$21,4,0)*24)</f>
        <v>8</v>
      </c>
      <c r="E12" s="7">
        <f t="shared" ref="E12" si="13">IF(E11="","",VLOOKUP(E11,$N$11:$Q$21,4,0)*24)</f>
        <v>8</v>
      </c>
      <c r="F12" s="7">
        <f t="shared" ref="F12" si="14">IF(F11="","",VLOOKUP(F11,$N$11:$Q$21,4,0)*24)</f>
        <v>8</v>
      </c>
      <c r="G12" s="7">
        <f t="shared" ref="G12" si="15">IF(G11="","",VLOOKUP(G11,$N$11:$Q$21,4,0)*24)</f>
        <v>8</v>
      </c>
      <c r="H12" s="7" t="str">
        <f t="shared" ref="H12" si="16">IF(H11="","",VLOOKUP(H11,$N$11:$Q$21,4,0)*24)</f>
        <v/>
      </c>
      <c r="I12" s="7" t="str">
        <f t="shared" ref="I12" si="17">IF(I11="","",VLOOKUP(I11,$N$11:$Q$21,4,0)*24)</f>
        <v/>
      </c>
      <c r="J12" s="35">
        <f t="shared" ref="J12" si="18">IF(J11="","",VLOOKUP(J11,$N$11:$Q$21,4,0)*24)</f>
        <v>8</v>
      </c>
      <c r="K12" s="20">
        <f>SUM(D12:J12)</f>
        <v>40</v>
      </c>
      <c r="L12" s="2"/>
      <c r="M12" s="4"/>
      <c r="N12" s="43">
        <v>5029</v>
      </c>
      <c r="O12" s="13">
        <v>0.47916666666666669</v>
      </c>
      <c r="P12" s="14">
        <v>0.97916666666666663</v>
      </c>
      <c r="Q12" s="32">
        <f t="shared" ref="Q12:Q21" si="19">MOD(P12-O12,1)</f>
        <v>0.49999999999999994</v>
      </c>
      <c r="R12" s="4"/>
      <c r="S12" s="4"/>
    </row>
    <row r="13" spans="2:19" ht="18.75">
      <c r="B13" s="40" t="s">
        <v>22</v>
      </c>
      <c r="C13" s="38">
        <v>5029</v>
      </c>
      <c r="D13" s="55">
        <v>5029</v>
      </c>
      <c r="E13" s="56">
        <v>5029</v>
      </c>
      <c r="F13" s="6"/>
      <c r="G13" s="6"/>
      <c r="H13" s="52">
        <v>5015</v>
      </c>
      <c r="I13" s="6"/>
      <c r="J13" s="79">
        <v>5029</v>
      </c>
      <c r="K13" s="21"/>
      <c r="L13" s="3"/>
      <c r="M13" s="4"/>
      <c r="N13" s="44" t="s">
        <v>16</v>
      </c>
      <c r="O13" s="13">
        <v>0.75</v>
      </c>
      <c r="P13" s="14">
        <v>0</v>
      </c>
      <c r="Q13" s="32">
        <f t="shared" si="19"/>
        <v>0.25</v>
      </c>
      <c r="R13" s="4"/>
      <c r="S13" s="4"/>
    </row>
    <row r="14" spans="2:19" ht="18.75">
      <c r="B14" s="102" t="s">
        <v>31</v>
      </c>
      <c r="C14" s="103"/>
      <c r="D14" s="34">
        <f>IF(D13="","",VLOOKUP(D13,$N$11:$Q$21,4,0)*24)</f>
        <v>11.999999999999998</v>
      </c>
      <c r="E14" s="7">
        <f t="shared" ref="E14" si="20">IF(E13="","",VLOOKUP(E13,$N$11:$Q$21,4,0)*24)</f>
        <v>11.999999999999998</v>
      </c>
      <c r="F14" s="7" t="str">
        <f t="shared" ref="F14" si="21">IF(F13="","",VLOOKUP(F13,$N$11:$Q$21,4,0)*24)</f>
        <v/>
      </c>
      <c r="G14" s="7" t="str">
        <f t="shared" ref="G14" si="22">IF(G13="","",VLOOKUP(G13,$N$11:$Q$21,4,0)*24)</f>
        <v/>
      </c>
      <c r="H14" s="7">
        <f t="shared" ref="H14" si="23">IF(H13="","",VLOOKUP(H13,$N$11:$Q$21,4,0)*24)</f>
        <v>8</v>
      </c>
      <c r="I14" s="7" t="str">
        <f t="shared" ref="I14" si="24">IF(I13="","",VLOOKUP(I13,$N$11:$Q$21,4,0)*24)</f>
        <v/>
      </c>
      <c r="J14" s="35">
        <f t="shared" ref="J14" si="25">IF(J13="","",VLOOKUP(J13,$N$11:$Q$21,4,0)*24)</f>
        <v>11.999999999999998</v>
      </c>
      <c r="K14" s="20">
        <f>SUM(D14:J14)</f>
        <v>43.999999999999993</v>
      </c>
      <c r="L14" s="2"/>
      <c r="M14" s="4"/>
      <c r="N14" s="45">
        <v>5013</v>
      </c>
      <c r="O14" s="13">
        <v>0.5625</v>
      </c>
      <c r="P14" s="14">
        <v>0.9375</v>
      </c>
      <c r="Q14" s="32">
        <f t="shared" si="19"/>
        <v>0.375</v>
      </c>
      <c r="R14" s="4"/>
      <c r="S14" s="4"/>
    </row>
    <row r="15" spans="2:19" ht="18.75">
      <c r="B15" s="40" t="s">
        <v>5</v>
      </c>
      <c r="C15" s="38" t="s">
        <v>16</v>
      </c>
      <c r="D15" s="58" t="s">
        <v>16</v>
      </c>
      <c r="E15" s="59" t="s">
        <v>16</v>
      </c>
      <c r="F15" s="59" t="s">
        <v>16</v>
      </c>
      <c r="G15" s="59" t="s">
        <v>16</v>
      </c>
      <c r="H15" s="59" t="s">
        <v>16</v>
      </c>
      <c r="I15" s="6"/>
      <c r="J15" s="8"/>
      <c r="K15" s="21"/>
      <c r="L15" s="3"/>
      <c r="M15" s="4"/>
      <c r="N15" s="47">
        <v>5009</v>
      </c>
      <c r="O15" s="13">
        <v>0.5625</v>
      </c>
      <c r="P15" s="14">
        <v>0.97916666666666663</v>
      </c>
      <c r="Q15" s="32">
        <f t="shared" si="19"/>
        <v>0.41666666666666663</v>
      </c>
      <c r="R15" s="4"/>
      <c r="S15" s="4"/>
    </row>
    <row r="16" spans="2:19" ht="18.75">
      <c r="B16" s="102" t="s">
        <v>31</v>
      </c>
      <c r="C16" s="103"/>
      <c r="D16" s="34">
        <f>IF(D15="","",VLOOKUP(D15,$N$11:$Q$21,4,0)*24)</f>
        <v>6</v>
      </c>
      <c r="E16" s="7">
        <f t="shared" ref="E16" si="26">IF(E15="","",VLOOKUP(E15,$N$11:$Q$21,4,0)*24)</f>
        <v>6</v>
      </c>
      <c r="F16" s="7">
        <f t="shared" ref="F16" si="27">IF(F15="","",VLOOKUP(F15,$N$11:$Q$21,4,0)*24)</f>
        <v>6</v>
      </c>
      <c r="G16" s="7">
        <f t="shared" ref="G16" si="28">IF(G15="","",VLOOKUP(G15,$N$11:$Q$21,4,0)*24)</f>
        <v>6</v>
      </c>
      <c r="H16" s="7">
        <f t="shared" ref="H16" si="29">IF(H15="","",VLOOKUP(H15,$N$11:$Q$21,4,0)*24)</f>
        <v>6</v>
      </c>
      <c r="I16" s="7" t="str">
        <f t="shared" ref="I16" si="30">IF(I15="","",VLOOKUP(I15,$N$11:$Q$21,4,0)*24)</f>
        <v/>
      </c>
      <c r="J16" s="35" t="str">
        <f t="shared" ref="J16" si="31">IF(J15="","",VLOOKUP(J15,$N$11:$Q$21,4,0)*24)</f>
        <v/>
      </c>
      <c r="K16" s="20">
        <f>SUM(D16:J16)</f>
        <v>30</v>
      </c>
      <c r="L16" s="2"/>
      <c r="M16" s="4"/>
      <c r="N16" s="46">
        <v>5027</v>
      </c>
      <c r="O16" s="13">
        <v>0.75</v>
      </c>
      <c r="P16" s="14">
        <v>0</v>
      </c>
      <c r="Q16" s="32">
        <f t="shared" si="19"/>
        <v>0.25</v>
      </c>
      <c r="R16" s="4"/>
      <c r="S16" s="4"/>
    </row>
    <row r="17" spans="2:19" ht="18.75">
      <c r="B17" s="40" t="s">
        <v>20</v>
      </c>
      <c r="C17" s="38">
        <v>5013</v>
      </c>
      <c r="D17" s="62">
        <v>5013</v>
      </c>
      <c r="E17" s="63">
        <v>5013</v>
      </c>
      <c r="F17" s="63">
        <v>5013</v>
      </c>
      <c r="G17" s="63">
        <v>5013</v>
      </c>
      <c r="H17" s="63">
        <v>5013</v>
      </c>
      <c r="I17" s="6"/>
      <c r="J17" s="8"/>
      <c r="K17" s="21"/>
      <c r="L17" s="3"/>
      <c r="M17" s="4"/>
      <c r="N17" s="48">
        <v>5028</v>
      </c>
      <c r="O17" s="13">
        <v>0.83333333333333337</v>
      </c>
      <c r="P17" s="14">
        <v>8.3333333333333329E-2</v>
      </c>
      <c r="Q17" s="32">
        <f t="shared" si="19"/>
        <v>0.25</v>
      </c>
      <c r="R17" s="4"/>
      <c r="S17" s="4"/>
    </row>
    <row r="18" spans="2:19" ht="18.75">
      <c r="B18" s="102" t="s">
        <v>31</v>
      </c>
      <c r="C18" s="103"/>
      <c r="D18" s="34">
        <f>IF(D17="","",VLOOKUP(D17,$N$11:$Q$21,4,0)*24)</f>
        <v>9</v>
      </c>
      <c r="E18" s="7">
        <f t="shared" ref="E18" si="32">IF(E17="","",VLOOKUP(E17,$N$11:$Q$21,4,0)*24)</f>
        <v>9</v>
      </c>
      <c r="F18" s="7">
        <f t="shared" ref="F18" si="33">IF(F17="","",VLOOKUP(F17,$N$11:$Q$21,4,0)*24)</f>
        <v>9</v>
      </c>
      <c r="G18" s="7">
        <f t="shared" ref="G18" si="34">IF(G17="","",VLOOKUP(G17,$N$11:$Q$21,4,0)*24)</f>
        <v>9</v>
      </c>
      <c r="H18" s="7">
        <f t="shared" ref="H18" si="35">IF(H17="","",VLOOKUP(H17,$N$11:$Q$21,4,0)*24)</f>
        <v>9</v>
      </c>
      <c r="I18" s="7" t="str">
        <f t="shared" ref="I18" si="36">IF(I17="","",VLOOKUP(I17,$N$11:$Q$21,4,0)*24)</f>
        <v/>
      </c>
      <c r="J18" s="35" t="str">
        <f t="shared" ref="J18" si="37">IF(J17="","",VLOOKUP(J17,$N$11:$Q$21,4,0)*24)</f>
        <v/>
      </c>
      <c r="K18" s="20">
        <f>SUM(D18:J18)</f>
        <v>45</v>
      </c>
      <c r="L18" s="2"/>
      <c r="M18" s="4"/>
      <c r="N18" s="49">
        <v>5034</v>
      </c>
      <c r="O18" s="13">
        <v>0.47916666666666669</v>
      </c>
      <c r="P18" s="14">
        <v>0.97916666666666663</v>
      </c>
      <c r="Q18" s="32">
        <f t="shared" si="19"/>
        <v>0.49999999999999994</v>
      </c>
      <c r="R18" s="4"/>
      <c r="S18" s="4"/>
    </row>
    <row r="19" spans="2:19" ht="18.75">
      <c r="B19" s="40" t="s">
        <v>21</v>
      </c>
      <c r="C19" s="38">
        <v>5009</v>
      </c>
      <c r="D19" s="60">
        <v>5009</v>
      </c>
      <c r="E19" s="61">
        <v>5009</v>
      </c>
      <c r="F19" s="61">
        <v>5009</v>
      </c>
      <c r="G19" s="61">
        <v>5009</v>
      </c>
      <c r="H19" s="61">
        <v>5009</v>
      </c>
      <c r="I19" s="6"/>
      <c r="J19" s="8"/>
      <c r="K19" s="21"/>
      <c r="L19" s="3"/>
      <c r="M19" s="4"/>
      <c r="N19" s="50">
        <v>5012</v>
      </c>
      <c r="O19" s="13">
        <v>0.54166666666666663</v>
      </c>
      <c r="P19" s="14">
        <v>4.1666666666666664E-2</v>
      </c>
      <c r="Q19" s="32">
        <f t="shared" si="19"/>
        <v>0.5</v>
      </c>
      <c r="R19" s="4"/>
      <c r="S19" s="4"/>
    </row>
    <row r="20" spans="2:19" ht="18.75">
      <c r="B20" s="102" t="s">
        <v>31</v>
      </c>
      <c r="C20" s="103"/>
      <c r="D20" s="34">
        <f>IF(D19="","",VLOOKUP(D19,$N$11:$Q$21,4,0)*24)</f>
        <v>10</v>
      </c>
      <c r="E20" s="7">
        <f t="shared" ref="E20" si="38">IF(E19="","",VLOOKUP(E19,$N$11:$Q$21,4,0)*24)</f>
        <v>10</v>
      </c>
      <c r="F20" s="7">
        <f t="shared" ref="F20" si="39">IF(F19="","",VLOOKUP(F19,$N$11:$Q$21,4,0)*24)</f>
        <v>10</v>
      </c>
      <c r="G20" s="7">
        <f t="shared" ref="G20" si="40">IF(G19="","",VLOOKUP(G19,$N$11:$Q$21,4,0)*24)</f>
        <v>10</v>
      </c>
      <c r="H20" s="7">
        <f t="shared" ref="H20" si="41">IF(H19="","",VLOOKUP(H19,$N$11:$Q$21,4,0)*24)</f>
        <v>10</v>
      </c>
      <c r="I20" s="7" t="str">
        <f t="shared" ref="I20" si="42">IF(I19="","",VLOOKUP(I19,$N$11:$Q$21,4,0)*24)</f>
        <v/>
      </c>
      <c r="J20" s="35" t="str">
        <f t="shared" ref="J20" si="43">IF(J19="","",VLOOKUP(J19,$N$11:$Q$21,4,0)*24)</f>
        <v/>
      </c>
      <c r="K20" s="20">
        <f>SUM(D20:J20)</f>
        <v>50</v>
      </c>
      <c r="L20" s="2"/>
      <c r="M20" s="4"/>
      <c r="N20" s="81">
        <v>5037</v>
      </c>
      <c r="O20" s="82">
        <v>0.625</v>
      </c>
      <c r="P20" s="83">
        <v>4.1666666666666664E-2</v>
      </c>
      <c r="Q20" s="32">
        <f t="shared" si="19"/>
        <v>0.41666666666666663</v>
      </c>
      <c r="R20" s="4"/>
      <c r="S20" s="4"/>
    </row>
    <row r="21" spans="2:19" ht="19.5" thickBot="1">
      <c r="B21" s="40" t="s">
        <v>2</v>
      </c>
      <c r="C21" s="38">
        <v>5027</v>
      </c>
      <c r="D21" s="64">
        <v>5027</v>
      </c>
      <c r="E21" s="65">
        <v>5027</v>
      </c>
      <c r="F21" s="65">
        <v>5027</v>
      </c>
      <c r="G21" s="65">
        <v>5027</v>
      </c>
      <c r="H21" s="6"/>
      <c r="I21" s="6"/>
      <c r="J21" s="67">
        <v>5027</v>
      </c>
      <c r="K21" s="21"/>
      <c r="L21" s="3"/>
      <c r="M21" s="4"/>
      <c r="N21" s="98">
        <v>5114</v>
      </c>
      <c r="O21" s="84">
        <v>0.33333333333333331</v>
      </c>
      <c r="P21" s="15">
        <v>0.79166666666666663</v>
      </c>
      <c r="Q21" s="80">
        <f t="shared" si="19"/>
        <v>0.45833333333333331</v>
      </c>
      <c r="R21" s="4"/>
      <c r="S21" s="4"/>
    </row>
    <row r="22" spans="2:19" ht="19.5" thickTop="1">
      <c r="B22" s="102" t="s">
        <v>31</v>
      </c>
      <c r="C22" s="103"/>
      <c r="D22" s="34">
        <f>IF(D21="","",VLOOKUP(D21,$N$11:$Q$21,4,0)*24)</f>
        <v>6</v>
      </c>
      <c r="E22" s="7">
        <f t="shared" ref="E22" si="44">IF(E21="","",VLOOKUP(E21,$N$11:$Q$21,4,0)*24)</f>
        <v>6</v>
      </c>
      <c r="F22" s="7">
        <f t="shared" ref="F22" si="45">IF(F21="","",VLOOKUP(F21,$N$11:$Q$21,4,0)*24)</f>
        <v>6</v>
      </c>
      <c r="G22" s="7">
        <f t="shared" ref="G22" si="46">IF(G21="","",VLOOKUP(G21,$N$11:$Q$21,4,0)*24)</f>
        <v>6</v>
      </c>
      <c r="H22" s="7" t="str">
        <f t="shared" ref="H22" si="47">IF(H21="","",VLOOKUP(H21,$N$11:$Q$21,4,0)*24)</f>
        <v/>
      </c>
      <c r="I22" s="7" t="str">
        <f t="shared" ref="I22" si="48">IF(I21="","",VLOOKUP(I21,$N$11:$Q$21,4,0)*24)</f>
        <v/>
      </c>
      <c r="J22" s="35">
        <f t="shared" ref="J22" si="49">IF(J21="","",VLOOKUP(J21,$N$11:$Q$21,4,0)*24)</f>
        <v>6</v>
      </c>
      <c r="K22" s="20">
        <f>SUM(D22:J22)</f>
        <v>30</v>
      </c>
      <c r="L22" s="2"/>
    </row>
    <row r="23" spans="2:19" ht="18.75">
      <c r="B23" s="40" t="s">
        <v>3</v>
      </c>
      <c r="C23" s="38">
        <v>5028</v>
      </c>
      <c r="D23" s="17"/>
      <c r="E23" s="68">
        <v>5028</v>
      </c>
      <c r="F23" s="6"/>
      <c r="G23" s="68">
        <v>5028</v>
      </c>
      <c r="H23" s="65">
        <v>5027</v>
      </c>
      <c r="I23" s="6"/>
      <c r="J23" s="69">
        <v>5028</v>
      </c>
      <c r="K23" s="21"/>
      <c r="L23" s="3"/>
    </row>
    <row r="24" spans="2:19" ht="18.75">
      <c r="B24" s="102" t="s">
        <v>31</v>
      </c>
      <c r="C24" s="103"/>
      <c r="D24" s="34" t="str">
        <f>IF(D23="","",VLOOKUP(D23,$N$11:$Q$21,4,0)*24)</f>
        <v/>
      </c>
      <c r="E24" s="7">
        <f t="shared" ref="E24" si="50">IF(E23="","",VLOOKUP(E23,$N$11:$Q$21,4,0)*24)</f>
        <v>6</v>
      </c>
      <c r="F24" s="7" t="str">
        <f t="shared" ref="F24" si="51">IF(F23="","",VLOOKUP(F23,$N$11:$Q$21,4,0)*24)</f>
        <v/>
      </c>
      <c r="G24" s="7">
        <f t="shared" ref="G24" si="52">IF(G23="","",VLOOKUP(G23,$N$11:$Q$21,4,0)*24)</f>
        <v>6</v>
      </c>
      <c r="H24" s="7">
        <f t="shared" ref="H24" si="53">IF(H23="","",VLOOKUP(H23,$N$11:$Q$21,4,0)*24)</f>
        <v>6</v>
      </c>
      <c r="I24" s="7" t="str">
        <f t="shared" ref="I24" si="54">IF(I23="","",VLOOKUP(I23,$N$11:$Q$21,4,0)*24)</f>
        <v/>
      </c>
      <c r="J24" s="35">
        <f t="shared" ref="J24" si="55">IF(J23="","",VLOOKUP(J23,$N$11:$Q$21,4,0)*24)</f>
        <v>6</v>
      </c>
      <c r="K24" s="20">
        <f>SUM(D24:J24)</f>
        <v>24</v>
      </c>
      <c r="L24" s="2"/>
    </row>
    <row r="25" spans="2:19" ht="18.75">
      <c r="B25" s="40" t="s">
        <v>6</v>
      </c>
      <c r="C25" s="38">
        <v>5034</v>
      </c>
      <c r="D25" s="70">
        <v>5034</v>
      </c>
      <c r="E25" s="71">
        <v>5034</v>
      </c>
      <c r="F25" s="6"/>
      <c r="G25" s="71">
        <v>5034</v>
      </c>
      <c r="H25" s="71">
        <v>5034</v>
      </c>
      <c r="I25" s="6"/>
      <c r="J25" s="8"/>
      <c r="K25" s="21"/>
      <c r="L25" s="3"/>
    </row>
    <row r="26" spans="2:19" ht="18.75">
      <c r="B26" s="102" t="s">
        <v>31</v>
      </c>
      <c r="C26" s="103"/>
      <c r="D26" s="34">
        <f>IF(D25="","",VLOOKUP(D25,$N$11:$Q$21,4,0)*24)</f>
        <v>11.999999999999998</v>
      </c>
      <c r="E26" s="7">
        <f t="shared" ref="E26" si="56">IF(E25="","",VLOOKUP(E25,$N$11:$Q$21,4,0)*24)</f>
        <v>11.999999999999998</v>
      </c>
      <c r="F26" s="7" t="str">
        <f t="shared" ref="F26" si="57">IF(F25="","",VLOOKUP(F25,$N$11:$Q$21,4,0)*24)</f>
        <v/>
      </c>
      <c r="G26" s="7">
        <f t="shared" ref="G26" si="58">IF(G25="","",VLOOKUP(G25,$N$11:$Q$21,4,0)*24)</f>
        <v>11.999999999999998</v>
      </c>
      <c r="H26" s="7">
        <f t="shared" ref="H26" si="59">IF(H25="","",VLOOKUP(H25,$N$11:$Q$21,4,0)*24)</f>
        <v>11.999999999999998</v>
      </c>
      <c r="I26" s="7" t="str">
        <f t="shared" ref="I26" si="60">IF(I25="","",VLOOKUP(I25,$N$11:$Q$21,4,0)*24)</f>
        <v/>
      </c>
      <c r="J26" s="35" t="str">
        <f t="shared" ref="J26" si="61">IF(J25="","",VLOOKUP(J25,$N$11:$Q$21,4,0)*24)</f>
        <v/>
      </c>
      <c r="K26" s="20">
        <f>SUM(D26:J26)</f>
        <v>47.999999999999993</v>
      </c>
      <c r="L26" s="2"/>
    </row>
    <row r="27" spans="2:19" ht="18.75">
      <c r="B27" s="41" t="s">
        <v>8</v>
      </c>
      <c r="C27" s="38">
        <v>5012</v>
      </c>
      <c r="D27" s="16"/>
      <c r="E27" s="75">
        <v>5012</v>
      </c>
      <c r="F27" s="27"/>
      <c r="G27" s="27"/>
      <c r="H27" s="75">
        <v>5012</v>
      </c>
      <c r="I27" s="27"/>
      <c r="J27" s="78">
        <v>5012</v>
      </c>
      <c r="K27" s="21"/>
      <c r="L27" s="3"/>
    </row>
    <row r="28" spans="2:19" ht="18.75">
      <c r="B28" s="102" t="s">
        <v>31</v>
      </c>
      <c r="C28" s="103"/>
      <c r="D28" s="34" t="str">
        <f>IF(D27="","",VLOOKUP(D27,$N$11:$Q$21,4,0)*24)</f>
        <v/>
      </c>
      <c r="E28" s="7">
        <f t="shared" ref="E28" si="62">IF(E27="","",VLOOKUP(E27,$N$11:$Q$21,4,0)*24)</f>
        <v>12</v>
      </c>
      <c r="F28" s="7" t="str">
        <f t="shared" ref="F28" si="63">IF(F27="","",VLOOKUP(F27,$N$11:$Q$21,4,0)*24)</f>
        <v/>
      </c>
      <c r="G28" s="7" t="str">
        <f t="shared" ref="G28" si="64">IF(G27="","",VLOOKUP(G27,$N$11:$Q$21,4,0)*24)</f>
        <v/>
      </c>
      <c r="H28" s="7">
        <f t="shared" ref="H28" si="65">IF(H27="","",VLOOKUP(H27,$N$11:$Q$21,4,0)*24)</f>
        <v>12</v>
      </c>
      <c r="I28" s="7" t="str">
        <f t="shared" ref="I28" si="66">IF(I27="","",VLOOKUP(I27,$N$11:$Q$21,4,0)*24)</f>
        <v/>
      </c>
      <c r="J28" s="35">
        <f t="shared" ref="J28" si="67">IF(J27="","",VLOOKUP(J27,$N$11:$Q$21,4,0)*24)</f>
        <v>12</v>
      </c>
      <c r="K28" s="20">
        <f>SUM(D28:J28)</f>
        <v>36</v>
      </c>
      <c r="L28" s="3"/>
    </row>
    <row r="29" spans="2:19" s="1" customFormat="1" ht="18.75">
      <c r="B29" s="92" t="s">
        <v>24</v>
      </c>
      <c r="C29" s="93">
        <v>5037</v>
      </c>
      <c r="D29" s="73">
        <v>5037</v>
      </c>
      <c r="E29" s="74">
        <v>5037</v>
      </c>
      <c r="F29" s="74">
        <v>5037</v>
      </c>
      <c r="G29" s="74">
        <v>5037</v>
      </c>
      <c r="H29" s="74">
        <v>5037</v>
      </c>
      <c r="I29" s="28"/>
      <c r="J29" s="29"/>
      <c r="K29" s="86"/>
    </row>
    <row r="30" spans="2:19" ht="18.75">
      <c r="B30" s="100" t="s">
        <v>31</v>
      </c>
      <c r="C30" s="101"/>
      <c r="D30" s="34">
        <f>IF(D29="","",VLOOKUP(D29,$N$11:$Q$21,4,0)*24)</f>
        <v>10</v>
      </c>
      <c r="E30" s="7">
        <f t="shared" ref="E30" si="68">IF(E29="","",VLOOKUP(E29,$N$11:$Q$21,4,0)*24)</f>
        <v>10</v>
      </c>
      <c r="F30" s="7">
        <f t="shared" ref="F30" si="69">IF(F29="","",VLOOKUP(F29,$N$11:$Q$21,4,0)*24)</f>
        <v>10</v>
      </c>
      <c r="G30" s="7">
        <f t="shared" ref="G30" si="70">IF(G29="","",VLOOKUP(G29,$N$11:$Q$21,4,0)*24)</f>
        <v>10</v>
      </c>
      <c r="H30" s="7">
        <f t="shared" ref="H30" si="71">IF(H29="","",VLOOKUP(H29,$N$11:$Q$21,4,0)*24)</f>
        <v>10</v>
      </c>
      <c r="I30" s="7" t="str">
        <f t="shared" ref="I30" si="72">IF(I29="","",VLOOKUP(I29,$N$11:$Q$21,4,0)*24)</f>
        <v/>
      </c>
      <c r="J30" s="35" t="str">
        <f t="shared" ref="J30" si="73">IF(J29="","",VLOOKUP(J29,$N$11:$Q$21,4,0)*24)</f>
        <v/>
      </c>
      <c r="K30" s="20">
        <f>SUM(D30:J30)</f>
        <v>50</v>
      </c>
      <c r="L30" s="3"/>
    </row>
    <row r="31" spans="2:19" ht="15.75">
      <c r="B31" s="88" t="s">
        <v>18</v>
      </c>
      <c r="C31" s="94" t="s">
        <v>19</v>
      </c>
      <c r="D31" s="24"/>
      <c r="E31" s="25"/>
      <c r="F31" s="25"/>
      <c r="G31" s="25"/>
      <c r="H31" s="25"/>
      <c r="I31" s="66">
        <v>5027</v>
      </c>
      <c r="J31" s="26"/>
      <c r="K31" s="9"/>
    </row>
    <row r="32" spans="2:19" ht="18.75">
      <c r="B32" s="100" t="s">
        <v>31</v>
      </c>
      <c r="C32" s="101"/>
      <c r="D32" s="34" t="str">
        <f>IF(D31="","",VLOOKUP(D31,$N$11:$Q$21,4,0)*24)</f>
        <v/>
      </c>
      <c r="E32" s="7" t="str">
        <f t="shared" ref="E32" si="74">IF(E31="","",VLOOKUP(E31,$N$11:$Q$21,4,0)*24)</f>
        <v/>
      </c>
      <c r="F32" s="7" t="str">
        <f t="shared" ref="F32" si="75">IF(F31="","",VLOOKUP(F31,$N$11:$Q$21,4,0)*24)</f>
        <v/>
      </c>
      <c r="G32" s="7" t="str">
        <f t="shared" ref="G32" si="76">IF(G31="","",VLOOKUP(G31,$N$11:$Q$21,4,0)*24)</f>
        <v/>
      </c>
      <c r="H32" s="7" t="str">
        <f t="shared" ref="H32" si="77">IF(H31="","",VLOOKUP(H31,$N$11:$Q$21,4,0)*24)</f>
        <v/>
      </c>
      <c r="I32" s="7">
        <f t="shared" ref="I32" si="78">IF(I31="","",VLOOKUP(I31,$N$11:$Q$21,4,0)*24)</f>
        <v>6</v>
      </c>
      <c r="J32" s="35" t="str">
        <f t="shared" ref="J32" si="79">IF(J31="","",VLOOKUP(J31,$N$11:$Q$21,4,0)*24)</f>
        <v/>
      </c>
      <c r="K32" s="20">
        <f>SUM(D32:J32)</f>
        <v>6</v>
      </c>
    </row>
    <row r="33" spans="2:11" ht="16.5" thickBot="1">
      <c r="B33" s="90" t="s">
        <v>23</v>
      </c>
      <c r="C33" s="91" t="s">
        <v>17</v>
      </c>
      <c r="D33" s="95">
        <v>5005</v>
      </c>
      <c r="E33" s="96">
        <v>5005</v>
      </c>
      <c r="F33" s="96"/>
      <c r="G33" s="96"/>
      <c r="H33" s="96">
        <v>5032</v>
      </c>
      <c r="I33" s="99">
        <v>5114</v>
      </c>
      <c r="J33" s="97"/>
      <c r="K33" s="85"/>
    </row>
    <row r="34" spans="2:11" ht="19.5" thickTop="1">
      <c r="B34" s="100" t="s">
        <v>31</v>
      </c>
      <c r="C34" s="101"/>
      <c r="D34" s="34" t="e">
        <f>IF(D33="","",VLOOKUP(D33,$N$11:$Q$21,4,0)*24)</f>
        <v>#N/A</v>
      </c>
      <c r="E34" s="7" t="e">
        <f t="shared" ref="E34" si="80">IF(E33="","",VLOOKUP(E33,$N$11:$Q$21,4,0)*24)</f>
        <v>#N/A</v>
      </c>
      <c r="F34" s="7" t="str">
        <f t="shared" ref="F34" si="81">IF(F33="","",VLOOKUP(F33,$N$11:$Q$21,4,0)*24)</f>
        <v/>
      </c>
      <c r="G34" s="7" t="str">
        <f t="shared" ref="G34" si="82">IF(G33="","",VLOOKUP(G33,$N$11:$Q$21,4,0)*24)</f>
        <v/>
      </c>
      <c r="H34" s="7" t="e">
        <f t="shared" ref="H34" si="83">IF(H33="","",VLOOKUP(H33,$N$11:$Q$21,4,0)*24)</f>
        <v>#N/A</v>
      </c>
      <c r="I34" s="7">
        <f t="shared" ref="I34" si="84">IF(I33="","",VLOOKUP(I33,$N$11:$Q$21,4,0)*24)</f>
        <v>11</v>
      </c>
      <c r="J34" s="35" t="str">
        <f t="shared" ref="J34" si="85">IF(J33="","",VLOOKUP(J33,$N$11:$Q$21,4,0)*24)</f>
        <v/>
      </c>
      <c r="K34" s="20" t="e">
        <f>SUM(D34:J34)</f>
        <v>#N/A</v>
      </c>
    </row>
    <row r="35" spans="2:11" ht="15.75">
      <c r="B35" s="87"/>
      <c r="C35" s="87"/>
      <c r="D35" s="89"/>
      <c r="E35" s="89"/>
      <c r="F35" s="89"/>
      <c r="G35" s="89"/>
      <c r="H35" s="89"/>
      <c r="I35" s="89"/>
      <c r="J35" s="89"/>
      <c r="K35" s="85"/>
    </row>
    <row r="36" spans="2:11" ht="16.5" thickBot="1"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2:11" ht="16.5" thickTop="1">
      <c r="B37" s="4"/>
      <c r="C37" s="33" t="s">
        <v>30</v>
      </c>
      <c r="D37" s="30" t="s">
        <v>26</v>
      </c>
      <c r="E37" s="31" t="s">
        <v>27</v>
      </c>
      <c r="F37" s="10" t="s">
        <v>28</v>
      </c>
      <c r="G37" s="4"/>
      <c r="H37" s="4"/>
      <c r="I37" s="4"/>
      <c r="J37" s="4"/>
      <c r="K37" s="4"/>
    </row>
    <row r="38" spans="2:11" ht="15.75">
      <c r="B38" s="4"/>
      <c r="C38" s="42">
        <v>5015</v>
      </c>
      <c r="D38" s="11">
        <v>0.60416666666666663</v>
      </c>
      <c r="E38" s="12">
        <v>0.9375</v>
      </c>
      <c r="F38" s="32">
        <f>MOD(E38-D38,1)</f>
        <v>0.33333333333333337</v>
      </c>
      <c r="G38" s="4"/>
      <c r="H38" s="4"/>
      <c r="I38" s="4"/>
      <c r="J38" s="4"/>
      <c r="K38" s="4"/>
    </row>
    <row r="39" spans="2:11" ht="15.75">
      <c r="B39" s="4"/>
      <c r="C39" s="43">
        <v>5029</v>
      </c>
      <c r="D39" s="13">
        <v>0.47916666666666669</v>
      </c>
      <c r="E39" s="14">
        <v>0.97916666666666663</v>
      </c>
      <c r="F39" s="32">
        <f t="shared" ref="F39:F48" si="86">MOD(E39-D39,1)</f>
        <v>0.49999999999999994</v>
      </c>
      <c r="G39" s="4"/>
      <c r="H39" s="4"/>
      <c r="I39" s="4"/>
      <c r="J39" s="4"/>
      <c r="K39" s="4"/>
    </row>
    <row r="40" spans="2:11" ht="15.75">
      <c r="B40" s="4"/>
      <c r="C40" s="44" t="s">
        <v>16</v>
      </c>
      <c r="D40" s="13">
        <v>0.75</v>
      </c>
      <c r="E40" s="14">
        <v>0</v>
      </c>
      <c r="F40" s="32">
        <f t="shared" si="86"/>
        <v>0.25</v>
      </c>
      <c r="G40" s="4"/>
      <c r="H40" s="4"/>
      <c r="I40" s="4"/>
      <c r="J40" s="4"/>
      <c r="K40" s="4"/>
    </row>
    <row r="41" spans="2:11" ht="15.75">
      <c r="B41" s="4"/>
      <c r="C41" s="45">
        <v>5013</v>
      </c>
      <c r="D41" s="13">
        <v>0.5625</v>
      </c>
      <c r="E41" s="14">
        <v>0.9375</v>
      </c>
      <c r="F41" s="32">
        <f t="shared" si="86"/>
        <v>0.375</v>
      </c>
      <c r="G41" s="4"/>
      <c r="H41" s="4"/>
      <c r="I41" s="4"/>
      <c r="J41" s="4"/>
      <c r="K41" s="4"/>
    </row>
    <row r="42" spans="2:11" ht="15.75">
      <c r="B42" s="4"/>
      <c r="C42" s="47">
        <v>5009</v>
      </c>
      <c r="D42" s="13">
        <v>0.5625</v>
      </c>
      <c r="E42" s="14">
        <v>0.97916666666666663</v>
      </c>
      <c r="F42" s="32">
        <f t="shared" si="86"/>
        <v>0.41666666666666663</v>
      </c>
      <c r="G42" s="4"/>
      <c r="H42" s="4"/>
    </row>
    <row r="43" spans="2:11" ht="15.75">
      <c r="B43" s="4"/>
      <c r="C43" s="46">
        <v>5027</v>
      </c>
      <c r="D43" s="13">
        <v>0.75</v>
      </c>
      <c r="E43" s="14">
        <v>0</v>
      </c>
      <c r="F43" s="32">
        <f t="shared" si="86"/>
        <v>0.25</v>
      </c>
      <c r="G43" s="4"/>
      <c r="H43" s="4"/>
    </row>
    <row r="44" spans="2:11" ht="15.75">
      <c r="B44" s="4"/>
      <c r="C44" s="48">
        <v>5028</v>
      </c>
      <c r="D44" s="13">
        <v>0.83333333333333337</v>
      </c>
      <c r="E44" s="14">
        <v>8.3333333333333329E-2</v>
      </c>
      <c r="F44" s="32">
        <f t="shared" si="86"/>
        <v>0.25</v>
      </c>
      <c r="G44" s="4"/>
      <c r="H44" s="4"/>
    </row>
    <row r="45" spans="2:11" ht="15.75">
      <c r="B45" s="4"/>
      <c r="C45" s="49">
        <v>5034</v>
      </c>
      <c r="D45" s="13">
        <v>0.47916666666666669</v>
      </c>
      <c r="E45" s="14">
        <v>0.97916666666666663</v>
      </c>
      <c r="F45" s="32">
        <f t="shared" si="86"/>
        <v>0.49999999999999994</v>
      </c>
      <c r="G45" s="4"/>
      <c r="H45" s="4"/>
    </row>
    <row r="46" spans="2:11" ht="15.75">
      <c r="B46" s="4"/>
      <c r="C46" s="50">
        <v>5012</v>
      </c>
      <c r="D46" s="13">
        <v>0.54166666666666663</v>
      </c>
      <c r="E46" s="14">
        <v>4.1666666666666664E-2</v>
      </c>
      <c r="F46" s="32">
        <f t="shared" si="86"/>
        <v>0.5</v>
      </c>
      <c r="G46" s="4"/>
      <c r="H46" s="4"/>
    </row>
    <row r="47" spans="2:11" ht="15.75">
      <c r="B47" s="4"/>
      <c r="C47" s="81">
        <v>5037</v>
      </c>
      <c r="D47" s="82">
        <v>0.625</v>
      </c>
      <c r="E47" s="83">
        <v>4.1666666666666664E-2</v>
      </c>
      <c r="F47" s="32">
        <f t="shared" si="86"/>
        <v>0.41666666666666663</v>
      </c>
      <c r="G47" s="4"/>
      <c r="H47" s="4"/>
    </row>
    <row r="48" spans="2:11" ht="16.5" thickBot="1">
      <c r="B48" s="4"/>
      <c r="C48" s="98">
        <v>5114</v>
      </c>
      <c r="D48" s="84">
        <v>0.33333333333333331</v>
      </c>
      <c r="E48" s="15">
        <v>0.79166666666666663</v>
      </c>
      <c r="F48" s="80">
        <f t="shared" si="86"/>
        <v>0.45833333333333331</v>
      </c>
      <c r="G48" s="4"/>
      <c r="H48" s="4"/>
    </row>
    <row r="49" ht="15.75" thickTop="1"/>
  </sheetData>
  <mergeCells count="16">
    <mergeCell ref="D1:J2"/>
    <mergeCell ref="B18:C18"/>
    <mergeCell ref="B20:C20"/>
    <mergeCell ref="B22:C22"/>
    <mergeCell ref="B24:C24"/>
    <mergeCell ref="B6:C6"/>
    <mergeCell ref="B8:C8"/>
    <mergeCell ref="B12:C12"/>
    <mergeCell ref="B14:C14"/>
    <mergeCell ref="B16:C16"/>
    <mergeCell ref="B32:C32"/>
    <mergeCell ref="B34:C34"/>
    <mergeCell ref="B28:C28"/>
    <mergeCell ref="B30:C30"/>
    <mergeCell ref="B10:C10"/>
    <mergeCell ref="B26:C26"/>
  </mergeCells>
  <conditionalFormatting sqref="C4">
    <cfRule type="dataBar" priority="2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{8F7BEC0F-4140-4720-9357-966D98F503A6}</x14:id>
        </ext>
      </extLst>
    </cfRule>
  </conditionalFormatting>
  <conditionalFormatting sqref="B1:K4 B35:K35">
    <cfRule type="top10" dxfId="0" priority="3" rank="10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7BEC0F-4140-4720-9357-966D98F503A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NL</cp:lastModifiedBy>
  <dcterms:created xsi:type="dcterms:W3CDTF">2012-02-25T15:56:41Z</dcterms:created>
  <dcterms:modified xsi:type="dcterms:W3CDTF">2012-02-26T12:34:50Z</dcterms:modified>
</cp:coreProperties>
</file>