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4240" windowHeight="12585" activeTab="1"/>
  </bookViews>
  <sheets>
    <sheet name="Feuil1" sheetId="1" r:id="rId1"/>
    <sheet name="Classement" sheetId="2" r:id="rId2"/>
  </sheets>
  <calcPr calcId="125725"/>
</workbook>
</file>

<file path=xl/calcChain.xml><?xml version="1.0" encoding="utf-8"?>
<calcChain xmlns="http://schemas.openxmlformats.org/spreadsheetml/2006/main">
  <c r="A3" i="2"/>
  <c r="A4"/>
  <c r="A5"/>
  <c r="A6"/>
  <c r="A7"/>
  <c r="E7" s="1"/>
  <c r="D7" s="1"/>
  <c r="A8"/>
  <c r="E8" s="1"/>
  <c r="D8" s="1"/>
  <c r="A9"/>
  <c r="E9" s="1"/>
  <c r="D9" s="1"/>
  <c r="A10"/>
  <c r="E10" s="1"/>
  <c r="D10" s="1"/>
  <c r="A11"/>
  <c r="E11" s="1"/>
  <c r="D11" s="1"/>
  <c r="A12"/>
  <c r="E12" s="1"/>
  <c r="D12" s="1"/>
  <c r="A2"/>
  <c r="M5" i="1"/>
  <c r="M6"/>
  <c r="M7"/>
  <c r="M8"/>
  <c r="M9"/>
  <c r="M10"/>
  <c r="M11"/>
  <c r="M12"/>
  <c r="M13"/>
  <c r="M14"/>
  <c r="M15"/>
  <c r="I15"/>
  <c r="K15" s="1"/>
  <c r="L15" s="1"/>
  <c r="H15"/>
  <c r="I14"/>
  <c r="K14" s="1"/>
  <c r="L14" s="1"/>
  <c r="H14"/>
  <c r="I13"/>
  <c r="K13" s="1"/>
  <c r="L13" s="1"/>
  <c r="H13"/>
  <c r="I12"/>
  <c r="K12" s="1"/>
  <c r="L12" s="1"/>
  <c r="H12"/>
  <c r="I11"/>
  <c r="K11" s="1"/>
  <c r="L11" s="1"/>
  <c r="H11"/>
  <c r="I10"/>
  <c r="K10" s="1"/>
  <c r="L10" s="1"/>
  <c r="H10"/>
  <c r="I9"/>
  <c r="K9" s="1"/>
  <c r="L9" s="1"/>
  <c r="H9"/>
  <c r="I8"/>
  <c r="K8" s="1"/>
  <c r="L8" s="1"/>
  <c r="H8"/>
  <c r="I7"/>
  <c r="K7" s="1"/>
  <c r="L7" s="1"/>
  <c r="H7"/>
  <c r="I6"/>
  <c r="K6" s="1"/>
  <c r="L6" s="1"/>
  <c r="H6"/>
  <c r="I5"/>
  <c r="K5" s="1"/>
  <c r="L5" s="1"/>
  <c r="H5"/>
  <c r="E6" i="2" l="1"/>
  <c r="D6" s="1"/>
  <c r="E4"/>
  <c r="D4" s="1"/>
  <c r="E5"/>
  <c r="D5" s="1"/>
  <c r="E3"/>
  <c r="D3" s="1"/>
  <c r="E2"/>
  <c r="D2" s="1"/>
</calcChain>
</file>

<file path=xl/sharedStrings.xml><?xml version="1.0" encoding="utf-8"?>
<sst xmlns="http://schemas.openxmlformats.org/spreadsheetml/2006/main" count="25" uniqueCount="23">
  <si>
    <t xml:space="preserve"> Challenge 2010-2011</t>
  </si>
  <si>
    <t>Place</t>
  </si>
  <si>
    <t>Nom</t>
  </si>
  <si>
    <t>Total Parties</t>
  </si>
  <si>
    <t>Total Points</t>
  </si>
  <si>
    <t>Moyenne Points</t>
  </si>
  <si>
    <t>Argent Joué</t>
  </si>
  <si>
    <t>Argent Gagné</t>
  </si>
  <si>
    <t>Gain</t>
  </si>
  <si>
    <t>Gain / Partie</t>
  </si>
  <si>
    <t>Fabio</t>
  </si>
  <si>
    <t>Nico</t>
  </si>
  <si>
    <t>Thierry</t>
  </si>
  <si>
    <t>Tony</t>
  </si>
  <si>
    <t>Didier</t>
  </si>
  <si>
    <t>Virginie</t>
  </si>
  <si>
    <t>Severin</t>
  </si>
  <si>
    <t>Sebastien</t>
  </si>
  <si>
    <t>Lionel</t>
  </si>
  <si>
    <t>Pedro</t>
  </si>
  <si>
    <t>Rodrigue</t>
  </si>
  <si>
    <t>MOYENNE</t>
  </si>
  <si>
    <t>Place Parties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</si>
</sst>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5"/>
      <color theme="1"/>
      <name val="Rockwell"/>
      <family val="1"/>
    </font>
    <font>
      <b/>
      <sz val="18"/>
      <color theme="0"/>
      <name val="Arial Rounded MT Bold"/>
      <family val="2"/>
    </font>
    <font>
      <b/>
      <sz val="18"/>
      <color theme="1"/>
      <name val="Arial Rounded MT Bold"/>
      <family val="2"/>
    </font>
    <font>
      <b/>
      <sz val="18"/>
      <name val="Arial Rounded MT Bold"/>
      <family val="2"/>
    </font>
    <font>
      <sz val="18"/>
      <name val="Arial Rounded MT Bold"/>
      <family val="2"/>
    </font>
    <font>
      <b/>
      <sz val="18"/>
      <color rgb="FFC00000"/>
      <name val="Arial Rounded MT Bold"/>
      <family val="2"/>
    </font>
    <font>
      <sz val="11"/>
      <color theme="0"/>
      <name val="Calibri"/>
      <family val="2"/>
      <scheme val="minor"/>
    </font>
    <font>
      <sz val="18"/>
      <color theme="1"/>
      <name val="Arial Rounded MT Bold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2" fontId="1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2" fontId="7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165" fontId="6" fillId="5" borderId="3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center"/>
    </xf>
    <xf numFmtId="2" fontId="7" fillId="6" borderId="1" xfId="0" applyNumberFormat="1" applyFont="1" applyFill="1" applyBorder="1" applyAlignment="1">
      <alignment horizontal="center"/>
    </xf>
    <xf numFmtId="164" fontId="6" fillId="6" borderId="1" xfId="0" applyNumberFormat="1" applyFont="1" applyFill="1" applyBorder="1" applyAlignment="1">
      <alignment horizontal="center"/>
    </xf>
    <xf numFmtId="165" fontId="6" fillId="6" borderId="3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0" xfId="0" applyBorder="1"/>
    <xf numFmtId="2" fontId="0" fillId="0" borderId="9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/>
    <xf numFmtId="0" fontId="9" fillId="3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1" fontId="6" fillId="5" borderId="6" xfId="0" applyNumberFormat="1" applyFont="1" applyFill="1" applyBorder="1" applyAlignment="1">
      <alignment horizontal="center"/>
    </xf>
    <xf numFmtId="2" fontId="7" fillId="5" borderId="6" xfId="0" applyNumberFormat="1" applyFont="1" applyFill="1" applyBorder="1" applyAlignment="1">
      <alignment horizontal="center"/>
    </xf>
    <xf numFmtId="164" fontId="6" fillId="5" borderId="6" xfId="0" applyNumberFormat="1" applyFont="1" applyFill="1" applyBorder="1" applyAlignment="1">
      <alignment horizontal="center"/>
    </xf>
    <xf numFmtId="165" fontId="6" fillId="5" borderId="10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1" fontId="3" fillId="2" borderId="14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2" fontId="3" fillId="2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1</xdr:row>
      <xdr:rowOff>19049</xdr:rowOff>
    </xdr:from>
    <xdr:to>
      <xdr:col>15</xdr:col>
      <xdr:colOff>152400</xdr:colOff>
      <xdr:row>9</xdr:row>
      <xdr:rowOff>85724</xdr:rowOff>
    </xdr:to>
    <xdr:sp macro="" textlink="">
      <xdr:nvSpPr>
        <xdr:cNvPr id="2" name="ZoneTexte 1"/>
        <xdr:cNvSpPr txBox="1"/>
      </xdr:nvSpPr>
      <xdr:spPr>
        <a:xfrm>
          <a:off x="6648450" y="219074"/>
          <a:ext cx="4933950" cy="15906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il faut, pour apparaitre au classement au moins 60% du total des parties jouées par le plus haut total de parties ( oui je sais même moi j'ai du mal)...Pour résumer : si le joueur ayant le plus joué totalise 100 parties il faudra au minimum 60 parties aux autres joueurs pour figurer officiellement dans le classement.</a:t>
          </a:r>
        </a:p>
        <a:p>
          <a:endParaRPr lang="fr-FR" sz="1100"/>
        </a:p>
        <a:p>
          <a:r>
            <a:rPr lang="fr-FR"/>
            <a:t>je souhaiterais que ce classement prenne en compte la valeur de la moyenne a condition d'avoir 60% de parties jouées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M15"/>
  <sheetViews>
    <sheetView topLeftCell="A4" zoomScaleNormal="100" workbookViewId="0">
      <selection activeCell="N9" sqref="N9"/>
    </sheetView>
  </sheetViews>
  <sheetFormatPr baseColWidth="10" defaultRowHeight="15"/>
  <cols>
    <col min="4" max="4" width="11.28515625" customWidth="1"/>
    <col min="5" max="5" width="20.42578125" customWidth="1"/>
    <col min="6" max="6" width="15.140625" bestFit="1" customWidth="1"/>
    <col min="7" max="7" width="19.5703125" customWidth="1"/>
    <col min="8" max="8" width="17.7109375" customWidth="1"/>
    <col min="9" max="9" width="18.42578125" customWidth="1"/>
    <col min="10" max="10" width="15.5703125" bestFit="1" customWidth="1"/>
    <col min="11" max="11" width="15.7109375" customWidth="1"/>
    <col min="12" max="12" width="17.140625" customWidth="1"/>
    <col min="13" max="13" width="14.42578125" bestFit="1" customWidth="1"/>
  </cols>
  <sheetData>
    <row r="3" spans="4:13" ht="71.25" thickBot="1">
      <c r="D3" s="1"/>
      <c r="E3" s="1"/>
      <c r="F3" s="2"/>
      <c r="G3" s="3" t="s">
        <v>0</v>
      </c>
      <c r="H3" s="4"/>
      <c r="I3" s="5"/>
      <c r="J3" s="5"/>
      <c r="K3" s="5"/>
      <c r="L3" s="6"/>
    </row>
    <row r="4" spans="4:13" ht="45.75" thickBot="1">
      <c r="D4" s="42" t="s">
        <v>1</v>
      </c>
      <c r="E4" s="42" t="s">
        <v>2</v>
      </c>
      <c r="F4" s="43" t="s">
        <v>3</v>
      </c>
      <c r="G4" s="42" t="s">
        <v>4</v>
      </c>
      <c r="H4" s="44" t="s">
        <v>5</v>
      </c>
      <c r="I4" s="43" t="s">
        <v>6</v>
      </c>
      <c r="J4" s="43" t="s">
        <v>7</v>
      </c>
      <c r="K4" s="43" t="s">
        <v>8</v>
      </c>
      <c r="L4" s="43" t="s">
        <v>9</v>
      </c>
      <c r="M4" s="43" t="s">
        <v>22</v>
      </c>
    </row>
    <row r="5" spans="4:13" ht="23.25" thickBot="1">
      <c r="D5" s="35">
        <v>1</v>
      </c>
      <c r="E5" s="36" t="s">
        <v>10</v>
      </c>
      <c r="F5" s="37">
        <v>34</v>
      </c>
      <c r="G5" s="37">
        <v>226</v>
      </c>
      <c r="H5" s="38">
        <f t="shared" ref="H5:H15" si="0">G5/F5</f>
        <v>6.6470588235294121</v>
      </c>
      <c r="I5" s="39">
        <f t="shared" ref="I5:I15" si="1">F5*10</f>
        <v>340</v>
      </c>
      <c r="J5" s="39">
        <v>510</v>
      </c>
      <c r="K5" s="39">
        <f t="shared" ref="K5:K15" si="2">J5-I5</f>
        <v>170</v>
      </c>
      <c r="L5" s="40">
        <f t="shared" ref="L5:L15" si="3">K5/F5</f>
        <v>5</v>
      </c>
      <c r="M5" s="41">
        <f>RANK(F5,$F$5:$F$15,0)+COUNTIF($F$5:F5,F5)-1</f>
        <v>3</v>
      </c>
    </row>
    <row r="6" spans="4:13" ht="23.25" thickBot="1">
      <c r="D6" s="8">
        <v>2</v>
      </c>
      <c r="E6" s="14" t="s">
        <v>11</v>
      </c>
      <c r="F6" s="15">
        <v>18</v>
      </c>
      <c r="G6" s="15">
        <v>119</v>
      </c>
      <c r="H6" s="16">
        <f t="shared" si="0"/>
        <v>6.6111111111111107</v>
      </c>
      <c r="I6" s="17">
        <f t="shared" si="1"/>
        <v>180</v>
      </c>
      <c r="J6" s="17">
        <v>310</v>
      </c>
      <c r="K6" s="17">
        <f t="shared" si="2"/>
        <v>130</v>
      </c>
      <c r="L6" s="18">
        <f t="shared" si="3"/>
        <v>7.2222222222222223</v>
      </c>
      <c r="M6" s="31">
        <f>RANK(F6,$F$5:$F$15,0)+COUNTIF($F$5:F6,F6)-1</f>
        <v>9</v>
      </c>
    </row>
    <row r="7" spans="4:13" ht="23.25" thickBot="1">
      <c r="D7" s="7">
        <v>3</v>
      </c>
      <c r="E7" s="9" t="s">
        <v>12</v>
      </c>
      <c r="F7" s="10">
        <v>30</v>
      </c>
      <c r="G7" s="10">
        <v>183</v>
      </c>
      <c r="H7" s="11">
        <f t="shared" si="0"/>
        <v>6.1</v>
      </c>
      <c r="I7" s="12">
        <f t="shared" si="1"/>
        <v>300</v>
      </c>
      <c r="J7" s="12">
        <v>435</v>
      </c>
      <c r="K7" s="12">
        <f t="shared" si="2"/>
        <v>135</v>
      </c>
      <c r="L7" s="13">
        <f t="shared" si="3"/>
        <v>4.5</v>
      </c>
      <c r="M7" s="30">
        <f>RANK(F7,$F$5:$F$15,0)+COUNTIF($F$5:F7,F7)-1</f>
        <v>4</v>
      </c>
    </row>
    <row r="8" spans="4:13" ht="23.25" thickBot="1">
      <c r="D8" s="8">
        <v>4</v>
      </c>
      <c r="E8" s="14" t="s">
        <v>13</v>
      </c>
      <c r="F8" s="15">
        <v>41</v>
      </c>
      <c r="G8" s="15">
        <v>214</v>
      </c>
      <c r="H8" s="16">
        <f t="shared" si="0"/>
        <v>5.2195121951219514</v>
      </c>
      <c r="I8" s="17">
        <f t="shared" si="1"/>
        <v>410</v>
      </c>
      <c r="J8" s="17">
        <v>445</v>
      </c>
      <c r="K8" s="17">
        <f t="shared" si="2"/>
        <v>35</v>
      </c>
      <c r="L8" s="18">
        <f t="shared" si="3"/>
        <v>0.85365853658536583</v>
      </c>
      <c r="M8" s="31">
        <f>RANK(F8,$F$5:$F$15,0)+COUNTIF($F$5:F8,F8)-1</f>
        <v>2</v>
      </c>
    </row>
    <row r="9" spans="4:13" ht="23.25" thickBot="1">
      <c r="D9" s="7">
        <v>5</v>
      </c>
      <c r="E9" s="9" t="s">
        <v>14</v>
      </c>
      <c r="F9" s="10">
        <v>43</v>
      </c>
      <c r="G9" s="10">
        <v>209</v>
      </c>
      <c r="H9" s="11">
        <f t="shared" si="0"/>
        <v>4.8604651162790695</v>
      </c>
      <c r="I9" s="12">
        <f t="shared" si="1"/>
        <v>430</v>
      </c>
      <c r="J9" s="12">
        <v>455</v>
      </c>
      <c r="K9" s="12">
        <f t="shared" si="2"/>
        <v>25</v>
      </c>
      <c r="L9" s="13">
        <f t="shared" si="3"/>
        <v>0.58139534883720934</v>
      </c>
      <c r="M9" s="30">
        <f>RANK(F9,$F$5:$F$15,0)+COUNTIF($F$5:F9,F9)-1</f>
        <v>1</v>
      </c>
    </row>
    <row r="10" spans="4:13" ht="23.25" thickBot="1">
      <c r="D10" s="8">
        <v>6</v>
      </c>
      <c r="E10" s="14" t="s">
        <v>15</v>
      </c>
      <c r="F10" s="15">
        <v>16</v>
      </c>
      <c r="G10" s="15">
        <v>74</v>
      </c>
      <c r="H10" s="16">
        <f t="shared" si="0"/>
        <v>4.625</v>
      </c>
      <c r="I10" s="17">
        <f t="shared" si="1"/>
        <v>160</v>
      </c>
      <c r="J10" s="17">
        <v>130</v>
      </c>
      <c r="K10" s="17">
        <f t="shared" si="2"/>
        <v>-30</v>
      </c>
      <c r="L10" s="18">
        <f t="shared" si="3"/>
        <v>-1.875</v>
      </c>
      <c r="M10" s="31">
        <f>RANK(F10,$F$5:$F$15,0)+COUNTIF($F$5:F10,F10)-1</f>
        <v>11</v>
      </c>
    </row>
    <row r="11" spans="4:13" ht="23.25" thickBot="1">
      <c r="D11" s="7">
        <v>7</v>
      </c>
      <c r="E11" s="9" t="s">
        <v>16</v>
      </c>
      <c r="F11" s="10">
        <v>22</v>
      </c>
      <c r="G11" s="10">
        <v>94</v>
      </c>
      <c r="H11" s="11">
        <f t="shared" si="0"/>
        <v>4.2727272727272725</v>
      </c>
      <c r="I11" s="12">
        <f t="shared" si="1"/>
        <v>220</v>
      </c>
      <c r="J11" s="12">
        <v>175</v>
      </c>
      <c r="K11" s="12">
        <f t="shared" si="2"/>
        <v>-45</v>
      </c>
      <c r="L11" s="13">
        <f t="shared" si="3"/>
        <v>-2.0454545454545454</v>
      </c>
      <c r="M11" s="30">
        <f>RANK(F11,$F$5:$F$15,0)+COUNTIF($F$5:F11,F11)-1</f>
        <v>7</v>
      </c>
    </row>
    <row r="12" spans="4:13" ht="23.25" thickBot="1">
      <c r="D12" s="8">
        <v>8</v>
      </c>
      <c r="E12" s="14" t="s">
        <v>17</v>
      </c>
      <c r="F12" s="15">
        <v>24</v>
      </c>
      <c r="G12" s="15">
        <v>95</v>
      </c>
      <c r="H12" s="16">
        <f t="shared" si="0"/>
        <v>3.9583333333333335</v>
      </c>
      <c r="I12" s="17">
        <f t="shared" si="1"/>
        <v>240</v>
      </c>
      <c r="J12" s="17">
        <v>205</v>
      </c>
      <c r="K12" s="17">
        <f t="shared" si="2"/>
        <v>-35</v>
      </c>
      <c r="L12" s="18">
        <f t="shared" si="3"/>
        <v>-1.4583333333333333</v>
      </c>
      <c r="M12" s="31">
        <f>RANK(F12,$F$5:$F$15,0)+COUNTIF($F$5:F12,F12)-1</f>
        <v>6</v>
      </c>
    </row>
    <row r="13" spans="4:13" ht="23.25" thickBot="1">
      <c r="D13" s="7">
        <v>9</v>
      </c>
      <c r="E13" s="9" t="s">
        <v>18</v>
      </c>
      <c r="F13" s="10">
        <v>19</v>
      </c>
      <c r="G13" s="10">
        <v>72</v>
      </c>
      <c r="H13" s="11">
        <f t="shared" si="0"/>
        <v>3.7894736842105261</v>
      </c>
      <c r="I13" s="12">
        <f t="shared" si="1"/>
        <v>190</v>
      </c>
      <c r="J13" s="12">
        <v>115</v>
      </c>
      <c r="K13" s="12">
        <f t="shared" si="2"/>
        <v>-75</v>
      </c>
      <c r="L13" s="13">
        <f t="shared" si="3"/>
        <v>-3.9473684210526314</v>
      </c>
      <c r="M13" s="30">
        <f>RANK(F13,$F$5:$F$15,0)+COUNTIF($F$5:F13,F13)-1</f>
        <v>8</v>
      </c>
    </row>
    <row r="14" spans="4:13" ht="23.25" thickBot="1">
      <c r="D14" s="8">
        <v>10</v>
      </c>
      <c r="E14" s="14" t="s">
        <v>19</v>
      </c>
      <c r="F14" s="15">
        <v>30</v>
      </c>
      <c r="G14" s="15">
        <v>95</v>
      </c>
      <c r="H14" s="16">
        <f t="shared" si="0"/>
        <v>3.1666666666666665</v>
      </c>
      <c r="I14" s="17">
        <f t="shared" si="1"/>
        <v>300</v>
      </c>
      <c r="J14" s="17">
        <v>165</v>
      </c>
      <c r="K14" s="17">
        <f t="shared" si="2"/>
        <v>-135</v>
      </c>
      <c r="L14" s="18">
        <f t="shared" si="3"/>
        <v>-4.5</v>
      </c>
      <c r="M14" s="31">
        <f>RANK(F14,$F$5:$F$15,0)+COUNTIF($F$5:F14,F14)-1</f>
        <v>5</v>
      </c>
    </row>
    <row r="15" spans="4:13" ht="23.25" thickBot="1">
      <c r="D15" s="7">
        <v>11</v>
      </c>
      <c r="E15" s="9" t="s">
        <v>20</v>
      </c>
      <c r="F15" s="10">
        <v>18</v>
      </c>
      <c r="G15" s="10">
        <v>48</v>
      </c>
      <c r="H15" s="11">
        <f t="shared" si="0"/>
        <v>2.6666666666666665</v>
      </c>
      <c r="I15" s="12">
        <f t="shared" si="1"/>
        <v>180</v>
      </c>
      <c r="J15" s="12">
        <v>45</v>
      </c>
      <c r="K15" s="12">
        <f t="shared" si="2"/>
        <v>-135</v>
      </c>
      <c r="L15" s="13">
        <f t="shared" si="3"/>
        <v>-7.5</v>
      </c>
      <c r="M15" s="30">
        <f>RANK(F15,$F$5:$F$15,0)+COUNTIF($F$5:F15,F15)-1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H23" sqref="H23"/>
    </sheetView>
  </sheetViews>
  <sheetFormatPr baseColWidth="10" defaultRowHeight="15"/>
  <cols>
    <col min="1" max="1" width="6.85546875" customWidth="1"/>
    <col min="3" max="3" width="5.7109375" bestFit="1" customWidth="1"/>
  </cols>
  <sheetData>
    <row r="1" spans="1:13" ht="15.75" thickBot="1">
      <c r="C1" s="32" t="s">
        <v>1</v>
      </c>
      <c r="D1" s="33" t="s">
        <v>2</v>
      </c>
      <c r="E1" s="34" t="s">
        <v>21</v>
      </c>
    </row>
    <row r="2" spans="1:13">
      <c r="A2" s="29">
        <f>IF(LARGE(Feuil1!$F$5:$F$15,ROWS($1:1))&gt;=MAX(Feuil1!$F$5:$F$15)*60%,INDEX(Feuil1!$H$5:$H$15,MATCH(C2,Feuil1!$M$5:$M$15,0)),"")</f>
        <v>4.8604651162790695</v>
      </c>
      <c r="C2" s="19">
        <v>1</v>
      </c>
      <c r="D2" s="20" t="str">
        <f>IF(E2="","",INDEX(Feuil1!$E$5:$E$15,MATCH(E2,Feuil1!$H$5:$H$15,0)))</f>
        <v>Fabio</v>
      </c>
      <c r="E2" s="25">
        <f>IF(A2="","",LARGE($A$2:$A$12,ROWS($1:1)))</f>
        <v>6.6470588235294121</v>
      </c>
      <c r="F2" s="26"/>
      <c r="H2" s="29"/>
      <c r="K2" s="29"/>
      <c r="M2" s="29"/>
    </row>
    <row r="3" spans="1:13">
      <c r="A3" s="29">
        <f>IF(LARGE(Feuil1!$F$5:$F$15,ROWS($1:2))&gt;=MAX(Feuil1!$F$5:$F$15)*60%,INDEX(Feuil1!$H$5:$H$15,MATCH(C3,Feuil1!$M$5:$M$15,0)),"")</f>
        <v>5.2195121951219514</v>
      </c>
      <c r="C3" s="21">
        <v>2</v>
      </c>
      <c r="D3" s="22" t="str">
        <f>IF(E3="","",INDEX(Feuil1!$E$5:$E$15,MATCH(E3,Feuil1!$H$5:$H$15,0)))</f>
        <v>Thierry</v>
      </c>
      <c r="E3" s="27">
        <f>IF(A3="","",LARGE($A$2:$A$12,ROWS($1:2)))</f>
        <v>6.1</v>
      </c>
      <c r="F3" s="26"/>
      <c r="H3" s="29"/>
      <c r="K3" s="29"/>
      <c r="M3" s="29"/>
    </row>
    <row r="4" spans="1:13">
      <c r="A4" s="29">
        <f>IF(LARGE(Feuil1!$F$5:$F$15,ROWS($1:3))&gt;=MAX(Feuil1!$F$5:$F$15)*60%,INDEX(Feuil1!$H$5:$H$15,MATCH(C4,Feuil1!$M$5:$M$15,0)),"")</f>
        <v>6.6470588235294121</v>
      </c>
      <c r="C4" s="21">
        <v>3</v>
      </c>
      <c r="D4" s="22" t="str">
        <f>IF(E4="","",INDEX(Feuil1!$E$5:$E$15,MATCH(E4,Feuil1!$H$5:$H$15,0)))</f>
        <v>Tony</v>
      </c>
      <c r="E4" s="27">
        <f>IF(A4="","",LARGE($A$2:$A$12,ROWS($1:3)))</f>
        <v>5.2195121951219514</v>
      </c>
      <c r="F4" s="26"/>
      <c r="H4" s="29"/>
      <c r="K4" s="29"/>
      <c r="M4" s="29"/>
    </row>
    <row r="5" spans="1:13">
      <c r="A5" s="29">
        <f>IF(LARGE(Feuil1!$F$5:$F$15,ROWS($1:4))&gt;=MAX(Feuil1!$F$5:$F$15)*60%,INDEX(Feuil1!$H$5:$H$15,MATCH(C5,Feuil1!$M$5:$M$15,0)),"")</f>
        <v>6.1</v>
      </c>
      <c r="C5" s="21">
        <v>4</v>
      </c>
      <c r="D5" s="22" t="str">
        <f>IF(E5="","",INDEX(Feuil1!$E$5:$E$15,MATCH(E5,Feuil1!$H$5:$H$15,0)))</f>
        <v>Didier</v>
      </c>
      <c r="E5" s="27">
        <f>IF(A5="","",LARGE($A$2:$A$12,ROWS($1:4)))</f>
        <v>4.8604651162790695</v>
      </c>
      <c r="F5" s="26"/>
      <c r="H5" s="29"/>
      <c r="K5" s="29"/>
      <c r="M5" s="29"/>
    </row>
    <row r="6" spans="1:13">
      <c r="A6" s="29">
        <f>IF(LARGE(Feuil1!$F$5:$F$15,ROWS($1:5))&gt;=MAX(Feuil1!$F$5:$F$15)*60%,INDEX(Feuil1!$H$5:$H$15,MATCH(C6,Feuil1!$M$5:$M$15,0)),"")</f>
        <v>3.1666666666666665</v>
      </c>
      <c r="C6" s="21">
        <v>5</v>
      </c>
      <c r="D6" s="22" t="str">
        <f>IF(E6="","",INDEX(Feuil1!$E$5:$E$15,MATCH(E6,Feuil1!$H$5:$H$15,0)))</f>
        <v>Pedro</v>
      </c>
      <c r="E6" s="27">
        <f>IF(A6="","",LARGE($A$2:$A$12,ROWS($1:5)))</f>
        <v>3.1666666666666665</v>
      </c>
      <c r="F6" s="26"/>
      <c r="H6" s="29"/>
      <c r="K6" s="29"/>
      <c r="M6" s="29"/>
    </row>
    <row r="7" spans="1:13">
      <c r="A7" s="29" t="str">
        <f>IF(LARGE(Feuil1!$F$5:$F$15,ROWS($1:6))&gt;=MAX(Feuil1!$F$5:$F$15)*60%,INDEX(Feuil1!$H$5:$H$15,MATCH(C7,Feuil1!$M$5:$M$15,0)),"")</f>
        <v/>
      </c>
      <c r="C7" s="21">
        <v>6</v>
      </c>
      <c r="D7" s="22" t="str">
        <f>IF(E7="","",INDEX(Feuil1!$E$5:$E$15,MATCH(E7,Feuil1!$H$5:$H$15,0)))</f>
        <v/>
      </c>
      <c r="E7" s="27" t="str">
        <f>IF(A7="","",LARGE($A$2:$A$12,ROWS($1:6)))</f>
        <v/>
      </c>
      <c r="F7" s="26"/>
      <c r="H7" s="29"/>
      <c r="K7" s="29"/>
      <c r="M7" s="29"/>
    </row>
    <row r="8" spans="1:13">
      <c r="A8" s="29" t="str">
        <f>IF(LARGE(Feuil1!$F$5:$F$15,ROWS($1:7))&gt;=MAX(Feuil1!$F$5:$F$15)*60%,INDEX(Feuil1!$H$5:$H$15,MATCH(C8,Feuil1!$M$5:$M$15,0)),"")</f>
        <v/>
      </c>
      <c r="C8" s="21">
        <v>7</v>
      </c>
      <c r="D8" s="22" t="str">
        <f>IF(E8="","",INDEX(Feuil1!$E$5:$E$15,MATCH(E8,Feuil1!$H$5:$H$15,0)))</f>
        <v/>
      </c>
      <c r="E8" s="27" t="str">
        <f>IF(A8="","",LARGE($A$2:$A$12,ROWS($1:7)))</f>
        <v/>
      </c>
      <c r="F8" s="26"/>
      <c r="H8" s="29"/>
      <c r="K8" s="29"/>
      <c r="M8" s="29"/>
    </row>
    <row r="9" spans="1:13">
      <c r="A9" s="29" t="str">
        <f>IF(LARGE(Feuil1!$F$5:$F$15,ROWS($1:8))&gt;=MAX(Feuil1!$F$5:$F$15)*60%,INDEX(Feuil1!$H$5:$H$15,MATCH(C9,Feuil1!$M$5:$M$15,0)),"")</f>
        <v/>
      </c>
      <c r="C9" s="21">
        <v>8</v>
      </c>
      <c r="D9" s="22" t="str">
        <f>IF(E9="","",INDEX(Feuil1!$E$5:$E$15,MATCH(E9,Feuil1!$H$5:$H$15,0)))</f>
        <v/>
      </c>
      <c r="E9" s="27" t="str">
        <f>IF(A9="","",LARGE($A$2:$A$12,ROWS($1:8)))</f>
        <v/>
      </c>
      <c r="F9" s="26"/>
      <c r="H9" s="29"/>
      <c r="K9" s="29"/>
      <c r="M9" s="29"/>
    </row>
    <row r="10" spans="1:13">
      <c r="A10" s="29" t="str">
        <f>IF(LARGE(Feuil1!$F$5:$F$15,ROWS($1:9))&gt;=MAX(Feuil1!$F$5:$F$15)*60%,INDEX(Feuil1!$H$5:$H$15,MATCH(C10,Feuil1!$M$5:$M$15,0)),"")</f>
        <v/>
      </c>
      <c r="C10" s="21">
        <v>9</v>
      </c>
      <c r="D10" s="22" t="str">
        <f>IF(E10="","",INDEX(Feuil1!$E$5:$E$15,MATCH(E10,Feuil1!$H$5:$H$15,0)))</f>
        <v/>
      </c>
      <c r="E10" s="27" t="str">
        <f>IF(A10="","",LARGE($A$2:$A$12,ROWS($1:9)))</f>
        <v/>
      </c>
      <c r="F10" s="26"/>
      <c r="H10" s="29"/>
      <c r="K10" s="29"/>
      <c r="M10" s="29"/>
    </row>
    <row r="11" spans="1:13">
      <c r="A11" s="29" t="str">
        <f>IF(LARGE(Feuil1!$F$5:$F$15,ROWS($1:10))&gt;=MAX(Feuil1!$F$5:$F$15)*60%,INDEX(Feuil1!$H$5:$H$15,MATCH(C11,Feuil1!$M$5:$M$15,0)),"")</f>
        <v/>
      </c>
      <c r="C11" s="21">
        <v>10</v>
      </c>
      <c r="D11" s="22" t="str">
        <f>IF(E11="","",INDEX(Feuil1!$E$5:$E$15,MATCH(E11,Feuil1!$H$5:$H$15,0)))</f>
        <v/>
      </c>
      <c r="E11" s="27" t="str">
        <f>IF(A11="","",LARGE($A$2:$A$12,ROWS($1:10)))</f>
        <v/>
      </c>
      <c r="F11" s="26"/>
      <c r="H11" s="29"/>
      <c r="K11" s="29"/>
      <c r="M11" s="29"/>
    </row>
    <row r="12" spans="1:13" ht="15.75" thickBot="1">
      <c r="A12" s="29" t="str">
        <f>IF(LARGE(Feuil1!$F$5:$F$15,ROWS($1:11))&gt;=MAX(Feuil1!$F$5:$F$15)*60%,INDEX(Feuil1!$H$5:$H$15,MATCH(C12,Feuil1!$M$5:$M$15,0)),"")</f>
        <v/>
      </c>
      <c r="C12" s="23">
        <v>11</v>
      </c>
      <c r="D12" s="24" t="str">
        <f>IF(E12="","",INDEX(Feuil1!$E$5:$E$15,MATCH(E12,Feuil1!$H$5:$H$15,0)))</f>
        <v/>
      </c>
      <c r="E12" s="28" t="str">
        <f>IF(A12="","",LARGE($A$2:$A$12,ROWS($1:11)))</f>
        <v/>
      </c>
      <c r="F12" s="26"/>
      <c r="H12" s="29"/>
      <c r="K12" s="29"/>
      <c r="M12" s="29"/>
    </row>
    <row r="13" spans="1:13">
      <c r="C13" s="26"/>
      <c r="D13" s="26"/>
      <c r="E13" s="26"/>
      <c r="F13" s="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Utilisateur</cp:lastModifiedBy>
  <dcterms:created xsi:type="dcterms:W3CDTF">2011-01-15T09:42:59Z</dcterms:created>
  <dcterms:modified xsi:type="dcterms:W3CDTF">2011-01-15T11:07:17Z</dcterms:modified>
</cp:coreProperties>
</file>