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codeName="ThisWorkbook" defaultThemeVersion="124226"/>
  <bookViews>
    <workbookView xWindow="11670" yWindow="45" windowWidth="12450" windowHeight="11565"/>
  </bookViews>
  <sheets>
    <sheet name="Julien" sheetId="1" r:id="rId1"/>
    <sheet name="Peio" sheetId="7" r:id="rId2"/>
    <sheet name="Murielle" sheetId="8" r:id="rId3"/>
    <sheet name="J.Jacques" sheetId="9" r:id="rId4"/>
    <sheet name="param" sheetId="2" r:id="rId5"/>
  </sheets>
  <definedNames>
    <definedName name="An" localSheetId="3">J.Jacques!$B$1</definedName>
    <definedName name="An" localSheetId="2">Murielle!$B$1</definedName>
    <definedName name="An" localSheetId="1">Peio!$B$1</definedName>
    <definedName name="An">Julien!$B$1</definedName>
    <definedName name="année">param!$A$1:$A$39</definedName>
    <definedName name="Fériés">param!$D$2:$D$14</definedName>
    <definedName name="mois">param!$B$1:$B$12</definedName>
  </definedNames>
  <calcPr calcId="125725"/>
</workbook>
</file>

<file path=xl/calcChain.xml><?xml version="1.0" encoding="utf-8"?>
<calcChain xmlns="http://schemas.openxmlformats.org/spreadsheetml/2006/main">
  <c r="C4" i="9"/>
  <c r="C5" s="1"/>
  <c r="C4" i="8"/>
  <c r="C5" s="1"/>
  <c r="C4" i="7"/>
  <c r="C5" s="1"/>
  <c r="C4" i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B33" s="1"/>
  <c r="C6" i="9" l="1"/>
  <c r="B5"/>
  <c r="B4"/>
  <c r="C6" i="8"/>
  <c r="B5"/>
  <c r="B4" i="7"/>
  <c r="B4" i="8"/>
  <c r="C6" i="7"/>
  <c r="B5"/>
  <c r="G4"/>
  <c r="I4" s="1"/>
  <c r="C34" i="1"/>
  <c r="B34" s="1"/>
  <c r="H4" i="9" l="1"/>
  <c r="J4" s="1"/>
  <c r="G4"/>
  <c r="I4" s="1"/>
  <c r="C7"/>
  <c r="B6"/>
  <c r="H5"/>
  <c r="J5" s="1"/>
  <c r="G5"/>
  <c r="I5" s="1"/>
  <c r="C7" i="8"/>
  <c r="B6"/>
  <c r="H4"/>
  <c r="J4" s="1"/>
  <c r="G4"/>
  <c r="I4" s="1"/>
  <c r="H5"/>
  <c r="J5" s="1"/>
  <c r="G5"/>
  <c r="I5" s="1"/>
  <c r="C7" i="7"/>
  <c r="B6"/>
  <c r="H5"/>
  <c r="J5" s="1"/>
  <c r="G5"/>
  <c r="B4" i="1"/>
  <c r="B5"/>
  <c r="I5" i="7" l="1"/>
  <c r="H6" i="9"/>
  <c r="J6" s="1"/>
  <c r="G6"/>
  <c r="I6" s="1"/>
  <c r="C8"/>
  <c r="B7"/>
  <c r="C8" i="8"/>
  <c r="B7"/>
  <c r="H6"/>
  <c r="J6" s="1"/>
  <c r="G6"/>
  <c r="I6" s="1"/>
  <c r="C8" i="7"/>
  <c r="B7"/>
  <c r="H6"/>
  <c r="J6" s="1"/>
  <c r="G6"/>
  <c r="G5" i="1"/>
  <c r="I5" s="1"/>
  <c r="G4"/>
  <c r="B6"/>
  <c r="I6" i="7" l="1"/>
  <c r="G7" i="9"/>
  <c r="I7" s="1"/>
  <c r="C9"/>
  <c r="B8"/>
  <c r="C9" i="8"/>
  <c r="B8"/>
  <c r="G7"/>
  <c r="I7" s="1"/>
  <c r="C9" i="7"/>
  <c r="B8"/>
  <c r="G7"/>
  <c r="I4" i="1"/>
  <c r="G6"/>
  <c r="B7"/>
  <c r="H4" i="7"/>
  <c r="J4" l="1"/>
  <c r="I7"/>
  <c r="C10" i="9"/>
  <c r="B9"/>
  <c r="H8"/>
  <c r="J8" s="1"/>
  <c r="G8"/>
  <c r="C10" i="8"/>
  <c r="B9"/>
  <c r="H8"/>
  <c r="J8" s="1"/>
  <c r="G8"/>
  <c r="C10" i="7"/>
  <c r="B9"/>
  <c r="H8"/>
  <c r="J8" s="1"/>
  <c r="G8"/>
  <c r="I6" i="1"/>
  <c r="G7"/>
  <c r="B8"/>
  <c r="H4"/>
  <c r="C11" i="9" l="1"/>
  <c r="B10"/>
  <c r="H9"/>
  <c r="J9" s="1"/>
  <c r="G9"/>
  <c r="I8"/>
  <c r="C11" i="8"/>
  <c r="B10"/>
  <c r="H9"/>
  <c r="J9" s="1"/>
  <c r="G9"/>
  <c r="I8"/>
  <c r="C11" i="7"/>
  <c r="B10"/>
  <c r="H9"/>
  <c r="J9" s="1"/>
  <c r="G9"/>
  <c r="I8"/>
  <c r="I7" i="1"/>
  <c r="J4"/>
  <c r="G8"/>
  <c r="B9"/>
  <c r="H5"/>
  <c r="C12" i="9" l="1"/>
  <c r="B11"/>
  <c r="H10"/>
  <c r="J10" s="1"/>
  <c r="G10"/>
  <c r="I9"/>
  <c r="C12" i="8"/>
  <c r="B11"/>
  <c r="G10"/>
  <c r="I9"/>
  <c r="C12" i="7"/>
  <c r="B11"/>
  <c r="H10"/>
  <c r="J10" s="1"/>
  <c r="G10"/>
  <c r="I9"/>
  <c r="J5" i="1"/>
  <c r="I8"/>
  <c r="G9"/>
  <c r="B10"/>
  <c r="H6"/>
  <c r="H7" i="9"/>
  <c r="H7" i="8"/>
  <c r="H7" i="7"/>
  <c r="J7" i="9" l="1"/>
  <c r="C13"/>
  <c r="B12"/>
  <c r="H11"/>
  <c r="J11" s="1"/>
  <c r="G11"/>
  <c r="I11" s="1"/>
  <c r="I10"/>
  <c r="J7" i="8"/>
  <c r="C13"/>
  <c r="B12"/>
  <c r="H11"/>
  <c r="J11" s="1"/>
  <c r="G11"/>
  <c r="I10"/>
  <c r="J7" i="7"/>
  <c r="C13"/>
  <c r="B12"/>
  <c r="G11"/>
  <c r="I11" s="1"/>
  <c r="I10"/>
  <c r="J6" i="1"/>
  <c r="I9"/>
  <c r="G10"/>
  <c r="B11"/>
  <c r="H7"/>
  <c r="I11" i="8" l="1"/>
  <c r="H12" i="9"/>
  <c r="J12" s="1"/>
  <c r="G12"/>
  <c r="I12" s="1"/>
  <c r="C14"/>
  <c r="B13"/>
  <c r="H12" i="8"/>
  <c r="J12" s="1"/>
  <c r="G12"/>
  <c r="C14"/>
  <c r="B13"/>
  <c r="H12" i="7"/>
  <c r="J12" s="1"/>
  <c r="G12"/>
  <c r="C14"/>
  <c r="B13"/>
  <c r="J7" i="1"/>
  <c r="I10"/>
  <c r="G11"/>
  <c r="B12"/>
  <c r="H8"/>
  <c r="I12" i="8" l="1"/>
  <c r="I12" i="7"/>
  <c r="H13" i="9"/>
  <c r="J13" s="1"/>
  <c r="G13"/>
  <c r="I13" s="1"/>
  <c r="C15"/>
  <c r="B14"/>
  <c r="H13" i="8"/>
  <c r="J13" s="1"/>
  <c r="G13"/>
  <c r="C15"/>
  <c r="B14"/>
  <c r="H13" i="7"/>
  <c r="J13" s="1"/>
  <c r="G13"/>
  <c r="C15"/>
  <c r="B14"/>
  <c r="J8" i="1"/>
  <c r="I11"/>
  <c r="G12"/>
  <c r="B13"/>
  <c r="H9"/>
  <c r="H10" i="8"/>
  <c r="J10" l="1"/>
  <c r="I13"/>
  <c r="I13" i="7"/>
  <c r="G14" i="9"/>
  <c r="I14" s="1"/>
  <c r="C16"/>
  <c r="B15"/>
  <c r="G14" i="8"/>
  <c r="I14" s="1"/>
  <c r="C16"/>
  <c r="B15"/>
  <c r="G14" i="7"/>
  <c r="C16"/>
  <c r="B15"/>
  <c r="J9" i="1"/>
  <c r="I12"/>
  <c r="G13"/>
  <c r="B14"/>
  <c r="H10"/>
  <c r="H11" i="7"/>
  <c r="J11" l="1"/>
  <c r="I14"/>
  <c r="C17" i="9"/>
  <c r="B16"/>
  <c r="H15"/>
  <c r="J15" s="1"/>
  <c r="G15"/>
  <c r="I15" s="1"/>
  <c r="C17" i="8"/>
  <c r="B16"/>
  <c r="H15"/>
  <c r="J15" s="1"/>
  <c r="G15"/>
  <c r="C17" i="7"/>
  <c r="B16"/>
  <c r="H15"/>
  <c r="J15" s="1"/>
  <c r="G15"/>
  <c r="J10" i="1"/>
  <c r="I13"/>
  <c r="G14"/>
  <c r="B15"/>
  <c r="H11"/>
  <c r="H16" i="9" l="1"/>
  <c r="J16" s="1"/>
  <c r="G16"/>
  <c r="C18"/>
  <c r="B17"/>
  <c r="C18" i="8"/>
  <c r="B17"/>
  <c r="H16"/>
  <c r="J16" s="1"/>
  <c r="G16"/>
  <c r="I15"/>
  <c r="C18" i="7"/>
  <c r="B17"/>
  <c r="H16"/>
  <c r="J16" s="1"/>
  <c r="G16"/>
  <c r="I15"/>
  <c r="J11" i="1"/>
  <c r="I14"/>
  <c r="G15"/>
  <c r="B16"/>
  <c r="H12"/>
  <c r="H17" i="9" l="1"/>
  <c r="J17" s="1"/>
  <c r="G17"/>
  <c r="C19"/>
  <c r="B18"/>
  <c r="I16"/>
  <c r="C19" i="8"/>
  <c r="B18"/>
  <c r="G17"/>
  <c r="I16"/>
  <c r="C19" i="7"/>
  <c r="B18"/>
  <c r="H17"/>
  <c r="J17" s="1"/>
  <c r="G17"/>
  <c r="I16"/>
  <c r="J12" i="1"/>
  <c r="I15"/>
  <c r="G16"/>
  <c r="B17"/>
  <c r="H13"/>
  <c r="H14" i="9"/>
  <c r="H14" i="8"/>
  <c r="H14" i="7"/>
  <c r="J14" i="9" l="1"/>
  <c r="H18"/>
  <c r="J18" s="1"/>
  <c r="G18"/>
  <c r="I18" s="1"/>
  <c r="C20"/>
  <c r="B19"/>
  <c r="I17"/>
  <c r="J14" i="8"/>
  <c r="C20"/>
  <c r="B19"/>
  <c r="H18"/>
  <c r="J18" s="1"/>
  <c r="G18"/>
  <c r="I17"/>
  <c r="J14" i="7"/>
  <c r="C20"/>
  <c r="B19"/>
  <c r="G18"/>
  <c r="I18" s="1"/>
  <c r="I17"/>
  <c r="J13" i="1"/>
  <c r="I16"/>
  <c r="G17"/>
  <c r="B18"/>
  <c r="H14"/>
  <c r="I18" i="8" l="1"/>
  <c r="C21" i="9"/>
  <c r="B20"/>
  <c r="H19"/>
  <c r="J19" s="1"/>
  <c r="G19"/>
  <c r="I19" s="1"/>
  <c r="H19" i="8"/>
  <c r="J19" s="1"/>
  <c r="G19"/>
  <c r="C21"/>
  <c r="B20"/>
  <c r="H19" i="7"/>
  <c r="J19" s="1"/>
  <c r="G19"/>
  <c r="C21"/>
  <c r="B20"/>
  <c r="J14" i="1"/>
  <c r="I17"/>
  <c r="G18"/>
  <c r="B19"/>
  <c r="H15"/>
  <c r="I19" i="8" l="1"/>
  <c r="I19" i="7"/>
  <c r="C22" i="9"/>
  <c r="B21"/>
  <c r="H20"/>
  <c r="J20" s="1"/>
  <c r="G20"/>
  <c r="I20" s="1"/>
  <c r="H20" i="8"/>
  <c r="J20" s="1"/>
  <c r="G20"/>
  <c r="C22"/>
  <c r="B21"/>
  <c r="H20" i="7"/>
  <c r="J20" s="1"/>
  <c r="G20"/>
  <c r="C22"/>
  <c r="B21"/>
  <c r="J15" i="1"/>
  <c r="I18"/>
  <c r="G19"/>
  <c r="B20"/>
  <c r="H16"/>
  <c r="H17" i="8"/>
  <c r="J17" l="1"/>
  <c r="I20"/>
  <c r="I20" i="7"/>
  <c r="C23" i="9"/>
  <c r="B22"/>
  <c r="G21"/>
  <c r="I21" s="1"/>
  <c r="G21" i="8"/>
  <c r="I21" s="1"/>
  <c r="C23"/>
  <c r="B22"/>
  <c r="G21" i="7"/>
  <c r="C23"/>
  <c r="B22"/>
  <c r="J16" i="1"/>
  <c r="I19"/>
  <c r="G20"/>
  <c r="B21"/>
  <c r="H17"/>
  <c r="H18" i="7"/>
  <c r="J18" l="1"/>
  <c r="I21"/>
  <c r="C24" i="9"/>
  <c r="B23"/>
  <c r="H22"/>
  <c r="J22" s="1"/>
  <c r="G22"/>
  <c r="C24" i="8"/>
  <c r="B23"/>
  <c r="H22"/>
  <c r="J22" s="1"/>
  <c r="G22"/>
  <c r="C24" i="7"/>
  <c r="B23"/>
  <c r="H22"/>
  <c r="J22" s="1"/>
  <c r="G22"/>
  <c r="J17" i="1"/>
  <c r="I20"/>
  <c r="G21"/>
  <c r="B22"/>
  <c r="H18"/>
  <c r="C25" i="9" l="1"/>
  <c r="B24"/>
  <c r="H23"/>
  <c r="J23" s="1"/>
  <c r="G23"/>
  <c r="I22"/>
  <c r="C25" i="8"/>
  <c r="B24"/>
  <c r="H23"/>
  <c r="J23" s="1"/>
  <c r="G23"/>
  <c r="I22"/>
  <c r="C25" i="7"/>
  <c r="B24"/>
  <c r="H23"/>
  <c r="J23" s="1"/>
  <c r="G23"/>
  <c r="I22"/>
  <c r="J18" i="1"/>
  <c r="I21"/>
  <c r="G22"/>
  <c r="B23"/>
  <c r="H19"/>
  <c r="C26" i="9" l="1"/>
  <c r="B25"/>
  <c r="H24"/>
  <c r="J24" s="1"/>
  <c r="G24"/>
  <c r="I23"/>
  <c r="C26" i="8"/>
  <c r="B25"/>
  <c r="G24"/>
  <c r="I23"/>
  <c r="C26" i="7"/>
  <c r="B25"/>
  <c r="H24"/>
  <c r="J24" s="1"/>
  <c r="G24"/>
  <c r="I23"/>
  <c r="J19" i="1"/>
  <c r="I22"/>
  <c r="G23"/>
  <c r="B24"/>
  <c r="H20"/>
  <c r="H21" i="9"/>
  <c r="H21" i="8"/>
  <c r="H21" i="7"/>
  <c r="J21" i="9" l="1"/>
  <c r="C27"/>
  <c r="B26"/>
  <c r="H25"/>
  <c r="J25" s="1"/>
  <c r="G25"/>
  <c r="I25" s="1"/>
  <c r="I24"/>
  <c r="J21" i="8"/>
  <c r="C27"/>
  <c r="B26"/>
  <c r="H25"/>
  <c r="J25" s="1"/>
  <c r="G25"/>
  <c r="I24"/>
  <c r="J21" i="7"/>
  <c r="C27"/>
  <c r="B26"/>
  <c r="G25"/>
  <c r="I25" s="1"/>
  <c r="I24"/>
  <c r="J20" i="1"/>
  <c r="I23"/>
  <c r="G24"/>
  <c r="B25"/>
  <c r="H21"/>
  <c r="I25" i="8" l="1"/>
  <c r="H26" i="9"/>
  <c r="J26" s="1"/>
  <c r="G26"/>
  <c r="I26" s="1"/>
  <c r="C28"/>
  <c r="B27"/>
  <c r="H26" i="8"/>
  <c r="J26" s="1"/>
  <c r="G26"/>
  <c r="C28"/>
  <c r="B27"/>
  <c r="H26" i="7"/>
  <c r="J26" s="1"/>
  <c r="G26"/>
  <c r="C28"/>
  <c r="B27"/>
  <c r="J21" i="1"/>
  <c r="I24"/>
  <c r="G25"/>
  <c r="B26"/>
  <c r="H22"/>
  <c r="I26" i="8" l="1"/>
  <c r="I26" i="7"/>
  <c r="H27" i="9"/>
  <c r="J27" s="1"/>
  <c r="G27"/>
  <c r="I27" s="1"/>
  <c r="C29"/>
  <c r="B28"/>
  <c r="H27" i="8"/>
  <c r="J27" s="1"/>
  <c r="G27"/>
  <c r="C29"/>
  <c r="B28"/>
  <c r="H27" i="7"/>
  <c r="J27" s="1"/>
  <c r="G27"/>
  <c r="C29"/>
  <c r="B28"/>
  <c r="J22" i="1"/>
  <c r="I25"/>
  <c r="G26"/>
  <c r="B27"/>
  <c r="H23"/>
  <c r="H24" i="8"/>
  <c r="J24" l="1"/>
  <c r="I27"/>
  <c r="I27" i="7"/>
  <c r="G28" i="9"/>
  <c r="I28" s="1"/>
  <c r="B29"/>
  <c r="C30"/>
  <c r="G28" i="8"/>
  <c r="I28" s="1"/>
  <c r="B29"/>
  <c r="C30"/>
  <c r="G28" i="7"/>
  <c r="B29"/>
  <c r="C30"/>
  <c r="J23" i="1"/>
  <c r="I26"/>
  <c r="G27"/>
  <c r="B28"/>
  <c r="H24"/>
  <c r="H25" i="7"/>
  <c r="J25" l="1"/>
  <c r="I28"/>
  <c r="G29" i="9"/>
  <c r="I29" s="1"/>
  <c r="H29"/>
  <c r="J29" s="1"/>
  <c r="B30"/>
  <c r="C31"/>
  <c r="G29" i="8"/>
  <c r="I29" s="1"/>
  <c r="H29"/>
  <c r="J29" s="1"/>
  <c r="B30"/>
  <c r="C31"/>
  <c r="G29" i="7"/>
  <c r="I29" s="1"/>
  <c r="H29"/>
  <c r="J29" s="1"/>
  <c r="B30"/>
  <c r="C31"/>
  <c r="J24" i="1"/>
  <c r="I27"/>
  <c r="G28"/>
  <c r="B29"/>
  <c r="H25"/>
  <c r="B31" i="9" l="1"/>
  <c r="C32"/>
  <c r="G30"/>
  <c r="I30" s="1"/>
  <c r="H30"/>
  <c r="J30" s="1"/>
  <c r="B31" i="8"/>
  <c r="C32"/>
  <c r="G30"/>
  <c r="I30" s="1"/>
  <c r="H30"/>
  <c r="J30" s="1"/>
  <c r="B31" i="7"/>
  <c r="C32"/>
  <c r="G30"/>
  <c r="I30" s="1"/>
  <c r="H30"/>
  <c r="J30" s="1"/>
  <c r="J25" i="1"/>
  <c r="I28"/>
  <c r="G29"/>
  <c r="B30"/>
  <c r="H26"/>
  <c r="G31" i="9" l="1"/>
  <c r="I31" s="1"/>
  <c r="H31"/>
  <c r="J31" s="1"/>
  <c r="B32"/>
  <c r="C33"/>
  <c r="G31" i="8"/>
  <c r="I31" s="1"/>
  <c r="B32"/>
  <c r="C33"/>
  <c r="G31" i="7"/>
  <c r="I31" s="1"/>
  <c r="H31"/>
  <c r="J31" s="1"/>
  <c r="B32"/>
  <c r="C33"/>
  <c r="J26" i="1"/>
  <c r="I29"/>
  <c r="G30"/>
  <c r="B31"/>
  <c r="H27"/>
  <c r="H28" i="9"/>
  <c r="H28" i="8"/>
  <c r="H28" i="7"/>
  <c r="J28" i="9" l="1"/>
  <c r="B33"/>
  <c r="C34"/>
  <c r="B34" s="1"/>
  <c r="G32"/>
  <c r="I32" s="1"/>
  <c r="H32"/>
  <c r="J32" s="1"/>
  <c r="J28" i="8"/>
  <c r="B33"/>
  <c r="C34"/>
  <c r="B34" s="1"/>
  <c r="G32"/>
  <c r="H32"/>
  <c r="J32" s="1"/>
  <c r="J28" i="7"/>
  <c r="B33"/>
  <c r="C34"/>
  <c r="B34" s="1"/>
  <c r="G32"/>
  <c r="I32" s="1"/>
  <c r="J27" i="1"/>
  <c r="I30"/>
  <c r="G31"/>
  <c r="B32"/>
  <c r="H28"/>
  <c r="I32" i="8" l="1"/>
  <c r="G34" i="9"/>
  <c r="I34" s="1"/>
  <c r="H34"/>
  <c r="J34" s="1"/>
  <c r="G33"/>
  <c r="I33" s="1"/>
  <c r="H33"/>
  <c r="J33" s="1"/>
  <c r="G34" i="8"/>
  <c r="I34" s="1"/>
  <c r="H34"/>
  <c r="J34" s="1"/>
  <c r="G33"/>
  <c r="H33"/>
  <c r="J33" s="1"/>
  <c r="G34" i="7"/>
  <c r="I34" s="1"/>
  <c r="H34"/>
  <c r="J34" s="1"/>
  <c r="G33"/>
  <c r="H33"/>
  <c r="J33" s="1"/>
  <c r="J28" i="1"/>
  <c r="I31"/>
  <c r="G32"/>
  <c r="H29"/>
  <c r="H31" i="8"/>
  <c r="H32" i="7"/>
  <c r="J31" i="8" l="1"/>
  <c r="I33"/>
  <c r="J32" i="7"/>
  <c r="I33"/>
  <c r="J29" i="1"/>
  <c r="I32"/>
  <c r="G33"/>
  <c r="G34"/>
  <c r="I34" s="1"/>
  <c r="D14" i="2"/>
  <c r="D13"/>
  <c r="D12"/>
  <c r="D11"/>
  <c r="D10"/>
  <c r="D6"/>
  <c r="D5"/>
  <c r="D3"/>
  <c r="D7" s="1"/>
  <c r="D2"/>
  <c r="H30" i="1"/>
  <c r="H34"/>
  <c r="H33"/>
  <c r="H31"/>
  <c r="H32"/>
  <c r="J34" l="1"/>
  <c r="J30"/>
  <c r="J31"/>
  <c r="J33"/>
  <c r="J32"/>
  <c r="I33"/>
  <c r="D4" i="2"/>
  <c r="D8"/>
  <c r="D9" s="1"/>
</calcChain>
</file>

<file path=xl/sharedStrings.xml><?xml version="1.0" encoding="utf-8"?>
<sst xmlns="http://schemas.openxmlformats.org/spreadsheetml/2006/main" count="66" uniqueCount="35">
  <si>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</si>
  <si>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</si>
  <si>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</si>
  <si>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</si>
  <si>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</si>
  <si>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</si>
  <si>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</si>
  <si>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</si>
  <si>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</si>
  <si>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</si>
  <si>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</si>
  <si>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</si>
  <si>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</si>
  <si>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</si>
  <si>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</si>
  <si>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</si>
  <si>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</si>
  <si>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</si>
  <si>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</si>
  <si>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</si>
  <si>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</si>
  <si>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</si>
  <si>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</si>
  <si>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</si>
  <si>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</si>
  <si>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</si>
  <si>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</si>
  <si>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</si>
  <si>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</si>
  <si>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</si>
  <si>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</si>
  <si>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</si>
  <si>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</si>
  <si>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</si>
  <si>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Les jours fériés se modifient au changement d'année en Feuil1</t>
  </si>
</sst>
</file>

<file path=xl/styles.xml><?xml version="1.0" encoding="utf-8"?>
<styleSheet xmlns="http://schemas.openxmlformats.org/spreadsheetml/2006/main">
  <numFmts count="8">
    <numFmt numFmtId="164" formatCode="[h]:mm"/>
    <numFmt numFmtId="165" formatCode="ddd\ * dd\-mm\-yy"/>
    <numFmt numFmtId="166" formatCode="ddd"/>
    <numFmt numFmtId="167" formatCode="d"/>
    <numFmt numFmtId="168" formatCode="0.0000000"/>
    <numFmt numFmtId="169" formatCode="mmmm"/>
    <numFmt numFmtId="170" formatCode="[=0]&quot;&quot;;d"/>
    <numFmt numFmtId="171" formatCode="[=0]&quot;&quot;;ddd"/>
  </numFmts>
  <fonts count="4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1" fillId="0" borderId="1" xfId="0" applyFont="1" applyBorder="1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165" fontId="3" fillId="0" borderId="1" xfId="0" applyNumberFormat="1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Fill="1" applyBorder="1"/>
    <xf numFmtId="2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6" fontId="0" fillId="0" borderId="0" xfId="0" applyNumberFormat="1"/>
    <xf numFmtId="0" fontId="2" fillId="0" borderId="1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3" xfId="0" applyBorder="1"/>
    <xf numFmtId="20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7" fontId="2" fillId="0" borderId="1" xfId="0" applyNumberFormat="1" applyFont="1" applyFill="1" applyBorder="1" applyAlignment="1">
      <alignment horizontal="center"/>
    </xf>
    <xf numFmtId="169" fontId="0" fillId="0" borderId="0" xfId="0" applyNumberFormat="1"/>
    <xf numFmtId="166" fontId="2" fillId="0" borderId="8" xfId="0" applyNumberFormat="1" applyFont="1" applyFill="1" applyBorder="1" applyAlignment="1">
      <alignment horizontal="left"/>
    </xf>
    <xf numFmtId="167" fontId="2" fillId="0" borderId="9" xfId="0" applyNumberFormat="1" applyFont="1" applyFill="1" applyBorder="1" applyAlignment="1">
      <alignment horizontal="center"/>
    </xf>
    <xf numFmtId="166" fontId="2" fillId="0" borderId="11" xfId="0" applyNumberFormat="1" applyFont="1" applyFill="1" applyBorder="1" applyAlignment="1">
      <alignment horizontal="left"/>
    </xf>
    <xf numFmtId="0" fontId="2" fillId="0" borderId="13" xfId="0" applyFont="1" applyFill="1" applyBorder="1" applyAlignment="1">
      <alignment vertical="center"/>
    </xf>
    <xf numFmtId="0" fontId="2" fillId="0" borderId="13" xfId="0" applyFont="1" applyFill="1" applyBorder="1"/>
    <xf numFmtId="164" fontId="2" fillId="0" borderId="13" xfId="0" applyNumberFormat="1" applyFont="1" applyFill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168" fontId="0" fillId="0" borderId="0" xfId="0" applyNumberFormat="1" applyBorder="1"/>
    <xf numFmtId="0" fontId="0" fillId="0" borderId="10" xfId="0" applyBorder="1"/>
    <xf numFmtId="0" fontId="0" fillId="0" borderId="12" xfId="0" applyBorder="1"/>
    <xf numFmtId="168" fontId="0" fillId="0" borderId="12" xfId="0" applyNumberFormat="1" applyBorder="1"/>
    <xf numFmtId="167" fontId="0" fillId="0" borderId="0" xfId="0" applyNumberFormat="1" applyBorder="1"/>
    <xf numFmtId="170" fontId="2" fillId="0" borderId="1" xfId="0" applyNumberFormat="1" applyFont="1" applyFill="1" applyBorder="1" applyAlignment="1">
      <alignment horizontal="center"/>
    </xf>
    <xf numFmtId="171" fontId="2" fillId="0" borderId="11" xfId="0" applyNumberFormat="1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8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9651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0"/>
  <sheetViews>
    <sheetView showGridLines="0" tabSelected="1" zoomScaleNormal="100" workbookViewId="0">
      <selection activeCell="E25" sqref="E25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2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Di</v>
      </c>
      <c r="C4" s="28">
        <f>DATE(An,MONTH(1&amp;$B$2),1)</f>
        <v>39447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  <c r="K4" s="39"/>
      <c r="L4" s="1"/>
    </row>
    <row r="5" spans="1:14">
      <c r="A5" s="3"/>
      <c r="B5" s="29" t="str">
        <f>IF(C5=0,0,CHOOSE(WEEKDAY(C5,2),"Lu","Ma","Me","Je","Ve","Sa","Di"))</f>
        <v>Lu</v>
      </c>
      <c r="C5" s="25">
        <f>IF(C4=0,0,IF(MONTH(C4)=MONTH(C4+1),C4+1,0))</f>
        <v>39448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39449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Me</v>
      </c>
      <c r="C7" s="25">
        <f t="shared" si="5"/>
        <v>39450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  <c r="K7" s="41"/>
      <c r="L7" s="38"/>
    </row>
    <row r="8" spans="1:14">
      <c r="A8" s="3"/>
      <c r="B8" s="29" t="str">
        <f t="shared" si="4"/>
        <v>Je</v>
      </c>
      <c r="C8" s="25">
        <f t="shared" si="5"/>
        <v>39451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Ve</v>
      </c>
      <c r="C9" s="25">
        <f t="shared" si="5"/>
        <v>39452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Sa</v>
      </c>
      <c r="C10" s="25">
        <f t="shared" si="5"/>
        <v>39453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Di</v>
      </c>
      <c r="C11" s="25">
        <f t="shared" si="5"/>
        <v>39454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  <c r="K11" s="40"/>
      <c r="L11" s="1"/>
    </row>
    <row r="12" spans="1:14">
      <c r="A12" s="3"/>
      <c r="B12" s="29" t="str">
        <f t="shared" si="4"/>
        <v>Lu</v>
      </c>
      <c r="C12" s="25">
        <f t="shared" si="5"/>
        <v>39455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Ma</v>
      </c>
      <c r="C13" s="25">
        <f t="shared" si="5"/>
        <v>39456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Me</v>
      </c>
      <c r="C14" s="25">
        <f t="shared" si="5"/>
        <v>39457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  <c r="K14" s="40"/>
      <c r="L14" s="1"/>
    </row>
    <row r="15" spans="1:14">
      <c r="A15" s="3"/>
      <c r="B15" s="29" t="str">
        <f t="shared" si="4"/>
        <v>Je</v>
      </c>
      <c r="C15" s="25">
        <f t="shared" si="5"/>
        <v>39458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Ve</v>
      </c>
      <c r="C16" s="25">
        <f t="shared" si="5"/>
        <v>39459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Sa</v>
      </c>
      <c r="C17" s="25">
        <f t="shared" si="5"/>
        <v>39460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Di</v>
      </c>
      <c r="C18" s="25">
        <f t="shared" si="5"/>
        <v>39461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  <c r="K18" s="40"/>
      <c r="L18" s="1"/>
    </row>
    <row r="19" spans="1:13">
      <c r="A19" s="3"/>
      <c r="B19" s="29" t="str">
        <f t="shared" si="4"/>
        <v>Lu</v>
      </c>
      <c r="C19" s="25">
        <f t="shared" si="5"/>
        <v>39462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Ma</v>
      </c>
      <c r="C20" s="25">
        <f t="shared" si="5"/>
        <v>39463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Me</v>
      </c>
      <c r="C21" s="25">
        <f t="shared" si="5"/>
        <v>39464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  <c r="K21" s="40"/>
      <c r="L21" s="1"/>
    </row>
    <row r="22" spans="1:13">
      <c r="A22" s="3"/>
      <c r="B22" s="29" t="str">
        <f t="shared" si="4"/>
        <v>Je</v>
      </c>
      <c r="C22" s="25">
        <f t="shared" si="5"/>
        <v>39465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Ve</v>
      </c>
      <c r="C23" s="25">
        <f t="shared" si="5"/>
        <v>39466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Sa</v>
      </c>
      <c r="C24" s="25">
        <f t="shared" si="5"/>
        <v>39467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Di</v>
      </c>
      <c r="C25" s="25">
        <f t="shared" si="5"/>
        <v>39468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  <c r="K25" s="40"/>
      <c r="L25" s="1"/>
    </row>
    <row r="26" spans="1:13">
      <c r="A26" s="3"/>
      <c r="B26" s="29" t="str">
        <f t="shared" si="4"/>
        <v>Lu</v>
      </c>
      <c r="C26" s="25">
        <f t="shared" si="5"/>
        <v>39469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Ma</v>
      </c>
      <c r="C27" s="25">
        <f t="shared" si="5"/>
        <v>39470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Me</v>
      </c>
      <c r="C28" s="25">
        <f t="shared" si="5"/>
        <v>39471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  <c r="K28" s="40"/>
      <c r="L28" s="1"/>
    </row>
    <row r="29" spans="1:13">
      <c r="A29" s="3"/>
      <c r="B29" s="29" t="str">
        <f t="shared" si="4"/>
        <v>Je</v>
      </c>
      <c r="C29" s="25">
        <f t="shared" si="5"/>
        <v>39472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Ve</v>
      </c>
      <c r="C30" s="25">
        <f t="shared" si="5"/>
        <v>39473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Sa</v>
      </c>
      <c r="C31" s="25">
        <f t="shared" si="5"/>
        <v>39474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Di</v>
      </c>
      <c r="C32" s="43">
        <f t="shared" si="5"/>
        <v>39475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  <c r="K32" s="40"/>
      <c r="L32" s="42"/>
      <c r="M32" s="26"/>
    </row>
    <row r="33" spans="1:13">
      <c r="A33" s="3"/>
      <c r="B33" s="44" t="str">
        <f t="shared" si="4"/>
        <v>Lu</v>
      </c>
      <c r="C33" s="43">
        <f t="shared" si="5"/>
        <v>39476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Ma</v>
      </c>
      <c r="C34" s="43">
        <f t="shared" si="5"/>
        <v>39477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2:D2"/>
    <mergeCell ref="B1:D1"/>
  </mergeCells>
  <conditionalFormatting sqref="B4:J34">
    <cfRule type="expression" dxfId="47" priority="2">
      <formula>WEEKDAY($C4)=1</formula>
    </cfRule>
    <cfRule type="expression" dxfId="46" priority="1">
      <formula>COUNTIF(Fériés,$C4)</formula>
    </cfRule>
  </conditionalFormatting>
  <conditionalFormatting sqref="H4:H34 J4:J34">
    <cfRule type="cellIs" dxfId="45" priority="4" operator="equal">
      <formula>""</formula>
    </cfRule>
  </conditionalFormatting>
  <conditionalFormatting sqref="I4:J34">
    <cfRule type="cellIs" dxfId="44" priority="26" operator="lessThan">
      <formula>0</formula>
    </cfRule>
    <cfRule type="cellIs" dxfId="43" priority="27" operator="greaterThan">
      <formula>0</formula>
    </cfRule>
  </conditionalFormatting>
  <conditionalFormatting sqref="I4:I34">
    <cfRule type="cellIs" dxfId="42" priority="3" stopIfTrue="1" operator="equal">
      <formula>""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N40"/>
  <sheetViews>
    <sheetView showGridLines="0" zoomScaleNormal="100" workbookViewId="0">
      <selection activeCell="B2" sqref="B2:D2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3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Me</v>
      </c>
      <c r="C4" s="28">
        <f>DATE(An,MONTH(1&amp;$B$2),1)</f>
        <v>39478</v>
      </c>
      <c r="D4" s="19"/>
      <c r="E4" s="19"/>
      <c r="F4" s="19"/>
      <c r="G4" s="20" t="str">
        <f>IF(OR(B4="Di",D4=""),"",MOD(E4-D4-F4,1))</f>
        <v/>
      </c>
      <c r="H4" s="17">
        <f ca="1">IF(B4="Me",SUM(INDIRECT("G"&amp;ROW()-2&amp;":"&amp;"G"&amp;ROW()+3)),"")</f>
        <v>0</v>
      </c>
      <c r="I4" s="19" t="str">
        <f>IF(OR(B4="Di",G4=""),"",ROUND(G4-"8:00",10))</f>
        <v/>
      </c>
      <c r="J4" s="17">
        <f ca="1">IF(H4=0,0,IF(B4="Me","39:00"-ROUND(H4,10),""))</f>
        <v>0</v>
      </c>
      <c r="K4" s="39"/>
      <c r="L4" s="1"/>
    </row>
    <row r="5" spans="1:14">
      <c r="A5" s="3"/>
      <c r="B5" s="29" t="str">
        <f>IF(C5=0,0,CHOOSE(WEEKDAY(C5,2),"Lu","Ma","Me","Je","Ve","Sa","Di"))</f>
        <v>Je</v>
      </c>
      <c r="C5" s="25">
        <f>IF(C4=0,0,IF(MONTH(C4)=MONTH(C4+1),C4+1,0))</f>
        <v>39479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Ve</v>
      </c>
      <c r="C6" s="25">
        <f t="shared" ref="C6:C34" si="5">IF(C5=0,0,IF(MONTH(C5)=MONTH(C5+1),C5+1,0))</f>
        <v>39480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Sa</v>
      </c>
      <c r="C7" s="25">
        <f t="shared" si="5"/>
        <v>39481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  <c r="K7" s="41"/>
      <c r="L7" s="38"/>
    </row>
    <row r="8" spans="1:14">
      <c r="A8" s="3"/>
      <c r="B8" s="29" t="str">
        <f t="shared" si="4"/>
        <v>Di</v>
      </c>
      <c r="C8" s="25">
        <f t="shared" si="5"/>
        <v>39482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Lu</v>
      </c>
      <c r="C9" s="25">
        <f t="shared" si="5"/>
        <v>39483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Ma</v>
      </c>
      <c r="C10" s="25">
        <f t="shared" si="5"/>
        <v>39484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Me</v>
      </c>
      <c r="C11" s="25">
        <f t="shared" si="5"/>
        <v>39485</v>
      </c>
      <c r="D11" s="13"/>
      <c r="E11" s="13"/>
      <c r="F11" s="13"/>
      <c r="G11" s="14" t="str">
        <f t="shared" si="0"/>
        <v/>
      </c>
      <c r="H11" s="17">
        <f t="shared" ca="1" si="1"/>
        <v>0</v>
      </c>
      <c r="I11" s="13" t="str">
        <f t="shared" si="2"/>
        <v/>
      </c>
      <c r="J11" s="17">
        <f t="shared" ca="1" si="3"/>
        <v>0</v>
      </c>
      <c r="K11" s="40"/>
      <c r="L11" s="1"/>
    </row>
    <row r="12" spans="1:14">
      <c r="A12" s="3"/>
      <c r="B12" s="29" t="str">
        <f t="shared" si="4"/>
        <v>Je</v>
      </c>
      <c r="C12" s="25">
        <f t="shared" si="5"/>
        <v>39486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Ve</v>
      </c>
      <c r="C13" s="25">
        <f t="shared" si="5"/>
        <v>39487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Sa</v>
      </c>
      <c r="C14" s="25">
        <f t="shared" si="5"/>
        <v>39488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  <c r="K14" s="40"/>
      <c r="L14" s="1"/>
    </row>
    <row r="15" spans="1:14">
      <c r="A15" s="3"/>
      <c r="B15" s="29" t="str">
        <f t="shared" si="4"/>
        <v>Di</v>
      </c>
      <c r="C15" s="25">
        <f t="shared" si="5"/>
        <v>39489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Lu</v>
      </c>
      <c r="C16" s="25">
        <f t="shared" si="5"/>
        <v>39490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Ma</v>
      </c>
      <c r="C17" s="25">
        <f t="shared" si="5"/>
        <v>39491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Me</v>
      </c>
      <c r="C18" s="25">
        <f t="shared" si="5"/>
        <v>39492</v>
      </c>
      <c r="D18" s="13"/>
      <c r="E18" s="13"/>
      <c r="F18" s="13"/>
      <c r="G18" s="14" t="str">
        <f t="shared" si="0"/>
        <v/>
      </c>
      <c r="H18" s="17">
        <f t="shared" ca="1" si="1"/>
        <v>0</v>
      </c>
      <c r="I18" s="13" t="str">
        <f t="shared" si="2"/>
        <v/>
      </c>
      <c r="J18" s="17">
        <f t="shared" ca="1" si="3"/>
        <v>0</v>
      </c>
      <c r="K18" s="40"/>
      <c r="L18" s="1"/>
    </row>
    <row r="19" spans="1:13">
      <c r="A19" s="3"/>
      <c r="B19" s="29" t="str">
        <f t="shared" si="4"/>
        <v>Je</v>
      </c>
      <c r="C19" s="25">
        <f t="shared" si="5"/>
        <v>39493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Ve</v>
      </c>
      <c r="C20" s="25">
        <f t="shared" si="5"/>
        <v>39494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Sa</v>
      </c>
      <c r="C21" s="25">
        <f t="shared" si="5"/>
        <v>39495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  <c r="K21" s="40"/>
      <c r="L21" s="1"/>
    </row>
    <row r="22" spans="1:13">
      <c r="A22" s="3"/>
      <c r="B22" s="29" t="str">
        <f t="shared" si="4"/>
        <v>Di</v>
      </c>
      <c r="C22" s="25">
        <f t="shared" si="5"/>
        <v>39496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Lu</v>
      </c>
      <c r="C23" s="25">
        <f t="shared" si="5"/>
        <v>39497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Ma</v>
      </c>
      <c r="C24" s="25">
        <f t="shared" si="5"/>
        <v>39498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Me</v>
      </c>
      <c r="C25" s="25">
        <f t="shared" si="5"/>
        <v>39499</v>
      </c>
      <c r="D25" s="16"/>
      <c r="E25" s="16"/>
      <c r="F25" s="12"/>
      <c r="G25" s="14" t="str">
        <f t="shared" si="0"/>
        <v/>
      </c>
      <c r="H25" s="17">
        <f t="shared" ca="1" si="1"/>
        <v>0</v>
      </c>
      <c r="I25" s="13" t="str">
        <f t="shared" si="2"/>
        <v/>
      </c>
      <c r="J25" s="17">
        <f t="shared" ca="1" si="3"/>
        <v>0</v>
      </c>
      <c r="K25" s="40"/>
      <c r="L25" s="1"/>
    </row>
    <row r="26" spans="1:13">
      <c r="A26" s="3"/>
      <c r="B26" s="29" t="str">
        <f t="shared" si="4"/>
        <v>Je</v>
      </c>
      <c r="C26" s="25">
        <f t="shared" si="5"/>
        <v>39500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Ve</v>
      </c>
      <c r="C27" s="25">
        <f t="shared" si="5"/>
        <v>39501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Sa</v>
      </c>
      <c r="C28" s="25">
        <f t="shared" si="5"/>
        <v>39502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  <c r="K28" s="40"/>
      <c r="L28" s="1"/>
    </row>
    <row r="29" spans="1:13">
      <c r="A29" s="3"/>
      <c r="B29" s="29" t="str">
        <f t="shared" si="4"/>
        <v>Di</v>
      </c>
      <c r="C29" s="25">
        <f t="shared" si="5"/>
        <v>39503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Lu</v>
      </c>
      <c r="C30" s="25">
        <f t="shared" si="5"/>
        <v>39504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Ma</v>
      </c>
      <c r="C31" s="25">
        <f t="shared" si="5"/>
        <v>39505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Me</v>
      </c>
      <c r="C32" s="43">
        <f t="shared" si="5"/>
        <v>39506</v>
      </c>
      <c r="D32" s="16"/>
      <c r="E32" s="16"/>
      <c r="F32" s="12"/>
      <c r="G32" s="14" t="str">
        <f t="shared" si="0"/>
        <v/>
      </c>
      <c r="H32" s="17">
        <f t="shared" ca="1" si="1"/>
        <v>0</v>
      </c>
      <c r="I32" s="13" t="str">
        <f t="shared" si="2"/>
        <v/>
      </c>
      <c r="J32" s="17">
        <f t="shared" ca="1" si="3"/>
        <v>0</v>
      </c>
      <c r="K32" s="40"/>
      <c r="L32" s="42"/>
      <c r="M32" s="26"/>
    </row>
    <row r="33" spans="1:13">
      <c r="A33" s="3"/>
      <c r="B33" s="44">
        <f t="shared" si="4"/>
        <v>0</v>
      </c>
      <c r="C33" s="43">
        <f t="shared" si="5"/>
        <v>0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>
        <f t="shared" si="4"/>
        <v>0</v>
      </c>
      <c r="C34" s="43">
        <f t="shared" si="5"/>
        <v>0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1:D1"/>
    <mergeCell ref="B2:D2"/>
  </mergeCells>
  <conditionalFormatting sqref="B4:J34">
    <cfRule type="expression" dxfId="35" priority="1">
      <formula>COUNTIF(Fériés,$C4)</formula>
    </cfRule>
    <cfRule type="expression" dxfId="34" priority="2">
      <formula>WEEKDAY($C4)=1</formula>
    </cfRule>
  </conditionalFormatting>
  <conditionalFormatting sqref="H4:H34 J4:J34">
    <cfRule type="cellIs" dxfId="33" priority="4" operator="equal">
      <formula>""</formula>
    </cfRule>
  </conditionalFormatting>
  <conditionalFormatting sqref="I4:J34">
    <cfRule type="cellIs" dxfId="32" priority="5" operator="lessThan">
      <formula>0</formula>
    </cfRule>
    <cfRule type="cellIs" dxfId="31" priority="6" operator="greaterThan">
      <formula>0</formula>
    </cfRule>
  </conditionalFormatting>
  <conditionalFormatting sqref="I4:I34">
    <cfRule type="cellIs" dxfId="30" priority="3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N40"/>
  <sheetViews>
    <sheetView showGridLines="0" zoomScaleNormal="100" workbookViewId="0">
      <selection activeCell="B2" sqref="B2:D2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4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Je</v>
      </c>
      <c r="C4" s="28">
        <f>DATE(An,MONTH(1&amp;$B$2),1)</f>
        <v>39507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  <c r="K4" s="39"/>
      <c r="L4" s="1"/>
    </row>
    <row r="5" spans="1:14">
      <c r="A5" s="3"/>
      <c r="B5" s="29" t="str">
        <f>IF(C5=0,0,CHOOSE(WEEKDAY(C5,2),"Lu","Ma","Me","Je","Ve","Sa","Di"))</f>
        <v>Ve</v>
      </c>
      <c r="C5" s="25">
        <f>IF(C4=0,0,IF(MONTH(C4)=MONTH(C4+1),C4+1,0))</f>
        <v>39508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Sa</v>
      </c>
      <c r="C6" s="25">
        <f t="shared" ref="C6:C34" si="5">IF(C5=0,0,IF(MONTH(C5)=MONTH(C5+1),C5+1,0))</f>
        <v>39509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Di</v>
      </c>
      <c r="C7" s="25">
        <f t="shared" si="5"/>
        <v>39510</v>
      </c>
      <c r="D7" s="13"/>
      <c r="E7" s="13"/>
      <c r="F7" s="13"/>
      <c r="G7" s="14" t="str">
        <f t="shared" si="0"/>
        <v/>
      </c>
      <c r="H7" s="17" t="str">
        <f t="shared" ca="1" si="1"/>
        <v/>
      </c>
      <c r="I7" s="13" t="str">
        <f t="shared" si="2"/>
        <v/>
      </c>
      <c r="J7" s="17" t="str">
        <f t="shared" ca="1" si="3"/>
        <v/>
      </c>
      <c r="K7" s="41"/>
      <c r="L7" s="38"/>
    </row>
    <row r="8" spans="1:14">
      <c r="A8" s="3"/>
      <c r="B8" s="29" t="str">
        <f t="shared" si="4"/>
        <v>Lu</v>
      </c>
      <c r="C8" s="25">
        <f t="shared" si="5"/>
        <v>39511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Ma</v>
      </c>
      <c r="C9" s="25">
        <f t="shared" si="5"/>
        <v>39512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Me</v>
      </c>
      <c r="C10" s="25">
        <f t="shared" si="5"/>
        <v>39513</v>
      </c>
      <c r="D10" s="13"/>
      <c r="E10" s="13"/>
      <c r="F10" s="13"/>
      <c r="G10" s="14" t="str">
        <f t="shared" si="0"/>
        <v/>
      </c>
      <c r="H10" s="17">
        <f t="shared" ca="1" si="1"/>
        <v>0</v>
      </c>
      <c r="I10" s="13" t="str">
        <f t="shared" si="2"/>
        <v/>
      </c>
      <c r="J10" s="17">
        <f t="shared" ca="1" si="3"/>
        <v>0</v>
      </c>
      <c r="K10" s="40"/>
      <c r="L10" s="1"/>
    </row>
    <row r="11" spans="1:14">
      <c r="A11" s="3"/>
      <c r="B11" s="29" t="str">
        <f t="shared" si="4"/>
        <v>Je</v>
      </c>
      <c r="C11" s="25">
        <f t="shared" si="5"/>
        <v>39514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  <c r="K11" s="40"/>
      <c r="L11" s="1"/>
    </row>
    <row r="12" spans="1:14">
      <c r="A12" s="3"/>
      <c r="B12" s="29" t="str">
        <f t="shared" si="4"/>
        <v>Ve</v>
      </c>
      <c r="C12" s="25">
        <f t="shared" si="5"/>
        <v>39515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Sa</v>
      </c>
      <c r="C13" s="25">
        <f t="shared" si="5"/>
        <v>39516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Di</v>
      </c>
      <c r="C14" s="25">
        <f t="shared" si="5"/>
        <v>39517</v>
      </c>
      <c r="D14" s="13"/>
      <c r="E14" s="13"/>
      <c r="F14" s="13"/>
      <c r="G14" s="14" t="str">
        <f t="shared" si="0"/>
        <v/>
      </c>
      <c r="H14" s="17" t="str">
        <f t="shared" ca="1" si="1"/>
        <v/>
      </c>
      <c r="I14" s="13" t="str">
        <f t="shared" si="2"/>
        <v/>
      </c>
      <c r="J14" s="17" t="str">
        <f t="shared" ca="1" si="3"/>
        <v/>
      </c>
      <c r="K14" s="40"/>
      <c r="L14" s="1"/>
    </row>
    <row r="15" spans="1:14">
      <c r="A15" s="3"/>
      <c r="B15" s="29" t="str">
        <f t="shared" si="4"/>
        <v>Lu</v>
      </c>
      <c r="C15" s="25">
        <f t="shared" si="5"/>
        <v>39518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Ma</v>
      </c>
      <c r="C16" s="25">
        <f t="shared" si="5"/>
        <v>39519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Me</v>
      </c>
      <c r="C17" s="25">
        <f t="shared" si="5"/>
        <v>39520</v>
      </c>
      <c r="D17" s="13"/>
      <c r="E17" s="13"/>
      <c r="F17" s="13"/>
      <c r="G17" s="14" t="str">
        <f t="shared" si="0"/>
        <v/>
      </c>
      <c r="H17" s="17">
        <f t="shared" ca="1" si="1"/>
        <v>0</v>
      </c>
      <c r="I17" s="13" t="str">
        <f t="shared" si="2"/>
        <v/>
      </c>
      <c r="J17" s="17">
        <f t="shared" ca="1" si="3"/>
        <v>0</v>
      </c>
      <c r="K17" s="40"/>
      <c r="L17" s="1"/>
    </row>
    <row r="18" spans="1:13">
      <c r="A18" s="3"/>
      <c r="B18" s="29" t="str">
        <f t="shared" si="4"/>
        <v>Je</v>
      </c>
      <c r="C18" s="25">
        <f t="shared" si="5"/>
        <v>39521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  <c r="K18" s="40"/>
      <c r="L18" s="1"/>
    </row>
    <row r="19" spans="1:13">
      <c r="A19" s="3"/>
      <c r="B19" s="29" t="str">
        <f t="shared" si="4"/>
        <v>Ve</v>
      </c>
      <c r="C19" s="25">
        <f t="shared" si="5"/>
        <v>39522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Sa</v>
      </c>
      <c r="C20" s="25">
        <f t="shared" si="5"/>
        <v>39523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Di</v>
      </c>
      <c r="C21" s="25">
        <f t="shared" si="5"/>
        <v>39524</v>
      </c>
      <c r="D21" s="13"/>
      <c r="E21" s="13"/>
      <c r="F21" s="13"/>
      <c r="G21" s="14" t="str">
        <f t="shared" si="0"/>
        <v/>
      </c>
      <c r="H21" s="17" t="str">
        <f t="shared" ca="1" si="1"/>
        <v/>
      </c>
      <c r="I21" s="13" t="str">
        <f t="shared" si="2"/>
        <v/>
      </c>
      <c r="J21" s="17" t="str">
        <f t="shared" ca="1" si="3"/>
        <v/>
      </c>
      <c r="K21" s="40"/>
      <c r="L21" s="1"/>
    </row>
    <row r="22" spans="1:13">
      <c r="A22" s="3"/>
      <c r="B22" s="29" t="str">
        <f t="shared" si="4"/>
        <v>Lu</v>
      </c>
      <c r="C22" s="25">
        <f t="shared" si="5"/>
        <v>39525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Ma</v>
      </c>
      <c r="C23" s="25">
        <f t="shared" si="5"/>
        <v>39526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Me</v>
      </c>
      <c r="C24" s="25">
        <f t="shared" si="5"/>
        <v>39527</v>
      </c>
      <c r="D24" s="13"/>
      <c r="E24" s="13"/>
      <c r="F24" s="13"/>
      <c r="G24" s="14" t="str">
        <f t="shared" si="0"/>
        <v/>
      </c>
      <c r="H24" s="17">
        <f t="shared" ca="1" si="1"/>
        <v>0</v>
      </c>
      <c r="I24" s="13" t="str">
        <f t="shared" si="2"/>
        <v/>
      </c>
      <c r="J24" s="17">
        <f t="shared" ca="1" si="3"/>
        <v>0</v>
      </c>
      <c r="K24" s="40"/>
      <c r="L24" s="1"/>
    </row>
    <row r="25" spans="1:13">
      <c r="A25" s="3"/>
      <c r="B25" s="29" t="str">
        <f t="shared" si="4"/>
        <v>Je</v>
      </c>
      <c r="C25" s="25">
        <f t="shared" si="5"/>
        <v>39528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  <c r="K25" s="40"/>
      <c r="L25" s="1"/>
    </row>
    <row r="26" spans="1:13">
      <c r="A26" s="3"/>
      <c r="B26" s="29" t="str">
        <f t="shared" si="4"/>
        <v>Ve</v>
      </c>
      <c r="C26" s="25">
        <f t="shared" si="5"/>
        <v>39529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Sa</v>
      </c>
      <c r="C27" s="25">
        <f t="shared" si="5"/>
        <v>39530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Di</v>
      </c>
      <c r="C28" s="25">
        <f t="shared" si="5"/>
        <v>39531</v>
      </c>
      <c r="D28" s="16"/>
      <c r="E28" s="16"/>
      <c r="F28" s="12"/>
      <c r="G28" s="14" t="str">
        <f t="shared" si="0"/>
        <v/>
      </c>
      <c r="H28" s="17" t="str">
        <f t="shared" ca="1" si="1"/>
        <v/>
      </c>
      <c r="I28" s="13" t="str">
        <f t="shared" si="2"/>
        <v/>
      </c>
      <c r="J28" s="17" t="str">
        <f t="shared" ca="1" si="3"/>
        <v/>
      </c>
      <c r="K28" s="40"/>
      <c r="L28" s="1"/>
    </row>
    <row r="29" spans="1:13">
      <c r="A29" s="3"/>
      <c r="B29" s="29" t="str">
        <f t="shared" si="4"/>
        <v>Lu</v>
      </c>
      <c r="C29" s="25">
        <f t="shared" si="5"/>
        <v>39532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Ma</v>
      </c>
      <c r="C30" s="25">
        <f t="shared" si="5"/>
        <v>39533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Me</v>
      </c>
      <c r="C31" s="25">
        <f t="shared" si="5"/>
        <v>39534</v>
      </c>
      <c r="D31" s="16"/>
      <c r="E31" s="16"/>
      <c r="F31" s="12"/>
      <c r="G31" s="14" t="str">
        <f t="shared" si="0"/>
        <v/>
      </c>
      <c r="H31" s="17">
        <f t="shared" ca="1" si="1"/>
        <v>0</v>
      </c>
      <c r="I31" s="13" t="str">
        <f t="shared" si="2"/>
        <v/>
      </c>
      <c r="J31" s="17">
        <f t="shared" ca="1" si="3"/>
        <v>0</v>
      </c>
      <c r="K31" s="40"/>
      <c r="L31" s="1"/>
    </row>
    <row r="32" spans="1:13">
      <c r="A32" s="3"/>
      <c r="B32" s="44" t="str">
        <f t="shared" si="4"/>
        <v>Je</v>
      </c>
      <c r="C32" s="43">
        <f t="shared" si="5"/>
        <v>39535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  <c r="K32" s="40"/>
      <c r="L32" s="42"/>
      <c r="M32" s="26"/>
    </row>
    <row r="33" spans="1:13">
      <c r="A33" s="3"/>
      <c r="B33" s="44" t="str">
        <f t="shared" si="4"/>
        <v>Ve</v>
      </c>
      <c r="C33" s="43">
        <f t="shared" si="5"/>
        <v>39536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Sa</v>
      </c>
      <c r="C34" s="43">
        <f t="shared" si="5"/>
        <v>39537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1:D1"/>
    <mergeCell ref="B2:D2"/>
  </mergeCells>
  <conditionalFormatting sqref="B4:J34">
    <cfRule type="expression" dxfId="23" priority="1">
      <formula>COUNTIF(Fériés,$C4)</formula>
    </cfRule>
    <cfRule type="expression" dxfId="22" priority="2">
      <formula>WEEKDAY($C4)=1</formula>
    </cfRule>
  </conditionalFormatting>
  <conditionalFormatting sqref="H4:H34 J4:J34">
    <cfRule type="cellIs" dxfId="21" priority="4" operator="equal">
      <formula>""</formula>
    </cfRule>
  </conditionalFormatting>
  <conditionalFormatting sqref="I4:J34">
    <cfRule type="cellIs" dxfId="20" priority="5" operator="lessThan">
      <formula>0</formula>
    </cfRule>
    <cfRule type="cellIs" dxfId="19" priority="6" operator="greaterThan">
      <formula>0</formula>
    </cfRule>
  </conditionalFormatting>
  <conditionalFormatting sqref="I4:I34">
    <cfRule type="cellIs" dxfId="18" priority="3" stopIfTrue="1" operator="equal">
      <formula>""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N40"/>
  <sheetViews>
    <sheetView showGridLines="0" zoomScaleNormal="100" workbookViewId="0">
      <selection activeCell="B2" sqref="B2:D2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5</v>
      </c>
      <c r="C2" s="45"/>
      <c r="D2" s="46"/>
      <c r="E2" s="3"/>
      <c r="F2" s="3"/>
      <c r="G2" s="3"/>
      <c r="H2" s="3"/>
      <c r="I2" s="3"/>
      <c r="J2" s="3"/>
    </row>
    <row r="3" spans="1:14" ht="45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Di</v>
      </c>
      <c r="C4" s="28">
        <f>DATE(An,MONTH(1&amp;$B$2),1)</f>
        <v>39538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  <c r="K4" s="39"/>
      <c r="L4" s="1"/>
    </row>
    <row r="5" spans="1:14">
      <c r="A5" s="3"/>
      <c r="B5" s="29" t="str">
        <f>IF(C5=0,0,CHOOSE(WEEKDAY(C5,2),"Lu","Ma","Me","Je","Ve","Sa","Di"))</f>
        <v>Lu</v>
      </c>
      <c r="C5" s="25">
        <f>IF(C4=0,0,IF(MONTH(C4)=MONTH(C4+1),C4+1,0))</f>
        <v>39539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39540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Me</v>
      </c>
      <c r="C7" s="25">
        <f t="shared" si="5"/>
        <v>39541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  <c r="K7" s="41"/>
      <c r="L7" s="38"/>
    </row>
    <row r="8" spans="1:14">
      <c r="A8" s="3"/>
      <c r="B8" s="29" t="str">
        <f t="shared" si="4"/>
        <v>Je</v>
      </c>
      <c r="C8" s="25">
        <f t="shared" si="5"/>
        <v>39542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Ve</v>
      </c>
      <c r="C9" s="25">
        <f t="shared" si="5"/>
        <v>39543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Sa</v>
      </c>
      <c r="C10" s="25">
        <f t="shared" si="5"/>
        <v>39544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Di</v>
      </c>
      <c r="C11" s="25">
        <f t="shared" si="5"/>
        <v>39545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  <c r="K11" s="40"/>
      <c r="L11" s="1"/>
    </row>
    <row r="12" spans="1:14">
      <c r="A12" s="3"/>
      <c r="B12" s="29" t="str">
        <f t="shared" si="4"/>
        <v>Lu</v>
      </c>
      <c r="C12" s="25">
        <f t="shared" si="5"/>
        <v>39546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Ma</v>
      </c>
      <c r="C13" s="25">
        <f t="shared" si="5"/>
        <v>39547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Me</v>
      </c>
      <c r="C14" s="25">
        <f t="shared" si="5"/>
        <v>39548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  <c r="K14" s="40"/>
      <c r="L14" s="1"/>
    </row>
    <row r="15" spans="1:14">
      <c r="A15" s="3"/>
      <c r="B15" s="29" t="str">
        <f t="shared" si="4"/>
        <v>Je</v>
      </c>
      <c r="C15" s="25">
        <f t="shared" si="5"/>
        <v>39549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Ve</v>
      </c>
      <c r="C16" s="25">
        <f t="shared" si="5"/>
        <v>39550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Sa</v>
      </c>
      <c r="C17" s="25">
        <f t="shared" si="5"/>
        <v>39551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Di</v>
      </c>
      <c r="C18" s="25">
        <f t="shared" si="5"/>
        <v>39552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  <c r="K18" s="40"/>
      <c r="L18" s="1"/>
    </row>
    <row r="19" spans="1:13">
      <c r="A19" s="3"/>
      <c r="B19" s="29" t="str">
        <f t="shared" si="4"/>
        <v>Lu</v>
      </c>
      <c r="C19" s="25">
        <f t="shared" si="5"/>
        <v>39553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Ma</v>
      </c>
      <c r="C20" s="25">
        <f t="shared" si="5"/>
        <v>39554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Me</v>
      </c>
      <c r="C21" s="25">
        <f t="shared" si="5"/>
        <v>39555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  <c r="K21" s="40"/>
      <c r="L21" s="1"/>
    </row>
    <row r="22" spans="1:13">
      <c r="A22" s="3"/>
      <c r="B22" s="29" t="str">
        <f t="shared" si="4"/>
        <v>Je</v>
      </c>
      <c r="C22" s="25">
        <f t="shared" si="5"/>
        <v>39556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Ve</v>
      </c>
      <c r="C23" s="25">
        <f t="shared" si="5"/>
        <v>39557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Sa</v>
      </c>
      <c r="C24" s="25">
        <f t="shared" si="5"/>
        <v>39558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Di</v>
      </c>
      <c r="C25" s="25">
        <f t="shared" si="5"/>
        <v>39559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  <c r="K25" s="40"/>
      <c r="L25" s="1"/>
    </row>
    <row r="26" spans="1:13">
      <c r="A26" s="3"/>
      <c r="B26" s="29" t="str">
        <f t="shared" si="4"/>
        <v>Lu</v>
      </c>
      <c r="C26" s="25">
        <f t="shared" si="5"/>
        <v>39560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Ma</v>
      </c>
      <c r="C27" s="25">
        <f t="shared" si="5"/>
        <v>39561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Me</v>
      </c>
      <c r="C28" s="25">
        <f t="shared" si="5"/>
        <v>39562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  <c r="K28" s="40"/>
      <c r="L28" s="1"/>
    </row>
    <row r="29" spans="1:13">
      <c r="A29" s="3"/>
      <c r="B29" s="29" t="str">
        <f t="shared" si="4"/>
        <v>Je</v>
      </c>
      <c r="C29" s="25">
        <f t="shared" si="5"/>
        <v>39563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Ve</v>
      </c>
      <c r="C30" s="25">
        <f t="shared" si="5"/>
        <v>39564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Sa</v>
      </c>
      <c r="C31" s="25">
        <f t="shared" si="5"/>
        <v>39565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Di</v>
      </c>
      <c r="C32" s="43">
        <f t="shared" si="5"/>
        <v>39566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  <c r="K32" s="40"/>
      <c r="L32" s="42"/>
      <c r="M32" s="26"/>
    </row>
    <row r="33" spans="1:13">
      <c r="A33" s="3"/>
      <c r="B33" s="44" t="str">
        <f t="shared" si="4"/>
        <v>Lu</v>
      </c>
      <c r="C33" s="43">
        <f t="shared" si="5"/>
        <v>39567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>
        <f t="shared" si="4"/>
        <v>0</v>
      </c>
      <c r="C34" s="43">
        <f t="shared" si="5"/>
        <v>0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1:D1"/>
    <mergeCell ref="B2:D2"/>
  </mergeCells>
  <conditionalFormatting sqref="B4:J34">
    <cfRule type="expression" dxfId="11" priority="1">
      <formula>COUNTIF(Fériés,$C4)</formula>
    </cfRule>
    <cfRule type="expression" dxfId="10" priority="2">
      <formula>WEEKDAY($C4)=1</formula>
    </cfRule>
  </conditionalFormatting>
  <conditionalFormatting sqref="H4:H34 J4:J34">
    <cfRule type="cellIs" dxfId="9" priority="4" operator="equal">
      <formula>""</formula>
    </cfRule>
  </conditionalFormatting>
  <conditionalFormatting sqref="I4:J34">
    <cfRule type="cellIs" dxfId="8" priority="5" operator="lessThan">
      <formula>0</formula>
    </cfRule>
    <cfRule type="cellIs" dxfId="7" priority="6" operator="greaterThan">
      <formula>0</formula>
    </cfRule>
  </conditionalFormatting>
  <conditionalFormatting sqref="I4:I34">
    <cfRule type="cellIs" dxfId="6" priority="3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F39"/>
  <sheetViews>
    <sheetView workbookViewId="0">
      <selection activeCell="D3" sqref="D3"/>
    </sheetView>
  </sheetViews>
  <sheetFormatPr baseColWidth="10" defaultRowHeight="15"/>
  <cols>
    <col min="1" max="1" width="11.42578125" style="2" customWidth="1"/>
    <col min="2" max="2" width="11.42578125" style="2"/>
    <col min="4" max="4" width="12.28515625" bestFit="1" customWidth="1"/>
    <col min="5" max="5" width="17.140625" bestFit="1" customWidth="1"/>
  </cols>
  <sheetData>
    <row r="1" spans="1:6">
      <c r="A1" s="2">
        <v>2012</v>
      </c>
      <c r="B1" s="2" t="s">
        <v>2</v>
      </c>
    </row>
    <row r="2" spans="1:6">
      <c r="A2" s="2">
        <v>2013</v>
      </c>
      <c r="B2" s="2" t="s">
        <v>3</v>
      </c>
      <c r="D2" s="9">
        <f>DATE(An,1,1)</f>
        <v>39447</v>
      </c>
      <c r="E2" s="10" t="s">
        <v>21</v>
      </c>
    </row>
    <row r="3" spans="1:6">
      <c r="A3" s="2">
        <v>2014</v>
      </c>
      <c r="B3" s="2" t="s">
        <v>4</v>
      </c>
      <c r="D3" s="9">
        <f>DATE(An,3,29.56+0.979*MOD(204-11*MOD(An,19),30)-WEEKDAY(DATE(An,3,28.56+0.979*MOD(204-11*MOD(An,19),30))))</f>
        <v>39545</v>
      </c>
      <c r="E3" s="10" t="s">
        <v>22</v>
      </c>
    </row>
    <row r="4" spans="1:6">
      <c r="A4" s="2">
        <v>2015</v>
      </c>
      <c r="B4" s="2" t="s">
        <v>5</v>
      </c>
      <c r="D4" s="9">
        <f>D3+1</f>
        <v>39546</v>
      </c>
      <c r="E4" s="10" t="s">
        <v>23</v>
      </c>
    </row>
    <row r="5" spans="1:6">
      <c r="A5" s="2">
        <v>2016</v>
      </c>
      <c r="B5" s="2" t="s">
        <v>6</v>
      </c>
      <c r="D5" s="9">
        <f>DATE(An,5,1)</f>
        <v>39568</v>
      </c>
      <c r="E5" s="10" t="s">
        <v>24</v>
      </c>
    </row>
    <row r="6" spans="1:6">
      <c r="A6" s="2">
        <v>2017</v>
      </c>
      <c r="B6" s="2" t="s">
        <v>7</v>
      </c>
      <c r="D6" s="9">
        <f>DATE(An,5,8)</f>
        <v>39575</v>
      </c>
      <c r="E6" s="10" t="s">
        <v>25</v>
      </c>
    </row>
    <row r="7" spans="1:6">
      <c r="A7" s="2">
        <v>2018</v>
      </c>
      <c r="B7" s="2" t="s">
        <v>8</v>
      </c>
      <c r="D7" s="9">
        <f>D3+39</f>
        <v>39584</v>
      </c>
      <c r="E7" s="10" t="s">
        <v>26</v>
      </c>
      <c r="F7" t="s">
        <v>34</v>
      </c>
    </row>
    <row r="8" spans="1:6">
      <c r="A8" s="2">
        <v>2019</v>
      </c>
      <c r="B8" s="2" t="s">
        <v>9</v>
      </c>
      <c r="D8" s="9">
        <f>D3+49</f>
        <v>39594</v>
      </c>
      <c r="E8" s="10" t="s">
        <v>27</v>
      </c>
    </row>
    <row r="9" spans="1:6">
      <c r="A9" s="2">
        <v>2020</v>
      </c>
      <c r="B9" s="2" t="s">
        <v>10</v>
      </c>
      <c r="D9" s="9">
        <f>D8+1</f>
        <v>39595</v>
      </c>
      <c r="E9" s="10" t="s">
        <v>28</v>
      </c>
    </row>
    <row r="10" spans="1:6">
      <c r="A10" s="2">
        <v>2021</v>
      </c>
      <c r="B10" s="2" t="s">
        <v>11</v>
      </c>
      <c r="D10" s="9">
        <f>DATE(An,7,14)</f>
        <v>39642</v>
      </c>
      <c r="E10" s="10" t="s">
        <v>29</v>
      </c>
    </row>
    <row r="11" spans="1:6">
      <c r="A11" s="2">
        <v>2022</v>
      </c>
      <c r="B11" s="2" t="s">
        <v>12</v>
      </c>
      <c r="D11" s="9">
        <f>DATE(An,8,15)</f>
        <v>39674</v>
      </c>
      <c r="E11" s="10" t="s">
        <v>30</v>
      </c>
    </row>
    <row r="12" spans="1:6">
      <c r="A12" s="2">
        <v>2023</v>
      </c>
      <c r="B12" s="2" t="s">
        <v>13</v>
      </c>
      <c r="D12" s="9">
        <f>DATE(An,11,1)</f>
        <v>39752</v>
      </c>
      <c r="E12" s="10" t="s">
        <v>31</v>
      </c>
    </row>
    <row r="13" spans="1:6">
      <c r="A13" s="2">
        <v>2024</v>
      </c>
      <c r="D13" s="9">
        <f>DATE(An,11,11)</f>
        <v>39762</v>
      </c>
      <c r="E13" s="10" t="s">
        <v>32</v>
      </c>
    </row>
    <row r="14" spans="1:6">
      <c r="A14" s="2">
        <v>2025</v>
      </c>
      <c r="D14" s="9">
        <f>DATE(An,12,25)</f>
        <v>39806</v>
      </c>
      <c r="E14" s="11" t="s">
        <v>33</v>
      </c>
    </row>
    <row r="15" spans="1:6">
      <c r="A15" s="2">
        <v>2026</v>
      </c>
    </row>
    <row r="16" spans="1:6">
      <c r="A16" s="2">
        <v>2027</v>
      </c>
    </row>
    <row r="17" spans="1:1">
      <c r="A17" s="2">
        <v>2028</v>
      </c>
    </row>
    <row r="18" spans="1:1">
      <c r="A18" s="2">
        <v>2029</v>
      </c>
    </row>
    <row r="19" spans="1:1">
      <c r="A19" s="2">
        <v>2030</v>
      </c>
    </row>
    <row r="20" spans="1:1">
      <c r="A20" s="2">
        <v>2031</v>
      </c>
    </row>
    <row r="21" spans="1:1">
      <c r="A21" s="2">
        <v>2032</v>
      </c>
    </row>
    <row r="22" spans="1:1">
      <c r="A22" s="2">
        <v>2033</v>
      </c>
    </row>
    <row r="23" spans="1:1">
      <c r="A23" s="2">
        <v>2034</v>
      </c>
    </row>
    <row r="24" spans="1:1">
      <c r="A24" s="2">
        <v>2035</v>
      </c>
    </row>
    <row r="25" spans="1:1">
      <c r="A25" s="2">
        <v>2036</v>
      </c>
    </row>
    <row r="26" spans="1:1">
      <c r="A26" s="2">
        <v>2037</v>
      </c>
    </row>
    <row r="27" spans="1:1">
      <c r="A27" s="2">
        <v>2038</v>
      </c>
    </row>
    <row r="28" spans="1:1">
      <c r="A28" s="2">
        <v>2039</v>
      </c>
    </row>
    <row r="29" spans="1:1">
      <c r="A29" s="2">
        <v>2040</v>
      </c>
    </row>
    <row r="30" spans="1:1">
      <c r="A30" s="2">
        <v>2041</v>
      </c>
    </row>
    <row r="31" spans="1:1">
      <c r="A31" s="2">
        <v>2042</v>
      </c>
    </row>
    <row r="32" spans="1:1">
      <c r="A32" s="2">
        <v>2043</v>
      </c>
    </row>
    <row r="33" spans="1:1">
      <c r="A33" s="2">
        <v>2044</v>
      </c>
    </row>
    <row r="34" spans="1:1">
      <c r="A34" s="2">
        <v>2045</v>
      </c>
    </row>
    <row r="35" spans="1:1">
      <c r="A35" s="2">
        <v>2046</v>
      </c>
    </row>
    <row r="36" spans="1:1">
      <c r="A36" s="2">
        <v>2047</v>
      </c>
    </row>
    <row r="37" spans="1:1">
      <c r="A37" s="2">
        <v>2048</v>
      </c>
    </row>
    <row r="38" spans="1:1">
      <c r="A38" s="2">
        <v>2049</v>
      </c>
    </row>
    <row r="39" spans="1:1">
      <c r="A39" s="2"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Julien</vt:lpstr>
      <vt:lpstr>Peio</vt:lpstr>
      <vt:lpstr>Murielle</vt:lpstr>
      <vt:lpstr>J.Jacques</vt:lpstr>
      <vt:lpstr>param</vt:lpstr>
      <vt:lpstr>J.Jacques!An</vt:lpstr>
      <vt:lpstr>Murielle!An</vt:lpstr>
      <vt:lpstr>Peio!An</vt:lpstr>
      <vt:lpstr>An</vt:lpstr>
      <vt:lpstr>année</vt:lpstr>
      <vt:lpstr>Fériés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Utilisateur</cp:lastModifiedBy>
  <cp:lastPrinted>2012-04-28T14:02:51Z</cp:lastPrinted>
  <dcterms:created xsi:type="dcterms:W3CDTF">2012-04-28T05:08:12Z</dcterms:created>
  <dcterms:modified xsi:type="dcterms:W3CDTF">2012-04-28T15:11:14Z</dcterms:modified>
</cp:coreProperties>
</file>