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65" windowWidth="15600" windowHeight="7935" activeTab="1"/>
  </bookViews>
  <sheets>
    <sheet name="Cadencier" sheetId="4" r:id="rId1"/>
    <sheet name="Moyenne de rendement nettoyage" sheetId="1" r:id="rId2"/>
    <sheet name="Tableau de calcul de salaires" sheetId="2" r:id="rId3"/>
    <sheet name="Feuil3" sheetId="3" r:id="rId4"/>
  </sheets>
  <definedNames>
    <definedName name="_xlnm.Print_Area" localSheetId="1">'Moyenne de rendement nettoyage'!$A$1:$R$40</definedName>
  </definedNames>
  <calcPr calcId="125725"/>
</workbook>
</file>

<file path=xl/calcChain.xml><?xml version="1.0" encoding="utf-8"?>
<calcChain xmlns="http://schemas.openxmlformats.org/spreadsheetml/2006/main">
  <c r="S38" i="1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T8" l="1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S5"/>
  <c r="P5"/>
  <c r="M7" l="1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S39" l="1"/>
  <c r="T39" s="1"/>
  <c r="S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C7"/>
  <c r="D7" s="1"/>
  <c r="C8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E39"/>
  <c r="F39" s="1"/>
  <c r="J39" s="1"/>
  <c r="P39" s="1"/>
  <c r="R39" s="1"/>
  <c r="E38"/>
  <c r="F38" s="1"/>
  <c r="E37"/>
  <c r="F37" s="1"/>
  <c r="E36"/>
  <c r="F36" s="1"/>
  <c r="E35"/>
  <c r="F35" s="1"/>
  <c r="E34"/>
  <c r="F34" s="1"/>
  <c r="E33"/>
  <c r="F33" s="1"/>
  <c r="E32"/>
  <c r="F32" s="1"/>
  <c r="E31"/>
  <c r="F31" s="1"/>
  <c r="E30"/>
  <c r="F30" s="1"/>
  <c r="E29"/>
  <c r="F29" s="1"/>
  <c r="E28"/>
  <c r="F28" s="1"/>
  <c r="E27"/>
  <c r="F27" s="1"/>
  <c r="E26"/>
  <c r="F26" s="1"/>
  <c r="E25"/>
  <c r="F25" s="1"/>
  <c r="E24"/>
  <c r="F24" s="1"/>
  <c r="E23"/>
  <c r="F23" s="1"/>
  <c r="E22"/>
  <c r="F22" s="1"/>
  <c r="E21"/>
  <c r="F21" s="1"/>
  <c r="E20"/>
  <c r="F20" s="1"/>
  <c r="E19"/>
  <c r="F19" s="1"/>
  <c r="E18"/>
  <c r="F18" s="1"/>
  <c r="E17"/>
  <c r="F17" s="1"/>
  <c r="E16"/>
  <c r="F16" s="1"/>
  <c r="E15"/>
  <c r="F15" s="1"/>
  <c r="E14"/>
  <c r="F14" s="1"/>
  <c r="E13"/>
  <c r="F13" s="1"/>
  <c r="E12"/>
  <c r="F12" s="1"/>
  <c r="E11"/>
  <c r="F11" s="1"/>
  <c r="E10"/>
  <c r="F10" s="1"/>
  <c r="E9"/>
  <c r="F9" s="1"/>
  <c r="E8"/>
  <c r="F8" s="1"/>
  <c r="E7"/>
  <c r="F7" s="1"/>
  <c r="J7" s="1"/>
  <c r="P7" s="1"/>
  <c r="S40" l="1"/>
  <c r="R7"/>
  <c r="R40" s="1"/>
  <c r="P40"/>
  <c r="T7"/>
  <c r="T40" s="1"/>
  <c r="D8"/>
</calcChain>
</file>

<file path=xl/sharedStrings.xml><?xml version="1.0" encoding="utf-8"?>
<sst xmlns="http://schemas.openxmlformats.org/spreadsheetml/2006/main" count="57" uniqueCount="52">
  <si>
    <t>Décapage au mouillé - Récurage</t>
  </si>
  <si>
    <t>cadences au m²</t>
  </si>
  <si>
    <t>cadences spécifiques (intégration manuelle)</t>
  </si>
  <si>
    <t>surface technique (m²)</t>
  </si>
  <si>
    <t>temps par prestation en heure (selon encombrement)</t>
  </si>
  <si>
    <t>temps par prestation en heures (spécifique)</t>
  </si>
  <si>
    <t>Décapage à sec</t>
  </si>
  <si>
    <t>Application d'une protection (Faubert rayonne)</t>
  </si>
  <si>
    <t>Cristallisation</t>
  </si>
  <si>
    <t>Rénovation</t>
  </si>
  <si>
    <t>Scellant polyuréthanne par couche</t>
  </si>
  <si>
    <t>Balayage humide journalier, surfaces encombrées</t>
  </si>
  <si>
    <t>Balayage humide journalier, surfaces dégagées</t>
  </si>
  <si>
    <t>Lavage faubert journalier surfaces dégagées</t>
  </si>
  <si>
    <t>Lavage journalier, système lavage à plat</t>
  </si>
  <si>
    <t>Spray Hebdomadaire 150 tr/min sur sols traités</t>
  </si>
  <si>
    <t>Spray Hebdomadaire 450 tr/min sur sols traités</t>
  </si>
  <si>
    <t>Lustrage 1000 tr/min</t>
  </si>
  <si>
    <t>Remise en état complète (décapage, bouches pores, métanisation)</t>
  </si>
  <si>
    <t>Nettoyage de bureau (corbeille, cendrier, essuyage de mobilier)</t>
  </si>
  <si>
    <t xml:space="preserve">Aspiration moquette - journalier </t>
  </si>
  <si>
    <t>Shampoing monobrosse (mousse humide)</t>
  </si>
  <si>
    <t>Shampoing monobrosse (mousse sèche)</t>
  </si>
  <si>
    <t>Spray moquette (entretien)</t>
  </si>
  <si>
    <t>Nettoyage par injection-extraction (surfaces dégagées)</t>
  </si>
  <si>
    <t>Nettoyage par injection-extraction (surfaces encombrées)</t>
  </si>
  <si>
    <t>Nettoyage des sanitaires (lavabos, cuvettes, sols)</t>
  </si>
  <si>
    <t>Entretien vitrerie, grands carreaux, jusqu'à 3,5 m du sol</t>
  </si>
  <si>
    <t>Entretien vitrerie, petits carreaux, jusqu'à 3,5 m du sol</t>
  </si>
  <si>
    <t>Entretien vitrerie, grands carreaux, au dessus de 3,5 m</t>
  </si>
  <si>
    <t>Entretien vitrerie, petits carreaux, au dessus de 3,5 m</t>
  </si>
  <si>
    <t>lavage, récurage d'un sol dur + aspiration</t>
  </si>
  <si>
    <t>Lavage autolaveuse normale</t>
  </si>
  <si>
    <t>Lavage autolaveuse à recyclage</t>
  </si>
  <si>
    <t>Balayage mécanique (1=600 min), conducteur accompagnant</t>
  </si>
  <si>
    <t>Balayage mécanique, conducteur porté</t>
  </si>
  <si>
    <t>Bionettoyage du mobilier et du sol</t>
  </si>
  <si>
    <t>Entretien journalier de chambre d'hôtel</t>
  </si>
  <si>
    <t>choix type d'encombrement (Faible/Fort)</t>
  </si>
  <si>
    <t xml:space="preserve">encombrement fort </t>
  </si>
  <si>
    <t xml:space="preserve">encombrement faible </t>
  </si>
  <si>
    <t>Type de Prestations</t>
  </si>
  <si>
    <t>Cadenciers Techniques Moyens</t>
  </si>
  <si>
    <t>Type de Prestations Standards</t>
  </si>
  <si>
    <t>Fréquence</t>
  </si>
  <si>
    <t>Majoration Dimanche</t>
  </si>
  <si>
    <t>Temps de déplacement</t>
  </si>
  <si>
    <t>O/N</t>
  </si>
  <si>
    <t>Indiquer le temps par rotation (AR)</t>
  </si>
  <si>
    <t>Temps Global Calculé (en minutes)</t>
  </si>
  <si>
    <t>Total Temps</t>
  </si>
  <si>
    <t>Temps Calculé avec Intégration Congés Payés (en minutes)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</si>
</sst>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9">
    <font>
      <sz val="8"/>
      <color theme="1"/>
      <name val="Calibri"/>
      <family val="2"/>
    </font>
    <font>
      <sz val="8"/>
      <color theme="1"/>
      <name val="Calibri"/>
      <family val="2"/>
    </font>
    <font>
      <sz val="8"/>
      <color rgb="FF9C0006"/>
      <name val="Calibri"/>
      <family val="2"/>
    </font>
    <font>
      <b/>
      <u/>
      <sz val="8"/>
      <color theme="1"/>
      <name val="Calibri"/>
      <family val="2"/>
    </font>
    <font>
      <b/>
      <u/>
      <sz val="9"/>
      <color theme="1"/>
      <name val="Calibri"/>
      <family val="2"/>
    </font>
    <font>
      <b/>
      <u/>
      <sz val="12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8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43" fontId="0" fillId="0" borderId="0" xfId="1" applyFo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43" fontId="2" fillId="2" borderId="0" xfId="2" applyNumberFormat="1" applyProtection="1">
      <protection locked="0"/>
    </xf>
    <xf numFmtId="0" fontId="2" fillId="2" borderId="0" xfId="2" applyProtection="1">
      <protection locked="0"/>
    </xf>
    <xf numFmtId="0" fontId="0" fillId="3" borderId="0" xfId="0" applyFont="1" applyFill="1" applyAlignment="1" applyProtection="1">
      <alignment horizontal="center"/>
      <protection locked="0"/>
    </xf>
    <xf numFmtId="43" fontId="0" fillId="4" borderId="0" xfId="1" applyFont="1" applyFill="1"/>
    <xf numFmtId="0" fontId="6" fillId="0" borderId="0" xfId="0" applyFont="1"/>
    <xf numFmtId="43" fontId="6" fillId="0" borderId="0" xfId="1" applyFont="1"/>
    <xf numFmtId="43" fontId="6" fillId="0" borderId="0" xfId="0" applyNumberFormat="1" applyFont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3" fontId="6" fillId="0" borderId="0" xfId="1" applyFont="1" applyAlignment="1">
      <alignment horizontal="center" vertical="center" wrapText="1"/>
    </xf>
    <xf numFmtId="9" fontId="0" fillId="0" borderId="0" xfId="3" applyFont="1"/>
    <xf numFmtId="0" fontId="0" fillId="0" borderId="0" xfId="0" applyAlignment="1">
      <alignment horizontal="center" vertical="center" wrapText="1"/>
    </xf>
    <xf numFmtId="43" fontId="0" fillId="0" borderId="0" xfId="1" applyFont="1" applyProtection="1"/>
    <xf numFmtId="0" fontId="0" fillId="0" borderId="0" xfId="1" applyNumberFormat="1" applyFont="1"/>
    <xf numFmtId="0" fontId="8" fillId="0" borderId="0" xfId="0" applyFont="1"/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43" fontId="7" fillId="0" borderId="0" xfId="0" applyNumberFormat="1" applyFont="1"/>
    <xf numFmtId="0" fontId="7" fillId="0" borderId="0" xfId="0" applyFont="1"/>
  </cellXfs>
  <cellStyles count="4">
    <cellStyle name="Insatisfaisant" xfId="2" builtinId="27"/>
    <cellStyle name="Milliers" xfId="1" builtinId="3"/>
    <cellStyle name="Normal" xfId="0" builtinId="0"/>
    <cellStyle name="Pourcentage" xfId="3" builtinId="5"/>
  </cellStyles>
  <dxfs count="1">
    <dxf>
      <fill>
        <patternFill patternType="darkTrellis">
          <bgColor theme="2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2:D38"/>
  <sheetViews>
    <sheetView topLeftCell="A3" workbookViewId="0">
      <selection activeCell="B6" sqref="B6:B37"/>
    </sheetView>
  </sheetViews>
  <sheetFormatPr baseColWidth="10" defaultRowHeight="12"/>
  <cols>
    <col min="1" max="1" width="12" style="10"/>
    <col min="2" max="2" width="64" style="10" bestFit="1" customWidth="1"/>
    <col min="3" max="3" width="14.6640625" style="10" customWidth="1"/>
    <col min="4" max="4" width="15.33203125" style="10" customWidth="1"/>
    <col min="5" max="16384" width="12" style="10"/>
  </cols>
  <sheetData>
    <row r="2" spans="2:4" ht="15.75">
      <c r="B2" s="24" t="s">
        <v>42</v>
      </c>
      <c r="C2" s="24"/>
      <c r="D2" s="24"/>
    </row>
    <row r="3" spans="2:4" ht="9.75" customHeight="1">
      <c r="C3" s="23" t="s">
        <v>1</v>
      </c>
      <c r="D3" s="23"/>
    </row>
    <row r="4" spans="2:4" s="13" customFormat="1" ht="22.5" customHeight="1">
      <c r="B4" s="14" t="s">
        <v>43</v>
      </c>
      <c r="C4" s="15" t="s">
        <v>39</v>
      </c>
      <c r="D4" s="15" t="s">
        <v>40</v>
      </c>
    </row>
    <row r="5" spans="2:4" s="13" customFormat="1">
      <c r="B5" s="14"/>
      <c r="C5" s="16"/>
      <c r="D5" s="16"/>
    </row>
    <row r="6" spans="2:4">
      <c r="B6" s="10" t="s">
        <v>0</v>
      </c>
      <c r="C6" s="11">
        <v>30</v>
      </c>
      <c r="D6" s="11">
        <v>40</v>
      </c>
    </row>
    <row r="7" spans="2:4">
      <c r="B7" s="10" t="s">
        <v>6</v>
      </c>
      <c r="C7" s="11">
        <v>80</v>
      </c>
      <c r="D7" s="11">
        <v>100</v>
      </c>
    </row>
    <row r="8" spans="2:4">
      <c r="B8" s="10" t="s">
        <v>7</v>
      </c>
      <c r="C8" s="11">
        <v>150</v>
      </c>
      <c r="D8" s="12">
        <v>200</v>
      </c>
    </row>
    <row r="9" spans="2:4">
      <c r="B9" s="10" t="s">
        <v>8</v>
      </c>
      <c r="C9" s="11">
        <v>6</v>
      </c>
      <c r="D9" s="12">
        <v>8</v>
      </c>
    </row>
    <row r="10" spans="2:4">
      <c r="B10" s="10" t="s">
        <v>9</v>
      </c>
      <c r="C10" s="11">
        <v>30</v>
      </c>
      <c r="D10" s="12">
        <v>35</v>
      </c>
    </row>
    <row r="11" spans="2:4">
      <c r="B11" s="10" t="s">
        <v>10</v>
      </c>
      <c r="C11" s="11">
        <v>40</v>
      </c>
      <c r="D11" s="12">
        <v>60</v>
      </c>
    </row>
    <row r="12" spans="2:4">
      <c r="B12" s="10" t="s">
        <v>11</v>
      </c>
      <c r="C12" s="11">
        <v>300</v>
      </c>
      <c r="D12" s="12">
        <v>350</v>
      </c>
    </row>
    <row r="13" spans="2:4">
      <c r="B13" s="10" t="s">
        <v>12</v>
      </c>
      <c r="C13" s="11">
        <v>500</v>
      </c>
      <c r="D13" s="12">
        <v>600</v>
      </c>
    </row>
    <row r="14" spans="2:4">
      <c r="B14" s="10" t="s">
        <v>13</v>
      </c>
      <c r="C14" s="11">
        <v>150</v>
      </c>
      <c r="D14" s="12">
        <v>200</v>
      </c>
    </row>
    <row r="15" spans="2:4">
      <c r="B15" s="10" t="s">
        <v>14</v>
      </c>
      <c r="C15" s="11">
        <v>200</v>
      </c>
      <c r="D15" s="12">
        <v>250</v>
      </c>
    </row>
    <row r="16" spans="2:4">
      <c r="B16" s="10" t="s">
        <v>15</v>
      </c>
      <c r="C16" s="11">
        <v>100</v>
      </c>
      <c r="D16" s="12">
        <v>120</v>
      </c>
    </row>
    <row r="17" spans="2:4">
      <c r="B17" s="10" t="s">
        <v>16</v>
      </c>
      <c r="C17" s="11">
        <v>180</v>
      </c>
      <c r="D17" s="12">
        <v>220</v>
      </c>
    </row>
    <row r="18" spans="2:4">
      <c r="B18" s="10" t="s">
        <v>17</v>
      </c>
      <c r="C18" s="11">
        <v>700</v>
      </c>
      <c r="D18" s="12">
        <v>800</v>
      </c>
    </row>
    <row r="19" spans="2:4">
      <c r="B19" s="10" t="s">
        <v>18</v>
      </c>
      <c r="C19" s="11">
        <v>15</v>
      </c>
      <c r="D19" s="12">
        <v>20</v>
      </c>
    </row>
    <row r="20" spans="2:4">
      <c r="B20" s="10" t="s">
        <v>19</v>
      </c>
      <c r="C20" s="11">
        <v>500</v>
      </c>
      <c r="D20" s="12">
        <v>550</v>
      </c>
    </row>
    <row r="21" spans="2:4">
      <c r="B21" s="10" t="s">
        <v>20</v>
      </c>
      <c r="C21" s="11">
        <v>180</v>
      </c>
      <c r="D21" s="12">
        <v>220</v>
      </c>
    </row>
    <row r="22" spans="2:4">
      <c r="B22" s="10" t="s">
        <v>21</v>
      </c>
      <c r="C22" s="11">
        <v>50</v>
      </c>
      <c r="D22" s="12">
        <v>60</v>
      </c>
    </row>
    <row r="23" spans="2:4">
      <c r="B23" s="10" t="s">
        <v>22</v>
      </c>
      <c r="C23" s="11">
        <v>130</v>
      </c>
      <c r="D23" s="12">
        <v>180</v>
      </c>
    </row>
    <row r="24" spans="2:4">
      <c r="B24" s="10" t="s">
        <v>23</v>
      </c>
      <c r="C24" s="11">
        <v>80</v>
      </c>
      <c r="D24" s="12">
        <v>120</v>
      </c>
    </row>
    <row r="25" spans="2:4">
      <c r="B25" s="10" t="s">
        <v>24</v>
      </c>
      <c r="C25" s="11">
        <v>40</v>
      </c>
      <c r="D25" s="12">
        <v>60</v>
      </c>
    </row>
    <row r="26" spans="2:4">
      <c r="B26" s="10" t="s">
        <v>25</v>
      </c>
      <c r="C26" s="11">
        <v>25</v>
      </c>
      <c r="D26" s="12">
        <v>35</v>
      </c>
    </row>
    <row r="27" spans="2:4">
      <c r="B27" s="10" t="s">
        <v>26</v>
      </c>
      <c r="C27" s="11">
        <v>40</v>
      </c>
      <c r="D27" s="12">
        <v>80</v>
      </c>
    </row>
    <row r="28" spans="2:4">
      <c r="B28" s="10" t="s">
        <v>27</v>
      </c>
      <c r="C28" s="11">
        <v>80</v>
      </c>
      <c r="D28" s="12">
        <v>120</v>
      </c>
    </row>
    <row r="29" spans="2:4">
      <c r="B29" s="10" t="s">
        <v>28</v>
      </c>
      <c r="C29" s="11">
        <v>20</v>
      </c>
      <c r="D29" s="12">
        <v>40</v>
      </c>
    </row>
    <row r="30" spans="2:4">
      <c r="B30" s="10" t="s">
        <v>29</v>
      </c>
      <c r="C30" s="11">
        <v>30</v>
      </c>
      <c r="D30" s="12">
        <v>40</v>
      </c>
    </row>
    <row r="31" spans="2:4">
      <c r="B31" s="10" t="s">
        <v>30</v>
      </c>
      <c r="C31" s="11">
        <v>15</v>
      </c>
      <c r="D31" s="12">
        <v>20</v>
      </c>
    </row>
    <row r="32" spans="2:4">
      <c r="B32" s="10" t="s">
        <v>31</v>
      </c>
      <c r="C32" s="11">
        <v>60</v>
      </c>
      <c r="D32" s="12">
        <v>70</v>
      </c>
    </row>
    <row r="33" spans="2:4">
      <c r="B33" s="10" t="s">
        <v>32</v>
      </c>
      <c r="C33" s="11">
        <v>1000</v>
      </c>
      <c r="D33" s="12">
        <v>1500</v>
      </c>
    </row>
    <row r="34" spans="2:4">
      <c r="B34" s="10" t="s">
        <v>33</v>
      </c>
      <c r="C34" s="11">
        <v>2500</v>
      </c>
      <c r="D34" s="12">
        <v>3000</v>
      </c>
    </row>
    <row r="35" spans="2:4">
      <c r="B35" s="10" t="s">
        <v>34</v>
      </c>
      <c r="C35" s="11">
        <v>1800</v>
      </c>
      <c r="D35" s="12">
        <v>2100</v>
      </c>
    </row>
    <row r="36" spans="2:4">
      <c r="B36" s="10" t="s">
        <v>35</v>
      </c>
      <c r="C36" s="11">
        <v>11500</v>
      </c>
      <c r="D36" s="12">
        <v>11500</v>
      </c>
    </row>
    <row r="37" spans="2:4">
      <c r="B37" s="10" t="s">
        <v>36</v>
      </c>
      <c r="C37" s="11">
        <v>30</v>
      </c>
      <c r="D37" s="12">
        <v>50</v>
      </c>
    </row>
    <row r="38" spans="2:4">
      <c r="B38" s="10" t="s">
        <v>37</v>
      </c>
      <c r="C38" s="11">
        <v>4</v>
      </c>
      <c r="D38" s="12">
        <v>4</v>
      </c>
    </row>
  </sheetData>
  <mergeCells count="2">
    <mergeCell ref="C3:D3"/>
    <mergeCell ref="B2:D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5:U40"/>
  <sheetViews>
    <sheetView tabSelected="1" topLeftCell="A4" zoomScaleNormal="100" workbookViewId="0">
      <selection activeCell="A40" sqref="A40"/>
    </sheetView>
  </sheetViews>
  <sheetFormatPr baseColWidth="10" defaultRowHeight="11.25"/>
  <cols>
    <col min="2" max="2" width="55" bestFit="1" customWidth="1"/>
    <col min="3" max="3" width="13.5" hidden="1" customWidth="1"/>
    <col min="4" max="4" width="13.33203125" bestFit="1" customWidth="1"/>
    <col min="5" max="5" width="13.83203125" hidden="1" customWidth="1"/>
    <col min="6" max="6" width="13.33203125" bestFit="1" customWidth="1"/>
    <col min="7" max="7" width="14.6640625" style="3" bestFit="1" customWidth="1"/>
    <col min="8" max="8" width="10.5" bestFit="1" customWidth="1"/>
    <col min="9" max="9" width="10.33203125" bestFit="1" customWidth="1"/>
    <col min="10" max="10" width="13.83203125" style="4" customWidth="1"/>
    <col min="11" max="11" width="10.33203125" bestFit="1" customWidth="1"/>
    <col min="13" max="13" width="10" bestFit="1" customWidth="1"/>
    <col min="14" max="14" width="8.5" bestFit="1" customWidth="1"/>
    <col min="15" max="15" width="10" customWidth="1"/>
    <col min="17" max="17" width="4.6640625" customWidth="1"/>
    <col min="18" max="18" width="13" bestFit="1" customWidth="1"/>
  </cols>
  <sheetData>
    <row r="5" spans="2:21" ht="21" customHeight="1">
      <c r="C5" s="25" t="s">
        <v>1</v>
      </c>
      <c r="D5" s="25"/>
      <c r="E5" s="25"/>
      <c r="F5" s="25"/>
      <c r="N5" s="26" t="s">
        <v>46</v>
      </c>
      <c r="O5" s="26"/>
      <c r="P5" s="27" t="str">
        <f>J6</f>
        <v>temps par prestation en heure (selon encombrement)</v>
      </c>
      <c r="Q5" s="27"/>
      <c r="R5" s="27"/>
      <c r="S5" s="28" t="str">
        <f>K6</f>
        <v>temps par prestation en heures (spécifique)</v>
      </c>
      <c r="T5" s="28"/>
      <c r="U5" s="28"/>
    </row>
    <row r="6" spans="2:21" ht="45" customHeight="1">
      <c r="B6" t="s">
        <v>41</v>
      </c>
      <c r="C6" s="1"/>
      <c r="D6" s="1" t="s">
        <v>39</v>
      </c>
      <c r="E6" s="1"/>
      <c r="F6" s="1" t="s">
        <v>40</v>
      </c>
      <c r="G6" s="1" t="s">
        <v>38</v>
      </c>
      <c r="H6" s="1" t="s">
        <v>2</v>
      </c>
      <c r="I6" s="1" t="s">
        <v>3</v>
      </c>
      <c r="J6" s="5" t="s">
        <v>4</v>
      </c>
      <c r="K6" s="1" t="s">
        <v>5</v>
      </c>
      <c r="L6" s="1" t="s">
        <v>44</v>
      </c>
      <c r="M6" s="1" t="s">
        <v>45</v>
      </c>
      <c r="N6" s="1" t="s">
        <v>47</v>
      </c>
      <c r="O6" s="1" t="s">
        <v>48</v>
      </c>
      <c r="P6" s="1" t="s">
        <v>49</v>
      </c>
      <c r="Q6" s="26" t="s">
        <v>51</v>
      </c>
      <c r="R6" s="26"/>
      <c r="S6" s="18" t="s">
        <v>49</v>
      </c>
      <c r="T6" s="22" t="s">
        <v>51</v>
      </c>
      <c r="U6" s="22"/>
    </row>
    <row r="7" spans="2:21" hidden="1">
      <c r="C7" s="2" t="e">
        <f>+VLOOKUP(B7,Cadencier!$B$6:$D$38,2,0)</f>
        <v>#N/A</v>
      </c>
      <c r="D7" s="2" t="str">
        <f>+IF(ISNA(C7),"",C7)</f>
        <v/>
      </c>
      <c r="E7" s="2" t="e">
        <f>+VLOOKUP(B7,Cadencier!$B$6:$D$38,3,0)</f>
        <v>#N/A</v>
      </c>
      <c r="F7" s="2" t="str">
        <f>+IF(ISNA(E7),"",E7)</f>
        <v/>
      </c>
      <c r="G7" s="8"/>
      <c r="H7" s="6"/>
      <c r="I7" s="6"/>
      <c r="J7" s="9" t="str">
        <f>IF(G7="","",IF(G7="Fort",I7/D7,IF(G7="Faible",I7/F7)))</f>
        <v/>
      </c>
      <c r="K7" s="9">
        <f>IF(H7&lt;=0,0,I7/H7)</f>
        <v>0</v>
      </c>
      <c r="M7" s="17" t="str">
        <f>IF(L7="J7",25%,"Néant")</f>
        <v>Néant</v>
      </c>
      <c r="N7" s="20"/>
      <c r="O7" s="19"/>
      <c r="P7" s="2" t="str">
        <f>IF($L7="J5",(J7+$O7)*5*52,IF($L7="J6",(J7+$O7)*6*52,IF($L7="J7",(J7+$O7)*6*52+(J7+$O7)*1*(100%+$M7)*52,IF(L7="Hebdo",(J7+$O7)*1*52,IF(L7="Bi-Hebdo",(J7+$O7)*2*52,IF(L7="M",(J7+$O7)*12,IF(L7="Bi-M",(J7+$O7)*2*12,IF(L7="Trim",(J7+$O7)*4,IF(L7="Sem",(J7+$O7)*2,IF(L7="An",(J7+$O7)*1,IF(L7="","")))))))))))</f>
        <v/>
      </c>
      <c r="R7" s="2" t="str">
        <f>IF(Q7="O",P7*10%+P7,IF(Q7="N",P7,IF(Q7="","renseigner CP")))</f>
        <v>renseigner CP</v>
      </c>
      <c r="S7" s="2" t="str">
        <f>IF($L7="J5",(K7+$O7)*5*52,IF($L7="J6",(K7+$O7)*6*52,IF($L7="J7",(K7+$O7)*6*52+(K7+$O7)*1*(100%+$M7)*52,IF(L7="Hebdo",(K7+$O7)*1*52,IF(L7="Bi-Hebdo",(K7+$O7)*2*52,IF(L7="M",(K7+$O7)*12,IF(L7="Bi-M",(K7+$O7)*2*12,IF(L7="Trim",(K7+$O7)*4,IF(L7="Sem",(K7+$O7)*2,IF(L7="An",(K7+$O7)*1,IF(L7="","")))))))))))</f>
        <v/>
      </c>
      <c r="T7" s="2" t="str">
        <f>IF(Q7="O",S7*10%+S7,IF(Q7="N",S7,IF(Q7="","renseigner CP")))</f>
        <v>renseigner CP</v>
      </c>
    </row>
    <row r="8" spans="2:21">
      <c r="C8" s="2" t="e">
        <f>+VLOOKUP(B8,Cadencier!$B$6:$D$38,2,0)</f>
        <v>#N/A</v>
      </c>
      <c r="D8" s="2" t="str">
        <f t="shared" ref="D8:D39" si="0">+IF(ISNA(C8),"",C8)</f>
        <v/>
      </c>
      <c r="E8" s="2" t="e">
        <f>+VLOOKUP(B8,Cadencier!$B$6:$D$38,3,0)</f>
        <v>#N/A</v>
      </c>
      <c r="F8" s="2" t="str">
        <f t="shared" ref="F8:F39" si="1">+IF(ISNA(E8),"",E8)</f>
        <v/>
      </c>
      <c r="G8" s="8"/>
      <c r="H8" s="6"/>
      <c r="I8" s="6"/>
      <c r="J8" s="9" t="str">
        <f t="shared" ref="J8:J39" si="2">IF(G8="","",IF(G8="Fort",I8/D8,IF(G8="Faible",I8/F8)))</f>
        <v/>
      </c>
      <c r="K8" s="9">
        <f t="shared" ref="K8:K39" si="3">IF(H8&lt;=0,0,I8/H8)</f>
        <v>0</v>
      </c>
      <c r="M8" s="17" t="str">
        <f t="shared" ref="M8:M39" si="4">IF(L8="J7",25%,"Néant")</f>
        <v>Néant</v>
      </c>
      <c r="N8" s="20"/>
      <c r="O8" s="19"/>
      <c r="P8" s="2" t="str">
        <f t="shared" ref="P8:P39" si="5">IF($L8="J5",(J8+$O8)*5*52,IF($L8="J6",(J8+$O8)*6*52,IF($L8="J7",(J8+$O8)*6*52+(J8+$O8)*1*(100%+$M8),IF(L8="Hebdo",(J8+$O8)*1*52,IF(L8="Bi-Hebdo",(J8+$O8)*2*52,IF(L8="M",(J8+$O8)*12,IF(L8="Bi-M",(J8+$O8)*2*12,IF(L8="Trim",(J8+$O8)*4,IF(L8="Sem",(J8+$O8)*2,IF(L8="An",(J8+$O8)*1,IF(L8="","")))))))))))</f>
        <v/>
      </c>
      <c r="R8" s="2" t="str">
        <f t="shared" ref="R8:R39" si="6">IF(Q8="O",P8*10%+P8,IF(Q8="N",P8,IF(Q8="","renseigner CP")))</f>
        <v>renseigner CP</v>
      </c>
      <c r="S8" s="2" t="str">
        <f t="shared" ref="S8:S39" si="7">IF($L8="J5",(K8+$O8)*5*52,IF($L8="J6",(K8+$O8)*6*52,IF($L8="J7",(K8+$O8)*6*52+(K8+$O8)*1*(100%+$M8)*52,IF(L8="Hebdo",(K8+$O8)*1*52,IF(L8="Bi-Hebdo",(K8+$O8)*2*52,IF(L8="M",(K8+$O8)*12,IF(L8="Bi-M",(K8+$O8)*2*12,IF(L8="Trim",(K8+$O8)*4,IF(L8="Sem",(K8+$O8)*2,IF(L8="An",(K8+$O8)*1,IF(L8="","")))))))))))</f>
        <v/>
      </c>
      <c r="T8" s="2" t="str">
        <f t="shared" ref="T8:T39" si="8">IF(Q8="O",S8*10%+S8,IF(Q8="N",S8,IF(Q8="","renseigner CP")))</f>
        <v>renseigner CP</v>
      </c>
    </row>
    <row r="9" spans="2:21">
      <c r="C9" s="2" t="e">
        <f>+VLOOKUP(B9,Cadencier!$B$6:$D$38,2,0)</f>
        <v>#N/A</v>
      </c>
      <c r="D9" s="2" t="str">
        <f t="shared" si="0"/>
        <v/>
      </c>
      <c r="E9" s="2" t="e">
        <f>+VLOOKUP(B9,Cadencier!$B$6:$D$38,3,0)</f>
        <v>#N/A</v>
      </c>
      <c r="F9" s="2" t="str">
        <f t="shared" si="1"/>
        <v/>
      </c>
      <c r="G9" s="8"/>
      <c r="H9" s="6"/>
      <c r="I9" s="6"/>
      <c r="J9" s="9" t="str">
        <f t="shared" si="2"/>
        <v/>
      </c>
      <c r="K9" s="9">
        <f t="shared" si="3"/>
        <v>0</v>
      </c>
      <c r="M9" s="17" t="str">
        <f t="shared" si="4"/>
        <v>Néant</v>
      </c>
      <c r="N9" s="20"/>
      <c r="O9" s="19"/>
      <c r="P9" s="2" t="str">
        <f t="shared" si="5"/>
        <v/>
      </c>
      <c r="R9" s="2" t="str">
        <f t="shared" si="6"/>
        <v>renseigner CP</v>
      </c>
      <c r="S9" s="2" t="str">
        <f t="shared" si="7"/>
        <v/>
      </c>
      <c r="T9" s="2" t="str">
        <f t="shared" si="8"/>
        <v>renseigner CP</v>
      </c>
    </row>
    <row r="10" spans="2:21">
      <c r="C10" s="2" t="e">
        <f>+VLOOKUP(B10,Cadencier!$B$6:$D$38,2,0)</f>
        <v>#N/A</v>
      </c>
      <c r="D10" s="2" t="str">
        <f t="shared" si="0"/>
        <v/>
      </c>
      <c r="E10" s="2" t="e">
        <f>+VLOOKUP(B10,Cadencier!$B$6:$D$38,3,0)</f>
        <v>#N/A</v>
      </c>
      <c r="F10" s="2" t="str">
        <f t="shared" si="1"/>
        <v/>
      </c>
      <c r="G10" s="8"/>
      <c r="H10" s="6"/>
      <c r="I10" s="7"/>
      <c r="J10" s="9" t="str">
        <f t="shared" si="2"/>
        <v/>
      </c>
      <c r="K10" s="9">
        <f t="shared" si="3"/>
        <v>0</v>
      </c>
      <c r="M10" s="17" t="str">
        <f t="shared" si="4"/>
        <v>Néant</v>
      </c>
      <c r="N10" s="20"/>
      <c r="O10" s="19"/>
      <c r="P10" s="2" t="str">
        <f t="shared" si="5"/>
        <v/>
      </c>
      <c r="R10" s="2" t="str">
        <f t="shared" si="6"/>
        <v>renseigner CP</v>
      </c>
      <c r="S10" s="2" t="str">
        <f t="shared" si="7"/>
        <v/>
      </c>
      <c r="T10" s="2" t="str">
        <f t="shared" si="8"/>
        <v>renseigner CP</v>
      </c>
    </row>
    <row r="11" spans="2:21">
      <c r="C11" s="2" t="e">
        <f>+VLOOKUP(B11,Cadencier!$B$6:$D$38,2,0)</f>
        <v>#N/A</v>
      </c>
      <c r="D11" s="2" t="str">
        <f t="shared" si="0"/>
        <v/>
      </c>
      <c r="E11" s="2" t="e">
        <f>+VLOOKUP(B11,Cadencier!$B$6:$D$38,3,0)</f>
        <v>#N/A</v>
      </c>
      <c r="F11" s="2" t="str">
        <f t="shared" si="1"/>
        <v/>
      </c>
      <c r="G11" s="8"/>
      <c r="H11" s="6"/>
      <c r="I11" s="7"/>
      <c r="J11" s="9" t="str">
        <f t="shared" si="2"/>
        <v/>
      </c>
      <c r="K11" s="9">
        <f t="shared" si="3"/>
        <v>0</v>
      </c>
      <c r="M11" s="17" t="str">
        <f t="shared" si="4"/>
        <v>Néant</v>
      </c>
      <c r="N11" s="20"/>
      <c r="O11" s="19"/>
      <c r="P11" s="2" t="str">
        <f t="shared" si="5"/>
        <v/>
      </c>
      <c r="R11" s="2" t="str">
        <f t="shared" si="6"/>
        <v>renseigner CP</v>
      </c>
      <c r="S11" s="2" t="str">
        <f t="shared" si="7"/>
        <v/>
      </c>
      <c r="T11" s="2" t="str">
        <f t="shared" si="8"/>
        <v>renseigner CP</v>
      </c>
    </row>
    <row r="12" spans="2:21">
      <c r="C12" s="2" t="e">
        <f>+VLOOKUP(B12,Cadencier!$B$6:$D$38,2,0)</f>
        <v>#N/A</v>
      </c>
      <c r="D12" s="2" t="str">
        <f t="shared" si="0"/>
        <v/>
      </c>
      <c r="E12" s="2" t="e">
        <f>+VLOOKUP(B12,Cadencier!$B$6:$D$38,3,0)</f>
        <v>#N/A</v>
      </c>
      <c r="F12" s="2" t="str">
        <f t="shared" si="1"/>
        <v/>
      </c>
      <c r="G12" s="8"/>
      <c r="H12" s="6"/>
      <c r="I12" s="7"/>
      <c r="J12" s="9" t="str">
        <f t="shared" si="2"/>
        <v/>
      </c>
      <c r="K12" s="9">
        <f t="shared" si="3"/>
        <v>0</v>
      </c>
      <c r="M12" s="17" t="str">
        <f t="shared" si="4"/>
        <v>Néant</v>
      </c>
      <c r="N12" s="20"/>
      <c r="O12" s="19"/>
      <c r="P12" s="2" t="str">
        <f t="shared" si="5"/>
        <v/>
      </c>
      <c r="R12" s="2" t="str">
        <f t="shared" si="6"/>
        <v>renseigner CP</v>
      </c>
      <c r="S12" s="2" t="str">
        <f t="shared" si="7"/>
        <v/>
      </c>
      <c r="T12" s="2" t="str">
        <f t="shared" si="8"/>
        <v>renseigner CP</v>
      </c>
    </row>
    <row r="13" spans="2:21">
      <c r="C13" s="2" t="e">
        <f>+VLOOKUP(B13,Cadencier!$B$6:$D$38,2,0)</f>
        <v>#N/A</v>
      </c>
      <c r="D13" s="2" t="str">
        <f t="shared" si="0"/>
        <v/>
      </c>
      <c r="E13" s="2" t="e">
        <f>+VLOOKUP(B13,Cadencier!$B$6:$D$38,3,0)</f>
        <v>#N/A</v>
      </c>
      <c r="F13" s="2" t="str">
        <f t="shared" si="1"/>
        <v/>
      </c>
      <c r="G13" s="8"/>
      <c r="H13" s="6"/>
      <c r="I13" s="7"/>
      <c r="J13" s="9" t="str">
        <f t="shared" si="2"/>
        <v/>
      </c>
      <c r="K13" s="9">
        <f t="shared" si="3"/>
        <v>0</v>
      </c>
      <c r="M13" s="17" t="str">
        <f t="shared" si="4"/>
        <v>Néant</v>
      </c>
      <c r="N13" s="20"/>
      <c r="O13" s="19"/>
      <c r="P13" s="2" t="str">
        <f t="shared" si="5"/>
        <v/>
      </c>
      <c r="R13" s="2" t="str">
        <f t="shared" si="6"/>
        <v>renseigner CP</v>
      </c>
      <c r="S13" s="2" t="str">
        <f t="shared" si="7"/>
        <v/>
      </c>
      <c r="T13" s="2" t="str">
        <f t="shared" si="8"/>
        <v>renseigner CP</v>
      </c>
    </row>
    <row r="14" spans="2:21">
      <c r="C14" s="2" t="e">
        <f>+VLOOKUP(B14,Cadencier!$B$6:$D$38,2,0)</f>
        <v>#N/A</v>
      </c>
      <c r="D14" s="2" t="str">
        <f t="shared" si="0"/>
        <v/>
      </c>
      <c r="E14" s="2" t="e">
        <f>+VLOOKUP(B14,Cadencier!$B$6:$D$38,3,0)</f>
        <v>#N/A</v>
      </c>
      <c r="F14" s="2" t="str">
        <f t="shared" si="1"/>
        <v/>
      </c>
      <c r="G14" s="8"/>
      <c r="H14" s="6"/>
      <c r="I14" s="7"/>
      <c r="J14" s="9" t="str">
        <f t="shared" si="2"/>
        <v/>
      </c>
      <c r="K14" s="9">
        <f t="shared" si="3"/>
        <v>0</v>
      </c>
      <c r="M14" s="17" t="str">
        <f t="shared" si="4"/>
        <v>Néant</v>
      </c>
      <c r="N14" s="20"/>
      <c r="O14" s="19"/>
      <c r="P14" s="2" t="str">
        <f t="shared" si="5"/>
        <v/>
      </c>
      <c r="R14" s="2" t="str">
        <f t="shared" si="6"/>
        <v>renseigner CP</v>
      </c>
      <c r="S14" s="2" t="str">
        <f t="shared" si="7"/>
        <v/>
      </c>
      <c r="T14" s="2" t="str">
        <f t="shared" si="8"/>
        <v>renseigner CP</v>
      </c>
    </row>
    <row r="15" spans="2:21">
      <c r="C15" s="2" t="e">
        <f>+VLOOKUP(B15,Cadencier!$B$6:$D$38,2,0)</f>
        <v>#N/A</v>
      </c>
      <c r="D15" s="2" t="str">
        <f t="shared" si="0"/>
        <v/>
      </c>
      <c r="E15" s="2" t="e">
        <f>+VLOOKUP(B15,Cadencier!$B$6:$D$38,3,0)</f>
        <v>#N/A</v>
      </c>
      <c r="F15" s="2" t="str">
        <f t="shared" si="1"/>
        <v/>
      </c>
      <c r="G15" s="8"/>
      <c r="H15" s="6"/>
      <c r="I15" s="7"/>
      <c r="J15" s="9" t="str">
        <f t="shared" si="2"/>
        <v/>
      </c>
      <c r="K15" s="9">
        <f t="shared" si="3"/>
        <v>0</v>
      </c>
      <c r="M15" s="17" t="str">
        <f t="shared" si="4"/>
        <v>Néant</v>
      </c>
      <c r="N15" s="20"/>
      <c r="O15" s="19"/>
      <c r="P15" s="2" t="str">
        <f t="shared" si="5"/>
        <v/>
      </c>
      <c r="R15" s="2" t="str">
        <f t="shared" si="6"/>
        <v>renseigner CP</v>
      </c>
      <c r="S15" s="2" t="str">
        <f t="shared" si="7"/>
        <v/>
      </c>
      <c r="T15" s="2" t="str">
        <f t="shared" si="8"/>
        <v>renseigner CP</v>
      </c>
    </row>
    <row r="16" spans="2:21">
      <c r="C16" s="2" t="e">
        <f>+VLOOKUP(B16,Cadencier!$B$6:$D$38,2,0)</f>
        <v>#N/A</v>
      </c>
      <c r="D16" s="2" t="str">
        <f t="shared" si="0"/>
        <v/>
      </c>
      <c r="E16" s="2" t="e">
        <f>+VLOOKUP(B16,Cadencier!$B$6:$D$38,3,0)</f>
        <v>#N/A</v>
      </c>
      <c r="F16" s="2" t="str">
        <f t="shared" si="1"/>
        <v/>
      </c>
      <c r="G16" s="8"/>
      <c r="H16" s="6"/>
      <c r="I16" s="7"/>
      <c r="J16" s="9" t="str">
        <f t="shared" si="2"/>
        <v/>
      </c>
      <c r="K16" s="9">
        <f t="shared" si="3"/>
        <v>0</v>
      </c>
      <c r="M16" s="17" t="str">
        <f t="shared" si="4"/>
        <v>Néant</v>
      </c>
      <c r="N16" s="20"/>
      <c r="O16" s="19"/>
      <c r="P16" s="2" t="str">
        <f t="shared" si="5"/>
        <v/>
      </c>
      <c r="R16" s="2" t="str">
        <f t="shared" si="6"/>
        <v>renseigner CP</v>
      </c>
      <c r="S16" s="2" t="str">
        <f t="shared" si="7"/>
        <v/>
      </c>
      <c r="T16" s="2" t="str">
        <f t="shared" si="8"/>
        <v>renseigner CP</v>
      </c>
    </row>
    <row r="17" spans="3:20">
      <c r="C17" s="2" t="e">
        <f>+VLOOKUP(B17,Cadencier!$B$6:$D$38,2,0)</f>
        <v>#N/A</v>
      </c>
      <c r="D17" s="2" t="str">
        <f t="shared" si="0"/>
        <v/>
      </c>
      <c r="E17" s="2" t="e">
        <f>+VLOOKUP(B17,Cadencier!$B$6:$D$38,3,0)</f>
        <v>#N/A</v>
      </c>
      <c r="F17" s="2" t="str">
        <f t="shared" si="1"/>
        <v/>
      </c>
      <c r="G17" s="8"/>
      <c r="H17" s="6"/>
      <c r="I17" s="7"/>
      <c r="J17" s="9" t="str">
        <f t="shared" si="2"/>
        <v/>
      </c>
      <c r="K17" s="9">
        <f t="shared" si="3"/>
        <v>0</v>
      </c>
      <c r="M17" s="17" t="str">
        <f t="shared" si="4"/>
        <v>Néant</v>
      </c>
      <c r="N17" s="20"/>
      <c r="O17" s="19"/>
      <c r="P17" s="2" t="str">
        <f t="shared" si="5"/>
        <v/>
      </c>
      <c r="R17" s="2" t="str">
        <f t="shared" si="6"/>
        <v>renseigner CP</v>
      </c>
      <c r="S17" s="2" t="str">
        <f t="shared" si="7"/>
        <v/>
      </c>
      <c r="T17" s="2" t="str">
        <f t="shared" si="8"/>
        <v>renseigner CP</v>
      </c>
    </row>
    <row r="18" spans="3:20">
      <c r="C18" s="2" t="e">
        <f>+VLOOKUP(B18,Cadencier!$B$6:$D$38,2,0)</f>
        <v>#N/A</v>
      </c>
      <c r="D18" s="2" t="str">
        <f t="shared" si="0"/>
        <v/>
      </c>
      <c r="E18" s="2" t="e">
        <f>+VLOOKUP(B18,Cadencier!$B$6:$D$38,3,0)</f>
        <v>#N/A</v>
      </c>
      <c r="F18" s="2" t="str">
        <f t="shared" si="1"/>
        <v/>
      </c>
      <c r="G18" s="8"/>
      <c r="H18" s="6"/>
      <c r="I18" s="7"/>
      <c r="J18" s="9" t="str">
        <f t="shared" si="2"/>
        <v/>
      </c>
      <c r="K18" s="9">
        <f t="shared" si="3"/>
        <v>0</v>
      </c>
      <c r="M18" s="17" t="str">
        <f t="shared" si="4"/>
        <v>Néant</v>
      </c>
      <c r="N18" s="20"/>
      <c r="O18" s="19"/>
      <c r="P18" s="2" t="str">
        <f t="shared" si="5"/>
        <v/>
      </c>
      <c r="R18" s="2" t="str">
        <f t="shared" si="6"/>
        <v>renseigner CP</v>
      </c>
      <c r="S18" s="2" t="str">
        <f t="shared" si="7"/>
        <v/>
      </c>
      <c r="T18" s="2" t="str">
        <f t="shared" si="8"/>
        <v>renseigner CP</v>
      </c>
    </row>
    <row r="19" spans="3:20">
      <c r="C19" s="2" t="e">
        <f>+VLOOKUP(B19,Cadencier!$B$6:$D$38,2,0)</f>
        <v>#N/A</v>
      </c>
      <c r="D19" s="2" t="str">
        <f t="shared" si="0"/>
        <v/>
      </c>
      <c r="E19" s="2" t="e">
        <f>+VLOOKUP(B19,Cadencier!$B$6:$D$38,3,0)</f>
        <v>#N/A</v>
      </c>
      <c r="F19" s="2" t="str">
        <f t="shared" si="1"/>
        <v/>
      </c>
      <c r="G19" s="8"/>
      <c r="H19" s="6"/>
      <c r="I19" s="7"/>
      <c r="J19" s="9" t="str">
        <f t="shared" si="2"/>
        <v/>
      </c>
      <c r="K19" s="9">
        <f t="shared" si="3"/>
        <v>0</v>
      </c>
      <c r="M19" s="17" t="str">
        <f t="shared" si="4"/>
        <v>Néant</v>
      </c>
      <c r="N19" s="20"/>
      <c r="O19" s="19"/>
      <c r="P19" s="2" t="str">
        <f t="shared" si="5"/>
        <v/>
      </c>
      <c r="R19" s="2" t="str">
        <f t="shared" si="6"/>
        <v>renseigner CP</v>
      </c>
      <c r="S19" s="2" t="str">
        <f t="shared" si="7"/>
        <v/>
      </c>
      <c r="T19" s="2" t="str">
        <f t="shared" si="8"/>
        <v>renseigner CP</v>
      </c>
    </row>
    <row r="20" spans="3:20">
      <c r="C20" s="2" t="e">
        <f>+VLOOKUP(B20,Cadencier!$B$6:$D$38,2,0)</f>
        <v>#N/A</v>
      </c>
      <c r="D20" s="2" t="str">
        <f t="shared" si="0"/>
        <v/>
      </c>
      <c r="E20" s="2" t="e">
        <f>+VLOOKUP(B20,Cadencier!$B$6:$D$38,3,0)</f>
        <v>#N/A</v>
      </c>
      <c r="F20" s="2" t="str">
        <f t="shared" si="1"/>
        <v/>
      </c>
      <c r="G20" s="8"/>
      <c r="H20" s="6"/>
      <c r="I20" s="7"/>
      <c r="J20" s="9" t="str">
        <f t="shared" si="2"/>
        <v/>
      </c>
      <c r="K20" s="9">
        <f t="shared" si="3"/>
        <v>0</v>
      </c>
      <c r="M20" s="17" t="str">
        <f t="shared" si="4"/>
        <v>Néant</v>
      </c>
      <c r="N20" s="20"/>
      <c r="O20" s="19"/>
      <c r="P20" s="2" t="str">
        <f t="shared" si="5"/>
        <v/>
      </c>
      <c r="R20" s="2" t="str">
        <f t="shared" si="6"/>
        <v>renseigner CP</v>
      </c>
      <c r="S20" s="2" t="str">
        <f t="shared" si="7"/>
        <v/>
      </c>
      <c r="T20" s="2" t="str">
        <f t="shared" si="8"/>
        <v>renseigner CP</v>
      </c>
    </row>
    <row r="21" spans="3:20">
      <c r="C21" s="2" t="e">
        <f>+VLOOKUP(B21,Cadencier!$B$6:$D$38,2,0)</f>
        <v>#N/A</v>
      </c>
      <c r="D21" s="2" t="str">
        <f t="shared" si="0"/>
        <v/>
      </c>
      <c r="E21" s="2" t="e">
        <f>+VLOOKUP(B21,Cadencier!$B$6:$D$38,3,0)</f>
        <v>#N/A</v>
      </c>
      <c r="F21" s="2" t="str">
        <f t="shared" si="1"/>
        <v/>
      </c>
      <c r="G21" s="8"/>
      <c r="H21" s="6"/>
      <c r="I21" s="7"/>
      <c r="J21" s="9" t="str">
        <f t="shared" si="2"/>
        <v/>
      </c>
      <c r="K21" s="9">
        <f t="shared" si="3"/>
        <v>0</v>
      </c>
      <c r="M21" s="17" t="str">
        <f t="shared" si="4"/>
        <v>Néant</v>
      </c>
      <c r="N21" s="20"/>
      <c r="O21" s="19"/>
      <c r="P21" s="2" t="str">
        <f t="shared" si="5"/>
        <v/>
      </c>
      <c r="R21" s="2" t="str">
        <f t="shared" si="6"/>
        <v>renseigner CP</v>
      </c>
      <c r="S21" s="2" t="str">
        <f t="shared" si="7"/>
        <v/>
      </c>
      <c r="T21" s="2" t="str">
        <f t="shared" si="8"/>
        <v>renseigner CP</v>
      </c>
    </row>
    <row r="22" spans="3:20">
      <c r="C22" s="2" t="e">
        <f>+VLOOKUP(B22,Cadencier!$B$6:$D$38,2,0)</f>
        <v>#N/A</v>
      </c>
      <c r="D22" s="2" t="str">
        <f t="shared" si="0"/>
        <v/>
      </c>
      <c r="E22" s="2" t="e">
        <f>+VLOOKUP(B22,Cadencier!$B$6:$D$38,3,0)</f>
        <v>#N/A</v>
      </c>
      <c r="F22" s="2" t="str">
        <f t="shared" si="1"/>
        <v/>
      </c>
      <c r="G22" s="8"/>
      <c r="H22" s="6"/>
      <c r="I22" s="7"/>
      <c r="J22" s="9" t="str">
        <f t="shared" si="2"/>
        <v/>
      </c>
      <c r="K22" s="9">
        <f t="shared" si="3"/>
        <v>0</v>
      </c>
      <c r="M22" s="17" t="str">
        <f t="shared" si="4"/>
        <v>Néant</v>
      </c>
      <c r="N22" s="20"/>
      <c r="O22" s="19"/>
      <c r="P22" s="2" t="str">
        <f t="shared" si="5"/>
        <v/>
      </c>
      <c r="R22" s="2" t="str">
        <f t="shared" si="6"/>
        <v>renseigner CP</v>
      </c>
      <c r="S22" s="2" t="str">
        <f t="shared" si="7"/>
        <v/>
      </c>
      <c r="T22" s="2" t="str">
        <f t="shared" si="8"/>
        <v>renseigner CP</v>
      </c>
    </row>
    <row r="23" spans="3:20">
      <c r="C23" s="2" t="e">
        <f>+VLOOKUP(B23,Cadencier!$B$6:$D$38,2,0)</f>
        <v>#N/A</v>
      </c>
      <c r="D23" s="2" t="str">
        <f t="shared" si="0"/>
        <v/>
      </c>
      <c r="E23" s="2" t="e">
        <f>+VLOOKUP(B23,Cadencier!$B$6:$D$38,3,0)</f>
        <v>#N/A</v>
      </c>
      <c r="F23" s="2" t="str">
        <f t="shared" si="1"/>
        <v/>
      </c>
      <c r="G23" s="8"/>
      <c r="H23" s="6"/>
      <c r="I23" s="7"/>
      <c r="J23" s="9" t="str">
        <f t="shared" si="2"/>
        <v/>
      </c>
      <c r="K23" s="9">
        <f t="shared" si="3"/>
        <v>0</v>
      </c>
      <c r="M23" s="17" t="str">
        <f t="shared" si="4"/>
        <v>Néant</v>
      </c>
      <c r="N23" s="20"/>
      <c r="O23" s="19"/>
      <c r="P23" s="2" t="str">
        <f t="shared" si="5"/>
        <v/>
      </c>
      <c r="R23" s="2" t="str">
        <f t="shared" si="6"/>
        <v>renseigner CP</v>
      </c>
      <c r="S23" s="2" t="str">
        <f t="shared" si="7"/>
        <v/>
      </c>
      <c r="T23" s="2" t="str">
        <f t="shared" si="8"/>
        <v>renseigner CP</v>
      </c>
    </row>
    <row r="24" spans="3:20">
      <c r="C24" s="2" t="e">
        <f>+VLOOKUP(B24,Cadencier!$B$6:$D$38,2,0)</f>
        <v>#N/A</v>
      </c>
      <c r="D24" s="2" t="str">
        <f t="shared" si="0"/>
        <v/>
      </c>
      <c r="E24" s="2" t="e">
        <f>+VLOOKUP(B24,Cadencier!$B$6:$D$38,3,0)</f>
        <v>#N/A</v>
      </c>
      <c r="F24" s="2" t="str">
        <f t="shared" si="1"/>
        <v/>
      </c>
      <c r="G24" s="8"/>
      <c r="H24" s="6"/>
      <c r="I24" s="7"/>
      <c r="J24" s="9" t="str">
        <f t="shared" si="2"/>
        <v/>
      </c>
      <c r="K24" s="9">
        <f t="shared" si="3"/>
        <v>0</v>
      </c>
      <c r="M24" s="17" t="str">
        <f t="shared" si="4"/>
        <v>Néant</v>
      </c>
      <c r="N24" s="20"/>
      <c r="O24" s="19"/>
      <c r="P24" s="2" t="str">
        <f t="shared" si="5"/>
        <v/>
      </c>
      <c r="R24" s="2" t="str">
        <f t="shared" si="6"/>
        <v>renseigner CP</v>
      </c>
      <c r="S24" s="2" t="str">
        <f t="shared" si="7"/>
        <v/>
      </c>
      <c r="T24" s="2" t="str">
        <f t="shared" si="8"/>
        <v>renseigner CP</v>
      </c>
    </row>
    <row r="25" spans="3:20">
      <c r="C25" s="2" t="e">
        <f>+VLOOKUP(B25,Cadencier!$B$6:$D$38,2,0)</f>
        <v>#N/A</v>
      </c>
      <c r="D25" s="2" t="str">
        <f t="shared" si="0"/>
        <v/>
      </c>
      <c r="E25" s="2" t="e">
        <f>+VLOOKUP(B25,Cadencier!$B$6:$D$38,3,0)</f>
        <v>#N/A</v>
      </c>
      <c r="F25" s="2" t="str">
        <f t="shared" si="1"/>
        <v/>
      </c>
      <c r="G25" s="8"/>
      <c r="H25" s="6"/>
      <c r="I25" s="7"/>
      <c r="J25" s="9" t="str">
        <f t="shared" si="2"/>
        <v/>
      </c>
      <c r="K25" s="9">
        <f t="shared" si="3"/>
        <v>0</v>
      </c>
      <c r="M25" s="17" t="str">
        <f t="shared" si="4"/>
        <v>Néant</v>
      </c>
      <c r="N25" s="20"/>
      <c r="O25" s="19"/>
      <c r="P25" s="2" t="str">
        <f t="shared" si="5"/>
        <v/>
      </c>
      <c r="R25" s="2" t="str">
        <f t="shared" si="6"/>
        <v>renseigner CP</v>
      </c>
      <c r="S25" s="2" t="str">
        <f t="shared" si="7"/>
        <v/>
      </c>
      <c r="T25" s="2" t="str">
        <f t="shared" si="8"/>
        <v>renseigner CP</v>
      </c>
    </row>
    <row r="26" spans="3:20">
      <c r="C26" s="2" t="e">
        <f>+VLOOKUP(B26,Cadencier!$B$6:$D$38,2,0)</f>
        <v>#N/A</v>
      </c>
      <c r="D26" s="2" t="str">
        <f t="shared" si="0"/>
        <v/>
      </c>
      <c r="E26" s="2" t="e">
        <f>+VLOOKUP(B26,Cadencier!$B$6:$D$38,3,0)</f>
        <v>#N/A</v>
      </c>
      <c r="F26" s="2" t="str">
        <f t="shared" si="1"/>
        <v/>
      </c>
      <c r="G26" s="8"/>
      <c r="H26" s="6"/>
      <c r="I26" s="7"/>
      <c r="J26" s="9" t="str">
        <f t="shared" si="2"/>
        <v/>
      </c>
      <c r="K26" s="9">
        <f t="shared" si="3"/>
        <v>0</v>
      </c>
      <c r="M26" s="17" t="str">
        <f t="shared" si="4"/>
        <v>Néant</v>
      </c>
      <c r="N26" s="20"/>
      <c r="O26" s="19"/>
      <c r="P26" s="2" t="str">
        <f t="shared" si="5"/>
        <v/>
      </c>
      <c r="R26" s="2" t="str">
        <f t="shared" si="6"/>
        <v>renseigner CP</v>
      </c>
      <c r="S26" s="2" t="str">
        <f t="shared" si="7"/>
        <v/>
      </c>
      <c r="T26" s="2" t="str">
        <f t="shared" si="8"/>
        <v>renseigner CP</v>
      </c>
    </row>
    <row r="27" spans="3:20">
      <c r="C27" s="2" t="e">
        <f>+VLOOKUP(B27,Cadencier!$B$6:$D$38,2,0)</f>
        <v>#N/A</v>
      </c>
      <c r="D27" s="2" t="str">
        <f t="shared" si="0"/>
        <v/>
      </c>
      <c r="E27" s="2" t="e">
        <f>+VLOOKUP(B27,Cadencier!$B$6:$D$38,3,0)</f>
        <v>#N/A</v>
      </c>
      <c r="F27" s="2" t="str">
        <f t="shared" si="1"/>
        <v/>
      </c>
      <c r="G27" s="8"/>
      <c r="H27" s="6"/>
      <c r="I27" s="7"/>
      <c r="J27" s="9" t="str">
        <f t="shared" si="2"/>
        <v/>
      </c>
      <c r="K27" s="9">
        <f t="shared" si="3"/>
        <v>0</v>
      </c>
      <c r="M27" s="17" t="str">
        <f t="shared" si="4"/>
        <v>Néant</v>
      </c>
      <c r="N27" s="20"/>
      <c r="O27" s="19"/>
      <c r="P27" s="2" t="str">
        <f t="shared" si="5"/>
        <v/>
      </c>
      <c r="R27" s="2" t="str">
        <f t="shared" si="6"/>
        <v>renseigner CP</v>
      </c>
      <c r="S27" s="2" t="str">
        <f t="shared" si="7"/>
        <v/>
      </c>
      <c r="T27" s="2" t="str">
        <f t="shared" si="8"/>
        <v>renseigner CP</v>
      </c>
    </row>
    <row r="28" spans="3:20">
      <c r="C28" s="2" t="e">
        <f>+VLOOKUP(B28,Cadencier!$B$6:$D$38,2,0)</f>
        <v>#N/A</v>
      </c>
      <c r="D28" s="2" t="str">
        <f t="shared" si="0"/>
        <v/>
      </c>
      <c r="E28" s="2" t="e">
        <f>+VLOOKUP(B28,Cadencier!$B$6:$D$38,3,0)</f>
        <v>#N/A</v>
      </c>
      <c r="F28" s="2" t="str">
        <f t="shared" si="1"/>
        <v/>
      </c>
      <c r="G28" s="8"/>
      <c r="H28" s="6"/>
      <c r="I28" s="7"/>
      <c r="J28" s="9" t="str">
        <f t="shared" si="2"/>
        <v/>
      </c>
      <c r="K28" s="9">
        <f t="shared" si="3"/>
        <v>0</v>
      </c>
      <c r="M28" s="17" t="str">
        <f t="shared" si="4"/>
        <v>Néant</v>
      </c>
      <c r="N28" s="20"/>
      <c r="O28" s="19"/>
      <c r="P28" s="2" t="str">
        <f t="shared" si="5"/>
        <v/>
      </c>
      <c r="R28" s="2" t="str">
        <f t="shared" si="6"/>
        <v>renseigner CP</v>
      </c>
      <c r="S28" s="2" t="str">
        <f t="shared" si="7"/>
        <v/>
      </c>
      <c r="T28" s="2" t="str">
        <f t="shared" si="8"/>
        <v>renseigner CP</v>
      </c>
    </row>
    <row r="29" spans="3:20">
      <c r="C29" s="2" t="e">
        <f>+VLOOKUP(B29,Cadencier!$B$6:$D$38,2,0)</f>
        <v>#N/A</v>
      </c>
      <c r="D29" s="2" t="str">
        <f t="shared" si="0"/>
        <v/>
      </c>
      <c r="E29" s="2" t="e">
        <f>+VLOOKUP(B29,Cadencier!$B$6:$D$38,3,0)</f>
        <v>#N/A</v>
      </c>
      <c r="F29" s="2" t="str">
        <f t="shared" si="1"/>
        <v/>
      </c>
      <c r="G29" s="8"/>
      <c r="H29" s="6"/>
      <c r="I29" s="7"/>
      <c r="J29" s="9" t="str">
        <f t="shared" si="2"/>
        <v/>
      </c>
      <c r="K29" s="9">
        <f t="shared" si="3"/>
        <v>0</v>
      </c>
      <c r="M29" s="17" t="str">
        <f t="shared" si="4"/>
        <v>Néant</v>
      </c>
      <c r="N29" s="20"/>
      <c r="O29" s="19"/>
      <c r="P29" s="2" t="str">
        <f t="shared" si="5"/>
        <v/>
      </c>
      <c r="R29" s="2" t="str">
        <f t="shared" si="6"/>
        <v>renseigner CP</v>
      </c>
      <c r="S29" s="2" t="str">
        <f t="shared" si="7"/>
        <v/>
      </c>
      <c r="T29" s="2" t="str">
        <f t="shared" si="8"/>
        <v>renseigner CP</v>
      </c>
    </row>
    <row r="30" spans="3:20">
      <c r="C30" s="2" t="e">
        <f>+VLOOKUP(B30,Cadencier!$B$6:$D$38,2,0)</f>
        <v>#N/A</v>
      </c>
      <c r="D30" s="2" t="str">
        <f t="shared" si="0"/>
        <v/>
      </c>
      <c r="E30" s="2" t="e">
        <f>+VLOOKUP(B30,Cadencier!$B$6:$D$38,3,0)</f>
        <v>#N/A</v>
      </c>
      <c r="F30" s="2" t="str">
        <f t="shared" si="1"/>
        <v/>
      </c>
      <c r="G30" s="8"/>
      <c r="H30" s="6"/>
      <c r="I30" s="7"/>
      <c r="J30" s="9" t="str">
        <f t="shared" si="2"/>
        <v/>
      </c>
      <c r="K30" s="9">
        <f t="shared" si="3"/>
        <v>0</v>
      </c>
      <c r="M30" s="17" t="str">
        <f t="shared" si="4"/>
        <v>Néant</v>
      </c>
      <c r="N30" s="20"/>
      <c r="O30" s="19"/>
      <c r="P30" s="2" t="str">
        <f t="shared" si="5"/>
        <v/>
      </c>
      <c r="R30" s="2" t="str">
        <f t="shared" si="6"/>
        <v>renseigner CP</v>
      </c>
      <c r="S30" s="2" t="str">
        <f t="shared" si="7"/>
        <v/>
      </c>
      <c r="T30" s="2" t="str">
        <f t="shared" si="8"/>
        <v>renseigner CP</v>
      </c>
    </row>
    <row r="31" spans="3:20">
      <c r="C31" s="2" t="e">
        <f>+VLOOKUP(B31,Cadencier!$B$6:$D$38,2,0)</f>
        <v>#N/A</v>
      </c>
      <c r="D31" s="2" t="str">
        <f t="shared" si="0"/>
        <v/>
      </c>
      <c r="E31" s="2" t="e">
        <f>+VLOOKUP(B31,Cadencier!$B$6:$D$38,3,0)</f>
        <v>#N/A</v>
      </c>
      <c r="F31" s="2" t="str">
        <f t="shared" si="1"/>
        <v/>
      </c>
      <c r="G31" s="8"/>
      <c r="H31" s="6"/>
      <c r="I31" s="7"/>
      <c r="J31" s="9" t="str">
        <f t="shared" si="2"/>
        <v/>
      </c>
      <c r="K31" s="9">
        <f t="shared" si="3"/>
        <v>0</v>
      </c>
      <c r="M31" s="17" t="str">
        <f t="shared" si="4"/>
        <v>Néant</v>
      </c>
      <c r="N31" s="20"/>
      <c r="O31" s="19"/>
      <c r="P31" s="2" t="str">
        <f t="shared" si="5"/>
        <v/>
      </c>
      <c r="R31" s="2" t="str">
        <f t="shared" si="6"/>
        <v>renseigner CP</v>
      </c>
      <c r="S31" s="2" t="str">
        <f t="shared" si="7"/>
        <v/>
      </c>
      <c r="T31" s="2" t="str">
        <f t="shared" si="8"/>
        <v>renseigner CP</v>
      </c>
    </row>
    <row r="32" spans="3:20">
      <c r="C32" s="2" t="e">
        <f>+VLOOKUP(B32,Cadencier!$B$6:$D$38,2,0)</f>
        <v>#N/A</v>
      </c>
      <c r="D32" s="2" t="str">
        <f t="shared" si="0"/>
        <v/>
      </c>
      <c r="E32" s="2" t="e">
        <f>+VLOOKUP(B32,Cadencier!$B$6:$D$38,3,0)</f>
        <v>#N/A</v>
      </c>
      <c r="F32" s="2" t="str">
        <f t="shared" si="1"/>
        <v/>
      </c>
      <c r="G32" s="8"/>
      <c r="H32" s="6"/>
      <c r="I32" s="7"/>
      <c r="J32" s="9" t="str">
        <f t="shared" si="2"/>
        <v/>
      </c>
      <c r="K32" s="9">
        <f t="shared" si="3"/>
        <v>0</v>
      </c>
      <c r="M32" s="17" t="str">
        <f t="shared" si="4"/>
        <v>Néant</v>
      </c>
      <c r="N32" s="20"/>
      <c r="O32" s="19"/>
      <c r="P32" s="2" t="str">
        <f t="shared" si="5"/>
        <v/>
      </c>
      <c r="R32" s="2" t="str">
        <f t="shared" si="6"/>
        <v>renseigner CP</v>
      </c>
      <c r="S32" s="2" t="str">
        <f t="shared" si="7"/>
        <v/>
      </c>
      <c r="T32" s="2" t="str">
        <f t="shared" si="8"/>
        <v>renseigner CP</v>
      </c>
    </row>
    <row r="33" spans="2:20">
      <c r="C33" s="2" t="e">
        <f>+VLOOKUP(B33,Cadencier!$B$6:$D$38,2,0)</f>
        <v>#N/A</v>
      </c>
      <c r="D33" s="2" t="str">
        <f t="shared" si="0"/>
        <v/>
      </c>
      <c r="E33" s="2" t="e">
        <f>+VLOOKUP(B33,Cadencier!$B$6:$D$38,3,0)</f>
        <v>#N/A</v>
      </c>
      <c r="F33" s="2" t="str">
        <f t="shared" si="1"/>
        <v/>
      </c>
      <c r="G33" s="8"/>
      <c r="H33" s="6"/>
      <c r="I33" s="7"/>
      <c r="J33" s="9" t="str">
        <f t="shared" si="2"/>
        <v/>
      </c>
      <c r="K33" s="9">
        <f t="shared" si="3"/>
        <v>0</v>
      </c>
      <c r="M33" s="17" t="str">
        <f t="shared" si="4"/>
        <v>Néant</v>
      </c>
      <c r="N33" s="20"/>
      <c r="O33" s="19"/>
      <c r="P33" s="2" t="str">
        <f t="shared" si="5"/>
        <v/>
      </c>
      <c r="R33" s="2" t="str">
        <f t="shared" si="6"/>
        <v>renseigner CP</v>
      </c>
      <c r="S33" s="2" t="str">
        <f t="shared" si="7"/>
        <v/>
      </c>
      <c r="T33" s="2" t="str">
        <f t="shared" si="8"/>
        <v>renseigner CP</v>
      </c>
    </row>
    <row r="34" spans="2:20">
      <c r="C34" s="2" t="e">
        <f>+VLOOKUP(B34,Cadencier!$B$6:$D$38,2,0)</f>
        <v>#N/A</v>
      </c>
      <c r="D34" s="2" t="str">
        <f t="shared" si="0"/>
        <v/>
      </c>
      <c r="E34" s="2" t="e">
        <f>+VLOOKUP(B34,Cadencier!$B$6:$D$38,3,0)</f>
        <v>#N/A</v>
      </c>
      <c r="F34" s="2" t="str">
        <f t="shared" si="1"/>
        <v/>
      </c>
      <c r="G34" s="8"/>
      <c r="H34" s="6"/>
      <c r="I34" s="7"/>
      <c r="J34" s="9" t="str">
        <f t="shared" si="2"/>
        <v/>
      </c>
      <c r="K34" s="9">
        <f t="shared" si="3"/>
        <v>0</v>
      </c>
      <c r="M34" s="17" t="str">
        <f t="shared" si="4"/>
        <v>Néant</v>
      </c>
      <c r="N34" s="20"/>
      <c r="O34" s="19"/>
      <c r="P34" s="2" t="str">
        <f t="shared" si="5"/>
        <v/>
      </c>
      <c r="R34" s="2" t="str">
        <f t="shared" si="6"/>
        <v>renseigner CP</v>
      </c>
      <c r="S34" s="2" t="str">
        <f t="shared" si="7"/>
        <v/>
      </c>
      <c r="T34" s="2" t="str">
        <f t="shared" si="8"/>
        <v>renseigner CP</v>
      </c>
    </row>
    <row r="35" spans="2:20">
      <c r="C35" s="2" t="e">
        <f>+VLOOKUP(B35,Cadencier!$B$6:$D$38,2,0)</f>
        <v>#N/A</v>
      </c>
      <c r="D35" s="2" t="str">
        <f t="shared" si="0"/>
        <v/>
      </c>
      <c r="E35" s="2" t="e">
        <f>+VLOOKUP(B35,Cadencier!$B$6:$D$38,3,0)</f>
        <v>#N/A</v>
      </c>
      <c r="F35" s="2" t="str">
        <f t="shared" si="1"/>
        <v/>
      </c>
      <c r="G35" s="8"/>
      <c r="H35" s="6"/>
      <c r="I35" s="7"/>
      <c r="J35" s="9" t="str">
        <f t="shared" si="2"/>
        <v/>
      </c>
      <c r="K35" s="9">
        <f t="shared" si="3"/>
        <v>0</v>
      </c>
      <c r="M35" s="17" t="str">
        <f t="shared" si="4"/>
        <v>Néant</v>
      </c>
      <c r="N35" s="20"/>
      <c r="O35" s="19"/>
      <c r="P35" s="2" t="str">
        <f t="shared" si="5"/>
        <v/>
      </c>
      <c r="R35" s="2" t="str">
        <f t="shared" si="6"/>
        <v>renseigner CP</v>
      </c>
      <c r="S35" s="2" t="str">
        <f t="shared" si="7"/>
        <v/>
      </c>
      <c r="T35" s="2" t="str">
        <f t="shared" si="8"/>
        <v>renseigner CP</v>
      </c>
    </row>
    <row r="36" spans="2:20">
      <c r="C36" s="2" t="e">
        <f>+VLOOKUP(B36,Cadencier!$B$6:$D$38,2,0)</f>
        <v>#N/A</v>
      </c>
      <c r="D36" s="2" t="str">
        <f t="shared" si="0"/>
        <v/>
      </c>
      <c r="E36" s="2" t="e">
        <f>+VLOOKUP(B36,Cadencier!$B$6:$D$38,3,0)</f>
        <v>#N/A</v>
      </c>
      <c r="F36" s="2" t="str">
        <f t="shared" si="1"/>
        <v/>
      </c>
      <c r="G36" s="8"/>
      <c r="H36" s="6"/>
      <c r="I36" s="7"/>
      <c r="J36" s="9" t="str">
        <f t="shared" si="2"/>
        <v/>
      </c>
      <c r="K36" s="9">
        <f t="shared" si="3"/>
        <v>0</v>
      </c>
      <c r="M36" s="17" t="str">
        <f t="shared" si="4"/>
        <v>Néant</v>
      </c>
      <c r="N36" s="20"/>
      <c r="O36" s="19"/>
      <c r="P36" s="2" t="str">
        <f t="shared" si="5"/>
        <v/>
      </c>
      <c r="R36" s="2" t="str">
        <f t="shared" si="6"/>
        <v>renseigner CP</v>
      </c>
      <c r="S36" s="2" t="str">
        <f t="shared" si="7"/>
        <v/>
      </c>
      <c r="T36" s="2" t="str">
        <f t="shared" si="8"/>
        <v>renseigner CP</v>
      </c>
    </row>
    <row r="37" spans="2:20">
      <c r="C37" s="2" t="e">
        <f>+VLOOKUP(B37,Cadencier!$B$6:$D$38,2,0)</f>
        <v>#N/A</v>
      </c>
      <c r="D37" s="2" t="str">
        <f t="shared" si="0"/>
        <v/>
      </c>
      <c r="E37" s="2" t="e">
        <f>+VLOOKUP(B37,Cadencier!$B$6:$D$38,3,0)</f>
        <v>#N/A</v>
      </c>
      <c r="F37" s="2" t="str">
        <f t="shared" si="1"/>
        <v/>
      </c>
      <c r="G37" s="8"/>
      <c r="H37" s="6"/>
      <c r="I37" s="7"/>
      <c r="J37" s="9" t="str">
        <f t="shared" si="2"/>
        <v/>
      </c>
      <c r="K37" s="9">
        <f t="shared" si="3"/>
        <v>0</v>
      </c>
      <c r="M37" s="17" t="str">
        <f t="shared" si="4"/>
        <v>Néant</v>
      </c>
      <c r="N37" s="20"/>
      <c r="O37" s="19"/>
      <c r="P37" s="2" t="str">
        <f t="shared" si="5"/>
        <v/>
      </c>
      <c r="R37" s="2" t="str">
        <f t="shared" si="6"/>
        <v>renseigner CP</v>
      </c>
      <c r="S37" s="2" t="str">
        <f t="shared" si="7"/>
        <v/>
      </c>
      <c r="T37" s="2" t="str">
        <f t="shared" si="8"/>
        <v>renseigner CP</v>
      </c>
    </row>
    <row r="38" spans="2:20">
      <c r="C38" s="2" t="e">
        <f>+VLOOKUP(B38,Cadencier!$B$6:$D$38,2,0)</f>
        <v>#N/A</v>
      </c>
      <c r="D38" s="2" t="str">
        <f t="shared" si="0"/>
        <v/>
      </c>
      <c r="E38" s="2" t="e">
        <f>+VLOOKUP(B38,Cadencier!$B$6:$D$38,3,0)</f>
        <v>#N/A</v>
      </c>
      <c r="F38" s="2" t="str">
        <f t="shared" si="1"/>
        <v/>
      </c>
      <c r="G38" s="8"/>
      <c r="H38" s="6"/>
      <c r="I38" s="7"/>
      <c r="J38" s="9" t="str">
        <f t="shared" si="2"/>
        <v/>
      </c>
      <c r="K38" s="9">
        <f t="shared" si="3"/>
        <v>0</v>
      </c>
      <c r="M38" s="17" t="str">
        <f t="shared" si="4"/>
        <v>Néant</v>
      </c>
      <c r="N38" s="20"/>
      <c r="O38" s="19"/>
      <c r="P38" s="2" t="str">
        <f t="shared" si="5"/>
        <v/>
      </c>
      <c r="R38" s="2" t="str">
        <f t="shared" si="6"/>
        <v>renseigner CP</v>
      </c>
      <c r="S38" s="2" t="str">
        <f t="shared" si="7"/>
        <v/>
      </c>
      <c r="T38" s="2" t="str">
        <f t="shared" si="8"/>
        <v>renseigner CP</v>
      </c>
    </row>
    <row r="39" spans="2:20">
      <c r="C39" s="2" t="e">
        <f>+VLOOKUP(B39,Cadencier!$B$6:$D$38,2,0)</f>
        <v>#N/A</v>
      </c>
      <c r="D39" s="2" t="str">
        <f t="shared" si="0"/>
        <v/>
      </c>
      <c r="E39" s="2" t="e">
        <f>+VLOOKUP(B39,Cadencier!$B$6:$D$38,3,0)</f>
        <v>#N/A</v>
      </c>
      <c r="F39" s="2" t="str">
        <f t="shared" si="1"/>
        <v/>
      </c>
      <c r="G39" s="8"/>
      <c r="H39" s="6"/>
      <c r="I39" s="7"/>
      <c r="J39" s="9" t="str">
        <f t="shared" si="2"/>
        <v/>
      </c>
      <c r="K39" s="9">
        <f t="shared" si="3"/>
        <v>0</v>
      </c>
      <c r="M39" s="17" t="str">
        <f t="shared" si="4"/>
        <v>Néant</v>
      </c>
      <c r="N39" s="20"/>
      <c r="O39" s="19"/>
      <c r="P39" s="2" t="str">
        <f t="shared" si="5"/>
        <v/>
      </c>
      <c r="R39" s="2" t="str">
        <f t="shared" si="6"/>
        <v>renseigner CP</v>
      </c>
      <c r="S39" s="2" t="str">
        <f t="shared" si="7"/>
        <v/>
      </c>
      <c r="T39" s="2" t="str">
        <f t="shared" si="8"/>
        <v>renseigner CP</v>
      </c>
    </row>
    <row r="40" spans="2:20" ht="12">
      <c r="B40" s="21" t="s">
        <v>50</v>
      </c>
      <c r="P40" s="29">
        <f>SUM(P7:P39)</f>
        <v>0</v>
      </c>
      <c r="Q40" s="30"/>
      <c r="R40" s="29">
        <f>SUM(R7:R39)</f>
        <v>0</v>
      </c>
      <c r="S40" s="29">
        <f>SUM(S7:S39)</f>
        <v>0</v>
      </c>
      <c r="T40" s="29">
        <f>SUM(T7:T39)</f>
        <v>0</v>
      </c>
    </row>
  </sheetData>
  <mergeCells count="5">
    <mergeCell ref="C5:F5"/>
    <mergeCell ref="Q6:R6"/>
    <mergeCell ref="N5:O5"/>
    <mergeCell ref="P5:R5"/>
    <mergeCell ref="S5:U5"/>
  </mergeCells>
  <conditionalFormatting sqref="O7:O39">
    <cfRule type="expression" dxfId="0" priority="6" stopIfTrue="1">
      <formula>N7&lt;&gt;"O"</formula>
    </cfRule>
  </conditionalFormatting>
  <dataValidations count="4">
    <dataValidation type="list" allowBlank="1" showInputMessage="1" showErrorMessage="1" sqref="G7:G39">
      <formula1>"Faible,Fort"</formula1>
    </dataValidation>
    <dataValidation type="list" allowBlank="1" showInputMessage="1" showErrorMessage="1" sqref="L7:L39">
      <formula1>"J5,J6,J7,Hebdo,Bi-Hebdo, M,Bi-M,Trim,Sem,An"</formula1>
    </dataValidation>
    <dataValidation type="list" allowBlank="1" showInputMessage="1" showErrorMessage="1" sqref="N7:N39 Q7:Q39">
      <formula1>"O,N"</formula1>
    </dataValidation>
    <dataValidation type="custom" errorStyle="information" operator="equal" showInputMessage="1" showErrorMessage="1" sqref="O7:O39">
      <formula1>N7="O"</formula1>
    </dataValidation>
  </dataValidations>
  <pageMargins left="0.7" right="0.7" top="0.75" bottom="0.75" header="0.3" footer="0.3"/>
  <pageSetup scale="76" orientation="landscape" cellComments="atEnd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Cadencier!$B$6:$B$38</xm:f>
          </x14:formula1>
          <xm:sqref>B7:B39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3" sqref="B3"/>
    </sheetView>
  </sheetViews>
  <sheetFormatPr baseColWidth="10" defaultRowHeight="11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Cadencier</vt:lpstr>
      <vt:lpstr>Moyenne de rendement nettoyage</vt:lpstr>
      <vt:lpstr>Tableau de calcul de salaires</vt:lpstr>
      <vt:lpstr>Feuil3</vt:lpstr>
      <vt:lpstr>'Moyenne de rendement nettoyage'!Zone_d_impression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Axoleo</dc:creator>
  <cp:lastModifiedBy>Utilisateur</cp:lastModifiedBy>
  <cp:lastPrinted>2011-07-09T13:42:53Z</cp:lastPrinted>
  <dcterms:created xsi:type="dcterms:W3CDTF">2011-07-07T09:34:18Z</dcterms:created>
  <dcterms:modified xsi:type="dcterms:W3CDTF">2011-07-10T07:57:37Z</dcterms:modified>
</cp:coreProperties>
</file>