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/>
  <workbookPr codeName="ThisWorkbook" defaultThemeVersion="124226"/>
  <bookViews>
    <workbookView xWindow="120" yWindow="90" windowWidth="13995" windowHeight="4875"/>
  </bookViews>
  <sheets>
    <sheet name="Feuil1" sheetId="1" r:id="rId1"/>
    <sheet name="Feuil2" sheetId="2" r:id="rId2"/>
    <sheet name="Feuil3" sheetId="3" r:id="rId3"/>
  </sheets>
  <calcPr calcId="125725"/>
</workbook>
</file>

<file path=xl/calcChain.xml><?xml version="1.0" encoding="utf-8"?>
<calcChain xmlns="http://schemas.openxmlformats.org/spreadsheetml/2006/main">
  <c r="E23" i="1"/>
  <c r="C23"/>
  <c r="H30"/>
  <c r="D31" l="1"/>
  <c r="E31"/>
  <c r="C31"/>
  <c r="D30"/>
  <c r="E30"/>
  <c r="C30"/>
  <c r="D25"/>
  <c r="D23" s="1"/>
  <c r="I2"/>
  <c r="F2"/>
  <c r="H2" s="1"/>
  <c r="J2" s="1"/>
  <c r="I22"/>
  <c r="I21"/>
  <c r="I20"/>
  <c r="I19"/>
  <c r="I18"/>
  <c r="I17"/>
  <c r="I16"/>
  <c r="I15"/>
  <c r="I14"/>
  <c r="I13"/>
  <c r="I12"/>
  <c r="I11"/>
  <c r="I10"/>
  <c r="I9"/>
  <c r="I8"/>
  <c r="I7"/>
  <c r="I6"/>
  <c r="I5"/>
  <c r="I4"/>
  <c r="I3"/>
  <c r="F21"/>
  <c r="H21" s="1"/>
  <c r="J21" s="1"/>
  <c r="F20"/>
  <c r="H20" s="1"/>
  <c r="J20" s="1"/>
  <c r="F19"/>
  <c r="H19" s="1"/>
  <c r="J19" s="1"/>
  <c r="E25"/>
  <c r="C25"/>
  <c r="F16"/>
  <c r="H16" s="1"/>
  <c r="J16" s="1"/>
  <c r="F5"/>
  <c r="H5" s="1"/>
  <c r="J5" s="1"/>
  <c r="F6"/>
  <c r="H6" s="1"/>
  <c r="J6" s="1"/>
  <c r="F7"/>
  <c r="H7" s="1"/>
  <c r="J7" s="1"/>
  <c r="F8"/>
  <c r="H8" s="1"/>
  <c r="J8" s="1"/>
  <c r="F9"/>
  <c r="H9" s="1"/>
  <c r="J9" s="1"/>
  <c r="F10"/>
  <c r="H10" s="1"/>
  <c r="J10" s="1"/>
  <c r="F11"/>
  <c r="H11" s="1"/>
  <c r="J11" s="1"/>
  <c r="F12"/>
  <c r="H12" s="1"/>
  <c r="J12" s="1"/>
  <c r="F13"/>
  <c r="H13" s="1"/>
  <c r="J13" s="1"/>
  <c r="F14"/>
  <c r="H14" s="1"/>
  <c r="J14" s="1"/>
  <c r="F15"/>
  <c r="H15" s="1"/>
  <c r="J15" s="1"/>
  <c r="F17"/>
  <c r="H17" s="1"/>
  <c r="J17" s="1"/>
  <c r="F18"/>
  <c r="H18" s="1"/>
  <c r="J18" s="1"/>
  <c r="F22"/>
  <c r="J22" s="1"/>
  <c r="F4"/>
  <c r="H4" s="1"/>
  <c r="J4" s="1"/>
  <c r="F3"/>
  <c r="H3" s="1"/>
  <c r="J3" s="1"/>
  <c r="I23" l="1"/>
  <c r="F23"/>
  <c r="H23" s="1"/>
  <c r="J23"/>
  <c r="C24" l="1"/>
</calcChain>
</file>

<file path=xl/sharedStrings.xml><?xml version="1.0" encoding="utf-8"?>
<sst xmlns="http://schemas.openxmlformats.org/spreadsheetml/2006/main" count="39" uniqueCount="39">
  <si>
    <t>Nom</t>
  </si>
  <si>
    <t xml:space="preserve">Nombre 350g </t>
  </si>
  <si>
    <t>Nombre 500g</t>
  </si>
  <si>
    <t>Nombre 125g</t>
  </si>
  <si>
    <t>Prix Total</t>
  </si>
  <si>
    <t>Reduction</t>
  </si>
  <si>
    <t>Emmanuelle OLLAND</t>
  </si>
  <si>
    <t>Prix apres reduction</t>
  </si>
  <si>
    <t>Prix de revient</t>
  </si>
  <si>
    <t>Bénéfice</t>
  </si>
  <si>
    <t>Danièle Zimmerman</t>
  </si>
  <si>
    <t>HILL</t>
  </si>
  <si>
    <t>Tiphanie</t>
  </si>
  <si>
    <t>Nico</t>
  </si>
  <si>
    <t>Copine Guigui</t>
  </si>
  <si>
    <t>Copain Guigui</t>
  </si>
  <si>
    <t>Guigui</t>
  </si>
  <si>
    <t>Cédric</t>
  </si>
  <si>
    <t>TOTAL</t>
  </si>
  <si>
    <t>Jacqueline Wehinger</t>
  </si>
  <si>
    <t>Carole HOFF</t>
  </si>
  <si>
    <t>Anthony</t>
  </si>
  <si>
    <t>Papa</t>
  </si>
  <si>
    <t>Chantal MANDRET</t>
  </si>
  <si>
    <t>Suzanne</t>
  </si>
  <si>
    <t>Poids TOTAL</t>
  </si>
  <si>
    <t>Michel</t>
  </si>
  <si>
    <t>Nombres bocaux</t>
  </si>
  <si>
    <t>Mamie Danièle</t>
  </si>
  <si>
    <t>Maman</t>
  </si>
  <si>
    <t>Nadège</t>
  </si>
  <si>
    <t>donné</t>
  </si>
  <si>
    <t>Reste a donner</t>
  </si>
  <si>
    <t>Micka et caro</t>
  </si>
  <si>
    <t>Payé</t>
  </si>
  <si>
    <t>Boss Guigui</t>
  </si>
  <si>
    <t>JAUNE</t>
  </si>
  <si>
    <t>VERT</t>
  </si>
  <si>
    <t>BLEU</t>
  </si>
</sst>
</file>

<file path=xl/styles.xml><?xml version="1.0" encoding="utf-8"?>
<styleSheet xmlns="http://schemas.openxmlformats.org/spreadsheetml/2006/main">
  <numFmts count="1">
    <numFmt numFmtId="44" formatCode="_-* #,##0.00\ &quot;€&quot;_-;\-* #,##0.00\ &quot;€&quot;_-;_-* &quot;-&quot;??\ &quot;€&quot;_-;_-@_-"/>
  </numFmts>
  <fonts count="3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0070C0"/>
        <bgColor indexed="64"/>
      </patternFill>
    </fill>
    <fill>
      <patternFill patternType="solid">
        <fgColor rgb="FF92D050"/>
        <bgColor indexed="64"/>
      </patternFill>
    </fill>
  </fills>
  <borders count="17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/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/>
      <right style="medium">
        <color indexed="64"/>
      </right>
      <top/>
      <bottom/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</borders>
  <cellStyleXfs count="2">
    <xf numFmtId="0" fontId="0" fillId="0" borderId="0"/>
    <xf numFmtId="44" fontId="1" fillId="0" borderId="0" applyFont="0" applyFill="0" applyBorder="0" applyAlignment="0" applyProtection="0"/>
  </cellStyleXfs>
  <cellXfs count="50">
    <xf numFmtId="0" fontId="0" fillId="0" borderId="0" xfId="0"/>
    <xf numFmtId="0" fontId="2" fillId="0" borderId="0" xfId="0" applyFont="1"/>
    <xf numFmtId="44" fontId="0" fillId="0" borderId="0" xfId="1" applyFont="1"/>
    <xf numFmtId="0" fontId="0" fillId="2" borderId="1" xfId="0" applyFill="1" applyBorder="1"/>
    <xf numFmtId="44" fontId="0" fillId="2" borderId="1" xfId="1" applyFont="1" applyFill="1" applyBorder="1"/>
    <xf numFmtId="0" fontId="0" fillId="3" borderId="1" xfId="0" applyFill="1" applyBorder="1"/>
    <xf numFmtId="44" fontId="0" fillId="3" borderId="1" xfId="1" applyFont="1" applyFill="1" applyBorder="1"/>
    <xf numFmtId="0" fontId="0" fillId="2" borderId="0" xfId="0" applyFill="1"/>
    <xf numFmtId="44" fontId="2" fillId="0" borderId="0" xfId="1" applyFont="1"/>
    <xf numFmtId="0" fontId="2" fillId="4" borderId="0" xfId="0" applyFont="1" applyFill="1"/>
    <xf numFmtId="0" fontId="0" fillId="4" borderId="1" xfId="0" applyFill="1" applyBorder="1"/>
    <xf numFmtId="44" fontId="0" fillId="4" borderId="1" xfId="1" applyFont="1" applyFill="1" applyBorder="1"/>
    <xf numFmtId="0" fontId="0" fillId="3" borderId="2" xfId="0" applyFill="1" applyBorder="1"/>
    <xf numFmtId="44" fontId="0" fillId="3" borderId="2" xfId="1" applyFont="1" applyFill="1" applyBorder="1"/>
    <xf numFmtId="0" fontId="2" fillId="0" borderId="0" xfId="0" applyFont="1" applyBorder="1"/>
    <xf numFmtId="0" fontId="0" fillId="0" borderId="0" xfId="0" applyBorder="1"/>
    <xf numFmtId="0" fontId="2" fillId="0" borderId="3" xfId="0" applyFont="1" applyBorder="1"/>
    <xf numFmtId="0" fontId="0" fillId="4" borderId="4" xfId="0" applyFill="1" applyBorder="1"/>
    <xf numFmtId="0" fontId="0" fillId="3" borderId="6" xfId="0" applyFill="1" applyBorder="1"/>
    <xf numFmtId="0" fontId="0" fillId="4" borderId="7" xfId="0" applyFill="1" applyBorder="1"/>
    <xf numFmtId="0" fontId="0" fillId="2" borderId="7" xfId="0" applyFill="1" applyBorder="1"/>
    <xf numFmtId="0" fontId="0" fillId="3" borderId="7" xfId="0" applyFill="1" applyBorder="1"/>
    <xf numFmtId="0" fontId="0" fillId="4" borderId="8" xfId="0" applyFill="1" applyBorder="1"/>
    <xf numFmtId="0" fontId="0" fillId="4" borderId="9" xfId="0" applyFill="1" applyBorder="1"/>
    <xf numFmtId="0" fontId="0" fillId="3" borderId="10" xfId="0" applyFill="1" applyBorder="1"/>
    <xf numFmtId="0" fontId="0" fillId="4" borderId="11" xfId="0" applyFill="1" applyBorder="1"/>
    <xf numFmtId="0" fontId="0" fillId="2" borderId="11" xfId="0" applyFill="1" applyBorder="1"/>
    <xf numFmtId="0" fontId="0" fillId="3" borderId="11" xfId="0" applyFill="1" applyBorder="1"/>
    <xf numFmtId="0" fontId="0" fillId="4" borderId="12" xfId="0" applyFill="1" applyBorder="1"/>
    <xf numFmtId="0" fontId="2" fillId="0" borderId="5" xfId="0" applyFont="1" applyBorder="1"/>
    <xf numFmtId="0" fontId="0" fillId="4" borderId="13" xfId="0" applyFill="1" applyBorder="1"/>
    <xf numFmtId="44" fontId="2" fillId="0" borderId="5" xfId="1" applyFont="1" applyBorder="1"/>
    <xf numFmtId="44" fontId="0" fillId="4" borderId="13" xfId="1" applyFont="1" applyFill="1" applyBorder="1"/>
    <xf numFmtId="44" fontId="0" fillId="4" borderId="4" xfId="1" applyFont="1" applyFill="1" applyBorder="1"/>
    <xf numFmtId="0" fontId="0" fillId="0" borderId="0" xfId="0" applyFill="1" applyBorder="1"/>
    <xf numFmtId="44" fontId="0" fillId="0" borderId="0" xfId="1" applyFont="1" applyFill="1" applyBorder="1"/>
    <xf numFmtId="0" fontId="0" fillId="0" borderId="0" xfId="0" applyFill="1"/>
    <xf numFmtId="44" fontId="0" fillId="0" borderId="0" xfId="0" applyNumberFormat="1" applyFill="1"/>
    <xf numFmtId="44" fontId="0" fillId="0" borderId="0" xfId="1" applyFont="1" applyFill="1"/>
    <xf numFmtId="44" fontId="0" fillId="3" borderId="0" xfId="1" applyFont="1" applyFill="1"/>
    <xf numFmtId="0" fontId="0" fillId="4" borderId="14" xfId="0" applyFill="1" applyBorder="1"/>
    <xf numFmtId="0" fontId="0" fillId="4" borderId="15" xfId="0" applyFill="1" applyBorder="1"/>
    <xf numFmtId="0" fontId="2" fillId="0" borderId="16" xfId="0" applyFont="1" applyBorder="1"/>
    <xf numFmtId="0" fontId="2" fillId="0" borderId="16" xfId="0" applyFont="1" applyFill="1" applyBorder="1"/>
    <xf numFmtId="0" fontId="0" fillId="0" borderId="11" xfId="0" applyFill="1" applyBorder="1" applyAlignment="1">
      <alignment horizontal="center"/>
    </xf>
    <xf numFmtId="0" fontId="0" fillId="0" borderId="12" xfId="0" applyFill="1" applyBorder="1" applyAlignment="1">
      <alignment horizontal="center"/>
    </xf>
    <xf numFmtId="0" fontId="0" fillId="4" borderId="0" xfId="0" applyFill="1"/>
    <xf numFmtId="0" fontId="0" fillId="3" borderId="0" xfId="0" applyFill="1"/>
    <xf numFmtId="0" fontId="0" fillId="0" borderId="9" xfId="0" applyFill="1" applyBorder="1" applyAlignment="1">
      <alignment horizontal="center"/>
    </xf>
    <xf numFmtId="0" fontId="0" fillId="0" borderId="10" xfId="0" applyFill="1" applyBorder="1" applyAlignment="1">
      <alignment horizontal="center"/>
    </xf>
  </cellXfs>
  <cellStyles count="2">
    <cellStyle name="Monétaire" xfId="1" builtinId="4"/>
    <cellStyle name="Normal" xfId="0" builtinId="0"/>
  </cellStyles>
  <dxfs count="3"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rgb="FF0070C0"/>
        </patternFill>
      </fill>
    </dxf>
  </dxfs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N32"/>
  <sheetViews>
    <sheetView tabSelected="1" workbookViewId="0">
      <pane ySplit="1" topLeftCell="A2" activePane="bottomLeft" state="frozen"/>
      <selection pane="bottomLeft" activeCell="C19" sqref="C19"/>
    </sheetView>
  </sheetViews>
  <sheetFormatPr baseColWidth="10" defaultRowHeight="15"/>
  <cols>
    <col min="1" max="1" width="22.140625" customWidth="1"/>
    <col min="2" max="2" width="6" customWidth="1"/>
    <col min="3" max="3" width="12.28515625" customWidth="1"/>
    <col min="4" max="4" width="12.42578125" customWidth="1"/>
    <col min="5" max="5" width="11.42578125" style="2"/>
    <col min="6" max="6" width="11.140625" style="2" customWidth="1"/>
    <col min="7" max="7" width="19.28515625" style="2" customWidth="1"/>
    <col min="8" max="8" width="15.28515625" style="2" customWidth="1"/>
    <col min="9" max="9" width="11.42578125" style="2"/>
  </cols>
  <sheetData>
    <row r="1" spans="1:14" s="14" customFormat="1" ht="15.75" thickBot="1">
      <c r="A1" s="16" t="s">
        <v>0</v>
      </c>
      <c r="B1" s="16"/>
      <c r="C1" s="29" t="s">
        <v>3</v>
      </c>
      <c r="D1" s="29" t="s">
        <v>1</v>
      </c>
      <c r="E1" s="29" t="s">
        <v>2</v>
      </c>
      <c r="F1" s="31" t="s">
        <v>4</v>
      </c>
      <c r="G1" s="31" t="s">
        <v>5</v>
      </c>
      <c r="H1" s="31" t="s">
        <v>7</v>
      </c>
      <c r="I1" s="31" t="s">
        <v>8</v>
      </c>
      <c r="J1" s="31" t="s">
        <v>9</v>
      </c>
    </row>
    <row r="2" spans="1:14" s="15" customFormat="1">
      <c r="A2" s="23" t="s">
        <v>35</v>
      </c>
      <c r="B2" s="48">
        <v>2</v>
      </c>
      <c r="C2" s="22">
        <v>1</v>
      </c>
      <c r="D2" s="40">
        <v>1</v>
      </c>
      <c r="E2" s="30"/>
      <c r="F2" s="32">
        <f>C2*12+D2*32+E2*45</f>
        <v>44</v>
      </c>
      <c r="G2" s="32">
        <v>4</v>
      </c>
      <c r="H2" s="32">
        <f>F2-G2</f>
        <v>40</v>
      </c>
      <c r="I2" s="32">
        <f t="shared" ref="I2:I22" si="0">C2*5.5+D2*11.95+E2*16.65</f>
        <v>17.45</v>
      </c>
      <c r="J2" s="32">
        <f>H2-I2</f>
        <v>22.55</v>
      </c>
    </row>
    <row r="3" spans="1:14">
      <c r="A3" s="24" t="s">
        <v>6</v>
      </c>
      <c r="B3" s="49">
        <v>3</v>
      </c>
      <c r="C3" s="12"/>
      <c r="D3" s="18">
        <v>1</v>
      </c>
      <c r="E3" s="12"/>
      <c r="F3" s="13">
        <f>C3*12+D3*32+E3*45</f>
        <v>32</v>
      </c>
      <c r="G3" s="13"/>
      <c r="H3" s="13">
        <f>F3-G3</f>
        <v>32</v>
      </c>
      <c r="I3" s="13">
        <f t="shared" si="0"/>
        <v>11.95</v>
      </c>
      <c r="J3" s="13">
        <f>H3-I3</f>
        <v>20.05</v>
      </c>
    </row>
    <row r="4" spans="1:14">
      <c r="A4" s="25" t="s">
        <v>10</v>
      </c>
      <c r="B4" s="44">
        <v>2</v>
      </c>
      <c r="C4" s="10"/>
      <c r="D4" s="19">
        <v>1</v>
      </c>
      <c r="E4" s="10"/>
      <c r="F4" s="11">
        <f>C4*12+D4*32+E4*45</f>
        <v>32</v>
      </c>
      <c r="G4" s="11"/>
      <c r="H4" s="11">
        <f>F4-G4</f>
        <v>32</v>
      </c>
      <c r="I4" s="11">
        <f t="shared" si="0"/>
        <v>11.95</v>
      </c>
      <c r="J4" s="11">
        <f>H4-I4</f>
        <v>20.05</v>
      </c>
      <c r="M4" s="7">
        <v>1</v>
      </c>
      <c r="N4" s="7" t="s">
        <v>36</v>
      </c>
    </row>
    <row r="5" spans="1:14">
      <c r="A5" s="25" t="s">
        <v>11</v>
      </c>
      <c r="B5" s="44">
        <v>2</v>
      </c>
      <c r="C5" s="10"/>
      <c r="D5" s="19"/>
      <c r="E5" s="10">
        <v>1</v>
      </c>
      <c r="F5" s="11">
        <f t="shared" ref="F5:F22" si="1">C5*12+D5*32+E5*45</f>
        <v>45</v>
      </c>
      <c r="G5" s="11">
        <v>15</v>
      </c>
      <c r="H5" s="11">
        <f t="shared" ref="H5:H21" si="2">F5-G5</f>
        <v>30</v>
      </c>
      <c r="I5" s="11">
        <f t="shared" si="0"/>
        <v>16.649999999999999</v>
      </c>
      <c r="J5" s="11">
        <f t="shared" ref="J5:J21" si="3">H5-I5</f>
        <v>13.350000000000001</v>
      </c>
      <c r="M5" s="46">
        <v>2</v>
      </c>
      <c r="N5" s="46" t="s">
        <v>37</v>
      </c>
    </row>
    <row r="6" spans="1:14">
      <c r="A6" s="26" t="s">
        <v>12</v>
      </c>
      <c r="B6" s="44">
        <v>1</v>
      </c>
      <c r="C6" s="3">
        <v>6</v>
      </c>
      <c r="D6" s="20">
        <v>2</v>
      </c>
      <c r="E6" s="3"/>
      <c r="F6" s="4">
        <f t="shared" si="1"/>
        <v>136</v>
      </c>
      <c r="G6" s="4">
        <v>6</v>
      </c>
      <c r="H6" s="4">
        <f t="shared" si="2"/>
        <v>130</v>
      </c>
      <c r="I6" s="4">
        <f t="shared" si="0"/>
        <v>56.9</v>
      </c>
      <c r="J6" s="4">
        <f t="shared" si="3"/>
        <v>73.099999999999994</v>
      </c>
      <c r="M6" s="47">
        <v>3</v>
      </c>
      <c r="N6" s="47" t="s">
        <v>38</v>
      </c>
    </row>
    <row r="7" spans="1:14">
      <c r="A7" s="26" t="s">
        <v>13</v>
      </c>
      <c r="B7" s="44">
        <v>1</v>
      </c>
      <c r="C7" s="3"/>
      <c r="D7" s="20">
        <v>1</v>
      </c>
      <c r="E7" s="3"/>
      <c r="F7" s="4">
        <f t="shared" si="1"/>
        <v>32</v>
      </c>
      <c r="G7" s="4"/>
      <c r="H7" s="4">
        <f t="shared" si="2"/>
        <v>32</v>
      </c>
      <c r="I7" s="4">
        <f t="shared" si="0"/>
        <v>11.95</v>
      </c>
      <c r="J7" s="4">
        <f>H7-I7</f>
        <v>20.05</v>
      </c>
    </row>
    <row r="8" spans="1:14">
      <c r="A8" s="26" t="s">
        <v>14</v>
      </c>
      <c r="B8" s="44">
        <v>1</v>
      </c>
      <c r="C8" s="3"/>
      <c r="D8" s="20">
        <v>1</v>
      </c>
      <c r="E8" s="3"/>
      <c r="F8" s="4">
        <f t="shared" si="1"/>
        <v>32</v>
      </c>
      <c r="G8" s="4"/>
      <c r="H8" s="4">
        <f t="shared" si="2"/>
        <v>32</v>
      </c>
      <c r="I8" s="4">
        <f t="shared" si="0"/>
        <v>11.95</v>
      </c>
      <c r="J8" s="4">
        <f t="shared" si="3"/>
        <v>20.05</v>
      </c>
    </row>
    <row r="9" spans="1:14">
      <c r="A9" s="26" t="s">
        <v>15</v>
      </c>
      <c r="B9" s="44">
        <v>1</v>
      </c>
      <c r="C9" s="3">
        <v>2</v>
      </c>
      <c r="D9" s="20">
        <v>4</v>
      </c>
      <c r="E9" s="3"/>
      <c r="F9" s="4">
        <f t="shared" si="1"/>
        <v>152</v>
      </c>
      <c r="G9" s="4">
        <v>4</v>
      </c>
      <c r="H9" s="4">
        <f t="shared" si="2"/>
        <v>148</v>
      </c>
      <c r="I9" s="4">
        <f t="shared" si="0"/>
        <v>58.8</v>
      </c>
      <c r="J9" s="4">
        <f t="shared" si="3"/>
        <v>89.2</v>
      </c>
    </row>
    <row r="10" spans="1:14">
      <c r="A10" s="26" t="s">
        <v>16</v>
      </c>
      <c r="B10" s="44">
        <v>1</v>
      </c>
      <c r="C10" s="3"/>
      <c r="D10" s="20"/>
      <c r="E10" s="3">
        <v>1</v>
      </c>
      <c r="F10" s="4">
        <f t="shared" si="1"/>
        <v>45</v>
      </c>
      <c r="G10" s="4">
        <v>15</v>
      </c>
      <c r="H10" s="4">
        <f t="shared" si="2"/>
        <v>30</v>
      </c>
      <c r="I10" s="4">
        <f t="shared" si="0"/>
        <v>16.649999999999999</v>
      </c>
      <c r="J10" s="4">
        <f t="shared" si="3"/>
        <v>13.350000000000001</v>
      </c>
      <c r="L10" s="36"/>
    </row>
    <row r="11" spans="1:14">
      <c r="A11" s="25" t="s">
        <v>17</v>
      </c>
      <c r="B11" s="44">
        <v>2</v>
      </c>
      <c r="C11" s="10"/>
      <c r="D11" s="19"/>
      <c r="E11" s="10">
        <v>1</v>
      </c>
      <c r="F11" s="11">
        <f t="shared" si="1"/>
        <v>45</v>
      </c>
      <c r="G11" s="11"/>
      <c r="H11" s="11">
        <f t="shared" si="2"/>
        <v>45</v>
      </c>
      <c r="I11" s="11">
        <f t="shared" si="0"/>
        <v>16.649999999999999</v>
      </c>
      <c r="J11" s="11">
        <f t="shared" si="3"/>
        <v>28.35</v>
      </c>
      <c r="L11" s="36"/>
    </row>
    <row r="12" spans="1:14">
      <c r="A12" s="26" t="s">
        <v>19</v>
      </c>
      <c r="B12" s="44">
        <v>1</v>
      </c>
      <c r="C12" s="3">
        <v>1</v>
      </c>
      <c r="D12" s="20">
        <v>1</v>
      </c>
      <c r="E12" s="3"/>
      <c r="F12" s="4">
        <f t="shared" si="1"/>
        <v>44</v>
      </c>
      <c r="G12" s="4"/>
      <c r="H12" s="4">
        <f t="shared" si="2"/>
        <v>44</v>
      </c>
      <c r="I12" s="4">
        <f t="shared" si="0"/>
        <v>17.45</v>
      </c>
      <c r="J12" s="4">
        <f t="shared" si="3"/>
        <v>26.55</v>
      </c>
      <c r="L12" s="36"/>
    </row>
    <row r="13" spans="1:14">
      <c r="A13" s="26" t="s">
        <v>20</v>
      </c>
      <c r="B13" s="44">
        <v>1</v>
      </c>
      <c r="C13" s="3"/>
      <c r="D13" s="20">
        <v>2</v>
      </c>
      <c r="E13" s="3"/>
      <c r="F13" s="4">
        <f t="shared" si="1"/>
        <v>64</v>
      </c>
      <c r="G13" s="4"/>
      <c r="H13" s="4">
        <f t="shared" si="2"/>
        <v>64</v>
      </c>
      <c r="I13" s="4">
        <f t="shared" si="0"/>
        <v>23.9</v>
      </c>
      <c r="J13" s="4">
        <f t="shared" si="3"/>
        <v>40.1</v>
      </c>
      <c r="L13" s="36"/>
    </row>
    <row r="14" spans="1:14">
      <c r="A14" s="27" t="s">
        <v>21</v>
      </c>
      <c r="B14" s="44">
        <v>3</v>
      </c>
      <c r="C14" s="5"/>
      <c r="D14" s="21">
        <v>3</v>
      </c>
      <c r="E14" s="5"/>
      <c r="F14" s="6">
        <f t="shared" si="1"/>
        <v>96</v>
      </c>
      <c r="G14" s="6"/>
      <c r="H14" s="6">
        <f t="shared" si="2"/>
        <v>96</v>
      </c>
      <c r="I14" s="6">
        <f t="shared" si="0"/>
        <v>35.849999999999994</v>
      </c>
      <c r="J14" s="6">
        <f t="shared" si="3"/>
        <v>60.150000000000006</v>
      </c>
      <c r="L14" s="36"/>
    </row>
    <row r="15" spans="1:14">
      <c r="A15" s="27" t="s">
        <v>22</v>
      </c>
      <c r="B15" s="44">
        <v>3</v>
      </c>
      <c r="C15" s="5"/>
      <c r="D15" s="21">
        <v>1</v>
      </c>
      <c r="E15" s="5">
        <v>1</v>
      </c>
      <c r="F15" s="6">
        <f t="shared" si="1"/>
        <v>77</v>
      </c>
      <c r="G15" s="6">
        <v>27</v>
      </c>
      <c r="H15" s="6">
        <f t="shared" si="2"/>
        <v>50</v>
      </c>
      <c r="I15" s="6">
        <f t="shared" si="0"/>
        <v>28.599999999999998</v>
      </c>
      <c r="J15" s="6">
        <f t="shared" si="3"/>
        <v>21.400000000000002</v>
      </c>
      <c r="L15" s="36"/>
    </row>
    <row r="16" spans="1:14">
      <c r="A16" s="26" t="s">
        <v>26</v>
      </c>
      <c r="B16" s="44">
        <v>1</v>
      </c>
      <c r="C16" s="3"/>
      <c r="D16" s="20">
        <v>1</v>
      </c>
      <c r="E16" s="3"/>
      <c r="F16" s="4">
        <f t="shared" si="1"/>
        <v>32</v>
      </c>
      <c r="G16" s="4"/>
      <c r="H16" s="4">
        <f t="shared" si="2"/>
        <v>32</v>
      </c>
      <c r="I16" s="4">
        <f t="shared" si="0"/>
        <v>11.95</v>
      </c>
      <c r="J16" s="4">
        <f t="shared" si="3"/>
        <v>20.05</v>
      </c>
      <c r="L16" s="36"/>
    </row>
    <row r="17" spans="1:10">
      <c r="A17" s="26" t="s">
        <v>23</v>
      </c>
      <c r="B17" s="44">
        <v>1</v>
      </c>
      <c r="C17" s="3"/>
      <c r="D17" s="20"/>
      <c r="E17" s="3">
        <v>1</v>
      </c>
      <c r="F17" s="4">
        <f t="shared" si="1"/>
        <v>45</v>
      </c>
      <c r="G17" s="4"/>
      <c r="H17" s="4">
        <f t="shared" si="2"/>
        <v>45</v>
      </c>
      <c r="I17" s="4">
        <f t="shared" si="0"/>
        <v>16.649999999999999</v>
      </c>
      <c r="J17" s="4">
        <f t="shared" si="3"/>
        <v>28.35</v>
      </c>
    </row>
    <row r="18" spans="1:10">
      <c r="A18" s="26" t="s">
        <v>24</v>
      </c>
      <c r="B18" s="44">
        <v>1</v>
      </c>
      <c r="C18" s="3"/>
      <c r="D18" s="20">
        <v>1</v>
      </c>
      <c r="E18" s="3"/>
      <c r="F18" s="4">
        <f t="shared" si="1"/>
        <v>32</v>
      </c>
      <c r="G18" s="4"/>
      <c r="H18" s="4">
        <f t="shared" si="2"/>
        <v>32</v>
      </c>
      <c r="I18" s="4">
        <f t="shared" si="0"/>
        <v>11.95</v>
      </c>
      <c r="J18" s="4">
        <f t="shared" si="3"/>
        <v>20.05</v>
      </c>
    </row>
    <row r="19" spans="1:10">
      <c r="A19" s="25" t="s">
        <v>28</v>
      </c>
      <c r="B19" s="44">
        <v>2</v>
      </c>
      <c r="C19" s="10">
        <v>1</v>
      </c>
      <c r="D19" s="19"/>
      <c r="E19" s="10"/>
      <c r="F19" s="11">
        <f t="shared" si="1"/>
        <v>12</v>
      </c>
      <c r="G19" s="11"/>
      <c r="H19" s="11">
        <f t="shared" si="2"/>
        <v>12</v>
      </c>
      <c r="I19" s="11">
        <f t="shared" si="0"/>
        <v>5.5</v>
      </c>
      <c r="J19" s="11">
        <f t="shared" si="3"/>
        <v>6.5</v>
      </c>
    </row>
    <row r="20" spans="1:10">
      <c r="A20" s="26" t="s">
        <v>29</v>
      </c>
      <c r="B20" s="44">
        <v>1</v>
      </c>
      <c r="C20" s="3">
        <v>1</v>
      </c>
      <c r="D20" s="20">
        <v>1</v>
      </c>
      <c r="E20" s="3"/>
      <c r="F20" s="4">
        <f t="shared" si="1"/>
        <v>44</v>
      </c>
      <c r="G20" s="4">
        <v>15</v>
      </c>
      <c r="H20" s="4">
        <f t="shared" si="2"/>
        <v>29</v>
      </c>
      <c r="I20" s="4">
        <f t="shared" si="0"/>
        <v>17.45</v>
      </c>
      <c r="J20" s="4">
        <f t="shared" si="3"/>
        <v>11.55</v>
      </c>
    </row>
    <row r="21" spans="1:10">
      <c r="A21" s="26" t="s">
        <v>30</v>
      </c>
      <c r="B21" s="44">
        <v>1</v>
      </c>
      <c r="C21" s="3">
        <v>2</v>
      </c>
      <c r="D21" s="20">
        <v>1</v>
      </c>
      <c r="E21" s="3"/>
      <c r="F21" s="4">
        <f t="shared" si="1"/>
        <v>56</v>
      </c>
      <c r="G21" s="4"/>
      <c r="H21" s="4">
        <f t="shared" si="2"/>
        <v>56</v>
      </c>
      <c r="I21" s="4">
        <f t="shared" si="0"/>
        <v>22.95</v>
      </c>
      <c r="J21" s="4">
        <f t="shared" si="3"/>
        <v>33.049999999999997</v>
      </c>
    </row>
    <row r="22" spans="1:10" ht="15.75" thickBot="1">
      <c r="A22" s="28" t="s">
        <v>33</v>
      </c>
      <c r="B22" s="45">
        <v>2</v>
      </c>
      <c r="C22" s="17"/>
      <c r="D22" s="41">
        <v>1</v>
      </c>
      <c r="E22" s="17"/>
      <c r="F22" s="33">
        <f t="shared" si="1"/>
        <v>32</v>
      </c>
      <c r="G22" s="33">
        <v>32</v>
      </c>
      <c r="H22" s="33"/>
      <c r="I22" s="33">
        <f t="shared" si="0"/>
        <v>11.95</v>
      </c>
      <c r="J22" s="33">
        <f>H22-I22</f>
        <v>-11.95</v>
      </c>
    </row>
    <row r="23" spans="1:10" s="36" customFormat="1" ht="15.75" thickBot="1">
      <c r="A23" s="42" t="s">
        <v>18</v>
      </c>
      <c r="B23" s="43"/>
      <c r="C23" s="29">
        <f>C25*0.125</f>
        <v>1.75</v>
      </c>
      <c r="D23" s="29">
        <f>D25*0.35</f>
        <v>8.0499999999999989</v>
      </c>
      <c r="E23" s="29">
        <f>E25*0.5</f>
        <v>2.5</v>
      </c>
      <c r="F23" s="31">
        <f>SUM(F2:F22)</f>
        <v>1129</v>
      </c>
      <c r="G23" s="31"/>
      <c r="H23" s="31">
        <f>F23-G23</f>
        <v>1129</v>
      </c>
      <c r="I23" s="31">
        <f>SUM(I2:I22)</f>
        <v>435.09999999999985</v>
      </c>
      <c r="J23" s="31">
        <f>SUM(J2:J22)</f>
        <v>575.89999999999986</v>
      </c>
    </row>
    <row r="24" spans="1:10" s="36" customFormat="1">
      <c r="A24" s="1" t="s">
        <v>25</v>
      </c>
      <c r="B24" s="1"/>
      <c r="C24" s="1">
        <f>SUM(C23,D23,E23)</f>
        <v>12.299999999999999</v>
      </c>
      <c r="D24" s="34"/>
      <c r="E24" s="34"/>
      <c r="F24" s="35"/>
      <c r="G24" s="35"/>
      <c r="H24" s="35"/>
      <c r="I24" s="35"/>
      <c r="J24" s="35"/>
    </row>
    <row r="25" spans="1:10">
      <c r="A25" t="s">
        <v>27</v>
      </c>
      <c r="C25">
        <f>SUM(C2:C22)</f>
        <v>14</v>
      </c>
      <c r="D25">
        <f>SUM(D2:D22)</f>
        <v>23</v>
      </c>
      <c r="E25">
        <f>SUM(E2:E22)</f>
        <v>5</v>
      </c>
      <c r="J25" s="2"/>
    </row>
    <row r="26" spans="1:10" s="36" customFormat="1"/>
    <row r="27" spans="1:10">
      <c r="A27" s="1"/>
      <c r="B27" s="1"/>
      <c r="C27" s="1"/>
      <c r="D27" s="1"/>
      <c r="E27" s="8"/>
      <c r="F27" s="8"/>
      <c r="G27" s="8"/>
      <c r="H27" s="8"/>
      <c r="I27" s="8"/>
    </row>
    <row r="30" spans="1:10">
      <c r="A30" s="7" t="s">
        <v>31</v>
      </c>
      <c r="B30" s="7"/>
      <c r="C30" s="7">
        <f>SUMIF($B$2:$B$22,1,C$2:C$22)</f>
        <v>12</v>
      </c>
      <c r="D30" s="7">
        <f t="shared" ref="D30:E31" si="4">SUMIF($B$2:$B$22,1,D$2:D$22)</f>
        <v>15</v>
      </c>
      <c r="E30" s="7">
        <f t="shared" si="4"/>
        <v>2</v>
      </c>
      <c r="G30" s="39" t="s">
        <v>34</v>
      </c>
      <c r="H30" s="39">
        <f>SUMIF($B$2:$B$22,3,H$2:H$22)</f>
        <v>178</v>
      </c>
      <c r="I30" s="38"/>
      <c r="J30" s="2"/>
    </row>
    <row r="31" spans="1:10">
      <c r="A31" s="9" t="s">
        <v>32</v>
      </c>
      <c r="B31" s="9"/>
      <c r="C31" s="9">
        <f>SUMIF($B$2:$B$22,2,C$2:C$22)</f>
        <v>2</v>
      </c>
      <c r="D31" s="9">
        <f t="shared" ref="D31:E31" si="5">SUMIF($B$2:$B$22,2,D$2:D$22)</f>
        <v>3</v>
      </c>
      <c r="E31" s="9">
        <f t="shared" si="5"/>
        <v>2</v>
      </c>
      <c r="J31" s="2"/>
    </row>
    <row r="32" spans="1:10" s="36" customFormat="1">
      <c r="C32" s="37"/>
      <c r="E32" s="38"/>
      <c r="F32" s="38"/>
      <c r="G32" s="38"/>
      <c r="H32" s="38"/>
      <c r="I32" s="38"/>
    </row>
  </sheetData>
  <conditionalFormatting sqref="A2:J22">
    <cfRule type="expression" dxfId="2" priority="1">
      <formula>$B2=3</formula>
    </cfRule>
    <cfRule type="expression" dxfId="1" priority="2">
      <formula>$B2=2</formula>
    </cfRule>
    <cfRule type="expression" dxfId="0" priority="3">
      <formula>$B2=1</formula>
    </cfRule>
  </conditionalFormatting>
  <pageMargins left="0.7" right="0.7" top="0.75" bottom="0.75" header="0.3" footer="0.3"/>
  <pageSetup paperSize="9" orientation="landscape" horizontalDpi="4294967293" r:id="rId1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audrey</dc:creator>
  <cp:lastModifiedBy>Utilisateur</cp:lastModifiedBy>
  <cp:lastPrinted>2010-12-22T20:15:46Z</cp:lastPrinted>
  <dcterms:created xsi:type="dcterms:W3CDTF">2010-12-13T10:25:31Z</dcterms:created>
  <dcterms:modified xsi:type="dcterms:W3CDTF">2010-12-22T21:22:09Z</dcterms:modified>
</cp:coreProperties>
</file>