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05" yWindow="1140" windowWidth="15180" windowHeight="8040"/>
  </bookViews>
  <sheets>
    <sheet name="CALENDRIER DETAILLE" sheetId="2" r:id="rId1"/>
    <sheet name="Listes" sheetId="4" r:id="rId2"/>
  </sheets>
  <definedNames>
    <definedName name="An">Listes!$A$1</definedName>
    <definedName name="Chomé">OFFSET(Listes!$I$1,1,,COUNTA(Listes!$I:$I)-1)</definedName>
    <definedName name="DebutVac">OFFSET(Listes!$D$1,1,,COUNTA(Listes!$D:$D)-1)</definedName>
    <definedName name="Derogation">OFFSET(Listes!$G$1,1,,COUNTA(Listes!$G:$G)-1)</definedName>
    <definedName name="Feries">OFFSET(Listes!$A$1,1,,COUNTA(Listes!$A:$A)-1)</definedName>
    <definedName name="FinVac">OFFSET(DebutVac,,1)</definedName>
    <definedName name="_xlnm.Print_Area" localSheetId="0">'CALENDRIER DETAILLE'!$B$1:$R$72</definedName>
  </definedNames>
  <calcPr calcId="125725"/>
</workbook>
</file>

<file path=xl/calcChain.xml><?xml version="1.0" encoding="utf-8"?>
<calcChain xmlns="http://schemas.openxmlformats.org/spreadsheetml/2006/main">
  <c r="W45" i="2" a="1"/>
  <c r="W45"/>
  <c r="Z45" a="1"/>
  <c r="Z45"/>
  <c r="AC45" a="1"/>
  <c r="AC45"/>
  <c r="AF45" a="1"/>
  <c r="AF45"/>
  <c r="AI45" a="1"/>
  <c r="AI45"/>
  <c r="W46" a="1"/>
  <c r="W46"/>
  <c r="Z46" a="1"/>
  <c r="Z46"/>
  <c r="AC46" a="1"/>
  <c r="AC46"/>
  <c r="AF46" a="1"/>
  <c r="AF46"/>
  <c r="AI46" a="1"/>
  <c r="AI46"/>
  <c r="W47" a="1"/>
  <c r="W47"/>
  <c r="Z47" a="1"/>
  <c r="Z47"/>
  <c r="AC47" a="1"/>
  <c r="AC47"/>
  <c r="AF47" a="1"/>
  <c r="AF47"/>
  <c r="AI47" a="1"/>
  <c r="AI47"/>
  <c r="W48" a="1"/>
  <c r="W48"/>
  <c r="Z48" a="1"/>
  <c r="Z48"/>
  <c r="AC48" a="1"/>
  <c r="AC48"/>
  <c r="AF48" a="1"/>
  <c r="AF48"/>
  <c r="AI48" a="1"/>
  <c r="AI48"/>
  <c r="W49" a="1"/>
  <c r="W49"/>
  <c r="Z49" a="1"/>
  <c r="Z49"/>
  <c r="AC49" a="1"/>
  <c r="AC49"/>
  <c r="AF49" a="1"/>
  <c r="AF49"/>
  <c r="AI49" a="1"/>
  <c r="AI49"/>
  <c r="W50" a="1"/>
  <c r="W50"/>
  <c r="Z50" a="1"/>
  <c r="Z50"/>
  <c r="AC50" a="1"/>
  <c r="AC50"/>
  <c r="AF50" a="1"/>
  <c r="AF50"/>
  <c r="AI50" a="1"/>
  <c r="AI50"/>
  <c r="W51" a="1"/>
  <c r="W51"/>
  <c r="Z51" a="1"/>
  <c r="Z51"/>
  <c r="AC51" a="1"/>
  <c r="AC51"/>
  <c r="AF51" a="1"/>
  <c r="AF51"/>
  <c r="AI51" a="1"/>
  <c r="AI51"/>
  <c r="W52" a="1"/>
  <c r="W52"/>
  <c r="Z52" a="1"/>
  <c r="Z52"/>
  <c r="AC52" a="1"/>
  <c r="AC52"/>
  <c r="AF52" a="1"/>
  <c r="AF52"/>
  <c r="AI52" a="1"/>
  <c r="AI52"/>
  <c r="W44" l="1"/>
  <c r="AI10" a="1"/>
  <c r="AF10" a="1"/>
  <c r="AC10" a="1"/>
  <c r="Z10" a="1"/>
  <c r="W10" a="1"/>
  <c r="AI9" a="1"/>
  <c r="AF9" a="1"/>
  <c r="AC9" a="1"/>
  <c r="Z9" a="1"/>
  <c r="W9" a="1"/>
  <c r="W9" l="1"/>
  <c r="Z9"/>
  <c r="AC9"/>
  <c r="AF9"/>
  <c r="AI9"/>
  <c r="W10"/>
  <c r="Z10"/>
  <c r="AC10"/>
  <c r="AF10"/>
  <c r="AI10"/>
  <c r="AI44"/>
  <c r="AF44"/>
  <c r="AC44"/>
  <c r="Z44"/>
  <c r="A12" i="4"/>
  <c r="A6" l="1"/>
  <c r="A10" s="1"/>
  <c r="W2" i="2"/>
  <c r="Z2"/>
  <c r="AC2"/>
  <c r="AF2"/>
  <c r="AI2"/>
  <c r="B1" i="4"/>
  <c r="AF8" i="2" a="1"/>
  <c r="AI4" a="1"/>
  <c r="AC8" a="1"/>
  <c r="AC6" a="1"/>
  <c r="Z3" a="1"/>
  <c r="W5" a="1"/>
  <c r="AI8" a="1"/>
  <c r="AI5" a="1"/>
  <c r="AI7" a="1"/>
  <c r="Z5" a="1"/>
  <c r="W8" a="1"/>
  <c r="W4" a="1"/>
  <c r="W7" a="1"/>
  <c r="W6" a="1"/>
  <c r="Z7" a="1"/>
  <c r="AF3" a="1"/>
  <c r="AC7" a="1"/>
  <c r="AF4" a="1"/>
  <c r="AC4" a="1"/>
  <c r="Z6" a="1"/>
  <c r="AI3" a="1"/>
  <c r="AI6" a="1"/>
  <c r="AC5" a="1"/>
  <c r="Z8" a="1"/>
  <c r="AC3" a="1"/>
  <c r="AF6" a="1"/>
  <c r="Z4" a="1"/>
  <c r="W3" a="1"/>
  <c r="AF5" a="1"/>
  <c r="AF7" a="1"/>
  <c r="AC3" l="1"/>
  <c r="Z3"/>
  <c r="AI8"/>
  <c r="W8"/>
  <c r="AC7"/>
  <c r="AI6"/>
  <c r="W6"/>
  <c r="AC5"/>
  <c r="AC4"/>
  <c r="AF8"/>
  <c r="AF7"/>
  <c r="AF6"/>
  <c r="AF5"/>
  <c r="W5"/>
  <c r="Z4"/>
  <c r="AI3"/>
  <c r="AF3"/>
  <c r="W3"/>
  <c r="AC8"/>
  <c r="AI7"/>
  <c r="W7"/>
  <c r="AC6"/>
  <c r="AI5"/>
  <c r="AF4"/>
  <c r="W4"/>
  <c r="Z8"/>
  <c r="Z7"/>
  <c r="Z6"/>
  <c r="Z5"/>
  <c r="AI4"/>
  <c r="A9" i="4"/>
  <c r="Q39" i="2"/>
  <c r="R41" s="1"/>
  <c r="N39"/>
  <c r="O41" s="1"/>
  <c r="K39"/>
  <c r="L41" s="1"/>
  <c r="H39"/>
  <c r="I41" s="1"/>
  <c r="E39"/>
  <c r="F41" s="1"/>
  <c r="B39"/>
  <c r="C41" s="1"/>
  <c r="Q3"/>
  <c r="R5" s="1"/>
  <c r="N3"/>
  <c r="O5" s="1"/>
  <c r="K3"/>
  <c r="L5" s="1"/>
  <c r="H3"/>
  <c r="I5" s="1"/>
  <c r="E3"/>
  <c r="F5" s="1"/>
  <c r="B3"/>
  <c r="C5" s="1"/>
  <c r="A2" i="4"/>
  <c r="A3"/>
  <c r="A4"/>
  <c r="A5"/>
  <c r="A7"/>
  <c r="A8"/>
  <c r="A11"/>
  <c r="AE58" i="2" a="1"/>
  <c r="AE57" a="1"/>
  <c r="AE56" a="1"/>
  <c r="AE55" a="1"/>
  <c r="AE54" a="1"/>
  <c r="AE53" a="1"/>
  <c r="Y58" a="1"/>
  <c r="Y57" a="1"/>
  <c r="Y56" a="1"/>
  <c r="Y55" a="1"/>
  <c r="Y54" a="1"/>
  <c r="Y53" a="1"/>
  <c r="AI11" a="1"/>
  <c r="AF11" a="1"/>
  <c r="AC11" a="1"/>
  <c r="Z11" a="1"/>
  <c r="W11" a="1"/>
  <c r="AI16" a="1"/>
  <c r="AC16" a="1"/>
  <c r="W16" a="1"/>
  <c r="AI15" a="1"/>
  <c r="AC15" a="1"/>
  <c r="W15" a="1"/>
  <c r="AI14" a="1"/>
  <c r="AC14" a="1"/>
  <c r="W14" a="1"/>
  <c r="AI13" a="1"/>
  <c r="AC13" a="1"/>
  <c r="W13" a="1"/>
  <c r="AI12" a="1"/>
  <c r="AC12" a="1"/>
  <c r="Z12" a="1"/>
  <c r="W12" a="1"/>
  <c r="AF16" a="1"/>
  <c r="Z16" a="1"/>
  <c r="AF15" a="1"/>
  <c r="Z15" a="1"/>
  <c r="AF14" a="1"/>
  <c r="Z14" a="1"/>
  <c r="AF13" a="1"/>
  <c r="Z13" a="1"/>
  <c r="AF12" a="1"/>
  <c r="W17" a="1"/>
  <c r="Z17" a="1"/>
  <c r="AC17" a="1"/>
  <c r="AF17" a="1"/>
  <c r="AI17" a="1"/>
  <c r="AL53" a="1"/>
  <c r="Z59" a="1"/>
  <c r="AC59" a="1"/>
  <c r="AI59" a="1"/>
  <c r="W59" a="1"/>
  <c r="AF59" a="1"/>
  <c r="AI58" a="1"/>
  <c r="AF58" a="1"/>
  <c r="AC58" a="1"/>
  <c r="Z58" a="1"/>
  <c r="W58" a="1"/>
  <c r="AI57" a="1"/>
  <c r="AF57" a="1"/>
  <c r="AC57" a="1"/>
  <c r="Z57" a="1"/>
  <c r="W57" a="1"/>
  <c r="AI56" a="1"/>
  <c r="AF56" a="1"/>
  <c r="AC56" a="1"/>
  <c r="Z56" a="1"/>
  <c r="W56" a="1"/>
  <c r="AI55" a="1"/>
  <c r="AF55" a="1"/>
  <c r="AC55" a="1"/>
  <c r="Z55" a="1"/>
  <c r="W55" a="1"/>
  <c r="AI54" a="1"/>
  <c r="AF54" a="1"/>
  <c r="AC54" a="1"/>
  <c r="Z54" a="1"/>
  <c r="W54" a="1"/>
  <c r="AI53" a="1"/>
  <c r="AF53" a="1"/>
  <c r="AC53" a="1"/>
  <c r="Z53" a="1"/>
  <c r="W53" a="1"/>
  <c r="AH58" a="1"/>
  <c r="AH57" a="1"/>
  <c r="AH56" a="1"/>
  <c r="AH55" a="1"/>
  <c r="AH54" a="1"/>
  <c r="AH53" a="1"/>
  <c r="AB58" a="1"/>
  <c r="AB57" a="1"/>
  <c r="AB56" a="1"/>
  <c r="AB55" a="1"/>
  <c r="AB54" a="1"/>
  <c r="AB53" a="1"/>
  <c r="V58" a="1"/>
  <c r="V57" a="1"/>
  <c r="V56" a="1"/>
  <c r="V55" a="1"/>
  <c r="V54" a="1"/>
  <c r="V53" a="1"/>
  <c r="AE59" a="1"/>
  <c r="Y59" a="1"/>
  <c r="AH59" a="1"/>
  <c r="AB59" a="1"/>
  <c r="V59" a="1"/>
  <c r="AK53" a="1"/>
  <c r="AE52" a="1"/>
  <c r="AE51" a="1"/>
  <c r="AE50" a="1"/>
  <c r="AE49" a="1"/>
  <c r="AE48" a="1"/>
  <c r="AE47" a="1"/>
  <c r="AE46" a="1"/>
  <c r="AE45" a="1"/>
  <c r="Y52" a="1"/>
  <c r="Y51" a="1"/>
  <c r="Y50" a="1"/>
  <c r="Y49" a="1"/>
  <c r="Y48" a="1"/>
  <c r="Y47" a="1"/>
  <c r="Y46" a="1"/>
  <c r="Y45" a="1"/>
  <c r="AH52" a="1"/>
  <c r="AH51" a="1"/>
  <c r="AB52" a="1"/>
  <c r="AB51" a="1"/>
  <c r="AB50" a="1"/>
  <c r="AB49" a="1"/>
  <c r="AB48" a="1"/>
  <c r="AB47" a="1"/>
  <c r="AB46" a="1"/>
  <c r="AB45" a="1"/>
  <c r="V52" a="1"/>
  <c r="V51" a="1"/>
  <c r="V50" a="1"/>
  <c r="V49" a="1"/>
  <c r="V48" a="1"/>
  <c r="AH50" a="1"/>
  <c r="AH49" a="1"/>
  <c r="AH48" a="1"/>
  <c r="AH47" a="1"/>
  <c r="AH46" a="1"/>
  <c r="AH45" a="1"/>
  <c r="AE17" a="1"/>
  <c r="Y17" a="1"/>
  <c r="AH17" a="1"/>
  <c r="AB17" a="1"/>
  <c r="V17" a="1"/>
  <c r="AE9" a="1"/>
  <c r="AE10" a="1"/>
  <c r="Y9" a="1"/>
  <c r="Y10" a="1"/>
  <c r="AH9" a="1"/>
  <c r="AH10" a="1"/>
  <c r="AB9" a="1"/>
  <c r="AB10" a="1"/>
  <c r="V9" a="1"/>
  <c r="V10" a="1"/>
  <c r="AE11" a="1"/>
  <c r="AE16" a="1"/>
  <c r="AE15" a="1"/>
  <c r="AE14" a="1"/>
  <c r="AE13" a="1"/>
  <c r="AE12" a="1"/>
  <c r="Y11" a="1"/>
  <c r="Y16" a="1"/>
  <c r="Y15" a="1"/>
  <c r="Y14" a="1"/>
  <c r="Y13" a="1"/>
  <c r="Y12" a="1"/>
  <c r="AH11" a="1"/>
  <c r="AH16" a="1"/>
  <c r="AH15" a="1"/>
  <c r="AH14" a="1"/>
  <c r="AH13" a="1"/>
  <c r="AH12" a="1"/>
  <c r="AB11" a="1"/>
  <c r="AB16" a="1"/>
  <c r="AB15" a="1"/>
  <c r="AB14" a="1"/>
  <c r="AB13" a="1"/>
  <c r="AB12" a="1"/>
  <c r="V11" a="1"/>
  <c r="V16" a="1"/>
  <c r="V15" a="1"/>
  <c r="V14" a="1"/>
  <c r="V13" a="1"/>
  <c r="V12" a="1"/>
  <c r="AH6" a="1"/>
  <c r="Y8" a="1"/>
  <c r="AH5" a="1"/>
  <c r="AK16"/>
  <c r="AH8" a="1"/>
  <c r="AB4" a="1"/>
  <c r="Y4" a="1"/>
  <c r="AE5" a="1"/>
  <c r="V7" a="1"/>
  <c r="V8" a="1"/>
  <c r="AL16"/>
  <c r="AE6" a="1"/>
  <c r="V3" a="1"/>
  <c r="AE4" a="1"/>
  <c r="AB3" a="1"/>
  <c r="AE3" a="1"/>
  <c r="Y6" a="1"/>
  <c r="Y5" a="1"/>
  <c r="V5" a="1"/>
  <c r="Y7" a="1"/>
  <c r="AH3" a="1"/>
  <c r="AH7" a="1"/>
  <c r="AH4" a="1"/>
  <c r="V6" a="1"/>
  <c r="V4" a="1"/>
  <c r="AE8" a="1"/>
  <c r="AE7" a="1"/>
  <c r="AB6" a="1"/>
  <c r="Y3" a="1"/>
  <c r="AB7" a="1"/>
  <c r="V53" l="1"/>
  <c r="V54"/>
  <c r="V55"/>
  <c r="V56"/>
  <c r="V57"/>
  <c r="V58"/>
  <c r="AB53"/>
  <c r="AB54"/>
  <c r="AB55"/>
  <c r="AB56"/>
  <c r="AB57"/>
  <c r="AB58"/>
  <c r="AH53"/>
  <c r="AH54"/>
  <c r="AH55"/>
  <c r="AH56"/>
  <c r="AH57"/>
  <c r="AH58"/>
  <c r="W53"/>
  <c r="Z53"/>
  <c r="AC53"/>
  <c r="AF53"/>
  <c r="AI53"/>
  <c r="W54"/>
  <c r="Z54"/>
  <c r="AC54"/>
  <c r="AF54"/>
  <c r="AI54"/>
  <c r="W55"/>
  <c r="Z55"/>
  <c r="AC55"/>
  <c r="AF55"/>
  <c r="AI55"/>
  <c r="W56"/>
  <c r="Z56"/>
  <c r="AC56"/>
  <c r="AF56"/>
  <c r="AI56"/>
  <c r="W57"/>
  <c r="Z57"/>
  <c r="AC57"/>
  <c r="AF57"/>
  <c r="AI57"/>
  <c r="W58"/>
  <c r="Z58"/>
  <c r="AC58"/>
  <c r="AF58"/>
  <c r="AI58"/>
  <c r="AF59"/>
  <c r="W59"/>
  <c r="AI59"/>
  <c r="AC59"/>
  <c r="Z59"/>
  <c r="AL53"/>
  <c r="AI17"/>
  <c r="AF17"/>
  <c r="AC17"/>
  <c r="Z17"/>
  <c r="W17"/>
  <c r="AF12"/>
  <c r="Z13"/>
  <c r="AF13"/>
  <c r="Z14"/>
  <c r="AF14"/>
  <c r="Z15"/>
  <c r="AF15"/>
  <c r="Z16"/>
  <c r="AF16"/>
  <c r="W12"/>
  <c r="Z12"/>
  <c r="AC12"/>
  <c r="AI12"/>
  <c r="W13"/>
  <c r="AC13"/>
  <c r="AI13"/>
  <c r="W14"/>
  <c r="AC14"/>
  <c r="AI14"/>
  <c r="W15"/>
  <c r="AC15"/>
  <c r="AI15"/>
  <c r="W16"/>
  <c r="AC16"/>
  <c r="AI16"/>
  <c r="W11"/>
  <c r="Z11"/>
  <c r="AC11"/>
  <c r="AF11"/>
  <c r="AI11"/>
  <c r="Y53"/>
  <c r="Y54"/>
  <c r="Y55"/>
  <c r="Y56"/>
  <c r="Y57"/>
  <c r="Y58"/>
  <c r="AE53"/>
  <c r="AE54"/>
  <c r="AE55"/>
  <c r="AE56"/>
  <c r="AE57"/>
  <c r="AE58"/>
  <c r="W60"/>
  <c r="AC60"/>
  <c r="AI60"/>
  <c r="Z60"/>
  <c r="AF60"/>
  <c r="AK53"/>
  <c r="V59"/>
  <c r="AB59"/>
  <c r="AH59"/>
  <c r="Y59"/>
  <c r="AE59"/>
  <c r="AH45"/>
  <c r="AH46"/>
  <c r="AH47"/>
  <c r="AH48"/>
  <c r="AH49"/>
  <c r="AH50"/>
  <c r="V48"/>
  <c r="V49"/>
  <c r="V50"/>
  <c r="V51"/>
  <c r="V52"/>
  <c r="AB45"/>
  <c r="AB46"/>
  <c r="AB47"/>
  <c r="AB48"/>
  <c r="AB49"/>
  <c r="AB50"/>
  <c r="AB51"/>
  <c r="AB52"/>
  <c r="AH51"/>
  <c r="AH52"/>
  <c r="Y45"/>
  <c r="Y46"/>
  <c r="Y47"/>
  <c r="Y48"/>
  <c r="Y49"/>
  <c r="Y50"/>
  <c r="Y51"/>
  <c r="Y52"/>
  <c r="AE45"/>
  <c r="AE46"/>
  <c r="AE47"/>
  <c r="AE48"/>
  <c r="AE49"/>
  <c r="AE50"/>
  <c r="AE51"/>
  <c r="AE52"/>
  <c r="V17"/>
  <c r="AB17"/>
  <c r="AH17"/>
  <c r="Y17"/>
  <c r="AE17"/>
  <c r="V10"/>
  <c r="V9"/>
  <c r="AB10"/>
  <c r="AB9"/>
  <c r="AH10"/>
  <c r="AH9"/>
  <c r="Y10"/>
  <c r="Y9"/>
  <c r="AE10"/>
  <c r="AE9"/>
  <c r="V12"/>
  <c r="V13"/>
  <c r="V14"/>
  <c r="V15"/>
  <c r="V16"/>
  <c r="V11"/>
  <c r="AB12"/>
  <c r="AB13"/>
  <c r="AB14"/>
  <c r="AB15"/>
  <c r="AB16"/>
  <c r="AB11"/>
  <c r="AH12"/>
  <c r="AH13"/>
  <c r="AH14"/>
  <c r="AH15"/>
  <c r="AH16"/>
  <c r="AH11"/>
  <c r="Y12"/>
  <c r="Y13"/>
  <c r="Y14"/>
  <c r="Y15"/>
  <c r="Y16"/>
  <c r="Y11"/>
  <c r="AE12"/>
  <c r="AE13"/>
  <c r="AE14"/>
  <c r="AE15"/>
  <c r="AE16"/>
  <c r="AE11"/>
  <c r="V44"/>
  <c r="AB44"/>
  <c r="AH44"/>
  <c r="Y44"/>
  <c r="AE44"/>
  <c r="AK17"/>
  <c r="AL17"/>
  <c r="V4"/>
  <c r="V6"/>
  <c r="V7"/>
  <c r="V8"/>
  <c r="V5"/>
  <c r="V3"/>
  <c r="AB4"/>
  <c r="AB6"/>
  <c r="AB7"/>
  <c r="AB3"/>
  <c r="AH5"/>
  <c r="AH6"/>
  <c r="AH7"/>
  <c r="AH8"/>
  <c r="AH4"/>
  <c r="AH3"/>
  <c r="Y4"/>
  <c r="Y5"/>
  <c r="Y6"/>
  <c r="Y7"/>
  <c r="Y8"/>
  <c r="Y3"/>
  <c r="AE4"/>
  <c r="AE5"/>
  <c r="AE6"/>
  <c r="AE7"/>
  <c r="AE8"/>
  <c r="AE3"/>
  <c r="Y2"/>
  <c r="E5"/>
  <c r="F6"/>
  <c r="AE2"/>
  <c r="K5"/>
  <c r="L6"/>
  <c r="Q5"/>
  <c r="R6"/>
  <c r="F42"/>
  <c r="E41"/>
  <c r="L42"/>
  <c r="K41"/>
  <c r="R42"/>
  <c r="Q41"/>
  <c r="B5"/>
  <c r="C6"/>
  <c r="V2"/>
  <c r="H5"/>
  <c r="I6"/>
  <c r="AB2"/>
  <c r="N5"/>
  <c r="O6"/>
  <c r="AH2"/>
  <c r="C42"/>
  <c r="B41"/>
  <c r="I42"/>
  <c r="H41"/>
  <c r="O42"/>
  <c r="N41"/>
  <c r="AF18"/>
  <c r="AC18"/>
  <c r="Z18"/>
  <c r="W18"/>
  <c r="AI18"/>
  <c r="U53" a="1"/>
  <c r="U58" a="1"/>
  <c r="U57" a="1"/>
  <c r="U56" a="1"/>
  <c r="U55" a="1"/>
  <c r="U54" a="1"/>
  <c r="AA58" a="1"/>
  <c r="AA57" a="1"/>
  <c r="AA56" a="1"/>
  <c r="AA55" a="1"/>
  <c r="AA54" a="1"/>
  <c r="AA53" a="1"/>
  <c r="AG58" a="1"/>
  <c r="AG57" a="1"/>
  <c r="AG56" a="1"/>
  <c r="AG55" a="1"/>
  <c r="AG54" a="1"/>
  <c r="AG53" a="1"/>
  <c r="X58" a="1"/>
  <c r="X57" a="1"/>
  <c r="X56" a="1"/>
  <c r="X55" a="1"/>
  <c r="X54" a="1"/>
  <c r="X53" a="1"/>
  <c r="AD58" a="1"/>
  <c r="AD57" a="1"/>
  <c r="AD56" a="1"/>
  <c r="AD55" a="1"/>
  <c r="AD54" a="1"/>
  <c r="AD53" a="1"/>
  <c r="AJ58" a="1"/>
  <c r="AJ57" a="1"/>
  <c r="AJ56" a="1"/>
  <c r="AJ55" a="1"/>
  <c r="AJ54" a="1"/>
  <c r="AJ53" a="1"/>
  <c r="U59" a="1"/>
  <c r="AA59" a="1"/>
  <c r="AG59" a="1"/>
  <c r="X59" a="1"/>
  <c r="AD59" a="1"/>
  <c r="AJ59" a="1"/>
  <c r="AJ50" a="1"/>
  <c r="AJ49" a="1"/>
  <c r="AJ48" a="1"/>
  <c r="AJ47" a="1"/>
  <c r="AJ46" a="1"/>
  <c r="AJ45" a="1"/>
  <c r="U52" a="1"/>
  <c r="U51" a="1"/>
  <c r="U50" a="1"/>
  <c r="U49" a="1"/>
  <c r="U48" a="1"/>
  <c r="U47" a="1"/>
  <c r="U46" a="1"/>
  <c r="U45" a="1"/>
  <c r="AA52" a="1"/>
  <c r="AA51" a="1"/>
  <c r="AA50" a="1"/>
  <c r="AA49" a="1"/>
  <c r="AA48" a="1"/>
  <c r="AA47" a="1"/>
  <c r="AA46" a="1"/>
  <c r="AA45" a="1"/>
  <c r="AG52" a="1"/>
  <c r="AG51" a="1"/>
  <c r="AG50" a="1"/>
  <c r="AG49" a="1"/>
  <c r="AG48" a="1"/>
  <c r="AG47" a="1"/>
  <c r="AG46" a="1"/>
  <c r="AG45" a="1"/>
  <c r="X52" a="1"/>
  <c r="X51" a="1"/>
  <c r="X50" a="1"/>
  <c r="X49" a="1"/>
  <c r="X48" a="1"/>
  <c r="X47" a="1"/>
  <c r="X46" a="1"/>
  <c r="X45" a="1"/>
  <c r="AD52" a="1"/>
  <c r="AD51" a="1"/>
  <c r="AD50" a="1"/>
  <c r="AD49" a="1"/>
  <c r="AD48" a="1"/>
  <c r="AD47" a="1"/>
  <c r="AD46" a="1"/>
  <c r="AD45" a="1"/>
  <c r="AJ52" a="1"/>
  <c r="AJ51" a="1"/>
  <c r="X17" a="1"/>
  <c r="AA17" a="1"/>
  <c r="AD17" a="1"/>
  <c r="AJ17" a="1"/>
  <c r="U17" a="1"/>
  <c r="AG17" a="1"/>
  <c r="X9" a="1"/>
  <c r="X10" a="1"/>
  <c r="AA9" a="1"/>
  <c r="AA10" a="1"/>
  <c r="AD9" a="1"/>
  <c r="AD10" a="1"/>
  <c r="AJ9" a="1"/>
  <c r="AJ10" a="1"/>
  <c r="U9" a="1"/>
  <c r="U10" a="1"/>
  <c r="AG9" a="1"/>
  <c r="AG10" a="1"/>
  <c r="X11" a="1"/>
  <c r="X12" a="1"/>
  <c r="X16" a="1"/>
  <c r="X15" a="1"/>
  <c r="X14" a="1"/>
  <c r="X13" a="1"/>
  <c r="AA11" a="1"/>
  <c r="AA16" a="1"/>
  <c r="AA15" a="1"/>
  <c r="AA14" a="1"/>
  <c r="AA13" a="1"/>
  <c r="AA12" a="1"/>
  <c r="AD11" a="1"/>
  <c r="AD16" a="1"/>
  <c r="AD15" a="1"/>
  <c r="AD14" a="1"/>
  <c r="AD13" a="1"/>
  <c r="AD12" a="1"/>
  <c r="AJ11" a="1"/>
  <c r="AJ16" a="1"/>
  <c r="AJ15" a="1"/>
  <c r="AJ14" a="1"/>
  <c r="AJ13" a="1"/>
  <c r="AJ12" a="1"/>
  <c r="U11" a="1"/>
  <c r="U16" a="1"/>
  <c r="U15" a="1"/>
  <c r="U14" a="1"/>
  <c r="U13" a="1"/>
  <c r="U12" a="1"/>
  <c r="AG11" a="1"/>
  <c r="AG16" a="1"/>
  <c r="AG15" a="1"/>
  <c r="AG14" a="1"/>
  <c r="AG13" a="1"/>
  <c r="AG12" a="1"/>
  <c r="X4" a="1"/>
  <c r="AD4" a="1"/>
  <c r="U4" a="1"/>
  <c r="X6" a="1"/>
  <c r="AA4" a="1"/>
  <c r="AA6" a="1"/>
  <c r="AD6" a="1"/>
  <c r="U6" a="1"/>
  <c r="AA3" a="1"/>
  <c r="X5" a="1"/>
  <c r="AA7" a="1"/>
  <c r="AA5" a="1"/>
  <c r="AB8" a="1"/>
  <c r="AA8" a="1"/>
  <c r="U8" a="1"/>
  <c r="AD7" a="1"/>
  <c r="AJ7" a="1"/>
  <c r="AJ3" a="1"/>
  <c r="U3" a="1"/>
  <c r="X7" a="1"/>
  <c r="AJ4" a="1"/>
  <c r="AJ5" a="1"/>
  <c r="X8" a="1"/>
  <c r="AJ6" a="1"/>
  <c r="AG7" a="1"/>
  <c r="U7" a="1"/>
  <c r="X3" a="1"/>
  <c r="U5" a="1"/>
  <c r="AJ8" a="1"/>
  <c r="AB5" a="1"/>
  <c r="AJ53" l="1"/>
  <c r="AJ54"/>
  <c r="AJ55"/>
  <c r="AJ56"/>
  <c r="AJ57"/>
  <c r="AJ58"/>
  <c r="AD53"/>
  <c r="AD54"/>
  <c r="AD55"/>
  <c r="AD56"/>
  <c r="AD57"/>
  <c r="AD58"/>
  <c r="X53"/>
  <c r="X54"/>
  <c r="X55"/>
  <c r="X56"/>
  <c r="X57"/>
  <c r="X58"/>
  <c r="AG53"/>
  <c r="AG54"/>
  <c r="AG55"/>
  <c r="AG56"/>
  <c r="AG57"/>
  <c r="AG58"/>
  <c r="AA53"/>
  <c r="AA54"/>
  <c r="AA55"/>
  <c r="AA56"/>
  <c r="AA57"/>
  <c r="AA58"/>
  <c r="U54"/>
  <c r="U55"/>
  <c r="U56"/>
  <c r="U57"/>
  <c r="U58"/>
  <c r="U53"/>
  <c r="AJ59"/>
  <c r="AD59"/>
  <c r="X59"/>
  <c r="AG59"/>
  <c r="AA59"/>
  <c r="U59"/>
  <c r="AJ51"/>
  <c r="AJ52"/>
  <c r="AD45"/>
  <c r="AD46"/>
  <c r="AD47"/>
  <c r="AD48"/>
  <c r="AD49"/>
  <c r="AD50"/>
  <c r="AD51"/>
  <c r="AD52"/>
  <c r="X45"/>
  <c r="X46"/>
  <c r="X47"/>
  <c r="X48"/>
  <c r="X49"/>
  <c r="X50"/>
  <c r="X51"/>
  <c r="X52"/>
  <c r="AG45"/>
  <c r="AG46"/>
  <c r="AG47"/>
  <c r="AG48"/>
  <c r="AG49"/>
  <c r="AG50"/>
  <c r="AG51"/>
  <c r="AG52"/>
  <c r="AA45"/>
  <c r="AA46"/>
  <c r="AA47"/>
  <c r="AA48"/>
  <c r="AA49"/>
  <c r="AA50"/>
  <c r="AA51"/>
  <c r="AA52"/>
  <c r="U45"/>
  <c r="U46"/>
  <c r="U47"/>
  <c r="U48"/>
  <c r="U49"/>
  <c r="U50"/>
  <c r="U51"/>
  <c r="U52"/>
  <c r="AJ45"/>
  <c r="AJ46"/>
  <c r="AJ47"/>
  <c r="AJ48"/>
  <c r="AJ49"/>
  <c r="AJ50"/>
  <c r="AG17"/>
  <c r="U17"/>
  <c r="AJ17"/>
  <c r="AD17"/>
  <c r="AA17"/>
  <c r="X17"/>
  <c r="AG10"/>
  <c r="AG9"/>
  <c r="U10"/>
  <c r="U9"/>
  <c r="AJ10"/>
  <c r="AJ9"/>
  <c r="AD10"/>
  <c r="AD9"/>
  <c r="AA10"/>
  <c r="AA9"/>
  <c r="X10"/>
  <c r="X9"/>
  <c r="AG12"/>
  <c r="AG13"/>
  <c r="AG14"/>
  <c r="AG15"/>
  <c r="AG16"/>
  <c r="AG11"/>
  <c r="U12"/>
  <c r="U13"/>
  <c r="U14"/>
  <c r="U15"/>
  <c r="U16"/>
  <c r="U11"/>
  <c r="AJ12"/>
  <c r="AJ13"/>
  <c r="AJ14"/>
  <c r="AJ15"/>
  <c r="AJ16"/>
  <c r="AJ11"/>
  <c r="AD12"/>
  <c r="AD13"/>
  <c r="AD14"/>
  <c r="AD15"/>
  <c r="AD16"/>
  <c r="AD11"/>
  <c r="AA12"/>
  <c r="AA13"/>
  <c r="AA14"/>
  <c r="AA15"/>
  <c r="AA16"/>
  <c r="AA11"/>
  <c r="X13"/>
  <c r="X14"/>
  <c r="X15"/>
  <c r="X16"/>
  <c r="X12"/>
  <c r="X11"/>
  <c r="AB5"/>
  <c r="AB8"/>
  <c r="U44"/>
  <c r="AJ44"/>
  <c r="AD44"/>
  <c r="X44"/>
  <c r="AG44"/>
  <c r="AA44"/>
  <c r="AA4"/>
  <c r="AA5"/>
  <c r="AA6"/>
  <c r="AA7"/>
  <c r="AA8"/>
  <c r="AA3"/>
  <c r="X4"/>
  <c r="X5"/>
  <c r="X6"/>
  <c r="X7"/>
  <c r="X8"/>
  <c r="X3"/>
  <c r="AG7"/>
  <c r="U5"/>
  <c r="U4"/>
  <c r="U6"/>
  <c r="U7"/>
  <c r="U8"/>
  <c r="U3"/>
  <c r="AJ5"/>
  <c r="AJ6"/>
  <c r="AJ7"/>
  <c r="AJ8"/>
  <c r="AJ4"/>
  <c r="AJ3"/>
  <c r="AD6"/>
  <c r="AD7"/>
  <c r="AD4"/>
  <c r="O7"/>
  <c r="N6"/>
  <c r="I7"/>
  <c r="H6"/>
  <c r="C7"/>
  <c r="B6"/>
  <c r="R7"/>
  <c r="Q6"/>
  <c r="L7"/>
  <c r="K6"/>
  <c r="F7"/>
  <c r="E6"/>
  <c r="O43"/>
  <c r="N42"/>
  <c r="I43"/>
  <c r="H42"/>
  <c r="C43"/>
  <c r="B42"/>
  <c r="AG2"/>
  <c r="AA2"/>
  <c r="U2"/>
  <c r="R43"/>
  <c r="Q42"/>
  <c r="L43"/>
  <c r="K42"/>
  <c r="F43"/>
  <c r="E42"/>
  <c r="AJ2"/>
  <c r="AD2"/>
  <c r="X2"/>
  <c r="AG3" a="1"/>
  <c r="AG5" a="1"/>
  <c r="AD3" a="1"/>
  <c r="AG6" a="1"/>
  <c r="AG8" a="1"/>
  <c r="AD5" a="1"/>
  <c r="AG4" a="1"/>
  <c r="AD8" a="1"/>
  <c r="AD8" l="1"/>
  <c r="AG3"/>
  <c r="AG4"/>
  <c r="AD5"/>
  <c r="AG5"/>
  <c r="AD3"/>
  <c r="AG8"/>
  <c r="AG6"/>
  <c r="F8"/>
  <c r="E7"/>
  <c r="L8"/>
  <c r="K7"/>
  <c r="R8"/>
  <c r="Q7"/>
  <c r="C8"/>
  <c r="B7"/>
  <c r="I8"/>
  <c r="H7"/>
  <c r="O8"/>
  <c r="N7"/>
  <c r="F44"/>
  <c r="E43"/>
  <c r="L44"/>
  <c r="K43"/>
  <c r="R44"/>
  <c r="Q43"/>
  <c r="C44"/>
  <c r="B43"/>
  <c r="I44"/>
  <c r="H43"/>
  <c r="O44"/>
  <c r="N43"/>
  <c r="I45" l="1"/>
  <c r="H44"/>
  <c r="R45"/>
  <c r="Q44"/>
  <c r="L45"/>
  <c r="K44"/>
  <c r="O9"/>
  <c r="N8"/>
  <c r="I9"/>
  <c r="H8"/>
  <c r="C9"/>
  <c r="B8"/>
  <c r="R9"/>
  <c r="Q8"/>
  <c r="L9"/>
  <c r="K8"/>
  <c r="F9"/>
  <c r="E8"/>
  <c r="O45"/>
  <c r="N44"/>
  <c r="C45"/>
  <c r="B44"/>
  <c r="F45"/>
  <c r="E44"/>
  <c r="F46" l="1"/>
  <c r="E45"/>
  <c r="O46"/>
  <c r="N45"/>
  <c r="L10"/>
  <c r="K9"/>
  <c r="R10"/>
  <c r="Q9"/>
  <c r="I10"/>
  <c r="H9"/>
  <c r="C46"/>
  <c r="B45"/>
  <c r="F10"/>
  <c r="E9"/>
  <c r="C10"/>
  <c r="B9"/>
  <c r="O10"/>
  <c r="N9"/>
  <c r="L46"/>
  <c r="K45"/>
  <c r="R46"/>
  <c r="Q45"/>
  <c r="I46"/>
  <c r="H45"/>
  <c r="C11" l="1"/>
  <c r="B10"/>
  <c r="C47"/>
  <c r="B46"/>
  <c r="R11"/>
  <c r="Q10"/>
  <c r="L11"/>
  <c r="K10"/>
  <c r="O47"/>
  <c r="N46"/>
  <c r="F47"/>
  <c r="E46"/>
  <c r="L47"/>
  <c r="K46"/>
  <c r="O11"/>
  <c r="N10"/>
  <c r="F11"/>
  <c r="E10"/>
  <c r="I11"/>
  <c r="H10"/>
  <c r="I47"/>
  <c r="H46"/>
  <c r="R47"/>
  <c r="Q46"/>
  <c r="I12" l="1"/>
  <c r="H11"/>
  <c r="O12"/>
  <c r="N11"/>
  <c r="L48"/>
  <c r="K47"/>
  <c r="F48"/>
  <c r="E47"/>
  <c r="L12"/>
  <c r="K11"/>
  <c r="R12"/>
  <c r="Q11"/>
  <c r="C12"/>
  <c r="B11"/>
  <c r="R48"/>
  <c r="Q47"/>
  <c r="I48"/>
  <c r="H47"/>
  <c r="F12"/>
  <c r="E11"/>
  <c r="O48"/>
  <c r="N47"/>
  <c r="C48"/>
  <c r="B47"/>
  <c r="L49" l="1"/>
  <c r="K48"/>
  <c r="O13"/>
  <c r="N12"/>
  <c r="I13"/>
  <c r="H12"/>
  <c r="C49"/>
  <c r="B48"/>
  <c r="O49"/>
  <c r="N48"/>
  <c r="F13"/>
  <c r="E12"/>
  <c r="I49"/>
  <c r="H48"/>
  <c r="R49"/>
  <c r="Q48"/>
  <c r="C13"/>
  <c r="B12"/>
  <c r="R13"/>
  <c r="Q12"/>
  <c r="L13"/>
  <c r="K12"/>
  <c r="F49"/>
  <c r="E48"/>
  <c r="O50" l="1"/>
  <c r="N49"/>
  <c r="F50"/>
  <c r="E49"/>
  <c r="L14"/>
  <c r="K13"/>
  <c r="R14"/>
  <c r="Q13"/>
  <c r="C14"/>
  <c r="B13"/>
  <c r="R50"/>
  <c r="Q49"/>
  <c r="I50"/>
  <c r="H49"/>
  <c r="F14"/>
  <c r="E13"/>
  <c r="C50"/>
  <c r="B49"/>
  <c r="I14"/>
  <c r="H13"/>
  <c r="O14"/>
  <c r="N13"/>
  <c r="L50"/>
  <c r="K49"/>
  <c r="L51" l="1"/>
  <c r="K50"/>
  <c r="O15"/>
  <c r="N14"/>
  <c r="C51"/>
  <c r="B50"/>
  <c r="F15"/>
  <c r="E14"/>
  <c r="R15"/>
  <c r="Q14"/>
  <c r="L15"/>
  <c r="K14"/>
  <c r="I15"/>
  <c r="H14"/>
  <c r="I51"/>
  <c r="H50"/>
  <c r="R51"/>
  <c r="Q50"/>
  <c r="C15"/>
  <c r="B14"/>
  <c r="F51"/>
  <c r="E50"/>
  <c r="O51"/>
  <c r="N50"/>
  <c r="O52" l="1"/>
  <c r="N51"/>
  <c r="F52"/>
  <c r="E51"/>
  <c r="C16"/>
  <c r="B15"/>
  <c r="R52"/>
  <c r="Q51"/>
  <c r="I52"/>
  <c r="H51"/>
  <c r="O16"/>
  <c r="N15"/>
  <c r="L52"/>
  <c r="K51"/>
  <c r="I16"/>
  <c r="H15"/>
  <c r="L16"/>
  <c r="K15"/>
  <c r="R16"/>
  <c r="Q15"/>
  <c r="F16"/>
  <c r="E15"/>
  <c r="C52"/>
  <c r="B51"/>
  <c r="L53" l="1"/>
  <c r="K52"/>
  <c r="I53"/>
  <c r="H52"/>
  <c r="R53"/>
  <c r="Q52"/>
  <c r="C17"/>
  <c r="B16"/>
  <c r="F53"/>
  <c r="E52"/>
  <c r="O53"/>
  <c r="N52"/>
  <c r="C53"/>
  <c r="B52"/>
  <c r="F17"/>
  <c r="E16"/>
  <c r="R17"/>
  <c r="Q16"/>
  <c r="L17"/>
  <c r="K16"/>
  <c r="I17"/>
  <c r="H16"/>
  <c r="O17"/>
  <c r="N16"/>
  <c r="I18" l="1"/>
  <c r="H17"/>
  <c r="F18"/>
  <c r="E17"/>
  <c r="C54"/>
  <c r="B53"/>
  <c r="O54"/>
  <c r="N53"/>
  <c r="F54"/>
  <c r="E53"/>
  <c r="L54"/>
  <c r="K53"/>
  <c r="O18"/>
  <c r="N17"/>
  <c r="L18"/>
  <c r="K17"/>
  <c r="R18"/>
  <c r="Q17"/>
  <c r="C18"/>
  <c r="B17"/>
  <c r="R54"/>
  <c r="Q53"/>
  <c r="I54"/>
  <c r="H53"/>
  <c r="O19" l="1"/>
  <c r="N18"/>
  <c r="F55"/>
  <c r="E54"/>
  <c r="O55"/>
  <c r="N54"/>
  <c r="C55"/>
  <c r="B54"/>
  <c r="F19"/>
  <c r="E18"/>
  <c r="I19"/>
  <c r="H18"/>
  <c r="I55"/>
  <c r="H54"/>
  <c r="R55"/>
  <c r="Q54"/>
  <c r="C19"/>
  <c r="B18"/>
  <c r="R19"/>
  <c r="Q18"/>
  <c r="L19"/>
  <c r="K18"/>
  <c r="L55"/>
  <c r="K54"/>
  <c r="L20" l="1"/>
  <c r="K19"/>
  <c r="R20"/>
  <c r="Q19"/>
  <c r="I20"/>
  <c r="H19"/>
  <c r="L56"/>
  <c r="K55"/>
  <c r="C20"/>
  <c r="B19"/>
  <c r="R56"/>
  <c r="Q55"/>
  <c r="I56"/>
  <c r="H55"/>
  <c r="F20"/>
  <c r="E19"/>
  <c r="C56"/>
  <c r="B55"/>
  <c r="O56"/>
  <c r="N55"/>
  <c r="F56"/>
  <c r="E55"/>
  <c r="O20"/>
  <c r="N19"/>
  <c r="L57" l="1"/>
  <c r="K56"/>
  <c r="I21"/>
  <c r="H20"/>
  <c r="R21"/>
  <c r="Q20"/>
  <c r="L21"/>
  <c r="K20"/>
  <c r="O21"/>
  <c r="N20"/>
  <c r="F57"/>
  <c r="E56"/>
  <c r="O57"/>
  <c r="N56"/>
  <c r="C57"/>
  <c r="B56"/>
  <c r="F21"/>
  <c r="E20"/>
  <c r="I57"/>
  <c r="H56"/>
  <c r="R57"/>
  <c r="Q56"/>
  <c r="C21"/>
  <c r="B20"/>
  <c r="F22" l="1"/>
  <c r="E21"/>
  <c r="C58"/>
  <c r="B57"/>
  <c r="O58"/>
  <c r="N57"/>
  <c r="F58"/>
  <c r="E57"/>
  <c r="O22"/>
  <c r="N21"/>
  <c r="I22"/>
  <c r="H21"/>
  <c r="L58"/>
  <c r="K57"/>
  <c r="C22"/>
  <c r="B21"/>
  <c r="R58"/>
  <c r="Q57"/>
  <c r="I58"/>
  <c r="H57"/>
  <c r="L22"/>
  <c r="K21"/>
  <c r="R22"/>
  <c r="Q21"/>
  <c r="I59" l="1"/>
  <c r="H58"/>
  <c r="C23"/>
  <c r="B22"/>
  <c r="I23"/>
  <c r="H22"/>
  <c r="F59"/>
  <c r="E58"/>
  <c r="O59"/>
  <c r="N58"/>
  <c r="F23"/>
  <c r="E22"/>
  <c r="R23"/>
  <c r="Q22"/>
  <c r="L23"/>
  <c r="K22"/>
  <c r="R59"/>
  <c r="Q58"/>
  <c r="L59"/>
  <c r="K58"/>
  <c r="O23"/>
  <c r="N22"/>
  <c r="C59"/>
  <c r="B58"/>
  <c r="C60" l="1"/>
  <c r="B59"/>
  <c r="L60"/>
  <c r="K59"/>
  <c r="L24"/>
  <c r="K23"/>
  <c r="F24"/>
  <c r="E23"/>
  <c r="F60"/>
  <c r="E59"/>
  <c r="I24"/>
  <c r="H23"/>
  <c r="I60"/>
  <c r="H59"/>
  <c r="O24"/>
  <c r="N23"/>
  <c r="R60"/>
  <c r="Q59"/>
  <c r="R24"/>
  <c r="Q23"/>
  <c r="O60"/>
  <c r="N59"/>
  <c r="C24"/>
  <c r="B23"/>
  <c r="C25" l="1"/>
  <c r="B24"/>
  <c r="R25"/>
  <c r="Q24"/>
  <c r="O25"/>
  <c r="N24"/>
  <c r="I25"/>
  <c r="H24"/>
  <c r="F25"/>
  <c r="E24"/>
  <c r="L25"/>
  <c r="K24"/>
  <c r="C61"/>
  <c r="B60"/>
  <c r="O61"/>
  <c r="N60"/>
  <c r="R61"/>
  <c r="Q60"/>
  <c r="I61"/>
  <c r="H60"/>
  <c r="F61"/>
  <c r="E60"/>
  <c r="L61"/>
  <c r="K60"/>
  <c r="F62" l="1"/>
  <c r="E61"/>
  <c r="R62"/>
  <c r="Q61"/>
  <c r="C62"/>
  <c r="B61"/>
  <c r="F26"/>
  <c r="E25"/>
  <c r="O26"/>
  <c r="N25"/>
  <c r="C26"/>
  <c r="B25"/>
  <c r="L62"/>
  <c r="K61"/>
  <c r="I62"/>
  <c r="H61"/>
  <c r="O62"/>
  <c r="N61"/>
  <c r="L26"/>
  <c r="K25"/>
  <c r="I26"/>
  <c r="H25"/>
  <c r="R26"/>
  <c r="Q25"/>
  <c r="R27" l="1"/>
  <c r="Q26"/>
  <c r="L27"/>
  <c r="K26"/>
  <c r="I63"/>
  <c r="H62"/>
  <c r="C27"/>
  <c r="B26"/>
  <c r="F27"/>
  <c r="E26"/>
  <c r="C63"/>
  <c r="B62"/>
  <c r="F63"/>
  <c r="E62"/>
  <c r="I27"/>
  <c r="H26"/>
  <c r="O63"/>
  <c r="N62"/>
  <c r="L63"/>
  <c r="K62"/>
  <c r="O27"/>
  <c r="N26"/>
  <c r="R63"/>
  <c r="Q62"/>
  <c r="O28" l="1"/>
  <c r="N27"/>
  <c r="O64"/>
  <c r="N63"/>
  <c r="F64"/>
  <c r="E63"/>
  <c r="C28"/>
  <c r="B27"/>
  <c r="I64"/>
  <c r="H63"/>
  <c r="R28"/>
  <c r="Q27"/>
  <c r="R64"/>
  <c r="Q63"/>
  <c r="L64"/>
  <c r="K63"/>
  <c r="I28"/>
  <c r="H27"/>
  <c r="C64"/>
  <c r="B63"/>
  <c r="F28"/>
  <c r="E27"/>
  <c r="L28"/>
  <c r="K27"/>
  <c r="L29" l="1"/>
  <c r="K28"/>
  <c r="C65"/>
  <c r="B64"/>
  <c r="L65"/>
  <c r="K64"/>
  <c r="R29"/>
  <c r="Q28"/>
  <c r="C29"/>
  <c r="B28"/>
  <c r="O65"/>
  <c r="N64"/>
  <c r="O29"/>
  <c r="N28"/>
  <c r="F29"/>
  <c r="E28"/>
  <c r="I29"/>
  <c r="H28"/>
  <c r="R65"/>
  <c r="Q64"/>
  <c r="I65"/>
  <c r="H64"/>
  <c r="F65"/>
  <c r="E64"/>
  <c r="I66" l="1"/>
  <c r="H65"/>
  <c r="F30"/>
  <c r="E29"/>
  <c r="O66"/>
  <c r="N65"/>
  <c r="R30"/>
  <c r="Q29"/>
  <c r="L66"/>
  <c r="K65"/>
  <c r="L30"/>
  <c r="K29"/>
  <c r="F66"/>
  <c r="E65"/>
  <c r="R66"/>
  <c r="Q65"/>
  <c r="I30"/>
  <c r="H29"/>
  <c r="O30"/>
  <c r="N29"/>
  <c r="C30"/>
  <c r="B29"/>
  <c r="C66"/>
  <c r="B65"/>
  <c r="C67" l="1"/>
  <c r="B66"/>
  <c r="O31"/>
  <c r="N30"/>
  <c r="R67"/>
  <c r="Q66"/>
  <c r="L31"/>
  <c r="K30"/>
  <c r="R31"/>
  <c r="Q30"/>
  <c r="F31"/>
  <c r="E30"/>
  <c r="I67"/>
  <c r="H66"/>
  <c r="C31"/>
  <c r="B30"/>
  <c r="I31"/>
  <c r="H30"/>
  <c r="F67"/>
  <c r="E66"/>
  <c r="L67"/>
  <c r="K66"/>
  <c r="O67"/>
  <c r="N66"/>
  <c r="O68" l="1"/>
  <c r="N67"/>
  <c r="F68"/>
  <c r="E67"/>
  <c r="C32"/>
  <c r="B31"/>
  <c r="F32"/>
  <c r="E31"/>
  <c r="L32"/>
  <c r="K31"/>
  <c r="R68"/>
  <c r="Q67"/>
  <c r="C68"/>
  <c r="B67"/>
  <c r="L68"/>
  <c r="K67"/>
  <c r="I32"/>
  <c r="H31"/>
  <c r="I68"/>
  <c r="H67"/>
  <c r="R32"/>
  <c r="Q31"/>
  <c r="O32"/>
  <c r="N31"/>
  <c r="O33" l="1"/>
  <c r="N32"/>
  <c r="I69"/>
  <c r="H68"/>
  <c r="L69"/>
  <c r="K68"/>
  <c r="R69"/>
  <c r="Q68"/>
  <c r="F33"/>
  <c r="E32"/>
  <c r="C33"/>
  <c r="B32"/>
  <c r="O69"/>
  <c r="N68"/>
  <c r="R33"/>
  <c r="Q32"/>
  <c r="I33"/>
  <c r="H32"/>
  <c r="C69"/>
  <c r="B68"/>
  <c r="L33"/>
  <c r="K32"/>
  <c r="F69"/>
  <c r="E68"/>
  <c r="L34" l="1"/>
  <c r="K33"/>
  <c r="R34"/>
  <c r="Q33"/>
  <c r="C34"/>
  <c r="B33"/>
  <c r="R70"/>
  <c r="Q69"/>
  <c r="L70"/>
  <c r="K69"/>
  <c r="O34"/>
  <c r="N33"/>
  <c r="F70"/>
  <c r="E69"/>
  <c r="C70"/>
  <c r="B69"/>
  <c r="I34"/>
  <c r="H33"/>
  <c r="O70"/>
  <c r="N69"/>
  <c r="F34"/>
  <c r="E33"/>
  <c r="I70"/>
  <c r="H69"/>
  <c r="F35" l="1"/>
  <c r="Y18" s="1"/>
  <c r="E34"/>
  <c r="I35"/>
  <c r="H34"/>
  <c r="F71"/>
  <c r="Y60" s="1"/>
  <c r="E70"/>
  <c r="L71"/>
  <c r="AE60" s="1"/>
  <c r="K70"/>
  <c r="R71"/>
  <c r="Q70"/>
  <c r="R35"/>
  <c r="Q34"/>
  <c r="L35"/>
  <c r="AE18" s="1"/>
  <c r="K34"/>
  <c r="I71"/>
  <c r="AB60" s="1"/>
  <c r="H70"/>
  <c r="O71"/>
  <c r="AH60" s="1"/>
  <c r="N70"/>
  <c r="C71"/>
  <c r="V60" s="1"/>
  <c r="B70"/>
  <c r="O35"/>
  <c r="AH18" s="1"/>
  <c r="N34"/>
  <c r="C35"/>
  <c r="V18" s="1"/>
  <c r="B34"/>
  <c r="AB18"/>
  <c r="O36" l="1"/>
  <c r="N35"/>
  <c r="AG18" s="1"/>
  <c r="O72"/>
  <c r="N71"/>
  <c r="AG60" s="1"/>
  <c r="L36"/>
  <c r="K35"/>
  <c r="AD18" s="1"/>
  <c r="R36"/>
  <c r="Q36" s="1"/>
  <c r="Q35"/>
  <c r="AJ18" s="1"/>
  <c r="L72"/>
  <c r="K71"/>
  <c r="AD60" s="1"/>
  <c r="I36"/>
  <c r="H35"/>
  <c r="AA18" s="1"/>
  <c r="F36"/>
  <c r="E35"/>
  <c r="X18" s="1"/>
  <c r="C36"/>
  <c r="B35"/>
  <c r="U18" s="1"/>
  <c r="C72"/>
  <c r="B71"/>
  <c r="U60" s="1"/>
  <c r="I72"/>
  <c r="H71"/>
  <c r="AA60" s="1"/>
  <c r="R72"/>
  <c r="Q72" s="1"/>
  <c r="Q71"/>
  <c r="AJ60" s="1"/>
  <c r="F72"/>
  <c r="E71"/>
  <c r="X60" s="1"/>
  <c r="B72" l="1"/>
  <c r="B36"/>
  <c r="H36"/>
  <c r="K72"/>
  <c r="K36"/>
  <c r="N36"/>
  <c r="E72"/>
  <c r="H72"/>
  <c r="E36"/>
  <c r="N72"/>
</calcChain>
</file>

<file path=xl/sharedStrings.xml><?xml version="1.0" encoding="utf-8"?>
<sst xmlns="http://schemas.openxmlformats.org/spreadsheetml/2006/main" count="64" uniqueCount="48">
  <si>
    <t>SEPTEMBRE</t>
  </si>
  <si>
    <t>OCTOBRE</t>
  </si>
  <si>
    <t>NOVEMBRE</t>
  </si>
  <si>
    <t>JANVIER</t>
  </si>
  <si>
    <t>Légende</t>
  </si>
  <si>
    <t>MARS</t>
  </si>
  <si>
    <t>AVRIL</t>
  </si>
  <si>
    <t>MAI</t>
  </si>
  <si>
    <t>JUIN</t>
  </si>
  <si>
    <t>JUILLET</t>
  </si>
  <si>
    <t>Période
Scolaire</t>
  </si>
  <si>
    <t>Jours Fériés</t>
  </si>
  <si>
    <t>Pas de cours les samedis précédents les vacances sur ALES</t>
  </si>
  <si>
    <t>Total Scolaire</t>
  </si>
  <si>
    <t>Total Férié</t>
  </si>
  <si>
    <t>Noël</t>
  </si>
  <si>
    <t>Armistice</t>
  </si>
  <si>
    <t>Toussaint</t>
  </si>
  <si>
    <t>Fête nat.</t>
  </si>
  <si>
    <t>Lundi de Pentecôte</t>
  </si>
  <si>
    <t>Ascension</t>
  </si>
  <si>
    <t>Victoire 1945</t>
  </si>
  <si>
    <t>Fête du travail</t>
  </si>
  <si>
    <t>Lundi de Pâques</t>
  </si>
  <si>
    <t>Premier de l'an</t>
  </si>
  <si>
    <t>Vacances - Du .. (Soir)</t>
  </si>
  <si>
    <t>Au … (Matin)</t>
  </si>
  <si>
    <t>Dérogation</t>
  </si>
  <si>
    <t>DÉCEMBRE</t>
  </si>
  <si>
    <t>FÉVRIER</t>
  </si>
  <si>
    <t>AOÛT</t>
  </si>
  <si>
    <t>Vacances Scolaires</t>
  </si>
  <si>
    <t>Chômé</t>
  </si>
  <si>
    <t>Total Vac (Dimanches Inclus)</t>
  </si>
  <si>
    <t>Total Vac (Hors Dimanches)</t>
  </si>
  <si>
    <t>Lundi Vacances</t>
  </si>
  <si>
    <t>Mardi Vacances</t>
  </si>
  <si>
    <t>Mercredi Vacances</t>
  </si>
  <si>
    <t>Jeudi Vacances</t>
  </si>
  <si>
    <t>Vendredi Vacances</t>
  </si>
  <si>
    <t>Samedi Vacances</t>
  </si>
  <si>
    <t>Assomption</t>
  </si>
  <si>
    <t>Lundi Scolaire</t>
  </si>
  <si>
    <t>Mardi  Scolaire</t>
  </si>
  <si>
    <t>Mercredi Scolaire</t>
  </si>
  <si>
    <t>Jeudi Scolaire</t>
  </si>
  <si>
    <t>Vendredi Scolaire</t>
  </si>
  <si>
    <t>Samedi Scolaire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</si>
</sst>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ddd\ * dd\-mm\-yy"/>
    <numFmt numFmtId="165" formatCode="#"/>
    <numFmt numFmtId="166" formatCode="[$-F800]dddd\,\ mmmm\ dd\,\ yyyy"/>
    <numFmt numFmtId="167" formatCode="d"/>
    <numFmt numFmtId="168" formatCode="dddd"/>
    <numFmt numFmtId="169" formatCode="mmm"/>
  </numFmts>
  <fonts count="20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i/>
      <sz val="10"/>
      <color rgb="FFFF0000"/>
      <name val="Arial"/>
      <family val="2"/>
    </font>
    <font>
      <sz val="13"/>
      <color rgb="FFFF000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20"/>
      <color indexed="9"/>
      <name val="Verdana"/>
      <family val="2"/>
    </font>
    <font>
      <b/>
      <sz val="18"/>
      <name val="Arial"/>
      <family val="2"/>
    </font>
    <font>
      <b/>
      <sz val="20"/>
      <color indexed="9"/>
      <name val="Arial"/>
      <family val="2"/>
    </font>
    <font>
      <b/>
      <sz val="20"/>
      <color indexed="8"/>
      <name val="Arial"/>
      <family val="2"/>
    </font>
    <font>
      <b/>
      <sz val="20"/>
      <name val="Verdana"/>
      <family val="2"/>
    </font>
    <font>
      <b/>
      <sz val="9"/>
      <name val="Arial"/>
      <family val="2"/>
    </font>
    <font>
      <b/>
      <sz val="12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11"/>
      </left>
      <right style="double">
        <color indexed="11"/>
      </right>
      <top style="double">
        <color indexed="11"/>
      </top>
      <bottom style="double">
        <color indexed="1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6">
    <xf numFmtId="0" fontId="0" fillId="0" borderId="0"/>
    <xf numFmtId="0" fontId="3" fillId="0" borderId="0"/>
    <xf numFmtId="0" fontId="6" fillId="0" borderId="0"/>
    <xf numFmtId="0" fontId="11" fillId="6" borderId="8">
      <alignment horizontal="center"/>
    </xf>
    <xf numFmtId="0" fontId="11" fillId="7" borderId="8">
      <alignment horizontal="center"/>
    </xf>
    <xf numFmtId="0" fontId="11" fillId="6" borderId="7">
      <alignment horizontal="center"/>
    </xf>
    <xf numFmtId="0" fontId="11" fillId="7" borderId="7">
      <alignment horizontal="center"/>
    </xf>
    <xf numFmtId="0" fontId="11" fillId="8" borderId="8">
      <alignment horizontal="center"/>
    </xf>
    <xf numFmtId="0" fontId="11" fillId="9" borderId="8">
      <alignment horizontal="center"/>
    </xf>
    <xf numFmtId="44" fontId="12" fillId="0" borderId="0" applyFont="0" applyFill="0" applyBorder="0" applyAlignment="0" applyProtection="0"/>
    <xf numFmtId="0" fontId="13" fillId="10" borderId="9">
      <alignment horizontal="center"/>
    </xf>
    <xf numFmtId="165" fontId="14" fillId="11" borderId="10">
      <alignment horizontal="center"/>
    </xf>
    <xf numFmtId="0" fontId="15" fillId="12" borderId="8">
      <alignment horizontal="center"/>
    </xf>
    <xf numFmtId="0" fontId="15" fillId="13" borderId="8">
      <alignment horizontal="center"/>
    </xf>
    <xf numFmtId="0" fontId="16" fillId="14" borderId="8">
      <alignment horizontal="center"/>
    </xf>
    <xf numFmtId="0" fontId="17" fillId="0" borderId="8">
      <alignment horizontal="center"/>
    </xf>
  </cellStyleXfs>
  <cellXfs count="100"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5" xfId="0" applyFill="1" applyBorder="1" applyAlignment="1">
      <alignment horizontal="left"/>
    </xf>
    <xf numFmtId="0" fontId="0" fillId="0" borderId="2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left"/>
    </xf>
    <xf numFmtId="0" fontId="9" fillId="0" borderId="0" xfId="0" applyFont="1"/>
    <xf numFmtId="0" fontId="8" fillId="0" borderId="0" xfId="0" applyFont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0" fontId="7" fillId="0" borderId="0" xfId="0" applyFont="1" applyAlignment="1">
      <alignment horizontal="center" vertical="center"/>
    </xf>
    <xf numFmtId="0" fontId="0" fillId="0" borderId="0" xfId="0" applyBorder="1"/>
    <xf numFmtId="0" fontId="5" fillId="0" borderId="0" xfId="0" applyFont="1" applyBorder="1" applyAlignment="1">
      <alignment horizontal="center" wrapText="1"/>
    </xf>
    <xf numFmtId="0" fontId="6" fillId="0" borderId="0" xfId="2"/>
    <xf numFmtId="0" fontId="1" fillId="0" borderId="7" xfId="2" applyFont="1" applyFill="1" applyBorder="1" applyAlignment="1">
      <alignment horizontal="left" vertical="center"/>
    </xf>
    <xf numFmtId="164" fontId="1" fillId="0" borderId="7" xfId="2" applyNumberFormat="1" applyFont="1" applyFill="1" applyBorder="1" applyAlignment="1">
      <alignment vertical="center"/>
    </xf>
    <xf numFmtId="14" fontId="1" fillId="0" borderId="7" xfId="2" applyNumberFormat="1" applyFont="1" applyFill="1" applyBorder="1" applyAlignment="1">
      <alignment horizontal="left" vertical="center"/>
    </xf>
    <xf numFmtId="14" fontId="6" fillId="0" borderId="0" xfId="2" applyNumberFormat="1"/>
    <xf numFmtId="0" fontId="6" fillId="0" borderId="0" xfId="2" applyAlignment="1">
      <alignment horizontal="center"/>
    </xf>
    <xf numFmtId="166" fontId="0" fillId="0" borderId="0" xfId="0" applyNumberFormat="1" applyFill="1" applyAlignment="1">
      <alignment horizontal="left"/>
    </xf>
    <xf numFmtId="0" fontId="2" fillId="2" borderId="0" xfId="0" applyFont="1" applyFill="1" applyAlignment="1">
      <alignment horizontal="center" vertical="center" wrapText="1"/>
    </xf>
    <xf numFmtId="0" fontId="6" fillId="5" borderId="0" xfId="2" applyFill="1" applyAlignment="1">
      <alignment horizontal="center"/>
    </xf>
    <xf numFmtId="0" fontId="6" fillId="4" borderId="0" xfId="2" applyFill="1" applyAlignment="1">
      <alignment horizontal="center"/>
    </xf>
    <xf numFmtId="49" fontId="5" fillId="0" borderId="1" xfId="0" applyNumberFormat="1" applyFont="1" applyBorder="1" applyAlignment="1">
      <alignment horizontal="centerContinuous"/>
    </xf>
    <xf numFmtId="49" fontId="5" fillId="0" borderId="4" xfId="0" applyNumberFormat="1" applyFont="1" applyBorder="1" applyAlignment="1">
      <alignment horizontal="centerContinuous"/>
    </xf>
    <xf numFmtId="0" fontId="0" fillId="0" borderId="0" xfId="0" applyFill="1" applyAlignment="1">
      <alignment horizontal="right"/>
    </xf>
    <xf numFmtId="0" fontId="7" fillId="0" borderId="0" xfId="0" applyFont="1" applyFill="1" applyAlignment="1">
      <alignment horizontal="center" vertical="center"/>
    </xf>
    <xf numFmtId="49" fontId="5" fillId="0" borderId="1" xfId="0" applyNumberFormat="1" applyFont="1" applyFill="1" applyBorder="1" applyAlignment="1">
      <alignment horizontal="centerContinuous"/>
    </xf>
    <xf numFmtId="49" fontId="5" fillId="0" borderId="4" xfId="0" applyNumberFormat="1" applyFont="1" applyFill="1" applyBorder="1" applyAlignment="1">
      <alignment horizontal="centerContinuous"/>
    </xf>
    <xf numFmtId="1" fontId="0" fillId="0" borderId="0" xfId="0" applyNumberFormat="1" applyFill="1"/>
    <xf numFmtId="0" fontId="2" fillId="0" borderId="0" xfId="0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left"/>
    </xf>
    <xf numFmtId="167" fontId="6" fillId="0" borderId="6" xfId="0" applyNumberFormat="1" applyFont="1" applyFill="1" applyBorder="1" applyAlignment="1">
      <alignment horizontal="left"/>
    </xf>
    <xf numFmtId="0" fontId="6" fillId="3" borderId="0" xfId="2" applyFill="1" applyAlignment="1">
      <alignment horizontal="left"/>
    </xf>
    <xf numFmtId="1" fontId="5" fillId="0" borderId="2" xfId="0" applyNumberFormat="1" applyFont="1" applyBorder="1" applyAlignment="1">
      <alignment horizontal="centerContinuous"/>
    </xf>
    <xf numFmtId="1" fontId="5" fillId="0" borderId="5" xfId="0" applyNumberFormat="1" applyFont="1" applyBorder="1" applyAlignment="1">
      <alignment horizontal="centerContinuous"/>
    </xf>
    <xf numFmtId="1" fontId="5" fillId="0" borderId="2" xfId="0" applyNumberFormat="1" applyFont="1" applyFill="1" applyBorder="1" applyAlignment="1">
      <alignment horizontal="centerContinuous"/>
    </xf>
    <xf numFmtId="1" fontId="5" fillId="0" borderId="5" xfId="0" applyNumberFormat="1" applyFont="1" applyFill="1" applyBorder="1" applyAlignment="1">
      <alignment horizontal="centerContinuous"/>
    </xf>
    <xf numFmtId="168" fontId="6" fillId="0" borderId="2" xfId="0" applyNumberFormat="1" applyFont="1" applyFill="1" applyBorder="1" applyAlignment="1">
      <alignment horizontal="right"/>
    </xf>
    <xf numFmtId="168" fontId="6" fillId="0" borderId="3" xfId="0" applyNumberFormat="1" applyFont="1" applyFill="1" applyBorder="1" applyAlignment="1">
      <alignment horizontal="right"/>
    </xf>
    <xf numFmtId="169" fontId="1" fillId="0" borderId="0" xfId="0" applyNumberFormat="1" applyFont="1" applyAlignment="1">
      <alignment horizontal="center"/>
    </xf>
    <xf numFmtId="0" fontId="0" fillId="0" borderId="15" xfId="0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2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6" xfId="0" applyFill="1" applyBorder="1"/>
    <xf numFmtId="0" fontId="0" fillId="2" borderId="1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12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7" xfId="0" applyFill="1" applyBorder="1"/>
    <xf numFmtId="0" fontId="18" fillId="15" borderId="12" xfId="0" applyFont="1" applyFill="1" applyBorder="1" applyAlignment="1">
      <alignment horizontal="center"/>
    </xf>
    <xf numFmtId="0" fontId="0" fillId="15" borderId="16" xfId="0" applyFill="1" applyBorder="1"/>
    <xf numFmtId="0" fontId="0" fillId="15" borderId="17" xfId="0" applyFill="1" applyBorder="1"/>
    <xf numFmtId="0" fontId="18" fillId="15" borderId="11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right"/>
    </xf>
    <xf numFmtId="0" fontId="6" fillId="2" borderId="14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0" fontId="1" fillId="15" borderId="11" xfId="0" applyFont="1" applyFill="1" applyBorder="1" applyAlignment="1">
      <alignment horizontal="center"/>
    </xf>
    <xf numFmtId="0" fontId="1" fillId="15" borderId="16" xfId="0" applyFont="1" applyFill="1" applyBorder="1" applyAlignment="1">
      <alignment horizontal="center"/>
    </xf>
    <xf numFmtId="0" fontId="1" fillId="15" borderId="12" xfId="0" applyFont="1" applyFill="1" applyBorder="1" applyAlignment="1">
      <alignment horizontal="center"/>
    </xf>
    <xf numFmtId="0" fontId="1" fillId="15" borderId="17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2" fillId="0" borderId="1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19" fillId="3" borderId="0" xfId="2" applyFont="1" applyFill="1" applyAlignment="1">
      <alignment horizont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6" fillId="16" borderId="14" xfId="0" applyFont="1" applyFill="1" applyBorder="1" applyAlignment="1">
      <alignment horizontal="right"/>
    </xf>
    <xf numFmtId="0" fontId="0" fillId="16" borderId="14" xfId="0" applyFill="1" applyBorder="1" applyAlignment="1">
      <alignment horizontal="center"/>
    </xf>
    <xf numFmtId="0" fontId="0" fillId="16" borderId="0" xfId="0" applyFill="1" applyBorder="1" applyAlignment="1">
      <alignment horizontal="center"/>
    </xf>
    <xf numFmtId="0" fontId="2" fillId="17" borderId="13" xfId="0" applyFont="1" applyFill="1" applyBorder="1" applyAlignment="1">
      <alignment horizontal="center"/>
    </xf>
    <xf numFmtId="0" fontId="0" fillId="17" borderId="13" xfId="0" applyFill="1" applyBorder="1" applyAlignment="1">
      <alignment horizontal="center"/>
    </xf>
    <xf numFmtId="0" fontId="6" fillId="16" borderId="20" xfId="0" applyFont="1" applyFill="1" applyBorder="1" applyAlignment="1">
      <alignment horizontal="right"/>
    </xf>
    <xf numFmtId="0" fontId="18" fillId="15" borderId="21" xfId="0" applyFont="1" applyFill="1" applyBorder="1" applyAlignment="1">
      <alignment horizontal="center"/>
    </xf>
    <xf numFmtId="0" fontId="1" fillId="16" borderId="14" xfId="0" applyFont="1" applyFill="1" applyBorder="1" applyAlignment="1">
      <alignment horizontal="center"/>
    </xf>
  </cellXfs>
  <cellStyles count="16">
    <cellStyle name="A" xfId="3"/>
    <cellStyle name="AJ" xfId="4"/>
    <cellStyle name="B" xfId="5"/>
    <cellStyle name="BJ" xfId="6"/>
    <cellStyle name="C" xfId="7"/>
    <cellStyle name="D" xfId="8"/>
    <cellStyle name="Euro" xfId="9"/>
    <cellStyle name="Excel Built-in Normal" xfId="1"/>
    <cellStyle name="Normal" xfId="0" builtinId="0"/>
    <cellStyle name="Normal 2" xfId="2"/>
    <cellStyle name="Nuit" xfId="10"/>
    <cellStyle name="Orange" xfId="11"/>
    <cellStyle name="R" xfId="12"/>
    <cellStyle name="RF" xfId="13"/>
    <cellStyle name="RT" xfId="14"/>
    <cellStyle name="vide" xfId="15"/>
  </cellStyles>
  <dxfs count="5">
    <dxf>
      <font>
        <b val="0"/>
        <i val="0"/>
        <color auto="1"/>
      </font>
      <fill>
        <patternFill>
          <bgColor rgb="FFFF00FF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  <color rgb="FFC50B94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104774</xdr:colOff>
      <xdr:row>62</xdr:row>
      <xdr:rowOff>28576</xdr:rowOff>
    </xdr:from>
    <xdr:to>
      <xdr:col>19</xdr:col>
      <xdr:colOff>1323974</xdr:colOff>
      <xdr:row>73</xdr:row>
      <xdr:rowOff>76200</xdr:rowOff>
    </xdr:to>
    <xdr:sp macro="" textlink="">
      <xdr:nvSpPr>
        <xdr:cNvPr id="4" name="ZoneTexte 3"/>
        <xdr:cNvSpPr txBox="1"/>
      </xdr:nvSpPr>
      <xdr:spPr>
        <a:xfrm>
          <a:off x="8391524" y="11184732"/>
          <a:ext cx="1219200" cy="2274093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FF"/>
              </a:solidFill>
            </a:rPr>
            <a:t>Jours de récup  </a:t>
          </a:r>
          <a:r>
            <a:rPr lang="fr-FR" sz="1100"/>
            <a:t>:</a:t>
          </a:r>
        </a:p>
        <a:p>
          <a:endParaRPr lang="fr-FR" sz="1100"/>
        </a:p>
        <a:p>
          <a:r>
            <a:rPr lang="fr-FR" sz="1100"/>
            <a:t>Les primaires récupèrent le</a:t>
          </a:r>
          <a:r>
            <a:rPr lang="fr-FR" sz="1100" baseline="0"/>
            <a:t> 14 mai  ASCENSION </a:t>
          </a:r>
        </a:p>
        <a:p>
          <a:r>
            <a:rPr lang="fr-FR" sz="1100" baseline="0"/>
            <a:t>les mercredis 6 et 13 Mai. Ces journées sont donc comptées comme des jeudis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19</xdr:col>
      <xdr:colOff>11906</xdr:colOff>
      <xdr:row>32</xdr:row>
      <xdr:rowOff>133351</xdr:rowOff>
    </xdr:from>
    <xdr:to>
      <xdr:col>20</xdr:col>
      <xdr:colOff>30957</xdr:colOff>
      <xdr:row>36</xdr:row>
      <xdr:rowOff>59532</xdr:rowOff>
    </xdr:to>
    <xdr:sp macro="" textlink="">
      <xdr:nvSpPr>
        <xdr:cNvPr id="5" name="ZoneTexte 4"/>
        <xdr:cNvSpPr txBox="1"/>
      </xdr:nvSpPr>
      <xdr:spPr>
        <a:xfrm>
          <a:off x="8298656" y="6491289"/>
          <a:ext cx="1995489" cy="735806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marchés</a:t>
          </a:r>
          <a:r>
            <a:rPr lang="fr-FR" sz="1100" baseline="0"/>
            <a:t> de La Grand Combe auront bien lieu le 1er Novemvre 2014  et le 15 Août 2015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14</xdr:row>
      <xdr:rowOff>38100</xdr:rowOff>
    </xdr:from>
    <xdr:to>
      <xdr:col>2</xdr:col>
      <xdr:colOff>257175</xdr:colOff>
      <xdr:row>17</xdr:row>
      <xdr:rowOff>104775</xdr:rowOff>
    </xdr:to>
    <xdr:sp macro="" textlink="">
      <xdr:nvSpPr>
        <xdr:cNvPr id="2" name="Légende à une bordure 1 1"/>
        <xdr:cNvSpPr/>
      </xdr:nvSpPr>
      <xdr:spPr>
        <a:xfrm>
          <a:off x="1257300" y="2705100"/>
          <a:ext cx="1066800" cy="638175"/>
        </a:xfrm>
        <a:prstGeom prst="accentCallout1">
          <a:avLst>
            <a:gd name="adj1" fmla="val 18750"/>
            <a:gd name="adj2" fmla="val -8333"/>
            <a:gd name="adj3" fmla="val -409888"/>
            <a:gd name="adj4" fmla="val -56190"/>
          </a:avLst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Ne changer que l'année en A1</a:t>
          </a:r>
        </a:p>
      </xdr:txBody>
    </xdr:sp>
    <xdr:clientData/>
  </xdr:twoCellAnchor>
  <xdr:twoCellAnchor>
    <xdr:from>
      <xdr:col>4</xdr:col>
      <xdr:colOff>371475</xdr:colOff>
      <xdr:row>9</xdr:row>
      <xdr:rowOff>133350</xdr:rowOff>
    </xdr:from>
    <xdr:to>
      <xdr:col>5</xdr:col>
      <xdr:colOff>438150</xdr:colOff>
      <xdr:row>16</xdr:row>
      <xdr:rowOff>0</xdr:rowOff>
    </xdr:to>
    <xdr:sp macro="" textlink="">
      <xdr:nvSpPr>
        <xdr:cNvPr id="3" name="ZoneTexte 2"/>
        <xdr:cNvSpPr txBox="1"/>
      </xdr:nvSpPr>
      <xdr:spPr>
        <a:xfrm>
          <a:off x="4791075" y="1847850"/>
          <a:ext cx="1866900" cy="1200150"/>
        </a:xfrm>
        <a:prstGeom prst="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Inscrire les différentes dates</a:t>
          </a:r>
        </a:p>
        <a:p>
          <a:endParaRPr lang="fr-FR" sz="1100"/>
        </a:p>
        <a:p>
          <a:r>
            <a:rPr lang="fr-FR" sz="1100"/>
            <a:t>Les anciennes dates peuvent être gardées pour visualiser les années précédentes</a:t>
          </a:r>
        </a:p>
      </xdr:txBody>
    </xdr:sp>
    <xdr:clientData/>
  </xdr:twoCellAnchor>
  <xdr:twoCellAnchor>
    <xdr:from>
      <xdr:col>3</xdr:col>
      <xdr:colOff>1143000</xdr:colOff>
      <xdr:row>7</xdr:row>
      <xdr:rowOff>28575</xdr:rowOff>
    </xdr:from>
    <xdr:to>
      <xdr:col>4</xdr:col>
      <xdr:colOff>523875</xdr:colOff>
      <xdr:row>9</xdr:row>
      <xdr:rowOff>104775</xdr:rowOff>
    </xdr:to>
    <xdr:cxnSp macro="">
      <xdr:nvCxnSpPr>
        <xdr:cNvPr id="5" name="Connecteur droit avec flèche 4"/>
        <xdr:cNvCxnSpPr/>
      </xdr:nvCxnSpPr>
      <xdr:spPr>
        <a:xfrm flipH="1" flipV="1">
          <a:off x="3971925" y="1362075"/>
          <a:ext cx="971550" cy="4572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942975</xdr:colOff>
      <xdr:row>6</xdr:row>
      <xdr:rowOff>180975</xdr:rowOff>
    </xdr:from>
    <xdr:to>
      <xdr:col>4</xdr:col>
      <xdr:colOff>942975</xdr:colOff>
      <xdr:row>9</xdr:row>
      <xdr:rowOff>142875</xdr:rowOff>
    </xdr:to>
    <xdr:cxnSp macro="">
      <xdr:nvCxnSpPr>
        <xdr:cNvPr id="6" name="Connecteur droit avec flèche 5"/>
        <xdr:cNvCxnSpPr/>
      </xdr:nvCxnSpPr>
      <xdr:spPr>
        <a:xfrm flipV="1">
          <a:off x="5362575" y="1323975"/>
          <a:ext cx="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1504950</xdr:colOff>
      <xdr:row>3</xdr:row>
      <xdr:rowOff>28575</xdr:rowOff>
    </xdr:from>
    <xdr:to>
      <xdr:col>6</xdr:col>
      <xdr:colOff>400050</xdr:colOff>
      <xdr:row>9</xdr:row>
      <xdr:rowOff>142875</xdr:rowOff>
    </xdr:to>
    <xdr:cxnSp macro="">
      <xdr:nvCxnSpPr>
        <xdr:cNvPr id="8" name="Connecteur droit avec flèche 7"/>
        <xdr:cNvCxnSpPr/>
      </xdr:nvCxnSpPr>
      <xdr:spPr>
        <a:xfrm flipV="1">
          <a:off x="5924550" y="600075"/>
          <a:ext cx="1457325" cy="12573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</xdr:row>
      <xdr:rowOff>19050</xdr:rowOff>
    </xdr:from>
    <xdr:to>
      <xdr:col>8</xdr:col>
      <xdr:colOff>228600</xdr:colOff>
      <xdr:row>9</xdr:row>
      <xdr:rowOff>133350</xdr:rowOff>
    </xdr:to>
    <xdr:cxnSp macro="">
      <xdr:nvCxnSpPr>
        <xdr:cNvPr id="11" name="Connecteur droit avec flèche 10"/>
        <xdr:cNvCxnSpPr/>
      </xdr:nvCxnSpPr>
      <xdr:spPr>
        <a:xfrm flipV="1">
          <a:off x="6505575" y="400050"/>
          <a:ext cx="3095625" cy="14478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  <pageSetUpPr fitToPage="1"/>
  </sheetPr>
  <dimension ref="A1:AL100"/>
  <sheetViews>
    <sheetView showGridLines="0" showZeros="0" tabSelected="1" zoomScale="80" zoomScaleNormal="80" workbookViewId="0">
      <selection activeCell="AJ33" sqref="AJ33"/>
    </sheetView>
  </sheetViews>
  <sheetFormatPr baseColWidth="10" defaultColWidth="11.42578125" defaultRowHeight="12.75"/>
  <cols>
    <col min="1" max="1" width="2.28515625" customWidth="1"/>
    <col min="2" max="2" width="12.7109375" style="2" customWidth="1"/>
    <col min="3" max="3" width="4.7109375" style="3" customWidth="1"/>
    <col min="4" max="4" width="2.28515625" customWidth="1"/>
    <col min="5" max="5" width="12.7109375" customWidth="1"/>
    <col min="6" max="6" width="4.7109375" customWidth="1"/>
    <col min="7" max="7" width="2.28515625" customWidth="1"/>
    <col min="8" max="8" width="12.7109375" customWidth="1"/>
    <col min="9" max="9" width="4.7109375" customWidth="1"/>
    <col min="10" max="10" width="2.28515625" customWidth="1"/>
    <col min="11" max="11" width="12.7109375" customWidth="1"/>
    <col min="12" max="12" width="4.7109375" customWidth="1"/>
    <col min="13" max="13" width="2.28515625" customWidth="1"/>
    <col min="14" max="14" width="12.7109375" customWidth="1"/>
    <col min="15" max="15" width="4.7109375" customWidth="1"/>
    <col min="16" max="16" width="2.7109375" customWidth="1"/>
    <col min="17" max="17" width="12.7109375" customWidth="1"/>
    <col min="18" max="18" width="4.7109375" customWidth="1"/>
    <col min="19" max="19" width="6.140625" customWidth="1"/>
    <col min="20" max="20" width="29.7109375" customWidth="1"/>
    <col min="21" max="21" width="5.7109375" customWidth="1"/>
    <col min="22" max="23" width="0.85546875" style="18" hidden="1" customWidth="1"/>
    <col min="24" max="24" width="5.7109375" customWidth="1"/>
    <col min="25" max="26" width="0.85546875" style="18" hidden="1" customWidth="1"/>
    <col min="27" max="27" width="5.7109375" customWidth="1"/>
    <col min="28" max="29" width="0.85546875" style="18" hidden="1" customWidth="1"/>
    <col min="30" max="30" width="5.7109375" customWidth="1"/>
    <col min="31" max="32" width="0.85546875" style="18" hidden="1" customWidth="1"/>
    <col min="33" max="33" width="5.7109375" customWidth="1"/>
    <col min="34" max="35" width="0.85546875" style="18" hidden="1" customWidth="1"/>
    <col min="36" max="36" width="5.7109375" customWidth="1"/>
    <col min="37" max="38" width="0.85546875" hidden="1" customWidth="1"/>
  </cols>
  <sheetData>
    <row r="1" spans="2:38" ht="6" customHeight="1"/>
    <row r="2" spans="2:38" ht="16.5" thickBot="1">
      <c r="B2" s="30" t="s">
        <v>0</v>
      </c>
      <c r="C2" s="31"/>
      <c r="E2" s="30" t="s">
        <v>1</v>
      </c>
      <c r="F2" s="31"/>
      <c r="H2" s="30" t="s">
        <v>2</v>
      </c>
      <c r="I2" s="31"/>
      <c r="K2" s="30" t="s">
        <v>28</v>
      </c>
      <c r="L2" s="31"/>
      <c r="N2" s="30" t="s">
        <v>3</v>
      </c>
      <c r="O2" s="31"/>
      <c r="Q2" s="30" t="s">
        <v>29</v>
      </c>
      <c r="R2" s="31"/>
      <c r="U2" s="47">
        <f>B5</f>
        <v>41883</v>
      </c>
      <c r="V2" s="47">
        <f t="shared" ref="V2:AJ2" si="0">C5</f>
        <v>41883</v>
      </c>
      <c r="W2" s="47">
        <f t="shared" si="0"/>
        <v>0</v>
      </c>
      <c r="X2" s="47">
        <f t="shared" si="0"/>
        <v>41913</v>
      </c>
      <c r="Y2" s="47">
        <f t="shared" si="0"/>
        <v>41913</v>
      </c>
      <c r="Z2" s="47">
        <f t="shared" si="0"/>
        <v>0</v>
      </c>
      <c r="AA2" s="47">
        <f t="shared" si="0"/>
        <v>41944</v>
      </c>
      <c r="AB2" s="47">
        <f t="shared" si="0"/>
        <v>41944</v>
      </c>
      <c r="AC2" s="47">
        <f t="shared" si="0"/>
        <v>0</v>
      </c>
      <c r="AD2" s="47">
        <f t="shared" si="0"/>
        <v>41974</v>
      </c>
      <c r="AE2" s="47">
        <f t="shared" si="0"/>
        <v>41974</v>
      </c>
      <c r="AF2" s="47">
        <f t="shared" si="0"/>
        <v>0</v>
      </c>
      <c r="AG2" s="47">
        <f t="shared" si="0"/>
        <v>42005</v>
      </c>
      <c r="AH2" s="47">
        <f t="shared" si="0"/>
        <v>42005</v>
      </c>
      <c r="AI2" s="47">
        <f t="shared" si="0"/>
        <v>0</v>
      </c>
      <c r="AJ2" s="47">
        <f t="shared" si="0"/>
        <v>42036</v>
      </c>
      <c r="AK2" s="47"/>
      <c r="AL2" s="47"/>
    </row>
    <row r="3" spans="2:38" ht="16.5" thickBot="1">
      <c r="B3" s="41">
        <f>An</f>
        <v>2014</v>
      </c>
      <c r="C3" s="42"/>
      <c r="D3" s="4"/>
      <c r="E3" s="41">
        <f>An</f>
        <v>2014</v>
      </c>
      <c r="F3" s="42"/>
      <c r="H3" s="41">
        <f>An</f>
        <v>2014</v>
      </c>
      <c r="I3" s="42"/>
      <c r="J3" s="4"/>
      <c r="K3" s="41">
        <f>An</f>
        <v>2014</v>
      </c>
      <c r="L3" s="42"/>
      <c r="N3" s="41">
        <f>An+1</f>
        <v>2015</v>
      </c>
      <c r="O3" s="42"/>
      <c r="Q3" s="41">
        <f>An+1</f>
        <v>2015</v>
      </c>
      <c r="R3" s="42"/>
      <c r="T3" s="65" t="s">
        <v>35</v>
      </c>
      <c r="U3" s="52">
        <f t="array" aca="1" ref="U3" ca="1">SUMPRODUCT((TRANSPOSE(ROW(INDIRECT(B$5&amp;":"&amp;EOMONTH(B$5,0))))&gt;DebutVac)*(TRANSPOSE(ROW(INDIRECT(B$5&amp;":"&amp;EOMONTH(B$5,0))))&lt;FinVac)*(WEEKDAY(TRANSPOSE(ROW(INDIRECT(B$5&amp;":"&amp;EOMONTH(B$5,0)))))=ROWS($1:2)))</f>
        <v>1</v>
      </c>
      <c r="V3" s="53">
        <f t="array" aca="1" ref="V3" ca="1">SUMPRODUCT((TRANSPOSE(ROW(INDIRECT(C$5&amp;":"&amp;EOMONTH(C$5,0))))&gt;DebutVac)*(TRANSPOSE(ROW(INDIRECT(C$5&amp;":"&amp;EOMONTH(C$5,0))))&lt;FinVac)*(WEEKDAY(TRANSPOSE(ROW(INDIRECT(C$5&amp;":"&amp;EOMONTH(C$5,0)))))=ROWS($1:2)))</f>
        <v>1</v>
      </c>
      <c r="W3" s="53" t="e">
        <f t="array" aca="1" ref="W3" ca="1">SUMPRODUCT((TRANSPOSE(ROW(INDIRECT(D$5&amp;":"&amp;EOMONTH(D$5,0))))&gt;DebutVac)*(TRANSPOSE(ROW(INDIRECT(D$5&amp;":"&amp;EOMONTH(D$5,0))))&lt;FinVac)*(WEEKDAY(TRANSPOSE(ROW(INDIRECT(D$5&amp;":"&amp;EOMONTH(D$5,0)))))=ROWS($1:2)))</f>
        <v>#REF!</v>
      </c>
      <c r="X3" s="52">
        <f t="array" aca="1" ref="X3" ca="1">SUMPRODUCT((TRANSPOSE(ROW(INDIRECT(E$5&amp;":"&amp;EOMONTH(E$5,0))))&gt;DebutVac)*(TRANSPOSE(ROW(INDIRECT(E$5&amp;":"&amp;EOMONTH(E$5,0))))&lt;FinVac)*(WEEKDAY(TRANSPOSE(ROW(INDIRECT(E$5&amp;":"&amp;EOMONTH(E$5,0)))))=ROWS($1:2)))</f>
        <v>2</v>
      </c>
      <c r="Y3" s="53">
        <f t="array" aca="1" ref="Y3" ca="1">SUMPRODUCT((TRANSPOSE(ROW(INDIRECT(F$5&amp;":"&amp;EOMONTH(F$5,0))))&gt;DebutVac)*(TRANSPOSE(ROW(INDIRECT(F$5&amp;":"&amp;EOMONTH(F$5,0))))&lt;FinVac)*(WEEKDAY(TRANSPOSE(ROW(INDIRECT(F$5&amp;":"&amp;EOMONTH(F$5,0)))))=ROWS($1:2)))</f>
        <v>2</v>
      </c>
      <c r="Z3" s="53" t="e">
        <f t="array" aca="1" ref="Z3" ca="1">SUMPRODUCT((TRANSPOSE(ROW(INDIRECT(G$5&amp;":"&amp;EOMONTH(G$5,0))))&gt;DebutVac)*(TRANSPOSE(ROW(INDIRECT(G$5&amp;":"&amp;EOMONTH(G$5,0))))&lt;FinVac)*(WEEKDAY(TRANSPOSE(ROW(INDIRECT(G$5&amp;":"&amp;EOMONTH(G$5,0)))))=ROWS($1:2)))</f>
        <v>#REF!</v>
      </c>
      <c r="AA3" s="52">
        <f t="array" aca="1" ref="AA3" ca="1">SUMPRODUCT((TRANSPOSE(ROW(INDIRECT(H$5&amp;":"&amp;EOMONTH(H$5,0))))&gt;DebutVac)*(TRANSPOSE(ROW(INDIRECT(H$5&amp;":"&amp;EOMONTH(H$5,0))))&lt;FinVac)*(WEEKDAY(TRANSPOSE(ROW(INDIRECT(H$5&amp;":"&amp;EOMONTH(H$5,0)))))=ROWS($1:2)))</f>
        <v>0</v>
      </c>
      <c r="AB3" s="53">
        <f t="array" aca="1" ref="AB3" ca="1">SUMPRODUCT((TRANSPOSE(ROW(INDIRECT(I$5&amp;":"&amp;EOMONTH(I$5,0))))&gt;DebutVac)*(TRANSPOSE(ROW(INDIRECT(I$5&amp;":"&amp;EOMONTH(I$5,0))))&lt;FinVac)*(WEEKDAY(TRANSPOSE(ROW(INDIRECT(I$5&amp;":"&amp;EOMONTH(I$5,0)))))=ROWS($1:2)))</f>
        <v>0</v>
      </c>
      <c r="AC3" s="53" t="e">
        <f t="array" aca="1" ref="AC3" ca="1">SUMPRODUCT((TRANSPOSE(ROW(INDIRECT(J$5&amp;":"&amp;EOMONTH(J$5,0))))&gt;DebutVac)*(TRANSPOSE(ROW(INDIRECT(J$5&amp;":"&amp;EOMONTH(J$5,0))))&lt;FinVac)*(WEEKDAY(TRANSPOSE(ROW(INDIRECT(J$5&amp;":"&amp;EOMONTH(J$5,0)))))=ROWS($1:2)))</f>
        <v>#REF!</v>
      </c>
      <c r="AD3" s="52">
        <f t="array" aca="1" ref="AD3" ca="1">SUMPRODUCT((TRANSPOSE(ROW(INDIRECT(K$5&amp;":"&amp;EOMONTH(K$5,0))))&gt;DebutVac)*(TRANSPOSE(ROW(INDIRECT(K$5&amp;":"&amp;EOMONTH(K$5,0))))&lt;FinVac)*(WEEKDAY(TRANSPOSE(ROW(INDIRECT(K$5&amp;":"&amp;EOMONTH(K$5,0)))))=ROWS($1:2)))</f>
        <v>2</v>
      </c>
      <c r="AE3" s="53">
        <f t="array" aca="1" ref="AE3" ca="1">SUMPRODUCT((TRANSPOSE(ROW(INDIRECT(L$5&amp;":"&amp;EOMONTH(L$5,0))))&gt;DebutVac)*(TRANSPOSE(ROW(INDIRECT(L$5&amp;":"&amp;EOMONTH(L$5,0))))&lt;FinVac)*(WEEKDAY(TRANSPOSE(ROW(INDIRECT(L$5&amp;":"&amp;EOMONTH(L$5,0)))))=ROWS($1:2)))</f>
        <v>2</v>
      </c>
      <c r="AF3" s="53" t="e">
        <f t="array" aca="1" ref="AF3" ca="1">SUMPRODUCT((TRANSPOSE(ROW(INDIRECT(M$5&amp;":"&amp;EOMONTH(M$5,0))))&gt;DebutVac)*(TRANSPOSE(ROW(INDIRECT(M$5&amp;":"&amp;EOMONTH(M$5,0))))&lt;FinVac)*(WEEKDAY(TRANSPOSE(ROW(INDIRECT(M$5&amp;":"&amp;EOMONTH(M$5,0)))))=ROWS($1:2)))</f>
        <v>#REF!</v>
      </c>
      <c r="AG3" s="52">
        <f t="array" aca="1" ref="AG3" ca="1">SUMPRODUCT((TRANSPOSE(ROW(INDIRECT(N$5&amp;":"&amp;EOMONTH(N$5,0))))&gt;DebutVac)*(TRANSPOSE(ROW(INDIRECT(N$5&amp;":"&amp;EOMONTH(N$5,0))))&lt;FinVac)*(WEEKDAY(TRANSPOSE(ROW(INDIRECT(N$5&amp;":"&amp;EOMONTH(N$5,0)))))=ROWS($1:2)))</f>
        <v>0</v>
      </c>
      <c r="AH3" s="53">
        <f t="array" aca="1" ref="AH3" ca="1">SUMPRODUCT((TRANSPOSE(ROW(INDIRECT(O$5&amp;":"&amp;EOMONTH(O$5,0))))&gt;DebutVac)*(TRANSPOSE(ROW(INDIRECT(O$5&amp;":"&amp;EOMONTH(O$5,0))))&lt;FinVac)*(WEEKDAY(TRANSPOSE(ROW(INDIRECT(O$5&amp;":"&amp;EOMONTH(O$5,0)))))=ROWS($1:2)))</f>
        <v>0</v>
      </c>
      <c r="AI3" s="53" t="e">
        <f t="array" aca="1" ref="AI3" ca="1">SUMPRODUCT((TRANSPOSE(ROW(INDIRECT(P$5&amp;":"&amp;EOMONTH(P$5,0))))&gt;DebutVac)*(TRANSPOSE(ROW(INDIRECT(P$5&amp;":"&amp;EOMONTH(P$5,0))))&lt;FinVac)*(WEEKDAY(TRANSPOSE(ROW(INDIRECT(P$5&amp;":"&amp;EOMONTH(P$5,0)))))=ROWS($1:2)))</f>
        <v>#REF!</v>
      </c>
      <c r="AJ3" s="52">
        <f t="array" aca="1" ref="AJ3" ca="1">SUMPRODUCT((TRANSPOSE(ROW(INDIRECT(Q$5&amp;":"&amp;EOMONTH(Q$5,0))))&gt;DebutVac)*(TRANSPOSE(ROW(INDIRECT(Q$5&amp;":"&amp;EOMONTH(Q$5,0))))&lt;FinVac)*(WEEKDAY(TRANSPOSE(ROW(INDIRECT(Q$5&amp;":"&amp;EOMONTH(Q$5,0)))))=ROWS($1:2)))</f>
        <v>2</v>
      </c>
      <c r="AK3" s="48"/>
      <c r="AL3" s="48"/>
    </row>
    <row r="4" spans="2:38" ht="15" customHeight="1">
      <c r="B4" s="6"/>
      <c r="C4" s="5"/>
      <c r="D4" s="1"/>
      <c r="E4" s="6"/>
      <c r="F4" s="5"/>
      <c r="G4" s="1"/>
      <c r="H4" s="6"/>
      <c r="I4" s="5"/>
      <c r="J4" s="1"/>
      <c r="K4" s="6"/>
      <c r="L4" s="5"/>
      <c r="M4" s="1"/>
      <c r="N4" s="6"/>
      <c r="O4" s="5"/>
      <c r="P4" s="1"/>
      <c r="Q4" s="6"/>
      <c r="R4" s="5"/>
      <c r="T4" s="66" t="s">
        <v>36</v>
      </c>
      <c r="U4" s="55">
        <f t="array" aca="1" ref="U4" ca="1">SUMPRODUCT((TRANSPOSE(ROW(INDIRECT(B$5&amp;":"&amp;EOMONTH(B$5,0))))&gt;DebutVac)*(TRANSPOSE(ROW(INDIRECT(B$5&amp;":"&amp;EOMONTH(B$5,0))))&lt;FinVac)*(WEEKDAY(TRANSPOSE(ROW(INDIRECT(B$5&amp;":"&amp;EOMONTH(B$5,0)))))=ROWS($1:3)))</f>
        <v>0</v>
      </c>
      <c r="V4" s="56">
        <f t="array" aca="1" ref="V4" ca="1">SUMPRODUCT((TRANSPOSE(ROW(INDIRECT(C$5&amp;":"&amp;EOMONTH(C$5,0))))&gt;DebutVac)*(TRANSPOSE(ROW(INDIRECT(C$5&amp;":"&amp;EOMONTH(C$5,0))))&lt;FinVac)*(WEEKDAY(TRANSPOSE(ROW(INDIRECT(C$5&amp;":"&amp;EOMONTH(C$5,0)))))=ROWS($1:3)))</f>
        <v>0</v>
      </c>
      <c r="W4" s="56" t="e">
        <f t="array" aca="1" ref="W4" ca="1">SUMPRODUCT((TRANSPOSE(ROW(INDIRECT(D$5&amp;":"&amp;EOMONTH(D$5,0))))&gt;DebutVac)*(TRANSPOSE(ROW(INDIRECT(D$5&amp;":"&amp;EOMONTH(D$5,0))))&lt;FinVac)*(WEEKDAY(TRANSPOSE(ROW(INDIRECT(D$5&amp;":"&amp;EOMONTH(D$5,0)))))=ROWS($1:3)))</f>
        <v>#REF!</v>
      </c>
      <c r="X4" s="55">
        <f t="array" aca="1" ref="X4" ca="1">SUMPRODUCT((TRANSPOSE(ROW(INDIRECT(E$5&amp;":"&amp;EOMONTH(E$5,0))))&gt;DebutVac)*(TRANSPOSE(ROW(INDIRECT(E$5&amp;":"&amp;EOMONTH(E$5,0))))&lt;FinVac)*(WEEKDAY(TRANSPOSE(ROW(INDIRECT(E$5&amp;":"&amp;EOMONTH(E$5,0)))))=ROWS($1:3)))</f>
        <v>2</v>
      </c>
      <c r="Y4" s="56">
        <f t="array" aca="1" ref="Y4" ca="1">SUMPRODUCT((TRANSPOSE(ROW(INDIRECT(F$5&amp;":"&amp;EOMONTH(F$5,0))))&gt;DebutVac)*(TRANSPOSE(ROW(INDIRECT(F$5&amp;":"&amp;EOMONTH(F$5,0))))&lt;FinVac)*(WEEKDAY(TRANSPOSE(ROW(INDIRECT(F$5&amp;":"&amp;EOMONTH(F$5,0)))))=ROWS($1:3)))</f>
        <v>2</v>
      </c>
      <c r="Z4" s="56" t="e">
        <f t="array" aca="1" ref="Z4" ca="1">SUMPRODUCT((TRANSPOSE(ROW(INDIRECT(G$5&amp;":"&amp;EOMONTH(G$5,0))))&gt;DebutVac)*(TRANSPOSE(ROW(INDIRECT(G$5&amp;":"&amp;EOMONTH(G$5,0))))&lt;FinVac)*(WEEKDAY(TRANSPOSE(ROW(INDIRECT(G$5&amp;":"&amp;EOMONTH(G$5,0)))))=ROWS($1:3)))</f>
        <v>#REF!</v>
      </c>
      <c r="AA4" s="55">
        <f t="array" aca="1" ref="AA4" ca="1">SUMPRODUCT((TRANSPOSE(ROW(INDIRECT(H$5&amp;":"&amp;EOMONTH(H$5,0))))&gt;DebutVac)*(TRANSPOSE(ROW(INDIRECT(H$5&amp;":"&amp;EOMONTH(H$5,0))))&lt;FinVac)*(WEEKDAY(TRANSPOSE(ROW(INDIRECT(H$5&amp;":"&amp;EOMONTH(H$5,0)))))=ROWS($1:3)))</f>
        <v>0</v>
      </c>
      <c r="AB4" s="56">
        <f t="array" aca="1" ref="AB4" ca="1">SUMPRODUCT((TRANSPOSE(ROW(INDIRECT(I$5&amp;":"&amp;EOMONTH(I$5,0))))&gt;DebutVac)*(TRANSPOSE(ROW(INDIRECT(I$5&amp;":"&amp;EOMONTH(I$5,0))))&lt;FinVac)*(WEEKDAY(TRANSPOSE(ROW(INDIRECT(I$5&amp;":"&amp;EOMONTH(I$5,0)))))=ROWS($1:3)))</f>
        <v>0</v>
      </c>
      <c r="AC4" s="56" t="e">
        <f t="array" aca="1" ref="AC4" ca="1">SUMPRODUCT((TRANSPOSE(ROW(INDIRECT(J$5&amp;":"&amp;EOMONTH(J$5,0))))&gt;DebutVac)*(TRANSPOSE(ROW(INDIRECT(J$5&amp;":"&amp;EOMONTH(J$5,0))))&lt;FinVac)*(WEEKDAY(TRANSPOSE(ROW(INDIRECT(J$5&amp;":"&amp;EOMONTH(J$5,0)))))=ROWS($1:3)))</f>
        <v>#REF!</v>
      </c>
      <c r="AD4" s="55">
        <f t="array" aca="1" ref="AD4" ca="1">SUMPRODUCT((TRANSPOSE(ROW(INDIRECT(K$5&amp;":"&amp;EOMONTH(K$5,0))))&gt;DebutVac)*(TRANSPOSE(ROW(INDIRECT(K$5&amp;":"&amp;EOMONTH(K$5,0))))&lt;FinVac)*(WEEKDAY(TRANSPOSE(ROW(INDIRECT(K$5&amp;":"&amp;EOMONTH(K$5,0)))))=ROWS($1:3)))</f>
        <v>2</v>
      </c>
      <c r="AE4" s="56">
        <f t="array" aca="1" ref="AE4" ca="1">SUMPRODUCT((TRANSPOSE(ROW(INDIRECT(L$5&amp;":"&amp;EOMONTH(L$5,0))))&gt;DebutVac)*(TRANSPOSE(ROW(INDIRECT(L$5&amp;":"&amp;EOMONTH(L$5,0))))&lt;FinVac)*(WEEKDAY(TRANSPOSE(ROW(INDIRECT(L$5&amp;":"&amp;EOMONTH(L$5,0)))))=ROWS($1:3)))</f>
        <v>2</v>
      </c>
      <c r="AF4" s="56" t="e">
        <f t="array" aca="1" ref="AF4" ca="1">SUMPRODUCT((TRANSPOSE(ROW(INDIRECT(M$5&amp;":"&amp;EOMONTH(M$5,0))))&gt;DebutVac)*(TRANSPOSE(ROW(INDIRECT(M$5&amp;":"&amp;EOMONTH(M$5,0))))&lt;FinVac)*(WEEKDAY(TRANSPOSE(ROW(INDIRECT(M$5&amp;":"&amp;EOMONTH(M$5,0)))))=ROWS($1:3)))</f>
        <v>#REF!</v>
      </c>
      <c r="AG4" s="55">
        <f t="array" aca="1" ref="AG4" ca="1">SUMPRODUCT((TRANSPOSE(ROW(INDIRECT(N$5&amp;":"&amp;EOMONTH(N$5,0))))&gt;DebutVac)*(TRANSPOSE(ROW(INDIRECT(N$5&amp;":"&amp;EOMONTH(N$5,0))))&lt;FinVac)*(WEEKDAY(TRANSPOSE(ROW(INDIRECT(N$5&amp;":"&amp;EOMONTH(N$5,0)))))=ROWS($1:3)))</f>
        <v>0</v>
      </c>
      <c r="AH4" s="56">
        <f t="array" aca="1" ref="AH4" ca="1">SUMPRODUCT((TRANSPOSE(ROW(INDIRECT(O$5&amp;":"&amp;EOMONTH(O$5,0))))&gt;DebutVac)*(TRANSPOSE(ROW(INDIRECT(O$5&amp;":"&amp;EOMONTH(O$5,0))))&lt;FinVac)*(WEEKDAY(TRANSPOSE(ROW(INDIRECT(O$5&amp;":"&amp;EOMONTH(O$5,0)))))=ROWS($1:3)))</f>
        <v>0</v>
      </c>
      <c r="AI4" s="56" t="e">
        <f t="array" aca="1" ref="AI4" ca="1">SUMPRODUCT((TRANSPOSE(ROW(INDIRECT(P$5&amp;":"&amp;EOMONTH(P$5,0))))&gt;DebutVac)*(TRANSPOSE(ROW(INDIRECT(P$5&amp;":"&amp;EOMONTH(P$5,0))))&lt;FinVac)*(WEEKDAY(TRANSPOSE(ROW(INDIRECT(P$5&amp;":"&amp;EOMONTH(P$5,0)))))=ROWS($1:3)))</f>
        <v>#REF!</v>
      </c>
      <c r="AJ4" s="55">
        <f t="array" aca="1" ref="AJ4" ca="1">SUMPRODUCT((TRANSPOSE(ROW(INDIRECT(Q$5&amp;":"&amp;EOMONTH(Q$5,0))))&gt;DebutVac)*(TRANSPOSE(ROW(INDIRECT(Q$5&amp;":"&amp;EOMONTH(Q$5,0))))&lt;FinVac)*(WEEKDAY(TRANSPOSE(ROW(INDIRECT(Q$5&amp;":"&amp;EOMONTH(Q$5,0)))))=ROWS($1:3)))</f>
        <v>2</v>
      </c>
      <c r="AK4" s="54"/>
      <c r="AL4" s="54"/>
    </row>
    <row r="5" spans="2:38" ht="15.75" customHeight="1">
      <c r="B5" s="45">
        <f>C5</f>
        <v>41883</v>
      </c>
      <c r="C5" s="38">
        <f>DATE(B3,MONTH(1&amp;B2),1)</f>
        <v>41883</v>
      </c>
      <c r="D5" s="1"/>
      <c r="E5" s="45">
        <f>F5</f>
        <v>41913</v>
      </c>
      <c r="F5" s="38">
        <f>DATE(E3,MONTH(1&amp;E2),1)</f>
        <v>41913</v>
      </c>
      <c r="G5" s="1"/>
      <c r="H5" s="45">
        <f>I5</f>
        <v>41944</v>
      </c>
      <c r="I5" s="38">
        <f>DATE(H3,MONTH(1&amp;H2),1)</f>
        <v>41944</v>
      </c>
      <c r="J5" s="1"/>
      <c r="K5" s="45">
        <f>L5</f>
        <v>41974</v>
      </c>
      <c r="L5" s="38">
        <f>DATE(K3,MONTH(1&amp;K2),1)</f>
        <v>41974</v>
      </c>
      <c r="M5" s="1"/>
      <c r="N5" s="45">
        <f>O5</f>
        <v>42005</v>
      </c>
      <c r="O5" s="38">
        <f>DATE(N3,MONTH(1&amp;N2),1)</f>
        <v>42005</v>
      </c>
      <c r="P5" s="1"/>
      <c r="Q5" s="45">
        <f>R5</f>
        <v>42036</v>
      </c>
      <c r="R5" s="38">
        <f>DATE(Q3,MONTH(1&amp;Q2),1)</f>
        <v>42036</v>
      </c>
      <c r="T5" s="66" t="s">
        <v>37</v>
      </c>
      <c r="U5" s="55">
        <f t="array" aca="1" ref="U5" ca="1">SUMPRODUCT((TRANSPOSE(ROW(INDIRECT(B$5&amp;":"&amp;EOMONTH(B$5,0))))&gt;DebutVac)*(TRANSPOSE(ROW(INDIRECT(B$5&amp;":"&amp;EOMONTH(B$5,0))))&lt;FinVac)*(WEEKDAY(TRANSPOSE(ROW(INDIRECT(B$5&amp;":"&amp;EOMONTH(B$5,0)))))=ROWS($1:4)))</f>
        <v>0</v>
      </c>
      <c r="V5" s="56">
        <f t="array" aca="1" ref="V5" ca="1">SUMPRODUCT((TRANSPOSE(ROW(INDIRECT(C$5&amp;":"&amp;EOMONTH(C$5,0))))&gt;DebutVac)*(TRANSPOSE(ROW(INDIRECT(C$5&amp;":"&amp;EOMONTH(C$5,0))))&lt;FinVac)*(WEEKDAY(TRANSPOSE(ROW(INDIRECT(C$5&amp;":"&amp;EOMONTH(C$5,0)))))=ROWS($1:4)))</f>
        <v>0</v>
      </c>
      <c r="W5" s="56" t="e">
        <f t="array" aca="1" ref="W5" ca="1">SUMPRODUCT((TRANSPOSE(ROW(INDIRECT(D$5&amp;":"&amp;EOMONTH(D$5,0))))&gt;DebutVac)*(TRANSPOSE(ROW(INDIRECT(D$5&amp;":"&amp;EOMONTH(D$5,0))))&lt;FinVac)*(WEEKDAY(TRANSPOSE(ROW(INDIRECT(D$5&amp;":"&amp;EOMONTH(D$5,0)))))=ROWS($1:4)))</f>
        <v>#REF!</v>
      </c>
      <c r="X5" s="55">
        <f t="array" aca="1" ref="X5" ca="1">SUMPRODUCT((TRANSPOSE(ROW(INDIRECT(E$5&amp;":"&amp;EOMONTH(E$5,0))))&gt;DebutVac)*(TRANSPOSE(ROW(INDIRECT(E$5&amp;":"&amp;EOMONTH(E$5,0))))&lt;FinVac)*(WEEKDAY(TRANSPOSE(ROW(INDIRECT(E$5&amp;":"&amp;EOMONTH(E$5,0)))))=ROWS($1:4)))</f>
        <v>2</v>
      </c>
      <c r="Y5" s="56">
        <f t="array" aca="1" ref="Y5" ca="1">SUMPRODUCT((TRANSPOSE(ROW(INDIRECT(F$5&amp;":"&amp;EOMONTH(F$5,0))))&gt;DebutVac)*(TRANSPOSE(ROW(INDIRECT(F$5&amp;":"&amp;EOMONTH(F$5,0))))&lt;FinVac)*(WEEKDAY(TRANSPOSE(ROW(INDIRECT(F$5&amp;":"&amp;EOMONTH(F$5,0)))))=ROWS($1:4)))</f>
        <v>2</v>
      </c>
      <c r="Z5" s="56" t="e">
        <f t="array" aca="1" ref="Z5" ca="1">SUMPRODUCT((TRANSPOSE(ROW(INDIRECT(G$5&amp;":"&amp;EOMONTH(G$5,0))))&gt;DebutVac)*(TRANSPOSE(ROW(INDIRECT(G$5&amp;":"&amp;EOMONTH(G$5,0))))&lt;FinVac)*(WEEKDAY(TRANSPOSE(ROW(INDIRECT(G$5&amp;":"&amp;EOMONTH(G$5,0)))))=ROWS($1:4)))</f>
        <v>#REF!</v>
      </c>
      <c r="AA5" s="55">
        <f t="array" aca="1" ref="AA5" ca="1">SUMPRODUCT((TRANSPOSE(ROW(INDIRECT(H$5&amp;":"&amp;EOMONTH(H$5,0))))&gt;DebutVac)*(TRANSPOSE(ROW(INDIRECT(H$5&amp;":"&amp;EOMONTH(H$5,0))))&lt;FinVac)*(WEEKDAY(TRANSPOSE(ROW(INDIRECT(H$5&amp;":"&amp;EOMONTH(H$5,0)))))=ROWS($1:4)))</f>
        <v>0</v>
      </c>
      <c r="AB5" s="56">
        <f t="array" aca="1" ref="AB5" ca="1">SUMPRODUCT((TRANSPOSE(ROW(INDIRECT(I$5&amp;":"&amp;EOMONTH(I$5,0))))&gt;DebutVac)*(TRANSPOSE(ROW(INDIRECT(I$5&amp;":"&amp;EOMONTH(I$5,0))))&lt;FinVac)*(WEEKDAY(TRANSPOSE(ROW(INDIRECT(I$5&amp;":"&amp;EOMONTH(I$5,0)))))=ROWS($1:4)))</f>
        <v>0</v>
      </c>
      <c r="AC5" s="56" t="e">
        <f t="array" aca="1" ref="AC5" ca="1">SUMPRODUCT((TRANSPOSE(ROW(INDIRECT(J$5&amp;":"&amp;EOMONTH(J$5,0))))&gt;DebutVac)*(TRANSPOSE(ROW(INDIRECT(J$5&amp;":"&amp;EOMONTH(J$5,0))))&lt;FinVac)*(WEEKDAY(TRANSPOSE(ROW(INDIRECT(J$5&amp;":"&amp;EOMONTH(J$5,0)))))=ROWS($1:4)))</f>
        <v>#REF!</v>
      </c>
      <c r="AD5" s="55">
        <f t="array" aca="1" ref="AD5" ca="1">SUMPRODUCT((TRANSPOSE(ROW(INDIRECT(K$5&amp;":"&amp;EOMONTH(K$5,0))))&gt;DebutVac)*(TRANSPOSE(ROW(INDIRECT(K$5&amp;":"&amp;EOMONTH(K$5,0))))&lt;FinVac)*(WEEKDAY(TRANSPOSE(ROW(INDIRECT(K$5&amp;":"&amp;EOMONTH(K$5,0)))))=ROWS($1:4)))</f>
        <v>2</v>
      </c>
      <c r="AE5" s="56">
        <f t="array" aca="1" ref="AE5" ca="1">SUMPRODUCT((TRANSPOSE(ROW(INDIRECT(L$5&amp;":"&amp;EOMONTH(L$5,0))))&gt;DebutVac)*(TRANSPOSE(ROW(INDIRECT(L$5&amp;":"&amp;EOMONTH(L$5,0))))&lt;FinVac)*(WEEKDAY(TRANSPOSE(ROW(INDIRECT(L$5&amp;":"&amp;EOMONTH(L$5,0)))))=ROWS($1:4)))</f>
        <v>2</v>
      </c>
      <c r="AF5" s="56" t="e">
        <f t="array" aca="1" ref="AF5" ca="1">SUMPRODUCT((TRANSPOSE(ROW(INDIRECT(M$5&amp;":"&amp;EOMONTH(M$5,0))))&gt;DebutVac)*(TRANSPOSE(ROW(INDIRECT(M$5&amp;":"&amp;EOMONTH(M$5,0))))&lt;FinVac)*(WEEKDAY(TRANSPOSE(ROW(INDIRECT(M$5&amp;":"&amp;EOMONTH(M$5,0)))))=ROWS($1:4)))</f>
        <v>#REF!</v>
      </c>
      <c r="AG5" s="55">
        <f t="array" aca="1" ref="AG5" ca="1">SUMPRODUCT((TRANSPOSE(ROW(INDIRECT(N$5&amp;":"&amp;EOMONTH(N$5,0))))&gt;DebutVac)*(TRANSPOSE(ROW(INDIRECT(N$5&amp;":"&amp;EOMONTH(N$5,0))))&lt;FinVac)*(WEEKDAY(TRANSPOSE(ROW(INDIRECT(N$5&amp;":"&amp;EOMONTH(N$5,0)))))=ROWS($1:4)))</f>
        <v>0</v>
      </c>
      <c r="AH5" s="56">
        <f t="array" aca="1" ref="AH5" ca="1">SUMPRODUCT((TRANSPOSE(ROW(INDIRECT(O$5&amp;":"&amp;EOMONTH(O$5,0))))&gt;DebutVac)*(TRANSPOSE(ROW(INDIRECT(O$5&amp;":"&amp;EOMONTH(O$5,0))))&lt;FinVac)*(WEEKDAY(TRANSPOSE(ROW(INDIRECT(O$5&amp;":"&amp;EOMONTH(O$5,0)))))=ROWS($1:4)))</f>
        <v>0</v>
      </c>
      <c r="AI5" s="56" t="e">
        <f t="array" aca="1" ref="AI5" ca="1">SUMPRODUCT((TRANSPOSE(ROW(INDIRECT(P$5&amp;":"&amp;EOMONTH(P$5,0))))&gt;DebutVac)*(TRANSPOSE(ROW(INDIRECT(P$5&amp;":"&amp;EOMONTH(P$5,0))))&lt;FinVac)*(WEEKDAY(TRANSPOSE(ROW(INDIRECT(P$5&amp;":"&amp;EOMONTH(P$5,0)))))=ROWS($1:4)))</f>
        <v>#REF!</v>
      </c>
      <c r="AJ5" s="55">
        <f t="array" aca="1" ref="AJ5" ca="1">SUMPRODUCT((TRANSPOSE(ROW(INDIRECT(Q$5&amp;":"&amp;EOMONTH(Q$5,0))))&gt;DebutVac)*(TRANSPOSE(ROW(INDIRECT(Q$5&amp;":"&amp;EOMONTH(Q$5,0))))&lt;FinVac)*(WEEKDAY(TRANSPOSE(ROW(INDIRECT(Q$5&amp;":"&amp;EOMONTH(Q$5,0)))))=ROWS($1:4)))</f>
        <v>2</v>
      </c>
      <c r="AK5" s="57"/>
      <c r="AL5" s="57"/>
    </row>
    <row r="6" spans="2:38" ht="15.75" customHeight="1">
      <c r="B6" s="45">
        <f t="shared" ref="B6:B36" si="1">C6</f>
        <v>41884</v>
      </c>
      <c r="C6" s="38">
        <f>IF(C5=0,0,IF(MONTH(C5)=MONTH(C5+1),C5+1,0))</f>
        <v>41884</v>
      </c>
      <c r="D6" s="1"/>
      <c r="E6" s="45">
        <f t="shared" ref="E6:E36" si="2">F6</f>
        <v>41914</v>
      </c>
      <c r="F6" s="38">
        <f>IF(F5=0,0,IF(MONTH(F5)=MONTH(F5+1),F5+1,0))</f>
        <v>41914</v>
      </c>
      <c r="G6" s="1"/>
      <c r="H6" s="45">
        <f t="shared" ref="H6:H36" si="3">I6</f>
        <v>41945</v>
      </c>
      <c r="I6" s="38">
        <f>IF(I5=0,0,IF(MONTH(I5)=MONTH(I5+1),I5+1,0))</f>
        <v>41945</v>
      </c>
      <c r="J6" s="1"/>
      <c r="K6" s="45">
        <f t="shared" ref="K6:K36" si="4">L6</f>
        <v>41975</v>
      </c>
      <c r="L6" s="38">
        <f>IF(L5=0,0,IF(MONTH(L5)=MONTH(L5+1),L5+1,0))</f>
        <v>41975</v>
      </c>
      <c r="M6" s="1"/>
      <c r="N6" s="45">
        <f t="shared" ref="N6:N36" si="5">O6</f>
        <v>42006</v>
      </c>
      <c r="O6" s="38">
        <f>IF(O5=0,0,IF(MONTH(O5)=MONTH(O5+1),O5+1,0))</f>
        <v>42006</v>
      </c>
      <c r="P6" s="1"/>
      <c r="Q6" s="45">
        <f t="shared" ref="Q6:Q36" si="6">R6</f>
        <v>42037</v>
      </c>
      <c r="R6" s="38">
        <f>IF(R5=0,0,IF(MONTH(R5)=MONTH(R5+1),R5+1,0))</f>
        <v>42037</v>
      </c>
      <c r="T6" s="66" t="s">
        <v>38</v>
      </c>
      <c r="U6" s="55">
        <f t="array" aca="1" ref="U6" ca="1">SUMPRODUCT((TRANSPOSE(ROW(INDIRECT(B$5&amp;":"&amp;EOMONTH(B$5,0))))&gt;DebutVac)*(TRANSPOSE(ROW(INDIRECT(B$5&amp;":"&amp;EOMONTH(B$5,0))))&lt;FinVac)*(WEEKDAY(TRANSPOSE(ROW(INDIRECT(B$5&amp;":"&amp;EOMONTH(B$5,0)))))=ROWS($1:5)))</f>
        <v>0</v>
      </c>
      <c r="V6" s="56">
        <f t="array" aca="1" ref="V6" ca="1">SUMPRODUCT((TRANSPOSE(ROW(INDIRECT(C$5&amp;":"&amp;EOMONTH(C$5,0))))&gt;DebutVac)*(TRANSPOSE(ROW(INDIRECT(C$5&amp;":"&amp;EOMONTH(C$5,0))))&lt;FinVac)*(WEEKDAY(TRANSPOSE(ROW(INDIRECT(C$5&amp;":"&amp;EOMONTH(C$5,0)))))=ROWS($1:5)))</f>
        <v>0</v>
      </c>
      <c r="W6" s="56" t="e">
        <f t="array" aca="1" ref="W6" ca="1">SUMPRODUCT((TRANSPOSE(ROW(INDIRECT(D$5&amp;":"&amp;EOMONTH(D$5,0))))&gt;DebutVac)*(TRANSPOSE(ROW(INDIRECT(D$5&amp;":"&amp;EOMONTH(D$5,0))))&lt;FinVac)*(WEEKDAY(TRANSPOSE(ROW(INDIRECT(D$5&amp;":"&amp;EOMONTH(D$5,0)))))=ROWS($1:5)))</f>
        <v>#REF!</v>
      </c>
      <c r="X6" s="55">
        <f t="array" aca="1" ref="X6" ca="1">SUMPRODUCT((TRANSPOSE(ROW(INDIRECT(E$5&amp;":"&amp;EOMONTH(E$5,0))))&gt;DebutVac)*(TRANSPOSE(ROW(INDIRECT(E$5&amp;":"&amp;EOMONTH(E$5,0))))&lt;FinVac)*(WEEKDAY(TRANSPOSE(ROW(INDIRECT(E$5&amp;":"&amp;EOMONTH(E$5,0)))))=ROWS($1:5)))</f>
        <v>2</v>
      </c>
      <c r="Y6" s="56">
        <f t="array" aca="1" ref="Y6" ca="1">SUMPRODUCT((TRANSPOSE(ROW(INDIRECT(F$5&amp;":"&amp;EOMONTH(F$5,0))))&gt;DebutVac)*(TRANSPOSE(ROW(INDIRECT(F$5&amp;":"&amp;EOMONTH(F$5,0))))&lt;FinVac)*(WEEKDAY(TRANSPOSE(ROW(INDIRECT(F$5&amp;":"&amp;EOMONTH(F$5,0)))))=ROWS($1:5)))</f>
        <v>2</v>
      </c>
      <c r="Z6" s="56" t="e">
        <f t="array" aca="1" ref="Z6" ca="1">SUMPRODUCT((TRANSPOSE(ROW(INDIRECT(G$5&amp;":"&amp;EOMONTH(G$5,0))))&gt;DebutVac)*(TRANSPOSE(ROW(INDIRECT(G$5&amp;":"&amp;EOMONTH(G$5,0))))&lt;FinVac)*(WEEKDAY(TRANSPOSE(ROW(INDIRECT(G$5&amp;":"&amp;EOMONTH(G$5,0)))))=ROWS($1:5)))</f>
        <v>#REF!</v>
      </c>
      <c r="AA6" s="55">
        <f t="array" aca="1" ref="AA6" ca="1">SUMPRODUCT((TRANSPOSE(ROW(INDIRECT(H$5&amp;":"&amp;EOMONTH(H$5,0))))&gt;DebutVac)*(TRANSPOSE(ROW(INDIRECT(H$5&amp;":"&amp;EOMONTH(H$5,0))))&lt;FinVac)*(WEEKDAY(TRANSPOSE(ROW(INDIRECT(H$5&amp;":"&amp;EOMONTH(H$5,0)))))=ROWS($1:5)))</f>
        <v>0</v>
      </c>
      <c r="AB6" s="56">
        <f t="array" aca="1" ref="AB6" ca="1">SUMPRODUCT((TRANSPOSE(ROW(INDIRECT(I$5&amp;":"&amp;EOMONTH(I$5,0))))&gt;DebutVac)*(TRANSPOSE(ROW(INDIRECT(I$5&amp;":"&amp;EOMONTH(I$5,0))))&lt;FinVac)*(WEEKDAY(TRANSPOSE(ROW(INDIRECT(I$5&amp;":"&amp;EOMONTH(I$5,0)))))=ROWS($1:5)))</f>
        <v>0</v>
      </c>
      <c r="AC6" s="56" t="e">
        <f t="array" aca="1" ref="AC6" ca="1">SUMPRODUCT((TRANSPOSE(ROW(INDIRECT(J$5&amp;":"&amp;EOMONTH(J$5,0))))&gt;DebutVac)*(TRANSPOSE(ROW(INDIRECT(J$5&amp;":"&amp;EOMONTH(J$5,0))))&lt;FinVac)*(WEEKDAY(TRANSPOSE(ROW(INDIRECT(J$5&amp;":"&amp;EOMONTH(J$5,0)))))=ROWS($1:5)))</f>
        <v>#REF!</v>
      </c>
      <c r="AD6" s="55">
        <f t="array" aca="1" ref="AD6" ca="1">SUMPRODUCT((TRANSPOSE(ROW(INDIRECT(K$5&amp;":"&amp;EOMONTH(K$5,0))))&gt;DebutVac)*(TRANSPOSE(ROW(INDIRECT(K$5&amp;":"&amp;EOMONTH(K$5,0))))&lt;FinVac)*(WEEKDAY(TRANSPOSE(ROW(INDIRECT(K$5&amp;":"&amp;EOMONTH(K$5,0)))))=ROWS($1:5)))</f>
        <v>1</v>
      </c>
      <c r="AE6" s="56">
        <f t="array" aca="1" ref="AE6" ca="1">SUMPRODUCT((TRANSPOSE(ROW(INDIRECT(L$5&amp;":"&amp;EOMONTH(L$5,0))))&gt;DebutVac)*(TRANSPOSE(ROW(INDIRECT(L$5&amp;":"&amp;EOMONTH(L$5,0))))&lt;FinVac)*(WEEKDAY(TRANSPOSE(ROW(INDIRECT(L$5&amp;":"&amp;EOMONTH(L$5,0)))))=ROWS($1:5)))</f>
        <v>1</v>
      </c>
      <c r="AF6" s="56" t="e">
        <f t="array" aca="1" ref="AF6" ca="1">SUMPRODUCT((TRANSPOSE(ROW(INDIRECT(M$5&amp;":"&amp;EOMONTH(M$5,0))))&gt;DebutVac)*(TRANSPOSE(ROW(INDIRECT(M$5&amp;":"&amp;EOMONTH(M$5,0))))&lt;FinVac)*(WEEKDAY(TRANSPOSE(ROW(INDIRECT(M$5&amp;":"&amp;EOMONTH(M$5,0)))))=ROWS($1:5)))</f>
        <v>#REF!</v>
      </c>
      <c r="AG6" s="55">
        <f t="array" aca="1" ref="AG6" ca="1">SUMPRODUCT((TRANSPOSE(ROW(INDIRECT(N$5&amp;":"&amp;EOMONTH(N$5,0))))&gt;DebutVac)*(TRANSPOSE(ROW(INDIRECT(N$5&amp;":"&amp;EOMONTH(N$5,0))))&lt;FinVac)*(WEEKDAY(TRANSPOSE(ROW(INDIRECT(N$5&amp;":"&amp;EOMONTH(N$5,0)))))=ROWS($1:5)))</f>
        <v>1</v>
      </c>
      <c r="AH6" s="56">
        <f t="array" aca="1" ref="AH6" ca="1">SUMPRODUCT((TRANSPOSE(ROW(INDIRECT(O$5&amp;":"&amp;EOMONTH(O$5,0))))&gt;DebutVac)*(TRANSPOSE(ROW(INDIRECT(O$5&amp;":"&amp;EOMONTH(O$5,0))))&lt;FinVac)*(WEEKDAY(TRANSPOSE(ROW(INDIRECT(O$5&amp;":"&amp;EOMONTH(O$5,0)))))=ROWS($1:5)))</f>
        <v>1</v>
      </c>
      <c r="AI6" s="56" t="e">
        <f t="array" aca="1" ref="AI6" ca="1">SUMPRODUCT((TRANSPOSE(ROW(INDIRECT(P$5&amp;":"&amp;EOMONTH(P$5,0))))&gt;DebutVac)*(TRANSPOSE(ROW(INDIRECT(P$5&amp;":"&amp;EOMONTH(P$5,0))))&lt;FinVac)*(WEEKDAY(TRANSPOSE(ROW(INDIRECT(P$5&amp;":"&amp;EOMONTH(P$5,0)))))=ROWS($1:5)))</f>
        <v>#REF!</v>
      </c>
      <c r="AJ6" s="55">
        <f t="array" aca="1" ref="AJ6" ca="1">SUMPRODUCT((TRANSPOSE(ROW(INDIRECT(Q$5&amp;":"&amp;EOMONTH(Q$5,0))))&gt;DebutVac)*(TRANSPOSE(ROW(INDIRECT(Q$5&amp;":"&amp;EOMONTH(Q$5,0))))&lt;FinVac)*(WEEKDAY(TRANSPOSE(ROW(INDIRECT(Q$5&amp;":"&amp;EOMONTH(Q$5,0)))))=ROWS($1:5)))</f>
        <v>2</v>
      </c>
      <c r="AK6" s="57"/>
      <c r="AL6" s="57"/>
    </row>
    <row r="7" spans="2:38" ht="15.75" customHeight="1">
      <c r="B7" s="45">
        <f t="shared" si="1"/>
        <v>41885</v>
      </c>
      <c r="C7" s="38">
        <f t="shared" ref="C7:C36" si="7">IF(C6=0,0,IF(MONTH(C6)=MONTH(C6+1),C6+1,0))</f>
        <v>41885</v>
      </c>
      <c r="D7" s="1"/>
      <c r="E7" s="45">
        <f t="shared" si="2"/>
        <v>41915</v>
      </c>
      <c r="F7" s="38">
        <f t="shared" ref="F7:F36" si="8">IF(F6=0,0,IF(MONTH(F6)=MONTH(F6+1),F6+1,0))</f>
        <v>41915</v>
      </c>
      <c r="G7" s="1"/>
      <c r="H7" s="45">
        <f t="shared" si="3"/>
        <v>41946</v>
      </c>
      <c r="I7" s="38">
        <f t="shared" ref="I7:I36" si="9">IF(I6=0,0,IF(MONTH(I6)=MONTH(I6+1),I6+1,0))</f>
        <v>41946</v>
      </c>
      <c r="J7" s="1"/>
      <c r="K7" s="45">
        <f t="shared" si="4"/>
        <v>41976</v>
      </c>
      <c r="L7" s="38">
        <f t="shared" ref="L7:L36" si="10">IF(L6=0,0,IF(MONTH(L6)=MONTH(L6+1),L6+1,0))</f>
        <v>41976</v>
      </c>
      <c r="M7" s="1"/>
      <c r="N7" s="45">
        <f t="shared" si="5"/>
        <v>42007</v>
      </c>
      <c r="O7" s="38">
        <f t="shared" ref="O7:O36" si="11">IF(O6=0,0,IF(MONTH(O6)=MONTH(O6+1),O6+1,0))</f>
        <v>42007</v>
      </c>
      <c r="P7" s="1"/>
      <c r="Q7" s="45">
        <f t="shared" si="6"/>
        <v>42038</v>
      </c>
      <c r="R7" s="38">
        <f t="shared" ref="R7:R36" si="12">IF(R6=0,0,IF(MONTH(R6)=MONTH(R6+1),R6+1,0))</f>
        <v>42038</v>
      </c>
      <c r="T7" s="66" t="s">
        <v>39</v>
      </c>
      <c r="U7" s="55">
        <f t="array" aca="1" ref="U7" ca="1">SUMPRODUCT((TRANSPOSE(ROW(INDIRECT(B$5&amp;":"&amp;EOMONTH(B$5,0))))&gt;DebutVac)*(TRANSPOSE(ROW(INDIRECT(B$5&amp;":"&amp;EOMONTH(B$5,0))))&lt;FinVac)*(WEEKDAY(TRANSPOSE(ROW(INDIRECT(B$5&amp;":"&amp;EOMONTH(B$5,0)))))=ROWS($1:6)))</f>
        <v>0</v>
      </c>
      <c r="V7" s="56">
        <f t="array" aca="1" ref="V7" ca="1">SUMPRODUCT((TRANSPOSE(ROW(INDIRECT(C$5&amp;":"&amp;EOMONTH(C$5,0))))&gt;DebutVac)*(TRANSPOSE(ROW(INDIRECT(C$5&amp;":"&amp;EOMONTH(C$5,0))))&lt;FinVac)*(WEEKDAY(TRANSPOSE(ROW(INDIRECT(C$5&amp;":"&amp;EOMONTH(C$5,0)))))=ROWS($1:6)))</f>
        <v>0</v>
      </c>
      <c r="W7" s="56" t="e">
        <f t="array" aca="1" ref="W7" ca="1">SUMPRODUCT((TRANSPOSE(ROW(INDIRECT(D$5&amp;":"&amp;EOMONTH(D$5,0))))&gt;DebutVac)*(TRANSPOSE(ROW(INDIRECT(D$5&amp;":"&amp;EOMONTH(D$5,0))))&lt;FinVac)*(WEEKDAY(TRANSPOSE(ROW(INDIRECT(D$5&amp;":"&amp;EOMONTH(D$5,0)))))=ROWS($1:6)))</f>
        <v>#REF!</v>
      </c>
      <c r="X7" s="55">
        <f t="array" aca="1" ref="X7" ca="1">SUMPRODUCT((TRANSPOSE(ROW(INDIRECT(E$5&amp;":"&amp;EOMONTH(E$5,0))))&gt;DebutVac)*(TRANSPOSE(ROW(INDIRECT(E$5&amp;":"&amp;EOMONTH(E$5,0))))&lt;FinVac)*(WEEKDAY(TRANSPOSE(ROW(INDIRECT(E$5&amp;":"&amp;EOMONTH(E$5,0)))))=ROWS($1:6)))</f>
        <v>2</v>
      </c>
      <c r="Y7" s="56">
        <f t="array" aca="1" ref="Y7" ca="1">SUMPRODUCT((TRANSPOSE(ROW(INDIRECT(F$5&amp;":"&amp;EOMONTH(F$5,0))))&gt;DebutVac)*(TRANSPOSE(ROW(INDIRECT(F$5&amp;":"&amp;EOMONTH(F$5,0))))&lt;FinVac)*(WEEKDAY(TRANSPOSE(ROW(INDIRECT(F$5&amp;":"&amp;EOMONTH(F$5,0)))))=ROWS($1:6)))</f>
        <v>2</v>
      </c>
      <c r="Z7" s="56" t="e">
        <f t="array" aca="1" ref="Z7" ca="1">SUMPRODUCT((TRANSPOSE(ROW(INDIRECT(G$5&amp;":"&amp;EOMONTH(G$5,0))))&gt;DebutVac)*(TRANSPOSE(ROW(INDIRECT(G$5&amp;":"&amp;EOMONTH(G$5,0))))&lt;FinVac)*(WEEKDAY(TRANSPOSE(ROW(INDIRECT(G$5&amp;":"&amp;EOMONTH(G$5,0)))))=ROWS($1:6)))</f>
        <v>#REF!</v>
      </c>
      <c r="AA7" s="55">
        <f t="array" aca="1" ref="AA7" ca="1">SUMPRODUCT((TRANSPOSE(ROW(INDIRECT(H$5&amp;":"&amp;EOMONTH(H$5,0))))&gt;DebutVac)*(TRANSPOSE(ROW(INDIRECT(H$5&amp;":"&amp;EOMONTH(H$5,0))))&lt;FinVac)*(WEEKDAY(TRANSPOSE(ROW(INDIRECT(H$5&amp;":"&amp;EOMONTH(H$5,0)))))=ROWS($1:6)))</f>
        <v>0</v>
      </c>
      <c r="AB7" s="56">
        <f t="array" aca="1" ref="AB7" ca="1">SUMPRODUCT((TRANSPOSE(ROW(INDIRECT(I$5&amp;":"&amp;EOMONTH(I$5,0))))&gt;DebutVac)*(TRANSPOSE(ROW(INDIRECT(I$5&amp;":"&amp;EOMONTH(I$5,0))))&lt;FinVac)*(WEEKDAY(TRANSPOSE(ROW(INDIRECT(I$5&amp;":"&amp;EOMONTH(I$5,0)))))=ROWS($1:6)))</f>
        <v>0</v>
      </c>
      <c r="AC7" s="56" t="e">
        <f t="array" aca="1" ref="AC7" ca="1">SUMPRODUCT((TRANSPOSE(ROW(INDIRECT(J$5&amp;":"&amp;EOMONTH(J$5,0))))&gt;DebutVac)*(TRANSPOSE(ROW(INDIRECT(J$5&amp;":"&amp;EOMONTH(J$5,0))))&lt;FinVac)*(WEEKDAY(TRANSPOSE(ROW(INDIRECT(J$5&amp;":"&amp;EOMONTH(J$5,0)))))=ROWS($1:6)))</f>
        <v>#REF!</v>
      </c>
      <c r="AD7" s="55">
        <f t="array" aca="1" ref="AD7" ca="1">SUMPRODUCT((TRANSPOSE(ROW(INDIRECT(K$5&amp;":"&amp;EOMONTH(K$5,0))))&gt;DebutVac)*(TRANSPOSE(ROW(INDIRECT(K$5&amp;":"&amp;EOMONTH(K$5,0))))&lt;FinVac)*(WEEKDAY(TRANSPOSE(ROW(INDIRECT(K$5&amp;":"&amp;EOMONTH(K$5,0)))))=ROWS($1:6)))</f>
        <v>1</v>
      </c>
      <c r="AE7" s="56">
        <f t="array" aca="1" ref="AE7" ca="1">SUMPRODUCT((TRANSPOSE(ROW(INDIRECT(L$5&amp;":"&amp;EOMONTH(L$5,0))))&gt;DebutVac)*(TRANSPOSE(ROW(INDIRECT(L$5&amp;":"&amp;EOMONTH(L$5,0))))&lt;FinVac)*(WEEKDAY(TRANSPOSE(ROW(INDIRECT(L$5&amp;":"&amp;EOMONTH(L$5,0)))))=ROWS($1:6)))</f>
        <v>1</v>
      </c>
      <c r="AF7" s="56" t="e">
        <f t="array" aca="1" ref="AF7" ca="1">SUMPRODUCT((TRANSPOSE(ROW(INDIRECT(M$5&amp;":"&amp;EOMONTH(M$5,0))))&gt;DebutVac)*(TRANSPOSE(ROW(INDIRECT(M$5&amp;":"&amp;EOMONTH(M$5,0))))&lt;FinVac)*(WEEKDAY(TRANSPOSE(ROW(INDIRECT(M$5&amp;":"&amp;EOMONTH(M$5,0)))))=ROWS($1:6)))</f>
        <v>#REF!</v>
      </c>
      <c r="AG7" s="55">
        <f t="array" aca="1" ref="AG7" ca="1">SUMPRODUCT((TRANSPOSE(ROW(INDIRECT(N$5&amp;":"&amp;EOMONTH(N$5,0))))&gt;DebutVac)*(TRANSPOSE(ROW(INDIRECT(N$5&amp;":"&amp;EOMONTH(N$5,0))))&lt;FinVac)*(WEEKDAY(TRANSPOSE(ROW(INDIRECT(N$5&amp;":"&amp;EOMONTH(N$5,0)))))=ROWS($1:6)))</f>
        <v>1</v>
      </c>
      <c r="AH7" s="56">
        <f t="array" aca="1" ref="AH7" ca="1">SUMPRODUCT((TRANSPOSE(ROW(INDIRECT(O$5&amp;":"&amp;EOMONTH(O$5,0))))&gt;DebutVac)*(TRANSPOSE(ROW(INDIRECT(O$5&amp;":"&amp;EOMONTH(O$5,0))))&lt;FinVac)*(WEEKDAY(TRANSPOSE(ROW(INDIRECT(O$5&amp;":"&amp;EOMONTH(O$5,0)))))=ROWS($1:6)))</f>
        <v>1</v>
      </c>
      <c r="AI7" s="56" t="e">
        <f t="array" aca="1" ref="AI7" ca="1">SUMPRODUCT((TRANSPOSE(ROW(INDIRECT(P$5&amp;":"&amp;EOMONTH(P$5,0))))&gt;DebutVac)*(TRANSPOSE(ROW(INDIRECT(P$5&amp;":"&amp;EOMONTH(P$5,0))))&lt;FinVac)*(WEEKDAY(TRANSPOSE(ROW(INDIRECT(P$5&amp;":"&amp;EOMONTH(P$5,0)))))=ROWS($1:6)))</f>
        <v>#REF!</v>
      </c>
      <c r="AJ7" s="55">
        <f t="array" aca="1" ref="AJ7" ca="1">SUMPRODUCT((TRANSPOSE(ROW(INDIRECT(Q$5&amp;":"&amp;EOMONTH(Q$5,0))))&gt;DebutVac)*(TRANSPOSE(ROW(INDIRECT(Q$5&amp;":"&amp;EOMONTH(Q$5,0))))&lt;FinVac)*(WEEKDAY(TRANSPOSE(ROW(INDIRECT(Q$5&amp;":"&amp;EOMONTH(Q$5,0)))))=ROWS($1:6)))</f>
        <v>2</v>
      </c>
      <c r="AK7" s="57"/>
      <c r="AL7" s="57"/>
    </row>
    <row r="8" spans="2:38" ht="15.75" customHeight="1" thickBot="1">
      <c r="B8" s="45">
        <f t="shared" si="1"/>
        <v>41886</v>
      </c>
      <c r="C8" s="38">
        <f t="shared" si="7"/>
        <v>41886</v>
      </c>
      <c r="D8" s="1"/>
      <c r="E8" s="45">
        <f t="shared" si="2"/>
        <v>41916</v>
      </c>
      <c r="F8" s="38">
        <f t="shared" si="8"/>
        <v>41916</v>
      </c>
      <c r="G8" s="1"/>
      <c r="H8" s="45">
        <f t="shared" si="3"/>
        <v>41947</v>
      </c>
      <c r="I8" s="38">
        <f t="shared" si="9"/>
        <v>41947</v>
      </c>
      <c r="J8" s="1"/>
      <c r="K8" s="45">
        <f t="shared" si="4"/>
        <v>41977</v>
      </c>
      <c r="L8" s="38">
        <f t="shared" si="10"/>
        <v>41977</v>
      </c>
      <c r="M8" s="1"/>
      <c r="N8" s="45">
        <f t="shared" si="5"/>
        <v>42008</v>
      </c>
      <c r="O8" s="38">
        <f t="shared" si="11"/>
        <v>42008</v>
      </c>
      <c r="P8" s="1"/>
      <c r="Q8" s="45">
        <f t="shared" si="6"/>
        <v>42039</v>
      </c>
      <c r="R8" s="38">
        <f t="shared" si="12"/>
        <v>42039</v>
      </c>
      <c r="T8" s="67" t="s">
        <v>40</v>
      </c>
      <c r="U8" s="58">
        <f t="array" aca="1" ref="U8" ca="1">SUMPRODUCT((TRANSPOSE(ROW(INDIRECT(B$5&amp;":"&amp;EOMONTH(B$5,0))))&gt;DebutVac)*(TRANSPOSE(ROW(INDIRECT(B$5&amp;":"&amp;EOMONTH(B$5,0))))&lt;FinVac)*(WEEKDAY(TRANSPOSE(ROW(INDIRECT(B$5&amp;":"&amp;EOMONTH(B$5,0)))))=ROWS($1:7)))</f>
        <v>0</v>
      </c>
      <c r="V8" s="59">
        <f t="array" aca="1" ref="V8" ca="1">SUMPRODUCT((TRANSPOSE(ROW(INDIRECT(C$5&amp;":"&amp;EOMONTH(C$5,0))))&gt;DebutVac)*(TRANSPOSE(ROW(INDIRECT(C$5&amp;":"&amp;EOMONTH(C$5,0))))&lt;FinVac)*(WEEKDAY(TRANSPOSE(ROW(INDIRECT(C$5&amp;":"&amp;EOMONTH(C$5,0)))))=ROWS($1:7)))</f>
        <v>0</v>
      </c>
      <c r="W8" s="59" t="e">
        <f t="array" aca="1" ref="W8" ca="1">SUMPRODUCT((TRANSPOSE(ROW(INDIRECT(D$5&amp;":"&amp;EOMONTH(D$5,0))))&gt;DebutVac)*(TRANSPOSE(ROW(INDIRECT(D$5&amp;":"&amp;EOMONTH(D$5,0))))&lt;FinVac)*(WEEKDAY(TRANSPOSE(ROW(INDIRECT(D$5&amp;":"&amp;EOMONTH(D$5,0)))))=ROWS($1:7)))</f>
        <v>#REF!</v>
      </c>
      <c r="X8" s="58">
        <f t="array" aca="1" ref="X8" ca="1">SUMPRODUCT((TRANSPOSE(ROW(INDIRECT(E$5&amp;":"&amp;EOMONTH(E$5,0))))&gt;DebutVac)*(TRANSPOSE(ROW(INDIRECT(E$5&amp;":"&amp;EOMONTH(E$5,0))))&lt;FinVac)*(WEEKDAY(TRANSPOSE(ROW(INDIRECT(E$5&amp;":"&amp;EOMONTH(E$5,0)))))=ROWS($1:7)))</f>
        <v>2</v>
      </c>
      <c r="Y8" s="59">
        <f t="array" aca="1" ref="Y8" ca="1">SUMPRODUCT((TRANSPOSE(ROW(INDIRECT(F$5&amp;":"&amp;EOMONTH(F$5,0))))&gt;DebutVac)*(TRANSPOSE(ROW(INDIRECT(F$5&amp;":"&amp;EOMONTH(F$5,0))))&lt;FinVac)*(WEEKDAY(TRANSPOSE(ROW(INDIRECT(F$5&amp;":"&amp;EOMONTH(F$5,0)))))=ROWS($1:7)))</f>
        <v>2</v>
      </c>
      <c r="Z8" s="59" t="e">
        <f t="array" aca="1" ref="Z8" ca="1">SUMPRODUCT((TRANSPOSE(ROW(INDIRECT(G$5&amp;":"&amp;EOMONTH(G$5,0))))&gt;DebutVac)*(TRANSPOSE(ROW(INDIRECT(G$5&amp;":"&amp;EOMONTH(G$5,0))))&lt;FinVac)*(WEEKDAY(TRANSPOSE(ROW(INDIRECT(G$5&amp;":"&amp;EOMONTH(G$5,0)))))=ROWS($1:7)))</f>
        <v>#REF!</v>
      </c>
      <c r="AA8" s="58">
        <f t="array" aca="1" ref="AA8" ca="1">SUMPRODUCT((TRANSPOSE(ROW(INDIRECT(H$5&amp;":"&amp;EOMONTH(H$5,0))))&gt;DebutVac)*(TRANSPOSE(ROW(INDIRECT(H$5&amp;":"&amp;EOMONTH(H$5,0))))&lt;FinVac)*(WEEKDAY(TRANSPOSE(ROW(INDIRECT(H$5&amp;":"&amp;EOMONTH(H$5,0)))))=ROWS($1:7)))</f>
        <v>1</v>
      </c>
      <c r="AB8" s="59">
        <f t="array" aca="1" ref="AB8" ca="1">SUMPRODUCT((TRANSPOSE(ROW(INDIRECT(I$5&amp;":"&amp;EOMONTH(I$5,0))))&gt;DebutVac)*(TRANSPOSE(ROW(INDIRECT(I$5&amp;":"&amp;EOMONTH(I$5,0))))&lt;FinVac)*(WEEKDAY(TRANSPOSE(ROW(INDIRECT(I$5&amp;":"&amp;EOMONTH(I$5,0)))))=ROWS($1:7)))</f>
        <v>1</v>
      </c>
      <c r="AC8" s="59" t="e">
        <f t="array" aca="1" ref="AC8" ca="1">SUMPRODUCT((TRANSPOSE(ROW(INDIRECT(J$5&amp;":"&amp;EOMONTH(J$5,0))))&gt;DebutVac)*(TRANSPOSE(ROW(INDIRECT(J$5&amp;":"&amp;EOMONTH(J$5,0))))&lt;FinVac)*(WEEKDAY(TRANSPOSE(ROW(INDIRECT(J$5&amp;":"&amp;EOMONTH(J$5,0)))))=ROWS($1:7)))</f>
        <v>#REF!</v>
      </c>
      <c r="AD8" s="58">
        <f t="array" aca="1" ref="AD8" ca="1">SUMPRODUCT((TRANSPOSE(ROW(INDIRECT(K$5&amp;":"&amp;EOMONTH(K$5,0))))&gt;DebutVac)*(TRANSPOSE(ROW(INDIRECT(K$5&amp;":"&amp;EOMONTH(K$5,0))))&lt;FinVac)*(WEEKDAY(TRANSPOSE(ROW(INDIRECT(K$5&amp;":"&amp;EOMONTH(K$5,0)))))=ROWS($1:7)))</f>
        <v>2</v>
      </c>
      <c r="AE8" s="59">
        <f t="array" aca="1" ref="AE8" ca="1">SUMPRODUCT((TRANSPOSE(ROW(INDIRECT(L$5&amp;":"&amp;EOMONTH(L$5,0))))&gt;DebutVac)*(TRANSPOSE(ROW(INDIRECT(L$5&amp;":"&amp;EOMONTH(L$5,0))))&lt;FinVac)*(WEEKDAY(TRANSPOSE(ROW(INDIRECT(L$5&amp;":"&amp;EOMONTH(L$5,0)))))=ROWS($1:7)))</f>
        <v>2</v>
      </c>
      <c r="AF8" s="59" t="e">
        <f t="array" aca="1" ref="AF8" ca="1">SUMPRODUCT((TRANSPOSE(ROW(INDIRECT(M$5&amp;":"&amp;EOMONTH(M$5,0))))&gt;DebutVac)*(TRANSPOSE(ROW(INDIRECT(M$5&amp;":"&amp;EOMONTH(M$5,0))))&lt;FinVac)*(WEEKDAY(TRANSPOSE(ROW(INDIRECT(M$5&amp;":"&amp;EOMONTH(M$5,0)))))=ROWS($1:7)))</f>
        <v>#REF!</v>
      </c>
      <c r="AG8" s="58">
        <f t="array" aca="1" ref="AG8" ca="1">SUMPRODUCT((TRANSPOSE(ROW(INDIRECT(N$5&amp;":"&amp;EOMONTH(N$5,0))))&gt;DebutVac)*(TRANSPOSE(ROW(INDIRECT(N$5&amp;":"&amp;EOMONTH(N$5,0))))&lt;FinVac)*(WEEKDAY(TRANSPOSE(ROW(INDIRECT(N$5&amp;":"&amp;EOMONTH(N$5,0)))))=ROWS($1:7)))</f>
        <v>1</v>
      </c>
      <c r="AH8" s="59">
        <f t="array" aca="1" ref="AH8" ca="1">SUMPRODUCT((TRANSPOSE(ROW(INDIRECT(O$5&amp;":"&amp;EOMONTH(O$5,0))))&gt;DebutVac)*(TRANSPOSE(ROW(INDIRECT(O$5&amp;":"&amp;EOMONTH(O$5,0))))&lt;FinVac)*(WEEKDAY(TRANSPOSE(ROW(INDIRECT(O$5&amp;":"&amp;EOMONTH(O$5,0)))))=ROWS($1:7)))</f>
        <v>1</v>
      </c>
      <c r="AI8" s="59" t="e">
        <f t="array" aca="1" ref="AI8" ca="1">SUMPRODUCT((TRANSPOSE(ROW(INDIRECT(P$5&amp;":"&amp;EOMONTH(P$5,0))))&gt;DebutVac)*(TRANSPOSE(ROW(INDIRECT(P$5&amp;":"&amp;EOMONTH(P$5,0))))&lt;FinVac)*(WEEKDAY(TRANSPOSE(ROW(INDIRECT(P$5&amp;":"&amp;EOMONTH(P$5,0)))))=ROWS($1:7)))</f>
        <v>#REF!</v>
      </c>
      <c r="AJ8" s="58">
        <f t="array" aca="1" ref="AJ8" ca="1">SUMPRODUCT((TRANSPOSE(ROW(INDIRECT(Q$5&amp;":"&amp;EOMONTH(Q$5,0))))&gt;DebutVac)*(TRANSPOSE(ROW(INDIRECT(Q$5&amp;":"&amp;EOMONTH(Q$5,0))))&lt;FinVac)*(WEEKDAY(TRANSPOSE(ROW(INDIRECT(Q$5&amp;":"&amp;EOMONTH(Q$5,0)))))=ROWS($1:7)))</f>
        <v>3</v>
      </c>
      <c r="AK8" s="57"/>
      <c r="AL8" s="57"/>
    </row>
    <row r="9" spans="2:38" ht="15.75" customHeight="1" thickBot="1">
      <c r="B9" s="45">
        <f t="shared" si="1"/>
        <v>41887</v>
      </c>
      <c r="C9" s="38">
        <f t="shared" si="7"/>
        <v>41887</v>
      </c>
      <c r="D9" s="1"/>
      <c r="E9" s="45">
        <f t="shared" si="2"/>
        <v>41917</v>
      </c>
      <c r="F9" s="38">
        <f t="shared" si="8"/>
        <v>41917</v>
      </c>
      <c r="G9" s="1"/>
      <c r="H9" s="45">
        <f t="shared" si="3"/>
        <v>41948</v>
      </c>
      <c r="I9" s="38">
        <f t="shared" si="9"/>
        <v>41948</v>
      </c>
      <c r="J9" s="1"/>
      <c r="K9" s="45">
        <f t="shared" si="4"/>
        <v>41978</v>
      </c>
      <c r="L9" s="38">
        <f t="shared" si="10"/>
        <v>41978</v>
      </c>
      <c r="M9" s="1"/>
      <c r="N9" s="45">
        <f t="shared" si="5"/>
        <v>42009</v>
      </c>
      <c r="O9" s="38">
        <f t="shared" si="11"/>
        <v>42009</v>
      </c>
      <c r="P9" s="1"/>
      <c r="Q9" s="45">
        <f t="shared" si="6"/>
        <v>42040</v>
      </c>
      <c r="R9" s="38">
        <f t="shared" si="12"/>
        <v>42040</v>
      </c>
      <c r="T9" s="64" t="s">
        <v>33</v>
      </c>
      <c r="U9" s="68">
        <f t="array" aca="1" ref="U9" ca="1">SUMPRODUCT((TRANSPOSE(ROW(INDIRECT(B$5&amp;":"&amp;EOMONTH(B$5,0))))&gt;DebutVac)*(TRANSPOSE(ROW(INDIRECT(B$5&amp;":"&amp;EOMONTH(B$5,0))))&lt;FinVac))</f>
        <v>1</v>
      </c>
      <c r="V9" s="69">
        <f t="array" aca="1" ref="V9" ca="1">SUMPRODUCT((TRANSPOSE(ROW(INDIRECT(C$5&amp;":"&amp;EOMONTH(C$5,0))))&gt;DebutVac)*(TRANSPOSE(ROW(INDIRECT(C$5&amp;":"&amp;EOMONTH(C$5,0))))&lt;FinVac))</f>
        <v>1</v>
      </c>
      <c r="W9" s="69" t="e">
        <f t="array" aca="1" ref="W9" ca="1">SUMPRODUCT((TRANSPOSE(ROW(INDIRECT(D$5&amp;":"&amp;EOMONTH(D$5,0))))&gt;DebutVac)*(TRANSPOSE(ROW(INDIRECT(D$5&amp;":"&amp;EOMONTH(D$5,0))))&lt;FinVac))</f>
        <v>#REF!</v>
      </c>
      <c r="X9" s="68">
        <f t="array" aca="1" ref="X9" ca="1">SUMPRODUCT((TRANSPOSE(ROW(INDIRECT(E$5&amp;":"&amp;EOMONTH(E$5,0))))&gt;DebutVac)*(TRANSPOSE(ROW(INDIRECT(E$5&amp;":"&amp;EOMONTH(E$5,0))))&lt;FinVac))</f>
        <v>14</v>
      </c>
      <c r="Y9" s="69">
        <f t="array" aca="1" ref="Y9" ca="1">SUMPRODUCT((TRANSPOSE(ROW(INDIRECT(F$5&amp;":"&amp;EOMONTH(F$5,0))))&gt;DebutVac)*(TRANSPOSE(ROW(INDIRECT(F$5&amp;":"&amp;EOMONTH(F$5,0))))&lt;FinVac))</f>
        <v>14</v>
      </c>
      <c r="Z9" s="69" t="e">
        <f t="array" aca="1" ref="Z9" ca="1">SUMPRODUCT((TRANSPOSE(ROW(INDIRECT(G$5&amp;":"&amp;EOMONTH(G$5,0))))&gt;DebutVac)*(TRANSPOSE(ROW(INDIRECT(G$5&amp;":"&amp;EOMONTH(G$5,0))))&lt;FinVac))</f>
        <v>#REF!</v>
      </c>
      <c r="AA9" s="68">
        <f t="array" aca="1" ref="AA9" ca="1">SUMPRODUCT((TRANSPOSE(ROW(INDIRECT(H$5&amp;":"&amp;EOMONTH(H$5,0))))&gt;DebutVac)*(TRANSPOSE(ROW(INDIRECT(H$5&amp;":"&amp;EOMONTH(H$5,0))))&lt;FinVac))</f>
        <v>2</v>
      </c>
      <c r="AB9" s="69">
        <f t="array" aca="1" ref="AB9" ca="1">SUMPRODUCT((TRANSPOSE(ROW(INDIRECT(I$5&amp;":"&amp;EOMONTH(I$5,0))))&gt;DebutVac)*(TRANSPOSE(ROW(INDIRECT(I$5&amp;":"&amp;EOMONTH(I$5,0))))&lt;FinVac))</f>
        <v>2</v>
      </c>
      <c r="AC9" s="69" t="e">
        <f t="array" aca="1" ref="AC9" ca="1">SUMPRODUCT((TRANSPOSE(ROW(INDIRECT(J$5&amp;":"&amp;EOMONTH(J$5,0))))&gt;DebutVac)*(TRANSPOSE(ROW(INDIRECT(J$5&amp;":"&amp;EOMONTH(J$5,0))))&lt;FinVac))</f>
        <v>#REF!</v>
      </c>
      <c r="AD9" s="68">
        <f t="array" aca="1" ref="AD9" ca="1">SUMPRODUCT((TRANSPOSE(ROW(INDIRECT(K$5&amp;":"&amp;EOMONTH(K$5,0))))&gt;DebutVac)*(TRANSPOSE(ROW(INDIRECT(K$5&amp;":"&amp;EOMONTH(K$5,0))))&lt;FinVac))</f>
        <v>12</v>
      </c>
      <c r="AE9" s="69">
        <f t="array" aca="1" ref="AE9" ca="1">SUMPRODUCT((TRANSPOSE(ROW(INDIRECT(L$5&amp;":"&amp;EOMONTH(L$5,0))))&gt;DebutVac)*(TRANSPOSE(ROW(INDIRECT(L$5&amp;":"&amp;EOMONTH(L$5,0))))&lt;FinVac))</f>
        <v>12</v>
      </c>
      <c r="AF9" s="69" t="e">
        <f t="array" aca="1" ref="AF9" ca="1">SUMPRODUCT((TRANSPOSE(ROW(INDIRECT(M$5&amp;":"&amp;EOMONTH(M$5,0))))&gt;DebutVac)*(TRANSPOSE(ROW(INDIRECT(M$5&amp;":"&amp;EOMONTH(M$5,0))))&lt;FinVac))</f>
        <v>#REF!</v>
      </c>
      <c r="AG9" s="68">
        <f t="array" aca="1" ref="AG9" ca="1">SUMPRODUCT((TRANSPOSE(ROW(INDIRECT(N$5&amp;":"&amp;EOMONTH(N$5,0))))&gt;DebutVac)*(TRANSPOSE(ROW(INDIRECT(N$5&amp;":"&amp;EOMONTH(N$5,0))))&lt;FinVac))</f>
        <v>4</v>
      </c>
      <c r="AH9" s="69">
        <f t="array" aca="1" ref="AH9" ca="1">SUMPRODUCT((TRANSPOSE(ROW(INDIRECT(O$5&amp;":"&amp;EOMONTH(O$5,0))))&gt;DebutVac)*(TRANSPOSE(ROW(INDIRECT(O$5&amp;":"&amp;EOMONTH(O$5,0))))&lt;FinVac))</f>
        <v>4</v>
      </c>
      <c r="AI9" s="69" t="e">
        <f t="array" aca="1" ref="AI9" ca="1">SUMPRODUCT((TRANSPOSE(ROW(INDIRECT(P$5&amp;":"&amp;EOMONTH(P$5,0))))&gt;DebutVac)*(TRANSPOSE(ROW(INDIRECT(P$5&amp;":"&amp;EOMONTH(P$5,0))))&lt;FinVac))</f>
        <v>#REF!</v>
      </c>
      <c r="AJ9" s="68">
        <f t="array" aca="1" ref="AJ9" ca="1">SUMPRODUCT((TRANSPOSE(ROW(INDIRECT(Q$5&amp;":"&amp;EOMONTH(Q$5,0))))&gt;DebutVac)*(TRANSPOSE(ROW(INDIRECT(Q$5&amp;":"&amp;EOMONTH(Q$5,0))))&lt;FinVac))</f>
        <v>16</v>
      </c>
      <c r="AK9" s="60"/>
      <c r="AL9" s="60"/>
    </row>
    <row r="10" spans="2:38" ht="15.75" customHeight="1" thickBot="1">
      <c r="B10" s="45">
        <f t="shared" si="1"/>
        <v>41888</v>
      </c>
      <c r="C10" s="38">
        <f t="shared" si="7"/>
        <v>41888</v>
      </c>
      <c r="D10" s="1"/>
      <c r="E10" s="45">
        <f t="shared" si="2"/>
        <v>41918</v>
      </c>
      <c r="F10" s="38">
        <f t="shared" si="8"/>
        <v>41918</v>
      </c>
      <c r="G10" s="1"/>
      <c r="H10" s="45">
        <f t="shared" si="3"/>
        <v>41949</v>
      </c>
      <c r="I10" s="38">
        <f t="shared" si="9"/>
        <v>41949</v>
      </c>
      <c r="J10" s="1"/>
      <c r="K10" s="45">
        <f t="shared" si="4"/>
        <v>41979</v>
      </c>
      <c r="L10" s="38">
        <f t="shared" si="10"/>
        <v>41979</v>
      </c>
      <c r="M10" s="1"/>
      <c r="N10" s="45">
        <f t="shared" si="5"/>
        <v>42010</v>
      </c>
      <c r="O10" s="38">
        <f t="shared" si="11"/>
        <v>42010</v>
      </c>
      <c r="P10" s="1"/>
      <c r="Q10" s="45">
        <f t="shared" si="6"/>
        <v>42041</v>
      </c>
      <c r="R10" s="38">
        <f t="shared" si="12"/>
        <v>42041</v>
      </c>
      <c r="T10" s="61" t="s">
        <v>34</v>
      </c>
      <c r="U10" s="70">
        <f t="array" aca="1" ref="U10" ca="1">SUMPRODUCT((TRANSPOSE(ROW(INDIRECT(B$5&amp;":"&amp;EOMONTH(B$5,0))))&gt;DebutVac)*(TRANSPOSE(ROW(INDIRECT(B$5&amp;":"&amp;EOMONTH(B$5,0))))&lt;FinVac)*(WEEKDAY(TRANSPOSE(ROW(INDIRECT(B$5&amp;":"&amp;EOMONTH(B$5,0)))))&lt;&gt;1))</f>
        <v>1</v>
      </c>
      <c r="V10" s="71">
        <f t="array" aca="1" ref="V10" ca="1">SUMPRODUCT((TRANSPOSE(ROW(INDIRECT(C$5&amp;":"&amp;EOMONTH(C$5,0))))&gt;DebutVac)*(TRANSPOSE(ROW(INDIRECT(C$5&amp;":"&amp;EOMONTH(C$5,0))))&lt;FinVac)*(WEEKDAY(TRANSPOSE(ROW(INDIRECT(C$5&amp;":"&amp;EOMONTH(C$5,0)))))&lt;&gt;1))</f>
        <v>1</v>
      </c>
      <c r="W10" s="71" t="e">
        <f t="array" aca="1" ref="W10" ca="1">SUMPRODUCT((TRANSPOSE(ROW(INDIRECT(D$5&amp;":"&amp;EOMONTH(D$5,0))))&gt;DebutVac)*(TRANSPOSE(ROW(INDIRECT(D$5&amp;":"&amp;EOMONTH(D$5,0))))&lt;FinVac)*(WEEKDAY(TRANSPOSE(ROW(INDIRECT(D$5&amp;":"&amp;EOMONTH(D$5,0)))))&lt;&gt;1))</f>
        <v>#REF!</v>
      </c>
      <c r="X10" s="70">
        <f t="array" aca="1" ref="X10" ca="1">SUMPRODUCT((TRANSPOSE(ROW(INDIRECT(E$5&amp;":"&amp;EOMONTH(E$5,0))))&gt;DebutVac)*(TRANSPOSE(ROW(INDIRECT(E$5&amp;":"&amp;EOMONTH(E$5,0))))&lt;FinVac)*(WEEKDAY(TRANSPOSE(ROW(INDIRECT(E$5&amp;":"&amp;EOMONTH(E$5,0)))))&lt;&gt;1))</f>
        <v>12</v>
      </c>
      <c r="Y10" s="71">
        <f t="array" aca="1" ref="Y10" ca="1">SUMPRODUCT((TRANSPOSE(ROW(INDIRECT(F$5&amp;":"&amp;EOMONTH(F$5,0))))&gt;DebutVac)*(TRANSPOSE(ROW(INDIRECT(F$5&amp;":"&amp;EOMONTH(F$5,0))))&lt;FinVac)*(WEEKDAY(TRANSPOSE(ROW(INDIRECT(F$5&amp;":"&amp;EOMONTH(F$5,0)))))&lt;&gt;1))</f>
        <v>12</v>
      </c>
      <c r="Z10" s="71" t="e">
        <f t="array" aca="1" ref="Z10" ca="1">SUMPRODUCT((TRANSPOSE(ROW(INDIRECT(G$5&amp;":"&amp;EOMONTH(G$5,0))))&gt;DebutVac)*(TRANSPOSE(ROW(INDIRECT(G$5&amp;":"&amp;EOMONTH(G$5,0))))&lt;FinVac)*(WEEKDAY(TRANSPOSE(ROW(INDIRECT(G$5&amp;":"&amp;EOMONTH(G$5,0)))))&lt;&gt;1))</f>
        <v>#REF!</v>
      </c>
      <c r="AA10" s="70">
        <f t="array" aca="1" ref="AA10" ca="1">SUMPRODUCT((TRANSPOSE(ROW(INDIRECT(H$5&amp;":"&amp;EOMONTH(H$5,0))))&gt;DebutVac)*(TRANSPOSE(ROW(INDIRECT(H$5&amp;":"&amp;EOMONTH(H$5,0))))&lt;FinVac)*(WEEKDAY(TRANSPOSE(ROW(INDIRECT(H$5&amp;":"&amp;EOMONTH(H$5,0)))))&lt;&gt;1))</f>
        <v>1</v>
      </c>
      <c r="AB10" s="71">
        <f t="array" aca="1" ref="AB10" ca="1">SUMPRODUCT((TRANSPOSE(ROW(INDIRECT(I$5&amp;":"&amp;EOMONTH(I$5,0))))&gt;DebutVac)*(TRANSPOSE(ROW(INDIRECT(I$5&amp;":"&amp;EOMONTH(I$5,0))))&lt;FinVac)*(WEEKDAY(TRANSPOSE(ROW(INDIRECT(I$5&amp;":"&amp;EOMONTH(I$5,0)))))&lt;&gt;1))</f>
        <v>1</v>
      </c>
      <c r="AC10" s="71" t="e">
        <f t="array" aca="1" ref="AC10" ca="1">SUMPRODUCT((TRANSPOSE(ROW(INDIRECT(J$5&amp;":"&amp;EOMONTH(J$5,0))))&gt;DebutVac)*(TRANSPOSE(ROW(INDIRECT(J$5&amp;":"&amp;EOMONTH(J$5,0))))&lt;FinVac)*(WEEKDAY(TRANSPOSE(ROW(INDIRECT(J$5&amp;":"&amp;EOMONTH(J$5,0)))))&lt;&gt;1))</f>
        <v>#REF!</v>
      </c>
      <c r="AD10" s="70">
        <f t="array" aca="1" ref="AD10" ca="1">SUMPRODUCT((TRANSPOSE(ROW(INDIRECT(K$5&amp;":"&amp;EOMONTH(K$5,0))))&gt;DebutVac)*(TRANSPOSE(ROW(INDIRECT(K$5&amp;":"&amp;EOMONTH(K$5,0))))&lt;FinVac)*(WEEKDAY(TRANSPOSE(ROW(INDIRECT(K$5&amp;":"&amp;EOMONTH(K$5,0)))))&lt;&gt;1))</f>
        <v>10</v>
      </c>
      <c r="AE10" s="71">
        <f t="array" aca="1" ref="AE10" ca="1">SUMPRODUCT((TRANSPOSE(ROW(INDIRECT(L$5&amp;":"&amp;EOMONTH(L$5,0))))&gt;DebutVac)*(TRANSPOSE(ROW(INDIRECT(L$5&amp;":"&amp;EOMONTH(L$5,0))))&lt;FinVac)*(WEEKDAY(TRANSPOSE(ROW(INDIRECT(L$5&amp;":"&amp;EOMONTH(L$5,0)))))&lt;&gt;1))</f>
        <v>10</v>
      </c>
      <c r="AF10" s="71" t="e">
        <f t="array" aca="1" ref="AF10" ca="1">SUMPRODUCT((TRANSPOSE(ROW(INDIRECT(M$5&amp;":"&amp;EOMONTH(M$5,0))))&gt;DebutVac)*(TRANSPOSE(ROW(INDIRECT(M$5&amp;":"&amp;EOMONTH(M$5,0))))&lt;FinVac)*(WEEKDAY(TRANSPOSE(ROW(INDIRECT(M$5&amp;":"&amp;EOMONTH(M$5,0)))))&lt;&gt;1))</f>
        <v>#REF!</v>
      </c>
      <c r="AG10" s="70">
        <f t="array" aca="1" ref="AG10" ca="1">SUMPRODUCT((TRANSPOSE(ROW(INDIRECT(N$5&amp;":"&amp;EOMONTH(N$5,0))))&gt;DebutVac)*(TRANSPOSE(ROW(INDIRECT(N$5&amp;":"&amp;EOMONTH(N$5,0))))&lt;FinVac)*(WEEKDAY(TRANSPOSE(ROW(INDIRECT(N$5&amp;":"&amp;EOMONTH(N$5,0)))))&lt;&gt;1))</f>
        <v>3</v>
      </c>
      <c r="AH10" s="71">
        <f t="array" aca="1" ref="AH10" ca="1">SUMPRODUCT((TRANSPOSE(ROW(INDIRECT(O$5&amp;":"&amp;EOMONTH(O$5,0))))&gt;DebutVac)*(TRANSPOSE(ROW(INDIRECT(O$5&amp;":"&amp;EOMONTH(O$5,0))))&lt;FinVac)*(WEEKDAY(TRANSPOSE(ROW(INDIRECT(O$5&amp;":"&amp;EOMONTH(O$5,0)))))&lt;&gt;1))</f>
        <v>3</v>
      </c>
      <c r="AI10" s="71" t="e">
        <f t="array" aca="1" ref="AI10" ca="1">SUMPRODUCT((TRANSPOSE(ROW(INDIRECT(P$5&amp;":"&amp;EOMONTH(P$5,0))))&gt;DebutVac)*(TRANSPOSE(ROW(INDIRECT(P$5&amp;":"&amp;EOMONTH(P$5,0))))&lt;FinVac)*(WEEKDAY(TRANSPOSE(ROW(INDIRECT(P$5&amp;":"&amp;EOMONTH(P$5,0)))))&lt;&gt;1))</f>
        <v>#REF!</v>
      </c>
      <c r="AJ10" s="70">
        <f t="array" aca="1" ref="AJ10" ca="1">SUMPRODUCT((TRANSPOSE(ROW(INDIRECT(Q$5&amp;":"&amp;EOMONTH(Q$5,0))))&gt;DebutVac)*(TRANSPOSE(ROW(INDIRECT(Q$5&amp;":"&amp;EOMONTH(Q$5,0))))&lt;FinVac)*(WEEKDAY(TRANSPOSE(ROW(INDIRECT(Q$5&amp;":"&amp;EOMONTH(Q$5,0)))))&lt;&gt;1))</f>
        <v>13</v>
      </c>
      <c r="AK10" s="62"/>
      <c r="AL10" s="62"/>
    </row>
    <row r="11" spans="2:38" ht="15.75" customHeight="1" thickBot="1">
      <c r="B11" s="45">
        <f t="shared" si="1"/>
        <v>41889</v>
      </c>
      <c r="C11" s="38">
        <f t="shared" si="7"/>
        <v>41889</v>
      </c>
      <c r="D11" s="1"/>
      <c r="E11" s="45">
        <f t="shared" si="2"/>
        <v>41919</v>
      </c>
      <c r="F11" s="38">
        <f t="shared" si="8"/>
        <v>41919</v>
      </c>
      <c r="G11" s="1"/>
      <c r="H11" s="45">
        <f t="shared" si="3"/>
        <v>41950</v>
      </c>
      <c r="I11" s="38">
        <f t="shared" si="9"/>
        <v>41950</v>
      </c>
      <c r="J11" s="1"/>
      <c r="K11" s="45">
        <f t="shared" si="4"/>
        <v>41980</v>
      </c>
      <c r="L11" s="38">
        <f t="shared" si="10"/>
        <v>41980</v>
      </c>
      <c r="M11" s="1"/>
      <c r="N11" s="45">
        <f t="shared" si="5"/>
        <v>42011</v>
      </c>
      <c r="O11" s="38">
        <f t="shared" si="11"/>
        <v>42011</v>
      </c>
      <c r="P11" s="1"/>
      <c r="Q11" s="45">
        <f t="shared" si="6"/>
        <v>42042</v>
      </c>
      <c r="R11" s="38">
        <f t="shared" si="12"/>
        <v>42042</v>
      </c>
      <c r="T11" s="92" t="s">
        <v>42</v>
      </c>
      <c r="U11" s="93">
        <f t="array" aca="1" ref="U11" ca="1">SUMPRODUCT((WEEKDAY(ROW(INDIRECT(B$5&amp;":"&amp;EOMONTH(B$5,0))))=ROWS($1:2))*(COUNTIF(Feries,ROW(INDIRECT(B$5&amp;":"&amp;EOMONTH(B$5,0))))=0))-SUMPRODUCT((WEEKDAY(TRANSPOSE(ROW(INDIRECT(B$5&amp;":"&amp;EOMONTH(B$5,0)))))=ROWS($1:2))*(COUNTIF(Feries,TRANSPOSE(ROW(INDIRECT(B$5&amp;":"&amp;EOMONTH(B$5,0)))))=0)*(TRANSPOSE(ROW(INDIRECT(B$5&amp;":"&amp;EOMONTH(B$5,0))))&gt;DebutVac)*(TRANSPOSE(ROW(INDIRECT(B$5&amp;":"&amp;EOMONTH(B$5,0))))&lt;FinVac))</f>
        <v>4</v>
      </c>
      <c r="V11" s="94">
        <f t="array" aca="1" ref="V11" ca="1">SUMPRODUCT((WEEKDAY(ROW(INDIRECT(C$5&amp;":"&amp;EOMONTH(C$5,0))))=ROWS($1:2))*(COUNTIF(Feries,ROW(INDIRECT(C$5&amp;":"&amp;EOMONTH(C$5,0))))=0))-SUMPRODUCT((WEEKDAY(TRANSPOSE(ROW(INDIRECT(C$5&amp;":"&amp;EOMONTH(C$5,0)))))=ROWS($1:2))*(COUNTIF(Feries,TRANSPOSE(ROW(INDIRECT(C$5&amp;":"&amp;EOMONTH(C$5,0)))))=0)*(TRANSPOSE(ROW(INDIRECT(C$5&amp;":"&amp;EOMONTH(C$5,0))))&gt;DebutVac)*(TRANSPOSE(ROW(INDIRECT(C$5&amp;":"&amp;EOMONTH(C$5,0))))&lt;FinVac))</f>
        <v>4</v>
      </c>
      <c r="W11" s="94" t="e">
        <f t="array" aca="1" ref="W11" ca="1">SUMPRODUCT((WEEKDAY(ROW(INDIRECT(D$5&amp;":"&amp;EOMONTH(D$5,0))))=ROWS($1:2))*(COUNTIF(Feries,ROW(INDIRECT(D$5&amp;":"&amp;EOMONTH(D$5,0))))=0))-SUMPRODUCT((WEEKDAY(TRANSPOSE(ROW(INDIRECT(D$5&amp;":"&amp;EOMONTH(D$5,0)))))=ROWS($1:2))*(COUNTIF(Feries,TRANSPOSE(ROW(INDIRECT(D$5&amp;":"&amp;EOMONTH(D$5,0)))))=0)*(TRANSPOSE(ROW(INDIRECT(D$5&amp;":"&amp;EOMONTH(D$5,0))))&gt;DebutVac)*(TRANSPOSE(ROW(INDIRECT(D$5&amp;":"&amp;EOMONTH(D$5,0))))&lt;FinVac))</f>
        <v>#REF!</v>
      </c>
      <c r="X11" s="93">
        <f t="array" aca="1" ref="X11" ca="1">SUMPRODUCT((WEEKDAY(ROW(INDIRECT(E$5&amp;":"&amp;EOMONTH(E$5,0))))=ROWS($1:2))*(COUNTIF(Feries,ROW(INDIRECT(E$5&amp;":"&amp;EOMONTH(E$5,0))))=0))-SUMPRODUCT((WEEKDAY(TRANSPOSE(ROW(INDIRECT(E$5&amp;":"&amp;EOMONTH(E$5,0)))))=ROWS($1:2))*(COUNTIF(Feries,TRANSPOSE(ROW(INDIRECT(E$5&amp;":"&amp;EOMONTH(E$5,0)))))=0)*(TRANSPOSE(ROW(INDIRECT(E$5&amp;":"&amp;EOMONTH(E$5,0))))&gt;DebutVac)*(TRANSPOSE(ROW(INDIRECT(E$5&amp;":"&amp;EOMONTH(E$5,0))))&lt;FinVac))</f>
        <v>2</v>
      </c>
      <c r="Y11" s="94">
        <f t="array" aca="1" ref="Y11" ca="1">SUMPRODUCT((WEEKDAY(ROW(INDIRECT(F$5&amp;":"&amp;EOMONTH(F$5,0))))=ROWS($1:2))*(COUNTIF(Feries,ROW(INDIRECT(F$5&amp;":"&amp;EOMONTH(F$5,0))))=0))-SUMPRODUCT((WEEKDAY(TRANSPOSE(ROW(INDIRECT(F$5&amp;":"&amp;EOMONTH(F$5,0)))))=ROWS($1:2))*(COUNTIF(Feries,TRANSPOSE(ROW(INDIRECT(F$5&amp;":"&amp;EOMONTH(F$5,0)))))=0)*(TRANSPOSE(ROW(INDIRECT(F$5&amp;":"&amp;EOMONTH(F$5,0))))&gt;DebutVac)*(TRANSPOSE(ROW(INDIRECT(F$5&amp;":"&amp;EOMONTH(F$5,0))))&lt;FinVac))</f>
        <v>2</v>
      </c>
      <c r="Z11" s="94" t="e">
        <f t="array" aca="1" ref="Z11" ca="1">SUMPRODUCT((WEEKDAY(ROW(INDIRECT(G$5&amp;":"&amp;EOMONTH(G$5,0))))=ROWS($1:2))*(COUNTIF(Feries,ROW(INDIRECT(G$5&amp;":"&amp;EOMONTH(G$5,0))))=0))-SUMPRODUCT((WEEKDAY(TRANSPOSE(ROW(INDIRECT(G$5&amp;":"&amp;EOMONTH(G$5,0)))))=ROWS($1:2))*(COUNTIF(Feries,TRANSPOSE(ROW(INDIRECT(G$5&amp;":"&amp;EOMONTH(G$5,0)))))=0)*(TRANSPOSE(ROW(INDIRECT(G$5&amp;":"&amp;EOMONTH(G$5,0))))&gt;DebutVac)*(TRANSPOSE(ROW(INDIRECT(G$5&amp;":"&amp;EOMONTH(G$5,0))))&lt;FinVac))</f>
        <v>#REF!</v>
      </c>
      <c r="AA11" s="93">
        <f t="array" aca="1" ref="AA11" ca="1">SUMPRODUCT((WEEKDAY(ROW(INDIRECT(H$5&amp;":"&amp;EOMONTH(H$5,0))))=ROWS($1:2))*(COUNTIF(Feries,ROW(INDIRECT(H$5&amp;":"&amp;EOMONTH(H$5,0))))=0))-SUMPRODUCT((WEEKDAY(TRANSPOSE(ROW(INDIRECT(H$5&amp;":"&amp;EOMONTH(H$5,0)))))=ROWS($1:2))*(COUNTIF(Feries,TRANSPOSE(ROW(INDIRECT(H$5&amp;":"&amp;EOMONTH(H$5,0)))))=0)*(TRANSPOSE(ROW(INDIRECT(H$5&amp;":"&amp;EOMONTH(H$5,0))))&gt;DebutVac)*(TRANSPOSE(ROW(INDIRECT(H$5&amp;":"&amp;EOMONTH(H$5,0))))&lt;FinVac))</f>
        <v>4</v>
      </c>
      <c r="AB11" s="94">
        <f t="array" aca="1" ref="AB11" ca="1">SUMPRODUCT((WEEKDAY(ROW(INDIRECT(I$5&amp;":"&amp;EOMONTH(I$5,0))))=ROWS($1:2))*(COUNTIF(Feries,ROW(INDIRECT(I$5&amp;":"&amp;EOMONTH(I$5,0))))=0))-SUMPRODUCT((WEEKDAY(TRANSPOSE(ROW(INDIRECT(I$5&amp;":"&amp;EOMONTH(I$5,0)))))=ROWS($1:2))*(COUNTIF(Feries,TRANSPOSE(ROW(INDIRECT(I$5&amp;":"&amp;EOMONTH(I$5,0)))))=0)*(TRANSPOSE(ROW(INDIRECT(I$5&amp;":"&amp;EOMONTH(I$5,0))))&gt;DebutVac)*(TRANSPOSE(ROW(INDIRECT(I$5&amp;":"&amp;EOMONTH(I$5,0))))&lt;FinVac))</f>
        <v>4</v>
      </c>
      <c r="AC11" s="94" t="e">
        <f t="array" aca="1" ref="AC11" ca="1">SUMPRODUCT((WEEKDAY(ROW(INDIRECT(J$5&amp;":"&amp;EOMONTH(J$5,0))))=ROWS($1:2))*(COUNTIF(Feries,ROW(INDIRECT(J$5&amp;":"&amp;EOMONTH(J$5,0))))=0))-SUMPRODUCT((WEEKDAY(TRANSPOSE(ROW(INDIRECT(J$5&amp;":"&amp;EOMONTH(J$5,0)))))=ROWS($1:2))*(COUNTIF(Feries,TRANSPOSE(ROW(INDIRECT(J$5&amp;":"&amp;EOMONTH(J$5,0)))))=0)*(TRANSPOSE(ROW(INDIRECT(J$5&amp;":"&amp;EOMONTH(J$5,0))))&gt;DebutVac)*(TRANSPOSE(ROW(INDIRECT(J$5&amp;":"&amp;EOMONTH(J$5,0))))&lt;FinVac))</f>
        <v>#REF!</v>
      </c>
      <c r="AD11" s="93">
        <f t="array" aca="1" ref="AD11" ca="1">SUMPRODUCT((WEEKDAY(ROW(INDIRECT(K$5&amp;":"&amp;EOMONTH(K$5,0))))=ROWS($1:2))*(COUNTIF(Feries,ROW(INDIRECT(K$5&amp;":"&amp;EOMONTH(K$5,0))))=0))-SUMPRODUCT((WEEKDAY(TRANSPOSE(ROW(INDIRECT(K$5&amp;":"&amp;EOMONTH(K$5,0)))))=ROWS($1:2))*(COUNTIF(Feries,TRANSPOSE(ROW(INDIRECT(K$5&amp;":"&amp;EOMONTH(K$5,0)))))=0)*(TRANSPOSE(ROW(INDIRECT(K$5&amp;":"&amp;EOMONTH(K$5,0))))&gt;DebutVac)*(TRANSPOSE(ROW(INDIRECT(K$5&amp;":"&amp;EOMONTH(K$5,0))))&lt;FinVac))</f>
        <v>3</v>
      </c>
      <c r="AE11" s="94">
        <f t="array" aca="1" ref="AE11" ca="1">SUMPRODUCT((WEEKDAY(ROW(INDIRECT(L$5&amp;":"&amp;EOMONTH(L$5,0))))=ROWS($1:2))*(COUNTIF(Feries,ROW(INDIRECT(L$5&amp;":"&amp;EOMONTH(L$5,0))))=0))-SUMPRODUCT((WEEKDAY(TRANSPOSE(ROW(INDIRECT(L$5&amp;":"&amp;EOMONTH(L$5,0)))))=ROWS($1:2))*(COUNTIF(Feries,TRANSPOSE(ROW(INDIRECT(L$5&amp;":"&amp;EOMONTH(L$5,0)))))=0)*(TRANSPOSE(ROW(INDIRECT(L$5&amp;":"&amp;EOMONTH(L$5,0))))&gt;DebutVac)*(TRANSPOSE(ROW(INDIRECT(L$5&amp;":"&amp;EOMONTH(L$5,0))))&lt;FinVac))</f>
        <v>3</v>
      </c>
      <c r="AF11" s="94" t="e">
        <f t="array" aca="1" ref="AF11" ca="1">SUMPRODUCT((WEEKDAY(ROW(INDIRECT(M$5&amp;":"&amp;EOMONTH(M$5,0))))=ROWS($1:2))*(COUNTIF(Feries,ROW(INDIRECT(M$5&amp;":"&amp;EOMONTH(M$5,0))))=0))-SUMPRODUCT((WEEKDAY(TRANSPOSE(ROW(INDIRECT(M$5&amp;":"&amp;EOMONTH(M$5,0)))))=ROWS($1:2))*(COUNTIF(Feries,TRANSPOSE(ROW(INDIRECT(M$5&amp;":"&amp;EOMONTH(M$5,0)))))=0)*(TRANSPOSE(ROW(INDIRECT(M$5&amp;":"&amp;EOMONTH(M$5,0))))&gt;DebutVac)*(TRANSPOSE(ROW(INDIRECT(M$5&amp;":"&amp;EOMONTH(M$5,0))))&lt;FinVac))</f>
        <v>#REF!</v>
      </c>
      <c r="AG11" s="93">
        <f t="array" aca="1" ref="AG11" ca="1">SUMPRODUCT((WEEKDAY(ROW(INDIRECT(N$5&amp;":"&amp;EOMONTH(N$5,0))))=ROWS($1:2))*(COUNTIF(Feries,ROW(INDIRECT(N$5&amp;":"&amp;EOMONTH(N$5,0))))=0))-SUMPRODUCT((WEEKDAY(TRANSPOSE(ROW(INDIRECT(N$5&amp;":"&amp;EOMONTH(N$5,0)))))=ROWS($1:2))*(COUNTIF(Feries,TRANSPOSE(ROW(INDIRECT(N$5&amp;":"&amp;EOMONTH(N$5,0)))))=0)*(TRANSPOSE(ROW(INDIRECT(N$5&amp;":"&amp;EOMONTH(N$5,0))))&gt;DebutVac)*(TRANSPOSE(ROW(INDIRECT(N$5&amp;":"&amp;EOMONTH(N$5,0))))&lt;FinVac))</f>
        <v>4</v>
      </c>
      <c r="AH11" s="94">
        <f t="array" aca="1" ref="AH11" ca="1">SUMPRODUCT((WEEKDAY(ROW(INDIRECT(O$5&amp;":"&amp;EOMONTH(O$5,0))))=ROWS($1:2))*(COUNTIF(Feries,ROW(INDIRECT(O$5&amp;":"&amp;EOMONTH(O$5,0))))=0))-SUMPRODUCT((WEEKDAY(TRANSPOSE(ROW(INDIRECT(O$5&amp;":"&amp;EOMONTH(O$5,0)))))=ROWS($1:2))*(COUNTIF(Feries,TRANSPOSE(ROW(INDIRECT(O$5&amp;":"&amp;EOMONTH(O$5,0)))))=0)*(TRANSPOSE(ROW(INDIRECT(O$5&amp;":"&amp;EOMONTH(O$5,0))))&gt;DebutVac)*(TRANSPOSE(ROW(INDIRECT(O$5&amp;":"&amp;EOMONTH(O$5,0))))&lt;FinVac))</f>
        <v>4</v>
      </c>
      <c r="AI11" s="94" t="e">
        <f t="array" aca="1" ref="AI11" ca="1">SUMPRODUCT((WEEKDAY(ROW(INDIRECT(P$5&amp;":"&amp;EOMONTH(P$5,0))))=ROWS($1:2))*(COUNTIF(Feries,ROW(INDIRECT(P$5&amp;":"&amp;EOMONTH(P$5,0))))=0))-SUMPRODUCT((WEEKDAY(TRANSPOSE(ROW(INDIRECT(P$5&amp;":"&amp;EOMONTH(P$5,0)))))=ROWS($1:2))*(COUNTIF(Feries,TRANSPOSE(ROW(INDIRECT(P$5&amp;":"&amp;EOMONTH(P$5,0)))))=0)*(TRANSPOSE(ROW(INDIRECT(P$5&amp;":"&amp;EOMONTH(P$5,0))))&gt;DebutVac)*(TRANSPOSE(ROW(INDIRECT(P$5&amp;":"&amp;EOMONTH(P$5,0))))&lt;FinVac))</f>
        <v>#REF!</v>
      </c>
      <c r="AJ11" s="93">
        <f t="array" aca="1" ref="AJ11" ca="1">SUMPRODUCT((WEEKDAY(ROW(INDIRECT(Q$5&amp;":"&amp;EOMONTH(Q$5,0))))=ROWS($1:2))*(COUNTIF(Feries,ROW(INDIRECT(Q$5&amp;":"&amp;EOMONTH(Q$5,0))))=0))-SUMPRODUCT((WEEKDAY(TRANSPOSE(ROW(INDIRECT(Q$5&amp;":"&amp;EOMONTH(Q$5,0)))))=ROWS($1:2))*(COUNTIF(Feries,TRANSPOSE(ROW(INDIRECT(Q$5&amp;":"&amp;EOMONTH(Q$5,0)))))=0)*(TRANSPOSE(ROW(INDIRECT(Q$5&amp;":"&amp;EOMONTH(Q$5,0))))&gt;DebutVac)*(TRANSPOSE(ROW(INDIRECT(Q$5&amp;":"&amp;EOMONTH(Q$5,0))))&lt;FinVac))</f>
        <v>2</v>
      </c>
      <c r="AK11" s="63"/>
      <c r="AL11" s="63"/>
    </row>
    <row r="12" spans="2:38" ht="15.75" customHeight="1">
      <c r="B12" s="45">
        <f t="shared" si="1"/>
        <v>41890</v>
      </c>
      <c r="C12" s="38">
        <f t="shared" si="7"/>
        <v>41890</v>
      </c>
      <c r="D12" s="1"/>
      <c r="E12" s="45">
        <f t="shared" si="2"/>
        <v>41920</v>
      </c>
      <c r="F12" s="38">
        <f t="shared" si="8"/>
        <v>41920</v>
      </c>
      <c r="G12" s="1"/>
      <c r="H12" s="45">
        <f t="shared" si="3"/>
        <v>41951</v>
      </c>
      <c r="I12" s="38">
        <f t="shared" si="9"/>
        <v>41951</v>
      </c>
      <c r="J12" s="1"/>
      <c r="K12" s="45">
        <f t="shared" si="4"/>
        <v>41981</v>
      </c>
      <c r="L12" s="38">
        <f t="shared" si="10"/>
        <v>41981</v>
      </c>
      <c r="M12" s="1"/>
      <c r="N12" s="45">
        <f t="shared" si="5"/>
        <v>42012</v>
      </c>
      <c r="O12" s="38">
        <f t="shared" si="11"/>
        <v>42012</v>
      </c>
      <c r="P12" s="1"/>
      <c r="Q12" s="45">
        <f t="shared" si="6"/>
        <v>42043</v>
      </c>
      <c r="R12" s="38">
        <f t="shared" si="12"/>
        <v>42043</v>
      </c>
      <c r="T12" s="92" t="s">
        <v>43</v>
      </c>
      <c r="U12" s="93">
        <f t="array" aca="1" ref="U12" ca="1">SUMPRODUCT((WEEKDAY(ROW(INDIRECT(B$5&amp;":"&amp;EOMONTH(B$5,0))))=ROWS($1:3))*(COUNTIF(Feries,ROW(INDIRECT(B$5&amp;":"&amp;EOMONTH(B$5,0))))=0))-SUMPRODUCT((WEEKDAY(TRANSPOSE(ROW(INDIRECT(B$5&amp;":"&amp;EOMONTH(B$5,0)))))=ROWS($1:3))*(COUNTIF(Feries,TRANSPOSE(ROW(INDIRECT(B$5&amp;":"&amp;EOMONTH(B$5,0)))))=0)*(TRANSPOSE(ROW(INDIRECT(B$5&amp;":"&amp;EOMONTH(B$5,0))))&gt;DebutVac)*(TRANSPOSE(ROW(INDIRECT(B$5&amp;":"&amp;EOMONTH(B$5,0))))&lt;FinVac))</f>
        <v>5</v>
      </c>
      <c r="V12" s="94">
        <f t="array" aca="1" ref="V12" ca="1">SUMPRODUCT((WEEKDAY(ROW(INDIRECT(C$5&amp;":"&amp;EOMONTH(C$5,0))))=ROWS($1:3))*(COUNTIF(Feries,ROW(INDIRECT(C$5&amp;":"&amp;EOMONTH(C$5,0))))=0))-SUMPRODUCT((WEEKDAY(TRANSPOSE(ROW(INDIRECT(C$5&amp;":"&amp;EOMONTH(C$5,0)))))=ROWS($1:3))*(COUNTIF(Feries,TRANSPOSE(ROW(INDIRECT(C$5&amp;":"&amp;EOMONTH(C$5,0)))))=0)*(TRANSPOSE(ROW(INDIRECT(C$5&amp;":"&amp;EOMONTH(C$5,0))))&gt;DebutVac)*(TRANSPOSE(ROW(INDIRECT(C$5&amp;":"&amp;EOMONTH(C$5,0))))&lt;FinVac))</f>
        <v>5</v>
      </c>
      <c r="W12" s="94" t="e">
        <f t="array" aca="1" ref="W12" ca="1">SUMPRODUCT((WEEKDAY(ROW(INDIRECT(D$5&amp;":"&amp;EOMONTH(D$5,0))))=ROWS($1:3))*(COUNTIF(Feries,ROW(INDIRECT(D$5&amp;":"&amp;EOMONTH(D$5,0))))=0))-SUMPRODUCT((WEEKDAY(TRANSPOSE(ROW(INDIRECT(D$5&amp;":"&amp;EOMONTH(D$5,0)))))=ROWS($1:3))*(COUNTIF(Feries,TRANSPOSE(ROW(INDIRECT(D$5&amp;":"&amp;EOMONTH(D$5,0)))))=0)*(TRANSPOSE(ROW(INDIRECT(D$5&amp;":"&amp;EOMONTH(D$5,0))))&gt;DebutVac)*(TRANSPOSE(ROW(INDIRECT(D$5&amp;":"&amp;EOMONTH(D$5,0))))&lt;FinVac))</f>
        <v>#REF!</v>
      </c>
      <c r="X12" s="93">
        <f t="array" aca="1" ref="X12" ca="1">SUMPRODUCT((WEEKDAY(ROW(INDIRECT(E$5&amp;":"&amp;EOMONTH(E$5,0))))=ROWS($1:3))*(COUNTIF(Feries,ROW(INDIRECT(E$5&amp;":"&amp;EOMONTH(E$5,0))))=0))-SUMPRODUCT((WEEKDAY(TRANSPOSE(ROW(INDIRECT(E$5&amp;":"&amp;EOMONTH(E$5,0)))))=ROWS($1:3))*(COUNTIF(Feries,TRANSPOSE(ROW(INDIRECT(E$5&amp;":"&amp;EOMONTH(E$5,0)))))=0)*(TRANSPOSE(ROW(INDIRECT(E$5&amp;":"&amp;EOMONTH(E$5,0))))&gt;DebutVac)*(TRANSPOSE(ROW(INDIRECT(E$5&amp;":"&amp;EOMONTH(E$5,0))))&lt;FinVac))</f>
        <v>2</v>
      </c>
      <c r="Y12" s="94">
        <f t="array" aca="1" ref="Y12" ca="1">SUMPRODUCT((WEEKDAY(ROW(INDIRECT(F$5&amp;":"&amp;EOMONTH(F$5,0))))=ROWS($1:3))*(COUNTIF(Feries,ROW(INDIRECT(F$5&amp;":"&amp;EOMONTH(F$5,0))))=0))-SUMPRODUCT((WEEKDAY(TRANSPOSE(ROW(INDIRECT(F$5&amp;":"&amp;EOMONTH(F$5,0)))))=ROWS($1:3))*(COUNTIF(Feries,TRANSPOSE(ROW(INDIRECT(F$5&amp;":"&amp;EOMONTH(F$5,0)))))=0)*(TRANSPOSE(ROW(INDIRECT(F$5&amp;":"&amp;EOMONTH(F$5,0))))&gt;DebutVac)*(TRANSPOSE(ROW(INDIRECT(F$5&amp;":"&amp;EOMONTH(F$5,0))))&lt;FinVac))</f>
        <v>2</v>
      </c>
      <c r="Z12" s="94" t="e">
        <f t="array" aca="1" ref="Z12" ca="1">SUMPRODUCT((WEEKDAY(ROW(INDIRECT(G$5&amp;":"&amp;EOMONTH(G$5,0))))=ROWS($1:3))*(COUNTIF(Feries,ROW(INDIRECT(G$5&amp;":"&amp;EOMONTH(G$5,0))))=0))-SUMPRODUCT((WEEKDAY(TRANSPOSE(ROW(INDIRECT(G$5&amp;":"&amp;EOMONTH(G$5,0)))))=ROWS($1:3))*(COUNTIF(Feries,TRANSPOSE(ROW(INDIRECT(G$5&amp;":"&amp;EOMONTH(G$5,0)))))=0)*(TRANSPOSE(ROW(INDIRECT(G$5&amp;":"&amp;EOMONTH(G$5,0))))&gt;DebutVac)*(TRANSPOSE(ROW(INDIRECT(G$5&amp;":"&amp;EOMONTH(G$5,0))))&lt;FinVac))</f>
        <v>#REF!</v>
      </c>
      <c r="AA12" s="93">
        <f t="array" aca="1" ref="AA12" ca="1">SUMPRODUCT((WEEKDAY(ROW(INDIRECT(H$5&amp;":"&amp;EOMONTH(H$5,0))))=ROWS($1:3))*(COUNTIF(Feries,ROW(INDIRECT(H$5&amp;":"&amp;EOMONTH(H$5,0))))=0))-SUMPRODUCT((WEEKDAY(TRANSPOSE(ROW(INDIRECT(H$5&amp;":"&amp;EOMONTH(H$5,0)))))=ROWS($1:3))*(COUNTIF(Feries,TRANSPOSE(ROW(INDIRECT(H$5&amp;":"&amp;EOMONTH(H$5,0)))))=0)*(TRANSPOSE(ROW(INDIRECT(H$5&amp;":"&amp;EOMONTH(H$5,0))))&gt;DebutVac)*(TRANSPOSE(ROW(INDIRECT(H$5&amp;":"&amp;EOMONTH(H$5,0))))&lt;FinVac))</f>
        <v>3</v>
      </c>
      <c r="AB12" s="94">
        <f t="array" aca="1" ref="AB12" ca="1">SUMPRODUCT((WEEKDAY(ROW(INDIRECT(I$5&amp;":"&amp;EOMONTH(I$5,0))))=ROWS($1:3))*(COUNTIF(Feries,ROW(INDIRECT(I$5&amp;":"&amp;EOMONTH(I$5,0))))=0))-SUMPRODUCT((WEEKDAY(TRANSPOSE(ROW(INDIRECT(I$5&amp;":"&amp;EOMONTH(I$5,0)))))=ROWS($1:3))*(COUNTIF(Feries,TRANSPOSE(ROW(INDIRECT(I$5&amp;":"&amp;EOMONTH(I$5,0)))))=0)*(TRANSPOSE(ROW(INDIRECT(I$5&amp;":"&amp;EOMONTH(I$5,0))))&gt;DebutVac)*(TRANSPOSE(ROW(INDIRECT(I$5&amp;":"&amp;EOMONTH(I$5,0))))&lt;FinVac))</f>
        <v>3</v>
      </c>
      <c r="AC12" s="94" t="e">
        <f t="array" aca="1" ref="AC12" ca="1">SUMPRODUCT((WEEKDAY(ROW(INDIRECT(J$5&amp;":"&amp;EOMONTH(J$5,0))))=ROWS($1:3))*(COUNTIF(Feries,ROW(INDIRECT(J$5&amp;":"&amp;EOMONTH(J$5,0))))=0))-SUMPRODUCT((WEEKDAY(TRANSPOSE(ROW(INDIRECT(J$5&amp;":"&amp;EOMONTH(J$5,0)))))=ROWS($1:3))*(COUNTIF(Feries,TRANSPOSE(ROW(INDIRECT(J$5&amp;":"&amp;EOMONTH(J$5,0)))))=0)*(TRANSPOSE(ROW(INDIRECT(J$5&amp;":"&amp;EOMONTH(J$5,0))))&gt;DebutVac)*(TRANSPOSE(ROW(INDIRECT(J$5&amp;":"&amp;EOMONTH(J$5,0))))&lt;FinVac))</f>
        <v>#REF!</v>
      </c>
      <c r="AD12" s="93">
        <f t="array" aca="1" ref="AD12" ca="1">SUMPRODUCT((WEEKDAY(ROW(INDIRECT(K$5&amp;":"&amp;EOMONTH(K$5,0))))=ROWS($1:3))*(COUNTIF(Feries,ROW(INDIRECT(K$5&amp;":"&amp;EOMONTH(K$5,0))))=0))-SUMPRODUCT((WEEKDAY(TRANSPOSE(ROW(INDIRECT(K$5&amp;":"&amp;EOMONTH(K$5,0)))))=ROWS($1:3))*(COUNTIF(Feries,TRANSPOSE(ROW(INDIRECT(K$5&amp;":"&amp;EOMONTH(K$5,0)))))=0)*(TRANSPOSE(ROW(INDIRECT(K$5&amp;":"&amp;EOMONTH(K$5,0))))&gt;DebutVac)*(TRANSPOSE(ROW(INDIRECT(K$5&amp;":"&amp;EOMONTH(K$5,0))))&lt;FinVac))</f>
        <v>3</v>
      </c>
      <c r="AE12" s="94">
        <f t="array" aca="1" ref="AE12" ca="1">SUMPRODUCT((WEEKDAY(ROW(INDIRECT(L$5&amp;":"&amp;EOMONTH(L$5,0))))=ROWS($1:3))*(COUNTIF(Feries,ROW(INDIRECT(L$5&amp;":"&amp;EOMONTH(L$5,0))))=0))-SUMPRODUCT((WEEKDAY(TRANSPOSE(ROW(INDIRECT(L$5&amp;":"&amp;EOMONTH(L$5,0)))))=ROWS($1:3))*(COUNTIF(Feries,TRANSPOSE(ROW(INDIRECT(L$5&amp;":"&amp;EOMONTH(L$5,0)))))=0)*(TRANSPOSE(ROW(INDIRECT(L$5&amp;":"&amp;EOMONTH(L$5,0))))&gt;DebutVac)*(TRANSPOSE(ROW(INDIRECT(L$5&amp;":"&amp;EOMONTH(L$5,0))))&lt;FinVac))</f>
        <v>3</v>
      </c>
      <c r="AF12" s="94" t="e">
        <f t="array" aca="1" ref="AF12" ca="1">SUMPRODUCT((WEEKDAY(ROW(INDIRECT(M$5&amp;":"&amp;EOMONTH(M$5,0))))=ROWS($1:3))*(COUNTIF(Feries,ROW(INDIRECT(M$5&amp;":"&amp;EOMONTH(M$5,0))))=0))-SUMPRODUCT((WEEKDAY(TRANSPOSE(ROW(INDIRECT(M$5&amp;":"&amp;EOMONTH(M$5,0)))))=ROWS($1:3))*(COUNTIF(Feries,TRANSPOSE(ROW(INDIRECT(M$5&amp;":"&amp;EOMONTH(M$5,0)))))=0)*(TRANSPOSE(ROW(INDIRECT(M$5&amp;":"&amp;EOMONTH(M$5,0))))&gt;DebutVac)*(TRANSPOSE(ROW(INDIRECT(M$5&amp;":"&amp;EOMONTH(M$5,0))))&lt;FinVac))</f>
        <v>#REF!</v>
      </c>
      <c r="AG12" s="93">
        <f t="array" aca="1" ref="AG12" ca="1">SUMPRODUCT((WEEKDAY(ROW(INDIRECT(N$5&amp;":"&amp;EOMONTH(N$5,0))))=ROWS($1:3))*(COUNTIF(Feries,ROW(INDIRECT(N$5&amp;":"&amp;EOMONTH(N$5,0))))=0))-SUMPRODUCT((WEEKDAY(TRANSPOSE(ROW(INDIRECT(N$5&amp;":"&amp;EOMONTH(N$5,0)))))=ROWS($1:3))*(COUNTIF(Feries,TRANSPOSE(ROW(INDIRECT(N$5&amp;":"&amp;EOMONTH(N$5,0)))))=0)*(TRANSPOSE(ROW(INDIRECT(N$5&amp;":"&amp;EOMONTH(N$5,0))))&gt;DebutVac)*(TRANSPOSE(ROW(INDIRECT(N$5&amp;":"&amp;EOMONTH(N$5,0))))&lt;FinVac))</f>
        <v>4</v>
      </c>
      <c r="AH12" s="94">
        <f t="array" aca="1" ref="AH12" ca="1">SUMPRODUCT((WEEKDAY(ROW(INDIRECT(O$5&amp;":"&amp;EOMONTH(O$5,0))))=ROWS($1:3))*(COUNTIF(Feries,ROW(INDIRECT(O$5&amp;":"&amp;EOMONTH(O$5,0))))=0))-SUMPRODUCT((WEEKDAY(TRANSPOSE(ROW(INDIRECT(O$5&amp;":"&amp;EOMONTH(O$5,0)))))=ROWS($1:3))*(COUNTIF(Feries,TRANSPOSE(ROW(INDIRECT(O$5&amp;":"&amp;EOMONTH(O$5,0)))))=0)*(TRANSPOSE(ROW(INDIRECT(O$5&amp;":"&amp;EOMONTH(O$5,0))))&gt;DebutVac)*(TRANSPOSE(ROW(INDIRECT(O$5&amp;":"&amp;EOMONTH(O$5,0))))&lt;FinVac))</f>
        <v>4</v>
      </c>
      <c r="AI12" s="94" t="e">
        <f t="array" aca="1" ref="AI12" ca="1">SUMPRODUCT((WEEKDAY(ROW(INDIRECT(P$5&amp;":"&amp;EOMONTH(P$5,0))))=ROWS($1:3))*(COUNTIF(Feries,ROW(INDIRECT(P$5&amp;":"&amp;EOMONTH(P$5,0))))=0))-SUMPRODUCT((WEEKDAY(TRANSPOSE(ROW(INDIRECT(P$5&amp;":"&amp;EOMONTH(P$5,0)))))=ROWS($1:3))*(COUNTIF(Feries,TRANSPOSE(ROW(INDIRECT(P$5&amp;":"&amp;EOMONTH(P$5,0)))))=0)*(TRANSPOSE(ROW(INDIRECT(P$5&amp;":"&amp;EOMONTH(P$5,0))))&gt;DebutVac)*(TRANSPOSE(ROW(INDIRECT(P$5&amp;":"&amp;EOMONTH(P$5,0))))&lt;FinVac))</f>
        <v>#REF!</v>
      </c>
      <c r="AJ12" s="93">
        <f t="array" aca="1" ref="AJ12" ca="1">SUMPRODUCT((WEEKDAY(ROW(INDIRECT(Q$5&amp;":"&amp;EOMONTH(Q$5,0))))=ROWS($1:3))*(COUNTIF(Feries,ROW(INDIRECT(Q$5&amp;":"&amp;EOMONTH(Q$5,0))))=0))-SUMPRODUCT((WEEKDAY(TRANSPOSE(ROW(INDIRECT(Q$5&amp;":"&amp;EOMONTH(Q$5,0)))))=ROWS($1:3))*(COUNTIF(Feries,TRANSPOSE(ROW(INDIRECT(Q$5&amp;":"&amp;EOMONTH(Q$5,0)))))=0)*(TRANSPOSE(ROW(INDIRECT(Q$5&amp;":"&amp;EOMONTH(Q$5,0))))&gt;DebutVac)*(TRANSPOSE(ROW(INDIRECT(Q$5&amp;":"&amp;EOMONTH(Q$5,0))))&lt;FinVac))</f>
        <v>2</v>
      </c>
      <c r="AK12" s="50"/>
      <c r="AL12" s="50"/>
    </row>
    <row r="13" spans="2:38" ht="15.75" customHeight="1">
      <c r="B13" s="45">
        <f t="shared" si="1"/>
        <v>41891</v>
      </c>
      <c r="C13" s="38">
        <f t="shared" si="7"/>
        <v>41891</v>
      </c>
      <c r="D13" s="1"/>
      <c r="E13" s="45">
        <f t="shared" si="2"/>
        <v>41921</v>
      </c>
      <c r="F13" s="38">
        <f t="shared" si="8"/>
        <v>41921</v>
      </c>
      <c r="G13" s="1"/>
      <c r="H13" s="45">
        <f t="shared" si="3"/>
        <v>41952</v>
      </c>
      <c r="I13" s="38">
        <f t="shared" si="9"/>
        <v>41952</v>
      </c>
      <c r="J13" s="1"/>
      <c r="K13" s="45">
        <f t="shared" si="4"/>
        <v>41982</v>
      </c>
      <c r="L13" s="38">
        <f t="shared" si="10"/>
        <v>41982</v>
      </c>
      <c r="M13" s="1"/>
      <c r="N13" s="45">
        <f t="shared" si="5"/>
        <v>42013</v>
      </c>
      <c r="O13" s="38">
        <f t="shared" si="11"/>
        <v>42013</v>
      </c>
      <c r="P13" s="1"/>
      <c r="Q13" s="45">
        <f t="shared" si="6"/>
        <v>42044</v>
      </c>
      <c r="R13" s="38">
        <f t="shared" si="12"/>
        <v>42044</v>
      </c>
      <c r="T13" s="92" t="s">
        <v>44</v>
      </c>
      <c r="U13" s="93">
        <f t="array" aca="1" ref="U13" ca="1">SUMPRODUCT((WEEKDAY(ROW(INDIRECT(B$5&amp;":"&amp;EOMONTH(B$5,0))))=ROWS($1:4))*(COUNTIF(Feries,ROW(INDIRECT(B$5&amp;":"&amp;EOMONTH(B$5,0))))=0))-SUMPRODUCT((WEEKDAY(TRANSPOSE(ROW(INDIRECT(B$5&amp;":"&amp;EOMONTH(B$5,0)))))=ROWS($1:4))*(COUNTIF(Feries,TRANSPOSE(ROW(INDIRECT(B$5&amp;":"&amp;EOMONTH(B$5,0)))))=0)*(TRANSPOSE(ROW(INDIRECT(B$5&amp;":"&amp;EOMONTH(B$5,0))))&gt;DebutVac)*(TRANSPOSE(ROW(INDIRECT(B$5&amp;":"&amp;EOMONTH(B$5,0))))&lt;FinVac))</f>
        <v>4</v>
      </c>
      <c r="V13" s="94">
        <f t="array" aca="1" ref="V13" ca="1">SUMPRODUCT((WEEKDAY(ROW(INDIRECT(C$5&amp;":"&amp;EOMONTH(C$5,0))))=ROWS($1:4))*(COUNTIF(Feries,ROW(INDIRECT(C$5&amp;":"&amp;EOMONTH(C$5,0))))=0))-SUMPRODUCT((WEEKDAY(TRANSPOSE(ROW(INDIRECT(C$5&amp;":"&amp;EOMONTH(C$5,0)))))=ROWS($1:4))*(COUNTIF(Feries,TRANSPOSE(ROW(INDIRECT(C$5&amp;":"&amp;EOMONTH(C$5,0)))))=0)*(TRANSPOSE(ROW(INDIRECT(C$5&amp;":"&amp;EOMONTH(C$5,0))))&gt;DebutVac)*(TRANSPOSE(ROW(INDIRECT(C$5&amp;":"&amp;EOMONTH(C$5,0))))&lt;FinVac))</f>
        <v>4</v>
      </c>
      <c r="W13" s="94" t="e">
        <f t="array" aca="1" ref="W13" ca="1">SUMPRODUCT((WEEKDAY(ROW(INDIRECT(D$5&amp;":"&amp;EOMONTH(D$5,0))))=ROWS($1:4))*(COUNTIF(Feries,ROW(INDIRECT(D$5&amp;":"&amp;EOMONTH(D$5,0))))=0))-SUMPRODUCT((WEEKDAY(TRANSPOSE(ROW(INDIRECT(D$5&amp;":"&amp;EOMONTH(D$5,0)))))=ROWS($1:4))*(COUNTIF(Feries,TRANSPOSE(ROW(INDIRECT(D$5&amp;":"&amp;EOMONTH(D$5,0)))))=0)*(TRANSPOSE(ROW(INDIRECT(D$5&amp;":"&amp;EOMONTH(D$5,0))))&gt;DebutVac)*(TRANSPOSE(ROW(INDIRECT(D$5&amp;":"&amp;EOMONTH(D$5,0))))&lt;FinVac))</f>
        <v>#REF!</v>
      </c>
      <c r="X13" s="93">
        <f t="array" aca="1" ref="X13" ca="1">SUMPRODUCT((WEEKDAY(ROW(INDIRECT(E$5&amp;":"&amp;EOMONTH(E$5,0))))=ROWS($1:4))*(COUNTIF(Feries,ROW(INDIRECT(E$5&amp;":"&amp;EOMONTH(E$5,0))))=0))-SUMPRODUCT((WEEKDAY(TRANSPOSE(ROW(INDIRECT(E$5&amp;":"&amp;EOMONTH(E$5,0)))))=ROWS($1:4))*(COUNTIF(Feries,TRANSPOSE(ROW(INDIRECT(E$5&amp;":"&amp;EOMONTH(E$5,0)))))=0)*(TRANSPOSE(ROW(INDIRECT(E$5&amp;":"&amp;EOMONTH(E$5,0))))&gt;DebutVac)*(TRANSPOSE(ROW(INDIRECT(E$5&amp;":"&amp;EOMONTH(E$5,0))))&lt;FinVac))</f>
        <v>3</v>
      </c>
      <c r="Y13" s="94">
        <f t="array" aca="1" ref="Y13" ca="1">SUMPRODUCT((WEEKDAY(ROW(INDIRECT(F$5&amp;":"&amp;EOMONTH(F$5,0))))=ROWS($1:4))*(COUNTIF(Feries,ROW(INDIRECT(F$5&amp;":"&amp;EOMONTH(F$5,0))))=0))-SUMPRODUCT((WEEKDAY(TRANSPOSE(ROW(INDIRECT(F$5&amp;":"&amp;EOMONTH(F$5,0)))))=ROWS($1:4))*(COUNTIF(Feries,TRANSPOSE(ROW(INDIRECT(F$5&amp;":"&amp;EOMONTH(F$5,0)))))=0)*(TRANSPOSE(ROW(INDIRECT(F$5&amp;":"&amp;EOMONTH(F$5,0))))&gt;DebutVac)*(TRANSPOSE(ROW(INDIRECT(F$5&amp;":"&amp;EOMONTH(F$5,0))))&lt;FinVac))</f>
        <v>3</v>
      </c>
      <c r="Z13" s="94" t="e">
        <f t="array" aca="1" ref="Z13" ca="1">SUMPRODUCT((WEEKDAY(ROW(INDIRECT(G$5&amp;":"&amp;EOMONTH(G$5,0))))=ROWS($1:4))*(COUNTIF(Feries,ROW(INDIRECT(G$5&amp;":"&amp;EOMONTH(G$5,0))))=0))-SUMPRODUCT((WEEKDAY(TRANSPOSE(ROW(INDIRECT(G$5&amp;":"&amp;EOMONTH(G$5,0)))))=ROWS($1:4))*(COUNTIF(Feries,TRANSPOSE(ROW(INDIRECT(G$5&amp;":"&amp;EOMONTH(G$5,0)))))=0)*(TRANSPOSE(ROW(INDIRECT(G$5&amp;":"&amp;EOMONTH(G$5,0))))&gt;DebutVac)*(TRANSPOSE(ROW(INDIRECT(G$5&amp;":"&amp;EOMONTH(G$5,0))))&lt;FinVac))</f>
        <v>#REF!</v>
      </c>
      <c r="AA13" s="93">
        <f t="array" aca="1" ref="AA13" ca="1">SUMPRODUCT((WEEKDAY(ROW(INDIRECT(H$5&amp;":"&amp;EOMONTH(H$5,0))))=ROWS($1:4))*(COUNTIF(Feries,ROW(INDIRECT(H$5&amp;":"&amp;EOMONTH(H$5,0))))=0))-SUMPRODUCT((WEEKDAY(TRANSPOSE(ROW(INDIRECT(H$5&amp;":"&amp;EOMONTH(H$5,0)))))=ROWS($1:4))*(COUNTIF(Feries,TRANSPOSE(ROW(INDIRECT(H$5&amp;":"&amp;EOMONTH(H$5,0)))))=0)*(TRANSPOSE(ROW(INDIRECT(H$5&amp;":"&amp;EOMONTH(H$5,0))))&gt;DebutVac)*(TRANSPOSE(ROW(INDIRECT(H$5&amp;":"&amp;EOMONTH(H$5,0))))&lt;FinVac))</f>
        <v>4</v>
      </c>
      <c r="AB13" s="94">
        <f t="array" aca="1" ref="AB13" ca="1">SUMPRODUCT((WEEKDAY(ROW(INDIRECT(I$5&amp;":"&amp;EOMONTH(I$5,0))))=ROWS($1:4))*(COUNTIF(Feries,ROW(INDIRECT(I$5&amp;":"&amp;EOMONTH(I$5,0))))=0))-SUMPRODUCT((WEEKDAY(TRANSPOSE(ROW(INDIRECT(I$5&amp;":"&amp;EOMONTH(I$5,0)))))=ROWS($1:4))*(COUNTIF(Feries,TRANSPOSE(ROW(INDIRECT(I$5&amp;":"&amp;EOMONTH(I$5,0)))))=0)*(TRANSPOSE(ROW(INDIRECT(I$5&amp;":"&amp;EOMONTH(I$5,0))))&gt;DebutVac)*(TRANSPOSE(ROW(INDIRECT(I$5&amp;":"&amp;EOMONTH(I$5,0))))&lt;FinVac))</f>
        <v>4</v>
      </c>
      <c r="AC13" s="94" t="e">
        <f t="array" aca="1" ref="AC13" ca="1">SUMPRODUCT((WEEKDAY(ROW(INDIRECT(J$5&amp;":"&amp;EOMONTH(J$5,0))))=ROWS($1:4))*(COUNTIF(Feries,ROW(INDIRECT(J$5&amp;":"&amp;EOMONTH(J$5,0))))=0))-SUMPRODUCT((WEEKDAY(TRANSPOSE(ROW(INDIRECT(J$5&amp;":"&amp;EOMONTH(J$5,0)))))=ROWS($1:4))*(COUNTIF(Feries,TRANSPOSE(ROW(INDIRECT(J$5&amp;":"&amp;EOMONTH(J$5,0)))))=0)*(TRANSPOSE(ROW(INDIRECT(J$5&amp;":"&amp;EOMONTH(J$5,0))))&gt;DebutVac)*(TRANSPOSE(ROW(INDIRECT(J$5&amp;":"&amp;EOMONTH(J$5,0))))&lt;FinVac))</f>
        <v>#REF!</v>
      </c>
      <c r="AD13" s="93">
        <f t="array" aca="1" ref="AD13" ca="1">SUMPRODUCT((WEEKDAY(ROW(INDIRECT(K$5&amp;":"&amp;EOMONTH(K$5,0))))=ROWS($1:4))*(COUNTIF(Feries,ROW(INDIRECT(K$5&amp;":"&amp;EOMONTH(K$5,0))))=0))-SUMPRODUCT((WEEKDAY(TRANSPOSE(ROW(INDIRECT(K$5&amp;":"&amp;EOMONTH(K$5,0)))))=ROWS($1:4))*(COUNTIF(Feries,TRANSPOSE(ROW(INDIRECT(K$5&amp;":"&amp;EOMONTH(K$5,0)))))=0)*(TRANSPOSE(ROW(INDIRECT(K$5&amp;":"&amp;EOMONTH(K$5,0))))&gt;DebutVac)*(TRANSPOSE(ROW(INDIRECT(K$5&amp;":"&amp;EOMONTH(K$5,0))))&lt;FinVac))</f>
        <v>3</v>
      </c>
      <c r="AE13" s="94">
        <f t="array" aca="1" ref="AE13" ca="1">SUMPRODUCT((WEEKDAY(ROW(INDIRECT(L$5&amp;":"&amp;EOMONTH(L$5,0))))=ROWS($1:4))*(COUNTIF(Feries,ROW(INDIRECT(L$5&amp;":"&amp;EOMONTH(L$5,0))))=0))-SUMPRODUCT((WEEKDAY(TRANSPOSE(ROW(INDIRECT(L$5&amp;":"&amp;EOMONTH(L$5,0)))))=ROWS($1:4))*(COUNTIF(Feries,TRANSPOSE(ROW(INDIRECT(L$5&amp;":"&amp;EOMONTH(L$5,0)))))=0)*(TRANSPOSE(ROW(INDIRECT(L$5&amp;":"&amp;EOMONTH(L$5,0))))&gt;DebutVac)*(TRANSPOSE(ROW(INDIRECT(L$5&amp;":"&amp;EOMONTH(L$5,0))))&lt;FinVac))</f>
        <v>3</v>
      </c>
      <c r="AF13" s="94" t="e">
        <f t="array" aca="1" ref="AF13" ca="1">SUMPRODUCT((WEEKDAY(ROW(INDIRECT(M$5&amp;":"&amp;EOMONTH(M$5,0))))=ROWS($1:4))*(COUNTIF(Feries,ROW(INDIRECT(M$5&amp;":"&amp;EOMONTH(M$5,0))))=0))-SUMPRODUCT((WEEKDAY(TRANSPOSE(ROW(INDIRECT(M$5&amp;":"&amp;EOMONTH(M$5,0)))))=ROWS($1:4))*(COUNTIF(Feries,TRANSPOSE(ROW(INDIRECT(M$5&amp;":"&amp;EOMONTH(M$5,0)))))=0)*(TRANSPOSE(ROW(INDIRECT(M$5&amp;":"&amp;EOMONTH(M$5,0))))&gt;DebutVac)*(TRANSPOSE(ROW(INDIRECT(M$5&amp;":"&amp;EOMONTH(M$5,0))))&lt;FinVac))</f>
        <v>#REF!</v>
      </c>
      <c r="AG13" s="93">
        <f t="array" aca="1" ref="AG13" ca="1">SUMPRODUCT((WEEKDAY(ROW(INDIRECT(N$5&amp;":"&amp;EOMONTH(N$5,0))))=ROWS($1:4))*(COUNTIF(Feries,ROW(INDIRECT(N$5&amp;":"&amp;EOMONTH(N$5,0))))=0))-SUMPRODUCT((WEEKDAY(TRANSPOSE(ROW(INDIRECT(N$5&amp;":"&amp;EOMONTH(N$5,0)))))=ROWS($1:4))*(COUNTIF(Feries,TRANSPOSE(ROW(INDIRECT(N$5&amp;":"&amp;EOMONTH(N$5,0)))))=0)*(TRANSPOSE(ROW(INDIRECT(N$5&amp;":"&amp;EOMONTH(N$5,0))))&gt;DebutVac)*(TRANSPOSE(ROW(INDIRECT(N$5&amp;":"&amp;EOMONTH(N$5,0))))&lt;FinVac))</f>
        <v>4</v>
      </c>
      <c r="AH13" s="94">
        <f t="array" aca="1" ref="AH13" ca="1">SUMPRODUCT((WEEKDAY(ROW(INDIRECT(O$5&amp;":"&amp;EOMONTH(O$5,0))))=ROWS($1:4))*(COUNTIF(Feries,ROW(INDIRECT(O$5&amp;":"&amp;EOMONTH(O$5,0))))=0))-SUMPRODUCT((WEEKDAY(TRANSPOSE(ROW(INDIRECT(O$5&amp;":"&amp;EOMONTH(O$5,0)))))=ROWS($1:4))*(COUNTIF(Feries,TRANSPOSE(ROW(INDIRECT(O$5&amp;":"&amp;EOMONTH(O$5,0)))))=0)*(TRANSPOSE(ROW(INDIRECT(O$5&amp;":"&amp;EOMONTH(O$5,0))))&gt;DebutVac)*(TRANSPOSE(ROW(INDIRECT(O$5&amp;":"&amp;EOMONTH(O$5,0))))&lt;FinVac))</f>
        <v>4</v>
      </c>
      <c r="AI13" s="94" t="e">
        <f t="array" aca="1" ref="AI13" ca="1">SUMPRODUCT((WEEKDAY(ROW(INDIRECT(P$5&amp;":"&amp;EOMONTH(P$5,0))))=ROWS($1:4))*(COUNTIF(Feries,ROW(INDIRECT(P$5&amp;":"&amp;EOMONTH(P$5,0))))=0))-SUMPRODUCT((WEEKDAY(TRANSPOSE(ROW(INDIRECT(P$5&amp;":"&amp;EOMONTH(P$5,0)))))=ROWS($1:4))*(COUNTIF(Feries,TRANSPOSE(ROW(INDIRECT(P$5&amp;":"&amp;EOMONTH(P$5,0)))))=0)*(TRANSPOSE(ROW(INDIRECT(P$5&amp;":"&amp;EOMONTH(P$5,0))))&gt;DebutVac)*(TRANSPOSE(ROW(INDIRECT(P$5&amp;":"&amp;EOMONTH(P$5,0))))&lt;FinVac))</f>
        <v>#REF!</v>
      </c>
      <c r="AJ13" s="93">
        <f t="array" aca="1" ref="AJ13" ca="1">SUMPRODUCT((WEEKDAY(ROW(INDIRECT(Q$5&amp;":"&amp;EOMONTH(Q$5,0))))=ROWS($1:4))*(COUNTIF(Feries,ROW(INDIRECT(Q$5&amp;":"&amp;EOMONTH(Q$5,0))))=0))-SUMPRODUCT((WEEKDAY(TRANSPOSE(ROW(INDIRECT(Q$5&amp;":"&amp;EOMONTH(Q$5,0)))))=ROWS($1:4))*(COUNTIF(Feries,TRANSPOSE(ROW(INDIRECT(Q$5&amp;":"&amp;EOMONTH(Q$5,0)))))=0)*(TRANSPOSE(ROW(INDIRECT(Q$5&amp;":"&amp;EOMONTH(Q$5,0))))&gt;DebutVac)*(TRANSPOSE(ROW(INDIRECT(Q$5&amp;":"&amp;EOMONTH(Q$5,0))))&lt;FinVac))</f>
        <v>2</v>
      </c>
    </row>
    <row r="14" spans="2:38" ht="15.75" customHeight="1">
      <c r="B14" s="45">
        <f t="shared" si="1"/>
        <v>41892</v>
      </c>
      <c r="C14" s="38">
        <f t="shared" si="7"/>
        <v>41892</v>
      </c>
      <c r="D14" s="1"/>
      <c r="E14" s="45">
        <f t="shared" si="2"/>
        <v>41922</v>
      </c>
      <c r="F14" s="38">
        <f t="shared" si="8"/>
        <v>41922</v>
      </c>
      <c r="G14" s="1"/>
      <c r="H14" s="45">
        <f t="shared" si="3"/>
        <v>41953</v>
      </c>
      <c r="I14" s="38">
        <f t="shared" si="9"/>
        <v>41953</v>
      </c>
      <c r="J14" s="1"/>
      <c r="K14" s="45">
        <f t="shared" si="4"/>
        <v>41983</v>
      </c>
      <c r="L14" s="38">
        <f t="shared" si="10"/>
        <v>41983</v>
      </c>
      <c r="M14" s="1"/>
      <c r="N14" s="45">
        <f t="shared" si="5"/>
        <v>42014</v>
      </c>
      <c r="O14" s="38">
        <f t="shared" si="11"/>
        <v>42014</v>
      </c>
      <c r="P14" s="1"/>
      <c r="Q14" s="45">
        <f t="shared" si="6"/>
        <v>42045</v>
      </c>
      <c r="R14" s="38">
        <f t="shared" si="12"/>
        <v>42045</v>
      </c>
      <c r="T14" s="92" t="s">
        <v>45</v>
      </c>
      <c r="U14" s="93">
        <f t="array" aca="1" ref="U14" ca="1">SUMPRODUCT((WEEKDAY(ROW(INDIRECT(B$5&amp;":"&amp;EOMONTH(B$5,0))))=ROWS($1:5))*(COUNTIF(Feries,ROW(INDIRECT(B$5&amp;":"&amp;EOMONTH(B$5,0))))=0))-SUMPRODUCT((WEEKDAY(TRANSPOSE(ROW(INDIRECT(B$5&amp;":"&amp;EOMONTH(B$5,0)))))=ROWS($1:5))*(COUNTIF(Feries,TRANSPOSE(ROW(INDIRECT(B$5&amp;":"&amp;EOMONTH(B$5,0)))))=0)*(TRANSPOSE(ROW(INDIRECT(B$5&amp;":"&amp;EOMONTH(B$5,0))))&gt;DebutVac)*(TRANSPOSE(ROW(INDIRECT(B$5&amp;":"&amp;EOMONTH(B$5,0))))&lt;FinVac))</f>
        <v>4</v>
      </c>
      <c r="V14" s="94">
        <f t="array" aca="1" ref="V14" ca="1">SUMPRODUCT((WEEKDAY(ROW(INDIRECT(C$5&amp;":"&amp;EOMONTH(C$5,0))))=ROWS($1:5))*(COUNTIF(Feries,ROW(INDIRECT(C$5&amp;":"&amp;EOMONTH(C$5,0))))=0))-SUMPRODUCT((WEEKDAY(TRANSPOSE(ROW(INDIRECT(C$5&amp;":"&amp;EOMONTH(C$5,0)))))=ROWS($1:5))*(COUNTIF(Feries,TRANSPOSE(ROW(INDIRECT(C$5&amp;":"&amp;EOMONTH(C$5,0)))))=0)*(TRANSPOSE(ROW(INDIRECT(C$5&amp;":"&amp;EOMONTH(C$5,0))))&gt;DebutVac)*(TRANSPOSE(ROW(INDIRECT(C$5&amp;":"&amp;EOMONTH(C$5,0))))&lt;FinVac))</f>
        <v>4</v>
      </c>
      <c r="W14" s="94" t="e">
        <f t="array" aca="1" ref="W14" ca="1">SUMPRODUCT((WEEKDAY(ROW(INDIRECT(D$5&amp;":"&amp;EOMONTH(D$5,0))))=ROWS($1:5))*(COUNTIF(Feries,ROW(INDIRECT(D$5&amp;":"&amp;EOMONTH(D$5,0))))=0))-SUMPRODUCT((WEEKDAY(TRANSPOSE(ROW(INDIRECT(D$5&amp;":"&amp;EOMONTH(D$5,0)))))=ROWS($1:5))*(COUNTIF(Feries,TRANSPOSE(ROW(INDIRECT(D$5&amp;":"&amp;EOMONTH(D$5,0)))))=0)*(TRANSPOSE(ROW(INDIRECT(D$5&amp;":"&amp;EOMONTH(D$5,0))))&gt;DebutVac)*(TRANSPOSE(ROW(INDIRECT(D$5&amp;":"&amp;EOMONTH(D$5,0))))&lt;FinVac))</f>
        <v>#REF!</v>
      </c>
      <c r="X14" s="93">
        <f t="array" aca="1" ref="X14" ca="1">SUMPRODUCT((WEEKDAY(ROW(INDIRECT(E$5&amp;":"&amp;EOMONTH(E$5,0))))=ROWS($1:5))*(COUNTIF(Feries,ROW(INDIRECT(E$5&amp;":"&amp;EOMONTH(E$5,0))))=0))-SUMPRODUCT((WEEKDAY(TRANSPOSE(ROW(INDIRECT(E$5&amp;":"&amp;EOMONTH(E$5,0)))))=ROWS($1:5))*(COUNTIF(Feries,TRANSPOSE(ROW(INDIRECT(E$5&amp;":"&amp;EOMONTH(E$5,0)))))=0)*(TRANSPOSE(ROW(INDIRECT(E$5&amp;":"&amp;EOMONTH(E$5,0))))&gt;DebutVac)*(TRANSPOSE(ROW(INDIRECT(E$5&amp;":"&amp;EOMONTH(E$5,0))))&lt;FinVac))</f>
        <v>3</v>
      </c>
      <c r="Y14" s="94">
        <f t="array" aca="1" ref="Y14" ca="1">SUMPRODUCT((WEEKDAY(ROW(INDIRECT(F$5&amp;":"&amp;EOMONTH(F$5,0))))=ROWS($1:5))*(COUNTIF(Feries,ROW(INDIRECT(F$5&amp;":"&amp;EOMONTH(F$5,0))))=0))-SUMPRODUCT((WEEKDAY(TRANSPOSE(ROW(INDIRECT(F$5&amp;":"&amp;EOMONTH(F$5,0)))))=ROWS($1:5))*(COUNTIF(Feries,TRANSPOSE(ROW(INDIRECT(F$5&amp;":"&amp;EOMONTH(F$5,0)))))=0)*(TRANSPOSE(ROW(INDIRECT(F$5&amp;":"&amp;EOMONTH(F$5,0))))&gt;DebutVac)*(TRANSPOSE(ROW(INDIRECT(F$5&amp;":"&amp;EOMONTH(F$5,0))))&lt;FinVac))</f>
        <v>3</v>
      </c>
      <c r="Z14" s="94" t="e">
        <f t="array" aca="1" ref="Z14" ca="1">SUMPRODUCT((WEEKDAY(ROW(INDIRECT(G$5&amp;":"&amp;EOMONTH(G$5,0))))=ROWS($1:5))*(COUNTIF(Feries,ROW(INDIRECT(G$5&amp;":"&amp;EOMONTH(G$5,0))))=0))-SUMPRODUCT((WEEKDAY(TRANSPOSE(ROW(INDIRECT(G$5&amp;":"&amp;EOMONTH(G$5,0)))))=ROWS($1:5))*(COUNTIF(Feries,TRANSPOSE(ROW(INDIRECT(G$5&amp;":"&amp;EOMONTH(G$5,0)))))=0)*(TRANSPOSE(ROW(INDIRECT(G$5&amp;":"&amp;EOMONTH(G$5,0))))&gt;DebutVac)*(TRANSPOSE(ROW(INDIRECT(G$5&amp;":"&amp;EOMONTH(G$5,0))))&lt;FinVac))</f>
        <v>#REF!</v>
      </c>
      <c r="AA14" s="93">
        <f t="array" aca="1" ref="AA14" ca="1">SUMPRODUCT((WEEKDAY(ROW(INDIRECT(H$5&amp;":"&amp;EOMONTH(H$5,0))))=ROWS($1:5))*(COUNTIF(Feries,ROW(INDIRECT(H$5&amp;":"&amp;EOMONTH(H$5,0))))=0))-SUMPRODUCT((WEEKDAY(TRANSPOSE(ROW(INDIRECT(H$5&amp;":"&amp;EOMONTH(H$5,0)))))=ROWS($1:5))*(COUNTIF(Feries,TRANSPOSE(ROW(INDIRECT(H$5&amp;":"&amp;EOMONTH(H$5,0)))))=0)*(TRANSPOSE(ROW(INDIRECT(H$5&amp;":"&amp;EOMONTH(H$5,0))))&gt;DebutVac)*(TRANSPOSE(ROW(INDIRECT(H$5&amp;":"&amp;EOMONTH(H$5,0))))&lt;FinVac))</f>
        <v>4</v>
      </c>
      <c r="AB14" s="94">
        <f t="array" aca="1" ref="AB14" ca="1">SUMPRODUCT((WEEKDAY(ROW(INDIRECT(I$5&amp;":"&amp;EOMONTH(I$5,0))))=ROWS($1:5))*(COUNTIF(Feries,ROW(INDIRECT(I$5&amp;":"&amp;EOMONTH(I$5,0))))=0))-SUMPRODUCT((WEEKDAY(TRANSPOSE(ROW(INDIRECT(I$5&amp;":"&amp;EOMONTH(I$5,0)))))=ROWS($1:5))*(COUNTIF(Feries,TRANSPOSE(ROW(INDIRECT(I$5&amp;":"&amp;EOMONTH(I$5,0)))))=0)*(TRANSPOSE(ROW(INDIRECT(I$5&amp;":"&amp;EOMONTH(I$5,0))))&gt;DebutVac)*(TRANSPOSE(ROW(INDIRECT(I$5&amp;":"&amp;EOMONTH(I$5,0))))&lt;FinVac))</f>
        <v>4</v>
      </c>
      <c r="AC14" s="94" t="e">
        <f t="array" aca="1" ref="AC14" ca="1">SUMPRODUCT((WEEKDAY(ROW(INDIRECT(J$5&amp;":"&amp;EOMONTH(J$5,0))))=ROWS($1:5))*(COUNTIF(Feries,ROW(INDIRECT(J$5&amp;":"&amp;EOMONTH(J$5,0))))=0))-SUMPRODUCT((WEEKDAY(TRANSPOSE(ROW(INDIRECT(J$5&amp;":"&amp;EOMONTH(J$5,0)))))=ROWS($1:5))*(COUNTIF(Feries,TRANSPOSE(ROW(INDIRECT(J$5&amp;":"&amp;EOMONTH(J$5,0)))))=0)*(TRANSPOSE(ROW(INDIRECT(J$5&amp;":"&amp;EOMONTH(J$5,0))))&gt;DebutVac)*(TRANSPOSE(ROW(INDIRECT(J$5&amp;":"&amp;EOMONTH(J$5,0))))&lt;FinVac))</f>
        <v>#REF!</v>
      </c>
      <c r="AD14" s="93">
        <f t="array" aca="1" ref="AD14" ca="1">SUMPRODUCT((WEEKDAY(ROW(INDIRECT(K$5&amp;":"&amp;EOMONTH(K$5,0))))=ROWS($1:5))*(COUNTIF(Feries,ROW(INDIRECT(K$5&amp;":"&amp;EOMONTH(K$5,0))))=0))-SUMPRODUCT((WEEKDAY(TRANSPOSE(ROW(INDIRECT(K$5&amp;":"&amp;EOMONTH(K$5,0)))))=ROWS($1:5))*(COUNTIF(Feries,TRANSPOSE(ROW(INDIRECT(K$5&amp;":"&amp;EOMONTH(K$5,0)))))=0)*(TRANSPOSE(ROW(INDIRECT(K$5&amp;":"&amp;EOMONTH(K$5,0))))&gt;DebutVac)*(TRANSPOSE(ROW(INDIRECT(K$5&amp;":"&amp;EOMONTH(K$5,0))))&lt;FinVac))</f>
        <v>3</v>
      </c>
      <c r="AE14" s="94">
        <f t="array" aca="1" ref="AE14" ca="1">SUMPRODUCT((WEEKDAY(ROW(INDIRECT(L$5&amp;":"&amp;EOMONTH(L$5,0))))=ROWS($1:5))*(COUNTIF(Feries,ROW(INDIRECT(L$5&amp;":"&amp;EOMONTH(L$5,0))))=0))-SUMPRODUCT((WEEKDAY(TRANSPOSE(ROW(INDIRECT(L$5&amp;":"&amp;EOMONTH(L$5,0)))))=ROWS($1:5))*(COUNTIF(Feries,TRANSPOSE(ROW(INDIRECT(L$5&amp;":"&amp;EOMONTH(L$5,0)))))=0)*(TRANSPOSE(ROW(INDIRECT(L$5&amp;":"&amp;EOMONTH(L$5,0))))&gt;DebutVac)*(TRANSPOSE(ROW(INDIRECT(L$5&amp;":"&amp;EOMONTH(L$5,0))))&lt;FinVac))</f>
        <v>3</v>
      </c>
      <c r="AF14" s="94" t="e">
        <f t="array" aca="1" ref="AF14" ca="1">SUMPRODUCT((WEEKDAY(ROW(INDIRECT(M$5&amp;":"&amp;EOMONTH(M$5,0))))=ROWS($1:5))*(COUNTIF(Feries,ROW(INDIRECT(M$5&amp;":"&amp;EOMONTH(M$5,0))))=0))-SUMPRODUCT((WEEKDAY(TRANSPOSE(ROW(INDIRECT(M$5&amp;":"&amp;EOMONTH(M$5,0)))))=ROWS($1:5))*(COUNTIF(Feries,TRANSPOSE(ROW(INDIRECT(M$5&amp;":"&amp;EOMONTH(M$5,0)))))=0)*(TRANSPOSE(ROW(INDIRECT(M$5&amp;":"&amp;EOMONTH(M$5,0))))&gt;DebutVac)*(TRANSPOSE(ROW(INDIRECT(M$5&amp;":"&amp;EOMONTH(M$5,0))))&lt;FinVac))</f>
        <v>#REF!</v>
      </c>
      <c r="AG14" s="93">
        <f t="array" aca="1" ref="AG14" ca="1">SUMPRODUCT((WEEKDAY(ROW(INDIRECT(N$5&amp;":"&amp;EOMONTH(N$5,0))))=ROWS($1:5))*(COUNTIF(Feries,ROW(INDIRECT(N$5&amp;":"&amp;EOMONTH(N$5,0))))=0))-SUMPRODUCT((WEEKDAY(TRANSPOSE(ROW(INDIRECT(N$5&amp;":"&amp;EOMONTH(N$5,0)))))=ROWS($1:5))*(COUNTIF(Feries,TRANSPOSE(ROW(INDIRECT(N$5&amp;":"&amp;EOMONTH(N$5,0)))))=0)*(TRANSPOSE(ROW(INDIRECT(N$5&amp;":"&amp;EOMONTH(N$5,0))))&gt;DebutVac)*(TRANSPOSE(ROW(INDIRECT(N$5&amp;":"&amp;EOMONTH(N$5,0))))&lt;FinVac))</f>
        <v>4</v>
      </c>
      <c r="AH14" s="94">
        <f t="array" aca="1" ref="AH14" ca="1">SUMPRODUCT((WEEKDAY(ROW(INDIRECT(O$5&amp;":"&amp;EOMONTH(O$5,0))))=ROWS($1:5))*(COUNTIF(Feries,ROW(INDIRECT(O$5&amp;":"&amp;EOMONTH(O$5,0))))=0))-SUMPRODUCT((WEEKDAY(TRANSPOSE(ROW(INDIRECT(O$5&amp;":"&amp;EOMONTH(O$5,0)))))=ROWS($1:5))*(COUNTIF(Feries,TRANSPOSE(ROW(INDIRECT(O$5&amp;":"&amp;EOMONTH(O$5,0)))))=0)*(TRANSPOSE(ROW(INDIRECT(O$5&amp;":"&amp;EOMONTH(O$5,0))))&gt;DebutVac)*(TRANSPOSE(ROW(INDIRECT(O$5&amp;":"&amp;EOMONTH(O$5,0))))&lt;FinVac))</f>
        <v>4</v>
      </c>
      <c r="AI14" s="94" t="e">
        <f t="array" aca="1" ref="AI14" ca="1">SUMPRODUCT((WEEKDAY(ROW(INDIRECT(P$5&amp;":"&amp;EOMONTH(P$5,0))))=ROWS($1:5))*(COUNTIF(Feries,ROW(INDIRECT(P$5&amp;":"&amp;EOMONTH(P$5,0))))=0))-SUMPRODUCT((WEEKDAY(TRANSPOSE(ROW(INDIRECT(P$5&amp;":"&amp;EOMONTH(P$5,0)))))=ROWS($1:5))*(COUNTIF(Feries,TRANSPOSE(ROW(INDIRECT(P$5&amp;":"&amp;EOMONTH(P$5,0)))))=0)*(TRANSPOSE(ROW(INDIRECT(P$5&amp;":"&amp;EOMONTH(P$5,0))))&gt;DebutVac)*(TRANSPOSE(ROW(INDIRECT(P$5&amp;":"&amp;EOMONTH(P$5,0))))&lt;FinVac))</f>
        <v>#REF!</v>
      </c>
      <c r="AJ14" s="93">
        <f t="array" aca="1" ref="AJ14" ca="1">SUMPRODUCT((WEEKDAY(ROW(INDIRECT(Q$5&amp;":"&amp;EOMONTH(Q$5,0))))=ROWS($1:5))*(COUNTIF(Feries,ROW(INDIRECT(Q$5&amp;":"&amp;EOMONTH(Q$5,0))))=0))-SUMPRODUCT((WEEKDAY(TRANSPOSE(ROW(INDIRECT(Q$5&amp;":"&amp;EOMONTH(Q$5,0)))))=ROWS($1:5))*(COUNTIF(Feries,TRANSPOSE(ROW(INDIRECT(Q$5&amp;":"&amp;EOMONTH(Q$5,0)))))=0)*(TRANSPOSE(ROW(INDIRECT(Q$5&amp;":"&amp;EOMONTH(Q$5,0))))&gt;DebutVac)*(TRANSPOSE(ROW(INDIRECT(Q$5&amp;":"&amp;EOMONTH(Q$5,0))))&lt;FinVac))</f>
        <v>2</v>
      </c>
    </row>
    <row r="15" spans="2:38" ht="15.75" customHeight="1">
      <c r="B15" s="45">
        <f t="shared" si="1"/>
        <v>41893</v>
      </c>
      <c r="C15" s="38">
        <f t="shared" si="7"/>
        <v>41893</v>
      </c>
      <c r="D15" s="1"/>
      <c r="E15" s="45">
        <f t="shared" si="2"/>
        <v>41923</v>
      </c>
      <c r="F15" s="38">
        <f t="shared" si="8"/>
        <v>41923</v>
      </c>
      <c r="G15" s="1"/>
      <c r="H15" s="45">
        <f t="shared" si="3"/>
        <v>41954</v>
      </c>
      <c r="I15" s="38">
        <f t="shared" si="9"/>
        <v>41954</v>
      </c>
      <c r="J15" s="1"/>
      <c r="K15" s="45">
        <f t="shared" si="4"/>
        <v>41984</v>
      </c>
      <c r="L15" s="38">
        <f t="shared" si="10"/>
        <v>41984</v>
      </c>
      <c r="M15" s="1"/>
      <c r="N15" s="45">
        <f t="shared" si="5"/>
        <v>42015</v>
      </c>
      <c r="O15" s="38">
        <f t="shared" si="11"/>
        <v>42015</v>
      </c>
      <c r="P15" s="1"/>
      <c r="Q15" s="45">
        <f t="shared" si="6"/>
        <v>42046</v>
      </c>
      <c r="R15" s="38">
        <f t="shared" si="12"/>
        <v>42046</v>
      </c>
      <c r="T15" s="92" t="s">
        <v>46</v>
      </c>
      <c r="U15" s="93">
        <f t="array" aca="1" ref="U15" ca="1">SUMPRODUCT((WEEKDAY(ROW(INDIRECT(B$5&amp;":"&amp;EOMONTH(B$5,0))))=ROWS($1:6))*(COUNTIF(Feries,ROW(INDIRECT(B$5&amp;":"&amp;EOMONTH(B$5,0))))=0))-SUMPRODUCT((WEEKDAY(TRANSPOSE(ROW(INDIRECT(B$5&amp;":"&amp;EOMONTH(B$5,0)))))=ROWS($1:6))*(COUNTIF(Feries,TRANSPOSE(ROW(INDIRECT(B$5&amp;":"&amp;EOMONTH(B$5,0)))))=0)*(TRANSPOSE(ROW(INDIRECT(B$5&amp;":"&amp;EOMONTH(B$5,0))))&gt;DebutVac)*(TRANSPOSE(ROW(INDIRECT(B$5&amp;":"&amp;EOMONTH(B$5,0))))&lt;FinVac))</f>
        <v>4</v>
      </c>
      <c r="V15" s="94">
        <f t="array" aca="1" ref="V15" ca="1">SUMPRODUCT((WEEKDAY(ROW(INDIRECT(C$5&amp;":"&amp;EOMONTH(C$5,0))))=ROWS($1:6))*(COUNTIF(Feries,ROW(INDIRECT(C$5&amp;":"&amp;EOMONTH(C$5,0))))=0))-SUMPRODUCT((WEEKDAY(TRANSPOSE(ROW(INDIRECT(C$5&amp;":"&amp;EOMONTH(C$5,0)))))=ROWS($1:6))*(COUNTIF(Feries,TRANSPOSE(ROW(INDIRECT(C$5&amp;":"&amp;EOMONTH(C$5,0)))))=0)*(TRANSPOSE(ROW(INDIRECT(C$5&amp;":"&amp;EOMONTH(C$5,0))))&gt;DebutVac)*(TRANSPOSE(ROW(INDIRECT(C$5&amp;":"&amp;EOMONTH(C$5,0))))&lt;FinVac))</f>
        <v>4</v>
      </c>
      <c r="W15" s="94" t="e">
        <f t="array" aca="1" ref="W15" ca="1">SUMPRODUCT((WEEKDAY(ROW(INDIRECT(D$5&amp;":"&amp;EOMONTH(D$5,0))))=ROWS($1:6))*(COUNTIF(Feries,ROW(INDIRECT(D$5&amp;":"&amp;EOMONTH(D$5,0))))=0))-SUMPRODUCT((WEEKDAY(TRANSPOSE(ROW(INDIRECT(D$5&amp;":"&amp;EOMONTH(D$5,0)))))=ROWS($1:6))*(COUNTIF(Feries,TRANSPOSE(ROW(INDIRECT(D$5&amp;":"&amp;EOMONTH(D$5,0)))))=0)*(TRANSPOSE(ROW(INDIRECT(D$5&amp;":"&amp;EOMONTH(D$5,0))))&gt;DebutVac)*(TRANSPOSE(ROW(INDIRECT(D$5&amp;":"&amp;EOMONTH(D$5,0))))&lt;FinVac))</f>
        <v>#REF!</v>
      </c>
      <c r="X15" s="93">
        <f t="array" aca="1" ref="X15" ca="1">SUMPRODUCT((WEEKDAY(ROW(INDIRECT(E$5&amp;":"&amp;EOMONTH(E$5,0))))=ROWS($1:6))*(COUNTIF(Feries,ROW(INDIRECT(E$5&amp;":"&amp;EOMONTH(E$5,0))))=0))-SUMPRODUCT((WEEKDAY(TRANSPOSE(ROW(INDIRECT(E$5&amp;":"&amp;EOMONTH(E$5,0)))))=ROWS($1:6))*(COUNTIF(Feries,TRANSPOSE(ROW(INDIRECT(E$5&amp;":"&amp;EOMONTH(E$5,0)))))=0)*(TRANSPOSE(ROW(INDIRECT(E$5&amp;":"&amp;EOMONTH(E$5,0))))&gt;DebutVac)*(TRANSPOSE(ROW(INDIRECT(E$5&amp;":"&amp;EOMONTH(E$5,0))))&lt;FinVac))</f>
        <v>3</v>
      </c>
      <c r="Y15" s="94">
        <f t="array" aca="1" ref="Y15" ca="1">SUMPRODUCT((WEEKDAY(ROW(INDIRECT(F$5&amp;":"&amp;EOMONTH(F$5,0))))=ROWS($1:6))*(COUNTIF(Feries,ROW(INDIRECT(F$5&amp;":"&amp;EOMONTH(F$5,0))))=0))-SUMPRODUCT((WEEKDAY(TRANSPOSE(ROW(INDIRECT(F$5&amp;":"&amp;EOMONTH(F$5,0)))))=ROWS($1:6))*(COUNTIF(Feries,TRANSPOSE(ROW(INDIRECT(F$5&amp;":"&amp;EOMONTH(F$5,0)))))=0)*(TRANSPOSE(ROW(INDIRECT(F$5&amp;":"&amp;EOMONTH(F$5,0))))&gt;DebutVac)*(TRANSPOSE(ROW(INDIRECT(F$5&amp;":"&amp;EOMONTH(F$5,0))))&lt;FinVac))</f>
        <v>3</v>
      </c>
      <c r="Z15" s="94" t="e">
        <f t="array" aca="1" ref="Z15" ca="1">SUMPRODUCT((WEEKDAY(ROW(INDIRECT(G$5&amp;":"&amp;EOMONTH(G$5,0))))=ROWS($1:6))*(COUNTIF(Feries,ROW(INDIRECT(G$5&amp;":"&amp;EOMONTH(G$5,0))))=0))-SUMPRODUCT((WEEKDAY(TRANSPOSE(ROW(INDIRECT(G$5&amp;":"&amp;EOMONTH(G$5,0)))))=ROWS($1:6))*(COUNTIF(Feries,TRANSPOSE(ROW(INDIRECT(G$5&amp;":"&amp;EOMONTH(G$5,0)))))=0)*(TRANSPOSE(ROW(INDIRECT(G$5&amp;":"&amp;EOMONTH(G$5,0))))&gt;DebutVac)*(TRANSPOSE(ROW(INDIRECT(G$5&amp;":"&amp;EOMONTH(G$5,0))))&lt;FinVac))</f>
        <v>#REF!</v>
      </c>
      <c r="AA15" s="93">
        <f t="array" aca="1" ref="AA15" ca="1">SUMPRODUCT((WEEKDAY(ROW(INDIRECT(H$5&amp;":"&amp;EOMONTH(H$5,0))))=ROWS($1:6))*(COUNTIF(Feries,ROW(INDIRECT(H$5&amp;":"&amp;EOMONTH(H$5,0))))=0))-SUMPRODUCT((WEEKDAY(TRANSPOSE(ROW(INDIRECT(H$5&amp;":"&amp;EOMONTH(H$5,0)))))=ROWS($1:6))*(COUNTIF(Feries,TRANSPOSE(ROW(INDIRECT(H$5&amp;":"&amp;EOMONTH(H$5,0)))))=0)*(TRANSPOSE(ROW(INDIRECT(H$5&amp;":"&amp;EOMONTH(H$5,0))))&gt;DebutVac)*(TRANSPOSE(ROW(INDIRECT(H$5&amp;":"&amp;EOMONTH(H$5,0))))&lt;FinVac))</f>
        <v>4</v>
      </c>
      <c r="AB15" s="94">
        <f t="array" aca="1" ref="AB15" ca="1">SUMPRODUCT((WEEKDAY(ROW(INDIRECT(I$5&amp;":"&amp;EOMONTH(I$5,0))))=ROWS($1:6))*(COUNTIF(Feries,ROW(INDIRECT(I$5&amp;":"&amp;EOMONTH(I$5,0))))=0))-SUMPRODUCT((WEEKDAY(TRANSPOSE(ROW(INDIRECT(I$5&amp;":"&amp;EOMONTH(I$5,0)))))=ROWS($1:6))*(COUNTIF(Feries,TRANSPOSE(ROW(INDIRECT(I$5&amp;":"&amp;EOMONTH(I$5,0)))))=0)*(TRANSPOSE(ROW(INDIRECT(I$5&amp;":"&amp;EOMONTH(I$5,0))))&gt;DebutVac)*(TRANSPOSE(ROW(INDIRECT(I$5&amp;":"&amp;EOMONTH(I$5,0))))&lt;FinVac))</f>
        <v>4</v>
      </c>
      <c r="AC15" s="94" t="e">
        <f t="array" aca="1" ref="AC15" ca="1">SUMPRODUCT((WEEKDAY(ROW(INDIRECT(J$5&amp;":"&amp;EOMONTH(J$5,0))))=ROWS($1:6))*(COUNTIF(Feries,ROW(INDIRECT(J$5&amp;":"&amp;EOMONTH(J$5,0))))=0))-SUMPRODUCT((WEEKDAY(TRANSPOSE(ROW(INDIRECT(J$5&amp;":"&amp;EOMONTH(J$5,0)))))=ROWS($1:6))*(COUNTIF(Feries,TRANSPOSE(ROW(INDIRECT(J$5&amp;":"&amp;EOMONTH(J$5,0)))))=0)*(TRANSPOSE(ROW(INDIRECT(J$5&amp;":"&amp;EOMONTH(J$5,0))))&gt;DebutVac)*(TRANSPOSE(ROW(INDIRECT(J$5&amp;":"&amp;EOMONTH(J$5,0))))&lt;FinVac))</f>
        <v>#REF!</v>
      </c>
      <c r="AD15" s="93">
        <f t="array" aca="1" ref="AD15" ca="1">SUMPRODUCT((WEEKDAY(ROW(INDIRECT(K$5&amp;":"&amp;EOMONTH(K$5,0))))=ROWS($1:6))*(COUNTIF(Feries,ROW(INDIRECT(K$5&amp;":"&amp;EOMONTH(K$5,0))))=0))-SUMPRODUCT((WEEKDAY(TRANSPOSE(ROW(INDIRECT(K$5&amp;":"&amp;EOMONTH(K$5,0)))))=ROWS($1:6))*(COUNTIF(Feries,TRANSPOSE(ROW(INDIRECT(K$5&amp;":"&amp;EOMONTH(K$5,0)))))=0)*(TRANSPOSE(ROW(INDIRECT(K$5&amp;":"&amp;EOMONTH(K$5,0))))&gt;DebutVac)*(TRANSPOSE(ROW(INDIRECT(K$5&amp;":"&amp;EOMONTH(K$5,0))))&lt;FinVac))</f>
        <v>3</v>
      </c>
      <c r="AE15" s="94">
        <f t="array" aca="1" ref="AE15" ca="1">SUMPRODUCT((WEEKDAY(ROW(INDIRECT(L$5&amp;":"&amp;EOMONTH(L$5,0))))=ROWS($1:6))*(COUNTIF(Feries,ROW(INDIRECT(L$5&amp;":"&amp;EOMONTH(L$5,0))))=0))-SUMPRODUCT((WEEKDAY(TRANSPOSE(ROW(INDIRECT(L$5&amp;":"&amp;EOMONTH(L$5,0)))))=ROWS($1:6))*(COUNTIF(Feries,TRANSPOSE(ROW(INDIRECT(L$5&amp;":"&amp;EOMONTH(L$5,0)))))=0)*(TRANSPOSE(ROW(INDIRECT(L$5&amp;":"&amp;EOMONTH(L$5,0))))&gt;DebutVac)*(TRANSPOSE(ROW(INDIRECT(L$5&amp;":"&amp;EOMONTH(L$5,0))))&lt;FinVac))</f>
        <v>3</v>
      </c>
      <c r="AF15" s="94" t="e">
        <f t="array" aca="1" ref="AF15" ca="1">SUMPRODUCT((WEEKDAY(ROW(INDIRECT(M$5&amp;":"&amp;EOMONTH(M$5,0))))=ROWS($1:6))*(COUNTIF(Feries,ROW(INDIRECT(M$5&amp;":"&amp;EOMONTH(M$5,0))))=0))-SUMPRODUCT((WEEKDAY(TRANSPOSE(ROW(INDIRECT(M$5&amp;":"&amp;EOMONTH(M$5,0)))))=ROWS($1:6))*(COUNTIF(Feries,TRANSPOSE(ROW(INDIRECT(M$5&amp;":"&amp;EOMONTH(M$5,0)))))=0)*(TRANSPOSE(ROW(INDIRECT(M$5&amp;":"&amp;EOMONTH(M$5,0))))&gt;DebutVac)*(TRANSPOSE(ROW(INDIRECT(M$5&amp;":"&amp;EOMONTH(M$5,0))))&lt;FinVac))</f>
        <v>#REF!</v>
      </c>
      <c r="AG15" s="93">
        <f t="array" aca="1" ref="AG15" ca="1">SUMPRODUCT((WEEKDAY(ROW(INDIRECT(N$5&amp;":"&amp;EOMONTH(N$5,0))))=ROWS($1:6))*(COUNTIF(Feries,ROW(INDIRECT(N$5&amp;":"&amp;EOMONTH(N$5,0))))=0))-SUMPRODUCT((WEEKDAY(TRANSPOSE(ROW(INDIRECT(N$5&amp;":"&amp;EOMONTH(N$5,0)))))=ROWS($1:6))*(COUNTIF(Feries,TRANSPOSE(ROW(INDIRECT(N$5&amp;":"&amp;EOMONTH(N$5,0)))))=0)*(TRANSPOSE(ROW(INDIRECT(N$5&amp;":"&amp;EOMONTH(N$5,0))))&gt;DebutVac)*(TRANSPOSE(ROW(INDIRECT(N$5&amp;":"&amp;EOMONTH(N$5,0))))&lt;FinVac))</f>
        <v>4</v>
      </c>
      <c r="AH15" s="94">
        <f t="array" aca="1" ref="AH15" ca="1">SUMPRODUCT((WEEKDAY(ROW(INDIRECT(O$5&amp;":"&amp;EOMONTH(O$5,0))))=ROWS($1:6))*(COUNTIF(Feries,ROW(INDIRECT(O$5&amp;":"&amp;EOMONTH(O$5,0))))=0))-SUMPRODUCT((WEEKDAY(TRANSPOSE(ROW(INDIRECT(O$5&amp;":"&amp;EOMONTH(O$5,0)))))=ROWS($1:6))*(COUNTIF(Feries,TRANSPOSE(ROW(INDIRECT(O$5&amp;":"&amp;EOMONTH(O$5,0)))))=0)*(TRANSPOSE(ROW(INDIRECT(O$5&amp;":"&amp;EOMONTH(O$5,0))))&gt;DebutVac)*(TRANSPOSE(ROW(INDIRECT(O$5&amp;":"&amp;EOMONTH(O$5,0))))&lt;FinVac))</f>
        <v>4</v>
      </c>
      <c r="AI15" s="94" t="e">
        <f t="array" aca="1" ref="AI15" ca="1">SUMPRODUCT((WEEKDAY(ROW(INDIRECT(P$5&amp;":"&amp;EOMONTH(P$5,0))))=ROWS($1:6))*(COUNTIF(Feries,ROW(INDIRECT(P$5&amp;":"&amp;EOMONTH(P$5,0))))=0))-SUMPRODUCT((WEEKDAY(TRANSPOSE(ROW(INDIRECT(P$5&amp;":"&amp;EOMONTH(P$5,0)))))=ROWS($1:6))*(COUNTIF(Feries,TRANSPOSE(ROW(INDIRECT(P$5&amp;":"&amp;EOMONTH(P$5,0)))))=0)*(TRANSPOSE(ROW(INDIRECT(P$5&amp;":"&amp;EOMONTH(P$5,0))))&gt;DebutVac)*(TRANSPOSE(ROW(INDIRECT(P$5&amp;":"&amp;EOMONTH(P$5,0))))&lt;FinVac))</f>
        <v>#REF!</v>
      </c>
      <c r="AJ15" s="93">
        <f t="array" aca="1" ref="AJ15" ca="1">SUMPRODUCT((WEEKDAY(ROW(INDIRECT(Q$5&amp;":"&amp;EOMONTH(Q$5,0))))=ROWS($1:6))*(COUNTIF(Feries,ROW(INDIRECT(Q$5&amp;":"&amp;EOMONTH(Q$5,0))))=0))-SUMPRODUCT((WEEKDAY(TRANSPOSE(ROW(INDIRECT(Q$5&amp;":"&amp;EOMONTH(Q$5,0)))))=ROWS($1:6))*(COUNTIF(Feries,TRANSPOSE(ROW(INDIRECT(Q$5&amp;":"&amp;EOMONTH(Q$5,0)))))=0)*(TRANSPOSE(ROW(INDIRECT(Q$5&amp;":"&amp;EOMONTH(Q$5,0))))&gt;DebutVac)*(TRANSPOSE(ROW(INDIRECT(Q$5&amp;":"&amp;EOMONTH(Q$5,0))))&lt;FinVac))</f>
        <v>2</v>
      </c>
    </row>
    <row r="16" spans="2:38" ht="15.75" customHeight="1" thickBot="1">
      <c r="B16" s="45">
        <f t="shared" si="1"/>
        <v>41894</v>
      </c>
      <c r="C16" s="38">
        <f t="shared" si="7"/>
        <v>41894</v>
      </c>
      <c r="D16" s="1"/>
      <c r="E16" s="45">
        <f t="shared" si="2"/>
        <v>41924</v>
      </c>
      <c r="F16" s="38">
        <f t="shared" si="8"/>
        <v>41924</v>
      </c>
      <c r="G16" s="1"/>
      <c r="H16" s="45">
        <f t="shared" si="3"/>
        <v>41955</v>
      </c>
      <c r="I16" s="38">
        <f t="shared" si="9"/>
        <v>41955</v>
      </c>
      <c r="J16" s="1"/>
      <c r="K16" s="45">
        <f t="shared" si="4"/>
        <v>41985</v>
      </c>
      <c r="L16" s="38">
        <f t="shared" si="10"/>
        <v>41985</v>
      </c>
      <c r="M16" s="1"/>
      <c r="N16" s="45">
        <f t="shared" si="5"/>
        <v>42016</v>
      </c>
      <c r="O16" s="38">
        <f t="shared" si="11"/>
        <v>42016</v>
      </c>
      <c r="P16" s="1"/>
      <c r="Q16" s="45">
        <f t="shared" si="6"/>
        <v>42047</v>
      </c>
      <c r="R16" s="38">
        <f t="shared" si="12"/>
        <v>42047</v>
      </c>
      <c r="T16" s="92" t="s">
        <v>47</v>
      </c>
      <c r="U16" s="93">
        <f t="array" aca="1" ref="U16" ca="1">SUMPRODUCT((WEEKDAY(ROW(INDIRECT(B$5&amp;":"&amp;EOMONTH(B$5,0))))=ROWS($1:7))*(COUNTIF(Feries,ROW(INDIRECT(B$5&amp;":"&amp;EOMONTH(B$5,0))))=0))-SUMPRODUCT((WEEKDAY(TRANSPOSE(ROW(INDIRECT(B$5&amp;":"&amp;EOMONTH(B$5,0)))))=ROWS($1:7))*(COUNTIF(Feries,TRANSPOSE(ROW(INDIRECT(B$5&amp;":"&amp;EOMONTH(B$5,0)))))=0)*(TRANSPOSE(ROW(INDIRECT(B$5&amp;":"&amp;EOMONTH(B$5,0))))&gt;DebutVac)*(TRANSPOSE(ROW(INDIRECT(B$5&amp;":"&amp;EOMONTH(B$5,0))))&lt;FinVac))</f>
        <v>4</v>
      </c>
      <c r="V16" s="94">
        <f t="array" aca="1" ref="V16" ca="1">SUMPRODUCT((WEEKDAY(ROW(INDIRECT(C$5&amp;":"&amp;EOMONTH(C$5,0))))=ROWS($1:7))*(COUNTIF(Feries,ROW(INDIRECT(C$5&amp;":"&amp;EOMONTH(C$5,0))))=0))-SUMPRODUCT((WEEKDAY(TRANSPOSE(ROW(INDIRECT(C$5&amp;":"&amp;EOMONTH(C$5,0)))))=ROWS($1:7))*(COUNTIF(Feries,TRANSPOSE(ROW(INDIRECT(C$5&amp;":"&amp;EOMONTH(C$5,0)))))=0)*(TRANSPOSE(ROW(INDIRECT(C$5&amp;":"&amp;EOMONTH(C$5,0))))&gt;DebutVac)*(TRANSPOSE(ROW(INDIRECT(C$5&amp;":"&amp;EOMONTH(C$5,0))))&lt;FinVac))</f>
        <v>4</v>
      </c>
      <c r="W16" s="94" t="e">
        <f t="array" aca="1" ref="W16" ca="1">SUMPRODUCT((WEEKDAY(ROW(INDIRECT(D$5&amp;":"&amp;EOMONTH(D$5,0))))=ROWS($1:7))*(COUNTIF(Feries,ROW(INDIRECT(D$5&amp;":"&amp;EOMONTH(D$5,0))))=0))-SUMPRODUCT((WEEKDAY(TRANSPOSE(ROW(INDIRECT(D$5&amp;":"&amp;EOMONTH(D$5,0)))))=ROWS($1:7))*(COUNTIF(Feries,TRANSPOSE(ROW(INDIRECT(D$5&amp;":"&amp;EOMONTH(D$5,0)))))=0)*(TRANSPOSE(ROW(INDIRECT(D$5&amp;":"&amp;EOMONTH(D$5,0))))&gt;DebutVac)*(TRANSPOSE(ROW(INDIRECT(D$5&amp;":"&amp;EOMONTH(D$5,0))))&lt;FinVac))</f>
        <v>#REF!</v>
      </c>
      <c r="X16" s="93">
        <f t="array" aca="1" ref="X16" ca="1">SUMPRODUCT((WEEKDAY(ROW(INDIRECT(E$5&amp;":"&amp;EOMONTH(E$5,0))))=ROWS($1:7))*(COUNTIF(Feries,ROW(INDIRECT(E$5&amp;":"&amp;EOMONTH(E$5,0))))=0))-SUMPRODUCT((WEEKDAY(TRANSPOSE(ROW(INDIRECT(E$5&amp;":"&amp;EOMONTH(E$5,0)))))=ROWS($1:7))*(COUNTIF(Feries,TRANSPOSE(ROW(INDIRECT(E$5&amp;":"&amp;EOMONTH(E$5,0)))))=0)*(TRANSPOSE(ROW(INDIRECT(E$5&amp;":"&amp;EOMONTH(E$5,0))))&gt;DebutVac)*(TRANSPOSE(ROW(INDIRECT(E$5&amp;":"&amp;EOMONTH(E$5,0))))&lt;FinVac))</f>
        <v>2</v>
      </c>
      <c r="Y16" s="94">
        <f t="array" aca="1" ref="Y16" ca="1">SUMPRODUCT((WEEKDAY(ROW(INDIRECT(F$5&amp;":"&amp;EOMONTH(F$5,0))))=ROWS($1:7))*(COUNTIF(Feries,ROW(INDIRECT(F$5&amp;":"&amp;EOMONTH(F$5,0))))=0))-SUMPRODUCT((WEEKDAY(TRANSPOSE(ROW(INDIRECT(F$5&amp;":"&amp;EOMONTH(F$5,0)))))=ROWS($1:7))*(COUNTIF(Feries,TRANSPOSE(ROW(INDIRECT(F$5&amp;":"&amp;EOMONTH(F$5,0)))))=0)*(TRANSPOSE(ROW(INDIRECT(F$5&amp;":"&amp;EOMONTH(F$5,0))))&gt;DebutVac)*(TRANSPOSE(ROW(INDIRECT(F$5&amp;":"&amp;EOMONTH(F$5,0))))&lt;FinVac))</f>
        <v>2</v>
      </c>
      <c r="Z16" s="94" t="e">
        <f t="array" aca="1" ref="Z16" ca="1">SUMPRODUCT((WEEKDAY(ROW(INDIRECT(G$5&amp;":"&amp;EOMONTH(G$5,0))))=ROWS($1:7))*(COUNTIF(Feries,ROW(INDIRECT(G$5&amp;":"&amp;EOMONTH(G$5,0))))=0))-SUMPRODUCT((WEEKDAY(TRANSPOSE(ROW(INDIRECT(G$5&amp;":"&amp;EOMONTH(G$5,0)))))=ROWS($1:7))*(COUNTIF(Feries,TRANSPOSE(ROW(INDIRECT(G$5&amp;":"&amp;EOMONTH(G$5,0)))))=0)*(TRANSPOSE(ROW(INDIRECT(G$5&amp;":"&amp;EOMONTH(G$5,0))))&gt;DebutVac)*(TRANSPOSE(ROW(INDIRECT(G$5&amp;":"&amp;EOMONTH(G$5,0))))&lt;FinVac))</f>
        <v>#REF!</v>
      </c>
      <c r="AA16" s="93">
        <f t="array" aca="1" ref="AA16" ca="1">SUMPRODUCT((WEEKDAY(ROW(INDIRECT(H$5&amp;":"&amp;EOMONTH(H$5,0))))=ROWS($1:7))*(COUNTIF(Feries,ROW(INDIRECT(H$5&amp;":"&amp;EOMONTH(H$5,0))))=0))-SUMPRODUCT((WEEKDAY(TRANSPOSE(ROW(INDIRECT(H$5&amp;":"&amp;EOMONTH(H$5,0)))))=ROWS($1:7))*(COUNTIF(Feries,TRANSPOSE(ROW(INDIRECT(H$5&amp;":"&amp;EOMONTH(H$5,0)))))=0)*(TRANSPOSE(ROW(INDIRECT(H$5&amp;":"&amp;EOMONTH(H$5,0))))&gt;DebutVac)*(TRANSPOSE(ROW(INDIRECT(H$5&amp;":"&amp;EOMONTH(H$5,0))))&lt;FinVac))</f>
        <v>4</v>
      </c>
      <c r="AB16" s="94">
        <f t="array" aca="1" ref="AB16" ca="1">SUMPRODUCT((WEEKDAY(ROW(INDIRECT(I$5&amp;":"&amp;EOMONTH(I$5,0))))=ROWS($1:7))*(COUNTIF(Feries,ROW(INDIRECT(I$5&amp;":"&amp;EOMONTH(I$5,0))))=0))-SUMPRODUCT((WEEKDAY(TRANSPOSE(ROW(INDIRECT(I$5&amp;":"&amp;EOMONTH(I$5,0)))))=ROWS($1:7))*(COUNTIF(Feries,TRANSPOSE(ROW(INDIRECT(I$5&amp;":"&amp;EOMONTH(I$5,0)))))=0)*(TRANSPOSE(ROW(INDIRECT(I$5&amp;":"&amp;EOMONTH(I$5,0))))&gt;DebutVac)*(TRANSPOSE(ROW(INDIRECT(I$5&amp;":"&amp;EOMONTH(I$5,0))))&lt;FinVac))</f>
        <v>4</v>
      </c>
      <c r="AC16" s="94" t="e">
        <f t="array" aca="1" ref="AC16" ca="1">SUMPRODUCT((WEEKDAY(ROW(INDIRECT(J$5&amp;":"&amp;EOMONTH(J$5,0))))=ROWS($1:7))*(COUNTIF(Feries,ROW(INDIRECT(J$5&amp;":"&amp;EOMONTH(J$5,0))))=0))-SUMPRODUCT((WEEKDAY(TRANSPOSE(ROW(INDIRECT(J$5&amp;":"&amp;EOMONTH(J$5,0)))))=ROWS($1:7))*(COUNTIF(Feries,TRANSPOSE(ROW(INDIRECT(J$5&amp;":"&amp;EOMONTH(J$5,0)))))=0)*(TRANSPOSE(ROW(INDIRECT(J$5&amp;":"&amp;EOMONTH(J$5,0))))&gt;DebutVac)*(TRANSPOSE(ROW(INDIRECT(J$5&amp;":"&amp;EOMONTH(J$5,0))))&lt;FinVac))</f>
        <v>#REF!</v>
      </c>
      <c r="AD16" s="93">
        <f t="array" aca="1" ref="AD16" ca="1">SUMPRODUCT((WEEKDAY(ROW(INDIRECT(K$5&amp;":"&amp;EOMONTH(K$5,0))))=ROWS($1:7))*(COUNTIF(Feries,ROW(INDIRECT(K$5&amp;":"&amp;EOMONTH(K$5,0))))=0))-SUMPRODUCT((WEEKDAY(TRANSPOSE(ROW(INDIRECT(K$5&amp;":"&amp;EOMONTH(K$5,0)))))=ROWS($1:7))*(COUNTIF(Feries,TRANSPOSE(ROW(INDIRECT(K$5&amp;":"&amp;EOMONTH(K$5,0)))))=0)*(TRANSPOSE(ROW(INDIRECT(K$5&amp;":"&amp;EOMONTH(K$5,0))))&gt;DebutVac)*(TRANSPOSE(ROW(INDIRECT(K$5&amp;":"&amp;EOMONTH(K$5,0))))&lt;FinVac))</f>
        <v>2</v>
      </c>
      <c r="AE16" s="94">
        <f t="array" aca="1" ref="AE16" ca="1">SUMPRODUCT((WEEKDAY(ROW(INDIRECT(L$5&amp;":"&amp;EOMONTH(L$5,0))))=ROWS($1:7))*(COUNTIF(Feries,ROW(INDIRECT(L$5&amp;":"&amp;EOMONTH(L$5,0))))=0))-SUMPRODUCT((WEEKDAY(TRANSPOSE(ROW(INDIRECT(L$5&amp;":"&amp;EOMONTH(L$5,0)))))=ROWS($1:7))*(COUNTIF(Feries,TRANSPOSE(ROW(INDIRECT(L$5&amp;":"&amp;EOMONTH(L$5,0)))))=0)*(TRANSPOSE(ROW(INDIRECT(L$5&amp;":"&amp;EOMONTH(L$5,0))))&gt;DebutVac)*(TRANSPOSE(ROW(INDIRECT(L$5&amp;":"&amp;EOMONTH(L$5,0))))&lt;FinVac))</f>
        <v>2</v>
      </c>
      <c r="AF16" s="94" t="e">
        <f t="array" aca="1" ref="AF16" ca="1">SUMPRODUCT((WEEKDAY(ROW(INDIRECT(M$5&amp;":"&amp;EOMONTH(M$5,0))))=ROWS($1:7))*(COUNTIF(Feries,ROW(INDIRECT(M$5&amp;":"&amp;EOMONTH(M$5,0))))=0))-SUMPRODUCT((WEEKDAY(TRANSPOSE(ROW(INDIRECT(M$5&amp;":"&amp;EOMONTH(M$5,0)))))=ROWS($1:7))*(COUNTIF(Feries,TRANSPOSE(ROW(INDIRECT(M$5&amp;":"&amp;EOMONTH(M$5,0)))))=0)*(TRANSPOSE(ROW(INDIRECT(M$5&amp;":"&amp;EOMONTH(M$5,0))))&gt;DebutVac)*(TRANSPOSE(ROW(INDIRECT(M$5&amp;":"&amp;EOMONTH(M$5,0))))&lt;FinVac))</f>
        <v>#REF!</v>
      </c>
      <c r="AG16" s="93">
        <f t="array" aca="1" ref="AG16" ca="1">SUMPRODUCT((WEEKDAY(ROW(INDIRECT(N$5&amp;":"&amp;EOMONTH(N$5,0))))=ROWS($1:7))*(COUNTIF(Feries,ROW(INDIRECT(N$5&amp;":"&amp;EOMONTH(N$5,0))))=0))-SUMPRODUCT((WEEKDAY(TRANSPOSE(ROW(INDIRECT(N$5&amp;":"&amp;EOMONTH(N$5,0)))))=ROWS($1:7))*(COUNTIF(Feries,TRANSPOSE(ROW(INDIRECT(N$5&amp;":"&amp;EOMONTH(N$5,0)))))=0)*(TRANSPOSE(ROW(INDIRECT(N$5&amp;":"&amp;EOMONTH(N$5,0))))&gt;DebutVac)*(TRANSPOSE(ROW(INDIRECT(N$5&amp;":"&amp;EOMONTH(N$5,0))))&lt;FinVac))</f>
        <v>4</v>
      </c>
      <c r="AH16" s="94">
        <f t="array" aca="1" ref="AH16" ca="1">SUMPRODUCT((WEEKDAY(ROW(INDIRECT(O$5&amp;":"&amp;EOMONTH(O$5,0))))=ROWS($1:7))*(COUNTIF(Feries,ROW(INDIRECT(O$5&amp;":"&amp;EOMONTH(O$5,0))))=0))-SUMPRODUCT((WEEKDAY(TRANSPOSE(ROW(INDIRECT(O$5&amp;":"&amp;EOMONTH(O$5,0)))))=ROWS($1:7))*(COUNTIF(Feries,TRANSPOSE(ROW(INDIRECT(O$5&amp;":"&amp;EOMONTH(O$5,0)))))=0)*(TRANSPOSE(ROW(INDIRECT(O$5&amp;":"&amp;EOMONTH(O$5,0))))&gt;DebutVac)*(TRANSPOSE(ROW(INDIRECT(O$5&amp;":"&amp;EOMONTH(O$5,0))))&lt;FinVac))</f>
        <v>4</v>
      </c>
      <c r="AI16" s="94" t="e">
        <f t="array" aca="1" ref="AI16" ca="1">SUMPRODUCT((WEEKDAY(ROW(INDIRECT(P$5&amp;":"&amp;EOMONTH(P$5,0))))=ROWS($1:7))*(COUNTIF(Feries,ROW(INDIRECT(P$5&amp;":"&amp;EOMONTH(P$5,0))))=0))-SUMPRODUCT((WEEKDAY(TRANSPOSE(ROW(INDIRECT(P$5&amp;":"&amp;EOMONTH(P$5,0)))))=ROWS($1:7))*(COUNTIF(Feries,TRANSPOSE(ROW(INDIRECT(P$5&amp;":"&amp;EOMONTH(P$5,0)))))=0)*(TRANSPOSE(ROW(INDIRECT(P$5&amp;":"&amp;EOMONTH(P$5,0))))&gt;DebutVac)*(TRANSPOSE(ROW(INDIRECT(P$5&amp;":"&amp;EOMONTH(P$5,0))))&lt;FinVac))</f>
        <v>#REF!</v>
      </c>
      <c r="AJ16" s="93">
        <f t="array" aca="1" ref="AJ16" ca="1">SUMPRODUCT((WEEKDAY(ROW(INDIRECT(Q$5&amp;":"&amp;EOMONTH(Q$5,0))))=ROWS($1:7))*(COUNTIF(Feries,ROW(INDIRECT(Q$5&amp;":"&amp;EOMONTH(Q$5,0))))=0))-SUMPRODUCT((WEEKDAY(TRANSPOSE(ROW(INDIRECT(Q$5&amp;":"&amp;EOMONTH(Q$5,0)))))=ROWS($1:7))*(COUNTIF(Feries,TRANSPOSE(ROW(INDIRECT(Q$5&amp;":"&amp;EOMONTH(Q$5,0)))))=0)*(TRANSPOSE(ROW(INDIRECT(Q$5&amp;":"&amp;EOMONTH(Q$5,0))))&gt;DebutVac)*(TRANSPOSE(ROW(INDIRECT(Q$5&amp;":"&amp;EOMONTH(Q$5,0))))&lt;FinVac))</f>
        <v>1</v>
      </c>
      <c r="AK16">
        <f ca="1">SUMPRODUCT((WEEKDAY(ROW(INDIRECT(R$5&amp;":"&amp;EOMONTH(R$5,0))))&gt;1)*(COUNTIF(Feries,ROW(INDIRECT(R$5&amp;":"&amp;EOMONTH(R$5,0))))=0))</f>
        <v>24</v>
      </c>
      <c r="AL16" t="e">
        <f ca="1">SUMPRODUCT((WEEKDAY(ROW(INDIRECT(#REF!&amp;":"&amp;EOMONTH(#REF!,0))))&gt;1)*(COUNTIF(Feries,ROW(INDIRECT(#REF!&amp;":"&amp;EOMONTH(#REF!,0))))=0))</f>
        <v>#REF!</v>
      </c>
    </row>
    <row r="17" spans="1:38" ht="15.75" customHeight="1" thickBot="1">
      <c r="B17" s="45">
        <f t="shared" si="1"/>
        <v>41895</v>
      </c>
      <c r="C17" s="38">
        <f t="shared" si="7"/>
        <v>41895</v>
      </c>
      <c r="D17" s="1"/>
      <c r="E17" s="45">
        <f t="shared" si="2"/>
        <v>41925</v>
      </c>
      <c r="F17" s="38">
        <f t="shared" si="8"/>
        <v>41925</v>
      </c>
      <c r="G17" s="1"/>
      <c r="H17" s="45">
        <f t="shared" si="3"/>
        <v>41956</v>
      </c>
      <c r="I17" s="38">
        <f t="shared" si="9"/>
        <v>41956</v>
      </c>
      <c r="J17" s="1"/>
      <c r="K17" s="45">
        <f t="shared" si="4"/>
        <v>41986</v>
      </c>
      <c r="L17" s="38">
        <f t="shared" si="10"/>
        <v>41986</v>
      </c>
      <c r="M17" s="1"/>
      <c r="N17" s="45">
        <f t="shared" si="5"/>
        <v>42017</v>
      </c>
      <c r="O17" s="38">
        <f t="shared" si="11"/>
        <v>42017</v>
      </c>
      <c r="P17" s="1"/>
      <c r="Q17" s="45">
        <f t="shared" si="6"/>
        <v>42048</v>
      </c>
      <c r="R17" s="38">
        <f t="shared" si="12"/>
        <v>42048</v>
      </c>
      <c r="T17" s="95" t="s">
        <v>13</v>
      </c>
      <c r="U17" s="96">
        <f t="array" aca="1" ref="U17" ca="1">SUMPRODUCT((WEEKDAY(ROW(INDIRECT(B$5&amp;":"&amp;EOMONTH(B$5,0))))&gt;1)*(COUNTIF(Feries,ROW(INDIRECT(B$5&amp;":"&amp;EOMONTH(B$5,0))))=0))-SUMPRODUCT((WEEKDAY(TRANSPOSE(ROW(INDIRECT(B$5&amp;":"&amp;EOMONTH(B$5,0)))))&gt;1)*(COUNTIF(Feries,TRANSPOSE(ROW(INDIRECT(B$5&amp;":"&amp;EOMONTH(B$5,0)))))=0)*(TRANSPOSE(ROW(INDIRECT(B$5&amp;":"&amp;EOMONTH(B$5,0))))&gt;DebutVac)*(TRANSPOSE(ROW(INDIRECT(B$5&amp;":"&amp;EOMONTH(B$5,0))))&lt;FinVac))</f>
        <v>25</v>
      </c>
      <c r="V17" s="96">
        <f t="array" aca="1" ref="V17" ca="1">SUMPRODUCT((WEEKDAY(ROW(INDIRECT(C$5&amp;":"&amp;EOMONTH(C$5,0))))&gt;1)*(COUNTIF(Feries,ROW(INDIRECT(C$5&amp;":"&amp;EOMONTH(C$5,0))))=0))-SUMPRODUCT((WEEKDAY(TRANSPOSE(ROW(INDIRECT(C$5&amp;":"&amp;EOMONTH(C$5,0)))))&gt;1)*(COUNTIF(Feries,TRANSPOSE(ROW(INDIRECT(C$5&amp;":"&amp;EOMONTH(C$5,0)))))=0)*(TRANSPOSE(ROW(INDIRECT(C$5&amp;":"&amp;EOMONTH(C$5,0))))&gt;DebutVac)*(TRANSPOSE(ROW(INDIRECT(C$5&amp;":"&amp;EOMONTH(C$5,0))))&lt;FinVac))</f>
        <v>25</v>
      </c>
      <c r="W17" s="96" t="e">
        <f t="array" aca="1" ref="W17" ca="1">SUMPRODUCT((WEEKDAY(ROW(INDIRECT(D$5&amp;":"&amp;EOMONTH(D$5,0))))&gt;1)*(COUNTIF(Feries,ROW(INDIRECT(D$5&amp;":"&amp;EOMONTH(D$5,0))))=0))-SUMPRODUCT((WEEKDAY(TRANSPOSE(ROW(INDIRECT(D$5&amp;":"&amp;EOMONTH(D$5,0)))))&gt;1)*(COUNTIF(Feries,TRANSPOSE(ROW(INDIRECT(D$5&amp;":"&amp;EOMONTH(D$5,0)))))=0)*(TRANSPOSE(ROW(INDIRECT(D$5&amp;":"&amp;EOMONTH(D$5,0))))&gt;DebutVac)*(TRANSPOSE(ROW(INDIRECT(D$5&amp;":"&amp;EOMONTH(D$5,0))))&lt;FinVac))</f>
        <v>#REF!</v>
      </c>
      <c r="X17" s="96">
        <f t="array" aca="1" ref="X17" ca="1">SUMPRODUCT((WEEKDAY(ROW(INDIRECT(E$5&amp;":"&amp;EOMONTH(E$5,0))))&gt;1)*(COUNTIF(Feries,ROW(INDIRECT(E$5&amp;":"&amp;EOMONTH(E$5,0))))=0))-SUMPRODUCT((WEEKDAY(TRANSPOSE(ROW(INDIRECT(E$5&amp;":"&amp;EOMONTH(E$5,0)))))&gt;1)*(COUNTIF(Feries,TRANSPOSE(ROW(INDIRECT(E$5&amp;":"&amp;EOMONTH(E$5,0)))))=0)*(TRANSPOSE(ROW(INDIRECT(E$5&amp;":"&amp;EOMONTH(E$5,0))))&gt;DebutVac)*(TRANSPOSE(ROW(INDIRECT(E$5&amp;":"&amp;EOMONTH(E$5,0))))&lt;FinVac))</f>
        <v>15</v>
      </c>
      <c r="Y17" s="96">
        <f t="array" aca="1" ref="Y17" ca="1">SUMPRODUCT((WEEKDAY(ROW(INDIRECT(F$5&amp;":"&amp;EOMONTH(F$5,0))))&gt;1)*(COUNTIF(Feries,ROW(INDIRECT(F$5&amp;":"&amp;EOMONTH(F$5,0))))=0))-SUMPRODUCT((WEEKDAY(TRANSPOSE(ROW(INDIRECT(F$5&amp;":"&amp;EOMONTH(F$5,0)))))&gt;1)*(COUNTIF(Feries,TRANSPOSE(ROW(INDIRECT(F$5&amp;":"&amp;EOMONTH(F$5,0)))))=0)*(TRANSPOSE(ROW(INDIRECT(F$5&amp;":"&amp;EOMONTH(F$5,0))))&gt;DebutVac)*(TRANSPOSE(ROW(INDIRECT(F$5&amp;":"&amp;EOMONTH(F$5,0))))&lt;FinVac))</f>
        <v>15</v>
      </c>
      <c r="Z17" s="96" t="e">
        <f t="array" aca="1" ref="Z17" ca="1">SUMPRODUCT((WEEKDAY(ROW(INDIRECT(G$5&amp;":"&amp;EOMONTH(G$5,0))))&gt;1)*(COUNTIF(Feries,ROW(INDIRECT(G$5&amp;":"&amp;EOMONTH(G$5,0))))=0))-SUMPRODUCT((WEEKDAY(TRANSPOSE(ROW(INDIRECT(G$5&amp;":"&amp;EOMONTH(G$5,0)))))&gt;1)*(COUNTIF(Feries,TRANSPOSE(ROW(INDIRECT(G$5&amp;":"&amp;EOMONTH(G$5,0)))))=0)*(TRANSPOSE(ROW(INDIRECT(G$5&amp;":"&amp;EOMONTH(G$5,0))))&gt;DebutVac)*(TRANSPOSE(ROW(INDIRECT(G$5&amp;":"&amp;EOMONTH(G$5,0))))&lt;FinVac))</f>
        <v>#REF!</v>
      </c>
      <c r="AA17" s="96">
        <f t="array" aca="1" ref="AA17" ca="1">SUMPRODUCT((WEEKDAY(ROW(INDIRECT(H$5&amp;":"&amp;EOMONTH(H$5,0))))&gt;1)*(COUNTIF(Feries,ROW(INDIRECT(H$5&amp;":"&amp;EOMONTH(H$5,0))))=0))-SUMPRODUCT((WEEKDAY(TRANSPOSE(ROW(INDIRECT(H$5&amp;":"&amp;EOMONTH(H$5,0)))))&gt;1)*(COUNTIF(Feries,TRANSPOSE(ROW(INDIRECT(H$5&amp;":"&amp;EOMONTH(H$5,0)))))=0)*(TRANSPOSE(ROW(INDIRECT(H$5&amp;":"&amp;EOMONTH(H$5,0))))&gt;DebutVac)*(TRANSPOSE(ROW(INDIRECT(H$5&amp;":"&amp;EOMONTH(H$5,0))))&lt;FinVac))</f>
        <v>23</v>
      </c>
      <c r="AB17" s="96">
        <f t="array" aca="1" ref="AB17" ca="1">SUMPRODUCT((WEEKDAY(ROW(INDIRECT(I$5&amp;":"&amp;EOMONTH(I$5,0))))&gt;1)*(COUNTIF(Feries,ROW(INDIRECT(I$5&amp;":"&amp;EOMONTH(I$5,0))))=0))-SUMPRODUCT((WEEKDAY(TRANSPOSE(ROW(INDIRECT(I$5&amp;":"&amp;EOMONTH(I$5,0)))))&gt;1)*(COUNTIF(Feries,TRANSPOSE(ROW(INDIRECT(I$5&amp;":"&amp;EOMONTH(I$5,0)))))=0)*(TRANSPOSE(ROW(INDIRECT(I$5&amp;":"&amp;EOMONTH(I$5,0))))&gt;DebutVac)*(TRANSPOSE(ROW(INDIRECT(I$5&amp;":"&amp;EOMONTH(I$5,0))))&lt;FinVac))</f>
        <v>23</v>
      </c>
      <c r="AC17" s="96" t="e">
        <f t="array" aca="1" ref="AC17" ca="1">SUMPRODUCT((WEEKDAY(ROW(INDIRECT(J$5&amp;":"&amp;EOMONTH(J$5,0))))&gt;1)*(COUNTIF(Feries,ROW(INDIRECT(J$5&amp;":"&amp;EOMONTH(J$5,0))))=0))-SUMPRODUCT((WEEKDAY(TRANSPOSE(ROW(INDIRECT(J$5&amp;":"&amp;EOMONTH(J$5,0)))))&gt;1)*(COUNTIF(Feries,TRANSPOSE(ROW(INDIRECT(J$5&amp;":"&amp;EOMONTH(J$5,0)))))=0)*(TRANSPOSE(ROW(INDIRECT(J$5&amp;":"&amp;EOMONTH(J$5,0))))&gt;DebutVac)*(TRANSPOSE(ROW(INDIRECT(J$5&amp;":"&amp;EOMONTH(J$5,0))))&lt;FinVac))</f>
        <v>#REF!</v>
      </c>
      <c r="AD17" s="96">
        <f t="array" aca="1" ref="AD17" ca="1">SUMPRODUCT((WEEKDAY(ROW(INDIRECT(K$5&amp;":"&amp;EOMONTH(K$5,0))))&gt;1)*(COUNTIF(Feries,ROW(INDIRECT(K$5&amp;":"&amp;EOMONTH(K$5,0))))=0))-SUMPRODUCT((WEEKDAY(TRANSPOSE(ROW(INDIRECT(K$5&amp;":"&amp;EOMONTH(K$5,0)))))&gt;1)*(COUNTIF(Feries,TRANSPOSE(ROW(INDIRECT(K$5&amp;":"&amp;EOMONTH(K$5,0)))))=0)*(TRANSPOSE(ROW(INDIRECT(K$5&amp;":"&amp;EOMONTH(K$5,0))))&gt;DebutVac)*(TRANSPOSE(ROW(INDIRECT(K$5&amp;":"&amp;EOMONTH(K$5,0))))&lt;FinVac))</f>
        <v>17</v>
      </c>
      <c r="AE17" s="96">
        <f t="array" aca="1" ref="AE17" ca="1">SUMPRODUCT((WEEKDAY(ROW(INDIRECT(L$5&amp;":"&amp;EOMONTH(L$5,0))))&gt;1)*(COUNTIF(Feries,ROW(INDIRECT(L$5&amp;":"&amp;EOMONTH(L$5,0))))=0))-SUMPRODUCT((WEEKDAY(TRANSPOSE(ROW(INDIRECT(L$5&amp;":"&amp;EOMONTH(L$5,0)))))&gt;1)*(COUNTIF(Feries,TRANSPOSE(ROW(INDIRECT(L$5&amp;":"&amp;EOMONTH(L$5,0)))))=0)*(TRANSPOSE(ROW(INDIRECT(L$5&amp;":"&amp;EOMONTH(L$5,0))))&gt;DebutVac)*(TRANSPOSE(ROW(INDIRECT(L$5&amp;":"&amp;EOMONTH(L$5,0))))&lt;FinVac))</f>
        <v>17</v>
      </c>
      <c r="AF17" s="96" t="e">
        <f t="array" aca="1" ref="AF17" ca="1">SUMPRODUCT((WEEKDAY(ROW(INDIRECT(M$5&amp;":"&amp;EOMONTH(M$5,0))))&gt;1)*(COUNTIF(Feries,ROW(INDIRECT(M$5&amp;":"&amp;EOMONTH(M$5,0))))=0))-SUMPRODUCT((WEEKDAY(TRANSPOSE(ROW(INDIRECT(M$5&amp;":"&amp;EOMONTH(M$5,0)))))&gt;1)*(COUNTIF(Feries,TRANSPOSE(ROW(INDIRECT(M$5&amp;":"&amp;EOMONTH(M$5,0)))))=0)*(TRANSPOSE(ROW(INDIRECT(M$5&amp;":"&amp;EOMONTH(M$5,0))))&gt;DebutVac)*(TRANSPOSE(ROW(INDIRECT(M$5&amp;":"&amp;EOMONTH(M$5,0))))&lt;FinVac))</f>
        <v>#REF!</v>
      </c>
      <c r="AG17" s="96">
        <f t="array" aca="1" ref="AG17" ca="1">SUMPRODUCT((WEEKDAY(ROW(INDIRECT(N$5&amp;":"&amp;EOMONTH(N$5,0))))&gt;1)*(COUNTIF(Feries,ROW(INDIRECT(N$5&amp;":"&amp;EOMONTH(N$5,0))))=0))-SUMPRODUCT((WEEKDAY(TRANSPOSE(ROW(INDIRECT(N$5&amp;":"&amp;EOMONTH(N$5,0)))))&gt;1)*(COUNTIF(Feries,TRANSPOSE(ROW(INDIRECT(N$5&amp;":"&amp;EOMONTH(N$5,0)))))=0)*(TRANSPOSE(ROW(INDIRECT(N$5&amp;":"&amp;EOMONTH(N$5,0))))&gt;DebutVac)*(TRANSPOSE(ROW(INDIRECT(N$5&amp;":"&amp;EOMONTH(N$5,0))))&lt;FinVac))</f>
        <v>24</v>
      </c>
      <c r="AH17" s="96">
        <f t="array" aca="1" ref="AH17" ca="1">SUMPRODUCT((WEEKDAY(ROW(INDIRECT(O$5&amp;":"&amp;EOMONTH(O$5,0))))&gt;1)*(COUNTIF(Feries,ROW(INDIRECT(O$5&amp;":"&amp;EOMONTH(O$5,0))))=0))-SUMPRODUCT((WEEKDAY(TRANSPOSE(ROW(INDIRECT(O$5&amp;":"&amp;EOMONTH(O$5,0)))))&gt;1)*(COUNTIF(Feries,TRANSPOSE(ROW(INDIRECT(O$5&amp;":"&amp;EOMONTH(O$5,0)))))=0)*(TRANSPOSE(ROW(INDIRECT(O$5&amp;":"&amp;EOMONTH(O$5,0))))&gt;DebutVac)*(TRANSPOSE(ROW(INDIRECT(O$5&amp;":"&amp;EOMONTH(O$5,0))))&lt;FinVac))</f>
        <v>24</v>
      </c>
      <c r="AI17" s="96" t="e">
        <f t="array" aca="1" ref="AI17" ca="1">SUMPRODUCT((WEEKDAY(ROW(INDIRECT(P$5&amp;":"&amp;EOMONTH(P$5,0))))&gt;1)*(COUNTIF(Feries,ROW(INDIRECT(P$5&amp;":"&amp;EOMONTH(P$5,0))))=0))-SUMPRODUCT((WEEKDAY(TRANSPOSE(ROW(INDIRECT(P$5&amp;":"&amp;EOMONTH(P$5,0)))))&gt;1)*(COUNTIF(Feries,TRANSPOSE(ROW(INDIRECT(P$5&amp;":"&amp;EOMONTH(P$5,0)))))=0)*(TRANSPOSE(ROW(INDIRECT(P$5&amp;":"&amp;EOMONTH(P$5,0))))&gt;DebutVac)*(TRANSPOSE(ROW(INDIRECT(P$5&amp;":"&amp;EOMONTH(P$5,0))))&lt;FinVac))</f>
        <v>#REF!</v>
      </c>
      <c r="AJ17" s="96">
        <f t="array" aca="1" ref="AJ17" ca="1">SUMPRODUCT((WEEKDAY(ROW(INDIRECT(Q$5&amp;":"&amp;EOMONTH(Q$5,0))))&gt;1)*(COUNTIF(Feries,ROW(INDIRECT(Q$5&amp;":"&amp;EOMONTH(Q$5,0))))=0))-SUMPRODUCT((WEEKDAY(TRANSPOSE(ROW(INDIRECT(Q$5&amp;":"&amp;EOMONTH(Q$5,0)))))&gt;1)*(COUNTIF(Feries,TRANSPOSE(ROW(INDIRECT(Q$5&amp;":"&amp;EOMONTH(Q$5,0)))))=0)*(TRANSPOSE(ROW(INDIRECT(Q$5&amp;":"&amp;EOMONTH(Q$5,0))))&gt;DebutVac)*(TRANSPOSE(ROW(INDIRECT(Q$5&amp;":"&amp;EOMONTH(Q$5,0))))&lt;FinVac))</f>
        <v>11</v>
      </c>
      <c r="AK17">
        <f t="shared" ref="AK17:AL17" ca="1" si="13">AK16-AK15</f>
        <v>24</v>
      </c>
      <c r="AL17" t="e">
        <f t="shared" ca="1" si="13"/>
        <v>#REF!</v>
      </c>
    </row>
    <row r="18" spans="1:38" ht="15.75" customHeight="1" thickBot="1">
      <c r="B18" s="45">
        <f t="shared" si="1"/>
        <v>41896</v>
      </c>
      <c r="C18" s="38">
        <f t="shared" si="7"/>
        <v>41896</v>
      </c>
      <c r="D18" s="1"/>
      <c r="E18" s="45">
        <f t="shared" si="2"/>
        <v>41926</v>
      </c>
      <c r="F18" s="38">
        <f t="shared" si="8"/>
        <v>41926</v>
      </c>
      <c r="G18" s="1"/>
      <c r="H18" s="45">
        <f t="shared" si="3"/>
        <v>41957</v>
      </c>
      <c r="I18" s="38">
        <f t="shared" si="9"/>
        <v>41957</v>
      </c>
      <c r="J18" s="1"/>
      <c r="K18" s="45">
        <f t="shared" si="4"/>
        <v>41987</v>
      </c>
      <c r="L18" s="38">
        <f t="shared" si="10"/>
        <v>41987</v>
      </c>
      <c r="M18" s="1"/>
      <c r="N18" s="45">
        <f t="shared" si="5"/>
        <v>42018</v>
      </c>
      <c r="O18" s="38">
        <f t="shared" si="11"/>
        <v>42018</v>
      </c>
      <c r="P18" s="1"/>
      <c r="Q18" s="45">
        <f t="shared" si="6"/>
        <v>42049</v>
      </c>
      <c r="R18" s="38">
        <f t="shared" si="12"/>
        <v>42049</v>
      </c>
      <c r="T18" s="72" t="s">
        <v>14</v>
      </c>
      <c r="U18" s="51">
        <f t="shared" ref="U18:AJ18" ca="1" si="14">SUMPRODUCT(COUNTIF(Feries,B5:B35))</f>
        <v>0</v>
      </c>
      <c r="V18" s="49">
        <f t="shared" ca="1" si="14"/>
        <v>0</v>
      </c>
      <c r="W18" s="49">
        <f t="shared" ca="1" si="14"/>
        <v>0</v>
      </c>
      <c r="X18" s="51">
        <f t="shared" ca="1" si="14"/>
        <v>0</v>
      </c>
      <c r="Y18" s="49">
        <f t="shared" ca="1" si="14"/>
        <v>0</v>
      </c>
      <c r="Z18" s="49">
        <f t="shared" ca="1" si="14"/>
        <v>0</v>
      </c>
      <c r="AA18" s="51">
        <f t="shared" ca="1" si="14"/>
        <v>2</v>
      </c>
      <c r="AB18" s="49">
        <f t="shared" ca="1" si="14"/>
        <v>2</v>
      </c>
      <c r="AC18" s="49">
        <f t="shared" ca="1" si="14"/>
        <v>0</v>
      </c>
      <c r="AD18" s="51">
        <f t="shared" ca="1" si="14"/>
        <v>1</v>
      </c>
      <c r="AE18" s="49">
        <f t="shared" ca="1" si="14"/>
        <v>1</v>
      </c>
      <c r="AF18" s="49">
        <f t="shared" ca="1" si="14"/>
        <v>0</v>
      </c>
      <c r="AG18" s="51">
        <f t="shared" ca="1" si="14"/>
        <v>1</v>
      </c>
      <c r="AH18" s="49">
        <f t="shared" ca="1" si="14"/>
        <v>1</v>
      </c>
      <c r="AI18" s="49">
        <f t="shared" ca="1" si="14"/>
        <v>0</v>
      </c>
      <c r="AJ18" s="51">
        <f t="shared" ca="1" si="14"/>
        <v>0</v>
      </c>
    </row>
    <row r="19" spans="1:38" ht="15.75" customHeight="1">
      <c r="B19" s="45">
        <f t="shared" si="1"/>
        <v>41897</v>
      </c>
      <c r="C19" s="38">
        <f t="shared" si="7"/>
        <v>41897</v>
      </c>
      <c r="D19" s="1"/>
      <c r="E19" s="45">
        <f t="shared" si="2"/>
        <v>41927</v>
      </c>
      <c r="F19" s="38">
        <f t="shared" si="8"/>
        <v>41927</v>
      </c>
      <c r="G19" s="1"/>
      <c r="H19" s="45">
        <f t="shared" si="3"/>
        <v>41958</v>
      </c>
      <c r="I19" s="38">
        <f t="shared" si="9"/>
        <v>41958</v>
      </c>
      <c r="J19" s="1"/>
      <c r="K19" s="45">
        <f t="shared" si="4"/>
        <v>41988</v>
      </c>
      <c r="L19" s="38">
        <f t="shared" si="10"/>
        <v>41988</v>
      </c>
      <c r="M19" s="1"/>
      <c r="N19" s="45">
        <f t="shared" si="5"/>
        <v>42019</v>
      </c>
      <c r="O19" s="38">
        <f t="shared" si="11"/>
        <v>42019</v>
      </c>
      <c r="P19" s="1"/>
      <c r="Q19" s="45">
        <f t="shared" si="6"/>
        <v>42050</v>
      </c>
      <c r="R19" s="38">
        <f t="shared" si="12"/>
        <v>42050</v>
      </c>
      <c r="X19" s="1"/>
      <c r="Y19" s="7"/>
      <c r="Z19" s="7"/>
    </row>
    <row r="20" spans="1:38" ht="15.75" customHeight="1">
      <c r="B20" s="45">
        <f t="shared" si="1"/>
        <v>41898</v>
      </c>
      <c r="C20" s="38">
        <f t="shared" si="7"/>
        <v>41898</v>
      </c>
      <c r="D20" s="1"/>
      <c r="E20" s="45">
        <f t="shared" si="2"/>
        <v>41928</v>
      </c>
      <c r="F20" s="38">
        <f t="shared" si="8"/>
        <v>41928</v>
      </c>
      <c r="G20" s="1"/>
      <c r="H20" s="45">
        <f t="shared" si="3"/>
        <v>41959</v>
      </c>
      <c r="I20" s="38">
        <f t="shared" si="9"/>
        <v>41959</v>
      </c>
      <c r="J20" s="1"/>
      <c r="K20" s="45">
        <f t="shared" si="4"/>
        <v>41989</v>
      </c>
      <c r="L20" s="38">
        <f t="shared" si="10"/>
        <v>41989</v>
      </c>
      <c r="M20" s="1"/>
      <c r="N20" s="45">
        <f t="shared" si="5"/>
        <v>42020</v>
      </c>
      <c r="O20" s="38">
        <f t="shared" si="11"/>
        <v>42020</v>
      </c>
      <c r="P20" s="1"/>
      <c r="Q20" s="45">
        <f t="shared" si="6"/>
        <v>42051</v>
      </c>
      <c r="R20" s="38">
        <f t="shared" si="12"/>
        <v>42051</v>
      </c>
      <c r="V20"/>
      <c r="W20"/>
      <c r="Y20"/>
      <c r="Z20"/>
      <c r="AB20"/>
      <c r="AC20"/>
      <c r="AE20"/>
      <c r="AF20"/>
      <c r="AH20"/>
      <c r="AI20"/>
    </row>
    <row r="21" spans="1:38" ht="15.75" customHeight="1">
      <c r="B21" s="45">
        <f t="shared" si="1"/>
        <v>41899</v>
      </c>
      <c r="C21" s="38">
        <f t="shared" si="7"/>
        <v>41899</v>
      </c>
      <c r="D21" s="1"/>
      <c r="E21" s="45">
        <f t="shared" si="2"/>
        <v>41929</v>
      </c>
      <c r="F21" s="38">
        <f t="shared" si="8"/>
        <v>41929</v>
      </c>
      <c r="G21" s="1"/>
      <c r="H21" s="45">
        <f t="shared" si="3"/>
        <v>41960</v>
      </c>
      <c r="I21" s="38">
        <f t="shared" si="9"/>
        <v>41960</v>
      </c>
      <c r="J21" s="1"/>
      <c r="K21" s="45">
        <f t="shared" si="4"/>
        <v>41990</v>
      </c>
      <c r="L21" s="38">
        <f t="shared" si="10"/>
        <v>41990</v>
      </c>
      <c r="M21" s="1"/>
      <c r="N21" s="45">
        <f t="shared" si="5"/>
        <v>42021</v>
      </c>
      <c r="O21" s="38">
        <f t="shared" si="11"/>
        <v>42021</v>
      </c>
      <c r="P21" s="1"/>
      <c r="Q21" s="45">
        <f t="shared" si="6"/>
        <v>42052</v>
      </c>
      <c r="R21" s="38">
        <f t="shared" si="12"/>
        <v>42052</v>
      </c>
      <c r="T21" s="17" t="s">
        <v>4</v>
      </c>
      <c r="V21"/>
      <c r="W21"/>
      <c r="Y21"/>
      <c r="Z21"/>
      <c r="AB21"/>
      <c r="AC21"/>
      <c r="AE21"/>
      <c r="AF21"/>
      <c r="AH21"/>
      <c r="AI21"/>
    </row>
    <row r="22" spans="1:38" ht="15.75" customHeight="1" thickBot="1">
      <c r="B22" s="45">
        <f t="shared" si="1"/>
        <v>41900</v>
      </c>
      <c r="C22" s="38">
        <f t="shared" si="7"/>
        <v>41900</v>
      </c>
      <c r="D22" s="1"/>
      <c r="E22" s="45">
        <f t="shared" si="2"/>
        <v>41930</v>
      </c>
      <c r="F22" s="38">
        <f t="shared" si="8"/>
        <v>41930</v>
      </c>
      <c r="G22" s="1"/>
      <c r="H22" s="45">
        <f t="shared" si="3"/>
        <v>41961</v>
      </c>
      <c r="I22" s="38">
        <f t="shared" si="9"/>
        <v>41961</v>
      </c>
      <c r="J22" s="1"/>
      <c r="K22" s="45">
        <f t="shared" si="4"/>
        <v>41991</v>
      </c>
      <c r="L22" s="38">
        <f t="shared" si="10"/>
        <v>41991</v>
      </c>
      <c r="M22" s="1"/>
      <c r="N22" s="45">
        <f t="shared" si="5"/>
        <v>42022</v>
      </c>
      <c r="O22" s="38">
        <f t="shared" si="11"/>
        <v>42022</v>
      </c>
      <c r="P22" s="1"/>
      <c r="Q22" s="45">
        <f t="shared" si="6"/>
        <v>42053</v>
      </c>
      <c r="R22" s="38">
        <f t="shared" si="12"/>
        <v>42053</v>
      </c>
      <c r="V22"/>
      <c r="W22"/>
      <c r="Y22"/>
      <c r="Z22"/>
      <c r="AB22"/>
      <c r="AC22"/>
      <c r="AE22"/>
      <c r="AF22"/>
      <c r="AH22"/>
      <c r="AI22"/>
    </row>
    <row r="23" spans="1:38" ht="15.75" customHeight="1">
      <c r="B23" s="45">
        <f t="shared" si="1"/>
        <v>41901</v>
      </c>
      <c r="C23" s="38">
        <f t="shared" si="7"/>
        <v>41901</v>
      </c>
      <c r="D23" s="1"/>
      <c r="E23" s="45">
        <f t="shared" si="2"/>
        <v>41931</v>
      </c>
      <c r="F23" s="38">
        <f t="shared" si="8"/>
        <v>41931</v>
      </c>
      <c r="G23" s="1"/>
      <c r="H23" s="45">
        <f t="shared" si="3"/>
        <v>41962</v>
      </c>
      <c r="I23" s="38">
        <f t="shared" si="9"/>
        <v>41962</v>
      </c>
      <c r="J23" s="1"/>
      <c r="K23" s="45">
        <f t="shared" si="4"/>
        <v>41992</v>
      </c>
      <c r="L23" s="38">
        <f t="shared" si="10"/>
        <v>41992</v>
      </c>
      <c r="M23" s="1"/>
      <c r="N23" s="45">
        <f t="shared" si="5"/>
        <v>42023</v>
      </c>
      <c r="O23" s="38">
        <f t="shared" si="11"/>
        <v>42023</v>
      </c>
      <c r="P23" s="1"/>
      <c r="Q23" s="45">
        <f t="shared" si="6"/>
        <v>42054</v>
      </c>
      <c r="R23" s="38">
        <f t="shared" si="12"/>
        <v>42054</v>
      </c>
      <c r="T23" s="90" t="s">
        <v>10</v>
      </c>
      <c r="U23" s="37"/>
      <c r="V23" s="37"/>
      <c r="W23" s="37"/>
      <c r="X23" s="37"/>
      <c r="Y23" s="73"/>
      <c r="Z23" s="74"/>
      <c r="AA23" s="18"/>
      <c r="AC23"/>
      <c r="AE23"/>
      <c r="AF23"/>
      <c r="AH23"/>
      <c r="AI23"/>
    </row>
    <row r="24" spans="1:38" ht="15.75" customHeight="1" thickBot="1">
      <c r="B24" s="45">
        <f t="shared" si="1"/>
        <v>41902</v>
      </c>
      <c r="C24" s="38">
        <f t="shared" si="7"/>
        <v>41902</v>
      </c>
      <c r="D24" s="1"/>
      <c r="E24" s="45">
        <f t="shared" si="2"/>
        <v>41932</v>
      </c>
      <c r="F24" s="38">
        <f t="shared" si="8"/>
        <v>41932</v>
      </c>
      <c r="G24" s="1"/>
      <c r="H24" s="45">
        <f t="shared" si="3"/>
        <v>41963</v>
      </c>
      <c r="I24" s="38">
        <f t="shared" si="9"/>
        <v>41963</v>
      </c>
      <c r="J24" s="1"/>
      <c r="K24" s="45">
        <f t="shared" si="4"/>
        <v>41993</v>
      </c>
      <c r="L24" s="38">
        <f t="shared" si="10"/>
        <v>41993</v>
      </c>
      <c r="M24" s="1"/>
      <c r="N24" s="45">
        <f t="shared" si="5"/>
        <v>42024</v>
      </c>
      <c r="O24" s="38">
        <f t="shared" si="11"/>
        <v>42024</v>
      </c>
      <c r="P24" s="1"/>
      <c r="Q24" s="45">
        <f t="shared" si="6"/>
        <v>42055</v>
      </c>
      <c r="R24" s="38">
        <f t="shared" si="12"/>
        <v>42055</v>
      </c>
      <c r="T24" s="91"/>
      <c r="U24" s="37"/>
      <c r="V24" s="37"/>
      <c r="W24" s="37"/>
      <c r="X24" s="37"/>
      <c r="Y24" s="75"/>
      <c r="Z24" s="76"/>
      <c r="AA24" s="18"/>
      <c r="AC24"/>
    </row>
    <row r="25" spans="1:38" ht="15.75" customHeight="1">
      <c r="B25" s="45">
        <f t="shared" si="1"/>
        <v>41903</v>
      </c>
      <c r="C25" s="38">
        <f t="shared" si="7"/>
        <v>41903</v>
      </c>
      <c r="D25" s="1"/>
      <c r="E25" s="45">
        <f t="shared" si="2"/>
        <v>41933</v>
      </c>
      <c r="F25" s="38">
        <f t="shared" si="8"/>
        <v>41933</v>
      </c>
      <c r="G25" s="1"/>
      <c r="H25" s="45">
        <f t="shared" si="3"/>
        <v>41964</v>
      </c>
      <c r="I25" s="38">
        <f t="shared" si="9"/>
        <v>41964</v>
      </c>
      <c r="J25" s="1"/>
      <c r="K25" s="45">
        <f t="shared" si="4"/>
        <v>41994</v>
      </c>
      <c r="L25" s="38">
        <f t="shared" si="10"/>
        <v>41994</v>
      </c>
      <c r="M25" s="1"/>
      <c r="N25" s="45">
        <f t="shared" si="5"/>
        <v>42025</v>
      </c>
      <c r="O25" s="38">
        <f t="shared" si="11"/>
        <v>42025</v>
      </c>
      <c r="P25" s="1"/>
      <c r="Q25" s="45">
        <f t="shared" si="6"/>
        <v>42056</v>
      </c>
      <c r="R25" s="38">
        <f t="shared" si="12"/>
        <v>42056</v>
      </c>
      <c r="T25" s="8"/>
      <c r="U25" s="7"/>
      <c r="V25" s="7"/>
      <c r="W25" s="7"/>
      <c r="X25" s="7"/>
      <c r="Z25"/>
      <c r="AA25" s="18"/>
      <c r="AC25"/>
    </row>
    <row r="26" spans="1:38" ht="15.75" customHeight="1" thickBot="1">
      <c r="B26" s="45">
        <f t="shared" si="1"/>
        <v>41904</v>
      </c>
      <c r="C26" s="38">
        <f t="shared" si="7"/>
        <v>41904</v>
      </c>
      <c r="D26" s="1"/>
      <c r="E26" s="45">
        <f t="shared" si="2"/>
        <v>41934</v>
      </c>
      <c r="F26" s="38">
        <f t="shared" si="8"/>
        <v>41934</v>
      </c>
      <c r="G26" s="1"/>
      <c r="H26" s="45">
        <f t="shared" si="3"/>
        <v>41965</v>
      </c>
      <c r="I26" s="38">
        <f t="shared" si="9"/>
        <v>41965</v>
      </c>
      <c r="J26" s="1"/>
      <c r="K26" s="45">
        <f t="shared" si="4"/>
        <v>41995</v>
      </c>
      <c r="L26" s="38">
        <f t="shared" si="10"/>
        <v>41995</v>
      </c>
      <c r="M26" s="1"/>
      <c r="N26" s="45">
        <f t="shared" si="5"/>
        <v>42026</v>
      </c>
      <c r="O26" s="38">
        <f t="shared" si="11"/>
        <v>42026</v>
      </c>
      <c r="P26" s="1"/>
      <c r="Q26" s="45">
        <f t="shared" si="6"/>
        <v>42057</v>
      </c>
      <c r="R26" s="38">
        <f t="shared" si="12"/>
        <v>42057</v>
      </c>
      <c r="U26" s="7"/>
      <c r="V26" s="7"/>
      <c r="W26" s="7"/>
      <c r="X26" s="7"/>
      <c r="Z26"/>
      <c r="AA26" s="18"/>
      <c r="AC26"/>
    </row>
    <row r="27" spans="1:38" ht="15.75" customHeight="1">
      <c r="B27" s="45">
        <f t="shared" si="1"/>
        <v>41905</v>
      </c>
      <c r="C27" s="38">
        <f t="shared" si="7"/>
        <v>41905</v>
      </c>
      <c r="D27" s="1"/>
      <c r="E27" s="45">
        <f t="shared" si="2"/>
        <v>41935</v>
      </c>
      <c r="F27" s="38">
        <f t="shared" si="8"/>
        <v>41935</v>
      </c>
      <c r="G27" s="1"/>
      <c r="H27" s="45">
        <f t="shared" si="3"/>
        <v>41966</v>
      </c>
      <c r="I27" s="38">
        <f t="shared" si="9"/>
        <v>41966</v>
      </c>
      <c r="J27" s="1"/>
      <c r="K27" s="45">
        <f t="shared" si="4"/>
        <v>41996</v>
      </c>
      <c r="L27" s="38">
        <f t="shared" si="10"/>
        <v>41996</v>
      </c>
      <c r="M27" s="1"/>
      <c r="N27" s="45">
        <f t="shared" si="5"/>
        <v>42027</v>
      </c>
      <c r="O27" s="38">
        <f t="shared" si="11"/>
        <v>42027</v>
      </c>
      <c r="P27" s="1"/>
      <c r="Q27" s="45">
        <f t="shared" si="6"/>
        <v>42058</v>
      </c>
      <c r="R27" s="38">
        <f t="shared" si="12"/>
        <v>42058</v>
      </c>
      <c r="T27" s="88" t="s">
        <v>11</v>
      </c>
      <c r="U27" s="37"/>
      <c r="V27" s="37"/>
      <c r="W27" s="37"/>
      <c r="X27" s="37"/>
      <c r="Y27" s="77"/>
      <c r="Z27" s="78"/>
      <c r="AA27" s="18"/>
      <c r="AC27"/>
    </row>
    <row r="28" spans="1:38" ht="15.75" customHeight="1" thickBot="1">
      <c r="B28" s="45">
        <f t="shared" si="1"/>
        <v>41906</v>
      </c>
      <c r="C28" s="38">
        <f t="shared" si="7"/>
        <v>41906</v>
      </c>
      <c r="D28" s="1"/>
      <c r="E28" s="45">
        <f t="shared" si="2"/>
        <v>41936</v>
      </c>
      <c r="F28" s="38">
        <f t="shared" si="8"/>
        <v>41936</v>
      </c>
      <c r="G28" s="1"/>
      <c r="H28" s="45">
        <f t="shared" si="3"/>
        <v>41967</v>
      </c>
      <c r="I28" s="38">
        <f t="shared" si="9"/>
        <v>41967</v>
      </c>
      <c r="J28" s="1"/>
      <c r="K28" s="45">
        <f t="shared" si="4"/>
        <v>41997</v>
      </c>
      <c r="L28" s="38">
        <f t="shared" si="10"/>
        <v>41997</v>
      </c>
      <c r="M28" s="1"/>
      <c r="N28" s="45">
        <f t="shared" si="5"/>
        <v>42028</v>
      </c>
      <c r="O28" s="38">
        <f t="shared" si="11"/>
        <v>42028</v>
      </c>
      <c r="P28" s="1"/>
      <c r="Q28" s="45">
        <f t="shared" si="6"/>
        <v>42059</v>
      </c>
      <c r="R28" s="38">
        <f t="shared" si="12"/>
        <v>42059</v>
      </c>
      <c r="T28" s="89"/>
      <c r="U28" s="37"/>
      <c r="V28" s="37"/>
      <c r="W28" s="37"/>
      <c r="X28" s="37"/>
      <c r="Y28" s="79"/>
      <c r="Z28" s="80"/>
      <c r="AA28" s="18"/>
      <c r="AC28"/>
    </row>
    <row r="29" spans="1:38" ht="15.75" customHeight="1">
      <c r="A29" s="1"/>
      <c r="B29" s="45">
        <f t="shared" si="1"/>
        <v>41907</v>
      </c>
      <c r="C29" s="38">
        <f t="shared" si="7"/>
        <v>41907</v>
      </c>
      <c r="D29" s="1"/>
      <c r="E29" s="45">
        <f t="shared" si="2"/>
        <v>41937</v>
      </c>
      <c r="F29" s="38">
        <f t="shared" si="8"/>
        <v>41937</v>
      </c>
      <c r="G29" s="1"/>
      <c r="H29" s="45">
        <f t="shared" si="3"/>
        <v>41968</v>
      </c>
      <c r="I29" s="38">
        <f t="shared" si="9"/>
        <v>41968</v>
      </c>
      <c r="J29" s="1"/>
      <c r="K29" s="45">
        <f t="shared" si="4"/>
        <v>41998</v>
      </c>
      <c r="L29" s="38">
        <f t="shared" si="10"/>
        <v>41998</v>
      </c>
      <c r="M29" s="1"/>
      <c r="N29" s="45">
        <f t="shared" si="5"/>
        <v>42029</v>
      </c>
      <c r="O29" s="38">
        <f t="shared" si="11"/>
        <v>42029</v>
      </c>
      <c r="P29" s="1"/>
      <c r="Q29" s="45">
        <f t="shared" si="6"/>
        <v>42060</v>
      </c>
      <c r="R29" s="38">
        <f t="shared" si="12"/>
        <v>42060</v>
      </c>
      <c r="T29" s="16"/>
      <c r="U29" s="7"/>
      <c r="V29" s="7"/>
      <c r="W29" s="7"/>
      <c r="X29" s="7"/>
      <c r="Z29"/>
      <c r="AA29" s="18"/>
      <c r="AC29"/>
    </row>
    <row r="30" spans="1:38" ht="15.75" customHeight="1" thickBot="1">
      <c r="A30" s="1"/>
      <c r="B30" s="45">
        <f t="shared" si="1"/>
        <v>41908</v>
      </c>
      <c r="C30" s="38">
        <f t="shared" si="7"/>
        <v>41908</v>
      </c>
      <c r="D30" s="1"/>
      <c r="E30" s="45">
        <f t="shared" si="2"/>
        <v>41938</v>
      </c>
      <c r="F30" s="38">
        <f t="shared" si="8"/>
        <v>41938</v>
      </c>
      <c r="G30" s="1"/>
      <c r="H30" s="45">
        <f t="shared" si="3"/>
        <v>41969</v>
      </c>
      <c r="I30" s="38">
        <f t="shared" si="9"/>
        <v>41969</v>
      </c>
      <c r="J30" s="1"/>
      <c r="K30" s="45">
        <f t="shared" si="4"/>
        <v>41999</v>
      </c>
      <c r="L30" s="38">
        <f t="shared" si="10"/>
        <v>41999</v>
      </c>
      <c r="M30" s="1"/>
      <c r="N30" s="45">
        <f t="shared" si="5"/>
        <v>42030</v>
      </c>
      <c r="O30" s="38">
        <f t="shared" si="11"/>
        <v>42030</v>
      </c>
      <c r="P30" s="1"/>
      <c r="Q30" s="45">
        <f t="shared" si="6"/>
        <v>42061</v>
      </c>
      <c r="R30" s="38">
        <f t="shared" si="12"/>
        <v>42061</v>
      </c>
      <c r="U30" s="7"/>
      <c r="V30" s="7"/>
      <c r="W30" s="7"/>
      <c r="X30" s="7"/>
      <c r="Z30"/>
      <c r="AA30" s="18"/>
      <c r="AC30"/>
    </row>
    <row r="31" spans="1:38" ht="15.75" customHeight="1">
      <c r="A31" s="1"/>
      <c r="B31" s="45">
        <f t="shared" si="1"/>
        <v>41909</v>
      </c>
      <c r="C31" s="38">
        <f t="shared" si="7"/>
        <v>41909</v>
      </c>
      <c r="D31" s="1"/>
      <c r="E31" s="45">
        <f t="shared" si="2"/>
        <v>41939</v>
      </c>
      <c r="F31" s="38">
        <f t="shared" si="8"/>
        <v>41939</v>
      </c>
      <c r="G31" s="1"/>
      <c r="H31" s="45">
        <f t="shared" si="3"/>
        <v>41970</v>
      </c>
      <c r="I31" s="38">
        <f t="shared" si="9"/>
        <v>41970</v>
      </c>
      <c r="J31" s="1"/>
      <c r="K31" s="45">
        <f t="shared" si="4"/>
        <v>42000</v>
      </c>
      <c r="L31" s="38">
        <f t="shared" si="10"/>
        <v>42000</v>
      </c>
      <c r="M31" s="1"/>
      <c r="N31" s="45">
        <f t="shared" si="5"/>
        <v>42031</v>
      </c>
      <c r="O31" s="38">
        <f t="shared" si="11"/>
        <v>42031</v>
      </c>
      <c r="P31" s="1"/>
      <c r="Q31" s="45">
        <f t="shared" si="6"/>
        <v>42062</v>
      </c>
      <c r="R31" s="38">
        <f t="shared" si="12"/>
        <v>42062</v>
      </c>
      <c r="T31" s="86" t="s">
        <v>31</v>
      </c>
      <c r="U31" s="37"/>
      <c r="V31" s="37"/>
      <c r="W31" s="37"/>
      <c r="X31" s="37"/>
      <c r="Y31" s="81"/>
      <c r="Z31" s="82"/>
      <c r="AA31" s="18"/>
      <c r="AC31"/>
    </row>
    <row r="32" spans="1:38" ht="15.75" customHeight="1" thickBot="1">
      <c r="A32" s="1"/>
      <c r="B32" s="45">
        <f t="shared" si="1"/>
        <v>41910</v>
      </c>
      <c r="C32" s="38">
        <f t="shared" si="7"/>
        <v>41910</v>
      </c>
      <c r="D32" s="1"/>
      <c r="E32" s="45">
        <f t="shared" si="2"/>
        <v>41940</v>
      </c>
      <c r="F32" s="38">
        <f t="shared" si="8"/>
        <v>41940</v>
      </c>
      <c r="G32" s="1"/>
      <c r="H32" s="45">
        <f t="shared" si="3"/>
        <v>41971</v>
      </c>
      <c r="I32" s="38">
        <f t="shared" si="9"/>
        <v>41971</v>
      </c>
      <c r="J32" s="1"/>
      <c r="K32" s="45">
        <f t="shared" si="4"/>
        <v>42001</v>
      </c>
      <c r="L32" s="38">
        <f t="shared" si="10"/>
        <v>42001</v>
      </c>
      <c r="M32" s="1"/>
      <c r="N32" s="45">
        <f t="shared" si="5"/>
        <v>42032</v>
      </c>
      <c r="O32" s="38">
        <f t="shared" si="11"/>
        <v>42032</v>
      </c>
      <c r="P32" s="1"/>
      <c r="Q32" s="45">
        <f t="shared" si="6"/>
        <v>42063</v>
      </c>
      <c r="R32" s="38">
        <f t="shared" si="12"/>
        <v>42063</v>
      </c>
      <c r="T32" s="87"/>
      <c r="U32" s="37"/>
      <c r="V32" s="37"/>
      <c r="W32" s="37"/>
      <c r="X32" s="37"/>
      <c r="Y32" s="83"/>
      <c r="Z32" s="84"/>
      <c r="AA32" s="18"/>
      <c r="AC32"/>
    </row>
    <row r="33" spans="1:38" ht="15.75" customHeight="1">
      <c r="A33" s="1"/>
      <c r="B33" s="45">
        <f t="shared" si="1"/>
        <v>41911</v>
      </c>
      <c r="C33" s="38">
        <f t="shared" si="7"/>
        <v>41911</v>
      </c>
      <c r="D33" s="1"/>
      <c r="E33" s="45">
        <f t="shared" si="2"/>
        <v>41941</v>
      </c>
      <c r="F33" s="38">
        <f t="shared" si="8"/>
        <v>41941</v>
      </c>
      <c r="G33" s="1"/>
      <c r="H33" s="45">
        <f t="shared" si="3"/>
        <v>41972</v>
      </c>
      <c r="I33" s="38">
        <f t="shared" si="9"/>
        <v>41972</v>
      </c>
      <c r="J33" s="1"/>
      <c r="K33" s="45">
        <f t="shared" si="4"/>
        <v>42002</v>
      </c>
      <c r="L33" s="38">
        <f t="shared" si="10"/>
        <v>42002</v>
      </c>
      <c r="M33" s="1"/>
      <c r="N33" s="45">
        <f t="shared" si="5"/>
        <v>42033</v>
      </c>
      <c r="O33" s="38">
        <f t="shared" si="11"/>
        <v>42033</v>
      </c>
      <c r="P33" s="1"/>
      <c r="Q33" s="45">
        <f t="shared" si="6"/>
        <v>0</v>
      </c>
      <c r="R33" s="38">
        <f t="shared" si="12"/>
        <v>0</v>
      </c>
      <c r="T33" s="37"/>
      <c r="U33" s="7"/>
      <c r="V33" s="7"/>
      <c r="W33" s="7"/>
      <c r="X33" s="7"/>
      <c r="Z33"/>
      <c r="AA33" s="18"/>
      <c r="AC33"/>
    </row>
    <row r="34" spans="1:38" ht="15.75" customHeight="1">
      <c r="A34" s="1"/>
      <c r="B34" s="45">
        <f t="shared" si="1"/>
        <v>41912</v>
      </c>
      <c r="C34" s="38">
        <f t="shared" si="7"/>
        <v>41912</v>
      </c>
      <c r="D34" s="1"/>
      <c r="E34" s="45">
        <f t="shared" si="2"/>
        <v>41942</v>
      </c>
      <c r="F34" s="38">
        <f t="shared" si="8"/>
        <v>41942</v>
      </c>
      <c r="G34" s="1"/>
      <c r="H34" s="45">
        <f t="shared" si="3"/>
        <v>41973</v>
      </c>
      <c r="I34" s="38">
        <f t="shared" si="9"/>
        <v>41973</v>
      </c>
      <c r="J34" s="1"/>
      <c r="K34" s="45">
        <f t="shared" si="4"/>
        <v>42003</v>
      </c>
      <c r="L34" s="38">
        <f t="shared" si="10"/>
        <v>42003</v>
      </c>
      <c r="M34" s="1"/>
      <c r="N34" s="45">
        <f t="shared" si="5"/>
        <v>42034</v>
      </c>
      <c r="O34" s="38">
        <f t="shared" si="11"/>
        <v>42034</v>
      </c>
      <c r="P34" s="1"/>
      <c r="Q34" s="45">
        <f t="shared" si="6"/>
        <v>0</v>
      </c>
      <c r="R34" s="38">
        <f t="shared" si="12"/>
        <v>0</v>
      </c>
      <c r="T34" s="37"/>
      <c r="W34"/>
      <c r="X34" s="18"/>
      <c r="Z34"/>
      <c r="AA34" s="18"/>
      <c r="AC34"/>
    </row>
    <row r="35" spans="1:38" ht="15.75" customHeight="1">
      <c r="A35" s="1"/>
      <c r="B35" s="45">
        <f t="shared" si="1"/>
        <v>0</v>
      </c>
      <c r="C35" s="38">
        <f t="shared" si="7"/>
        <v>0</v>
      </c>
      <c r="D35" s="1"/>
      <c r="E35" s="45">
        <f t="shared" si="2"/>
        <v>41943</v>
      </c>
      <c r="F35" s="38">
        <f t="shared" si="8"/>
        <v>41943</v>
      </c>
      <c r="G35" s="1"/>
      <c r="H35" s="45">
        <f t="shared" si="3"/>
        <v>0</v>
      </c>
      <c r="I35" s="38">
        <f t="shared" si="9"/>
        <v>0</v>
      </c>
      <c r="J35" s="1"/>
      <c r="K35" s="45">
        <f t="shared" si="4"/>
        <v>42004</v>
      </c>
      <c r="L35" s="38">
        <f t="shared" si="10"/>
        <v>42004</v>
      </c>
      <c r="M35" s="1"/>
      <c r="N35" s="45">
        <f t="shared" si="5"/>
        <v>42035</v>
      </c>
      <c r="O35" s="38">
        <f t="shared" si="11"/>
        <v>42035</v>
      </c>
      <c r="P35" s="1"/>
      <c r="Q35" s="45">
        <f t="shared" si="6"/>
        <v>0</v>
      </c>
      <c r="R35" s="38">
        <f t="shared" si="12"/>
        <v>0</v>
      </c>
      <c r="T35" s="37"/>
      <c r="W35"/>
      <c r="X35" s="18"/>
      <c r="Z35"/>
      <c r="AA35" s="18"/>
      <c r="AC35"/>
    </row>
    <row r="36" spans="1:38" ht="15.75" customHeight="1">
      <c r="A36" s="1"/>
      <c r="B36" s="46">
        <f t="shared" si="1"/>
        <v>0</v>
      </c>
      <c r="C36" s="39">
        <f t="shared" si="7"/>
        <v>0</v>
      </c>
      <c r="D36" s="1"/>
      <c r="E36" s="46">
        <f t="shared" si="2"/>
        <v>0</v>
      </c>
      <c r="F36" s="39">
        <f t="shared" si="8"/>
        <v>0</v>
      </c>
      <c r="G36" s="7"/>
      <c r="H36" s="46">
        <f t="shared" si="3"/>
        <v>0</v>
      </c>
      <c r="I36" s="39">
        <f t="shared" si="9"/>
        <v>0</v>
      </c>
      <c r="J36" s="7"/>
      <c r="K36" s="46">
        <f t="shared" si="4"/>
        <v>0</v>
      </c>
      <c r="L36" s="39">
        <f t="shared" si="10"/>
        <v>0</v>
      </c>
      <c r="M36" s="1"/>
      <c r="N36" s="46">
        <f t="shared" si="5"/>
        <v>0</v>
      </c>
      <c r="O36" s="39">
        <f t="shared" si="11"/>
        <v>0</v>
      </c>
      <c r="P36" s="1"/>
      <c r="Q36" s="46">
        <f t="shared" si="6"/>
        <v>0</v>
      </c>
      <c r="R36" s="39">
        <f t="shared" si="12"/>
        <v>0</v>
      </c>
      <c r="T36" s="37"/>
      <c r="W36"/>
      <c r="X36" s="18"/>
      <c r="Z36"/>
      <c r="AA36" s="18"/>
      <c r="AC36"/>
    </row>
    <row r="37" spans="1:38" ht="12.75" customHeight="1">
      <c r="A37" s="1"/>
      <c r="B37" s="32"/>
      <c r="C37" s="9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33"/>
      <c r="T37" s="37"/>
      <c r="U37" s="1"/>
      <c r="W37"/>
      <c r="X37" s="18"/>
      <c r="Z37"/>
      <c r="AA37" s="18"/>
      <c r="AC37"/>
    </row>
    <row r="38" spans="1:38" ht="15.75" customHeight="1" thickBot="1">
      <c r="B38" s="34" t="s">
        <v>5</v>
      </c>
      <c r="C38" s="35"/>
      <c r="D38" s="1"/>
      <c r="E38" s="34" t="s">
        <v>6</v>
      </c>
      <c r="F38" s="35"/>
      <c r="G38" s="1"/>
      <c r="H38" s="34" t="s">
        <v>7</v>
      </c>
      <c r="I38" s="35"/>
      <c r="J38" s="1"/>
      <c r="K38" s="34" t="s">
        <v>8</v>
      </c>
      <c r="L38" s="35"/>
      <c r="M38" s="1"/>
      <c r="N38" s="34" t="s">
        <v>9</v>
      </c>
      <c r="O38" s="35"/>
      <c r="P38" s="1"/>
      <c r="Q38" s="34" t="s">
        <v>30</v>
      </c>
      <c r="R38" s="35"/>
      <c r="S38" s="17"/>
      <c r="T38" s="37"/>
      <c r="U38" s="1"/>
      <c r="W38"/>
      <c r="X38" s="18"/>
      <c r="Z38"/>
      <c r="AA38" s="18"/>
      <c r="AC38"/>
      <c r="AK38" s="47"/>
      <c r="AL38" s="47"/>
    </row>
    <row r="39" spans="1:38" ht="16.5" thickBot="1">
      <c r="B39" s="43">
        <f>An+1</f>
        <v>2015</v>
      </c>
      <c r="C39" s="44"/>
      <c r="D39" s="1"/>
      <c r="E39" s="43">
        <f>An+1</f>
        <v>2015</v>
      </c>
      <c r="F39" s="44"/>
      <c r="G39" s="36"/>
      <c r="H39" s="43">
        <f>An+1</f>
        <v>2015</v>
      </c>
      <c r="I39" s="44"/>
      <c r="J39" s="1"/>
      <c r="K39" s="43">
        <f>An+1</f>
        <v>2015</v>
      </c>
      <c r="L39" s="44"/>
      <c r="M39" s="1"/>
      <c r="N39" s="43">
        <f>An+1</f>
        <v>2015</v>
      </c>
      <c r="O39" s="44"/>
      <c r="P39" s="1"/>
      <c r="Q39" s="43">
        <f>An+1</f>
        <v>2015</v>
      </c>
      <c r="R39" s="44"/>
      <c r="T39" s="37"/>
      <c r="U39" s="1"/>
      <c r="W39"/>
      <c r="X39" s="18"/>
      <c r="Z39"/>
      <c r="AA39" s="18"/>
      <c r="AC39"/>
      <c r="AK39" s="48"/>
      <c r="AL39" s="48"/>
    </row>
    <row r="40" spans="1:38">
      <c r="B40" s="6"/>
      <c r="C40" s="5"/>
      <c r="D40" s="1"/>
      <c r="E40" s="6"/>
      <c r="F40" s="5"/>
      <c r="G40" s="1"/>
      <c r="H40" s="6"/>
      <c r="I40" s="5"/>
      <c r="J40" s="1"/>
      <c r="K40" s="6"/>
      <c r="L40" s="5"/>
      <c r="M40" s="1"/>
      <c r="N40" s="6"/>
      <c r="O40" s="5"/>
      <c r="P40" s="1"/>
      <c r="Q40" s="6"/>
      <c r="R40" s="5"/>
      <c r="T40" s="37"/>
      <c r="U40" s="1"/>
      <c r="W40"/>
      <c r="X40" s="18"/>
      <c r="Z40"/>
      <c r="AA40" s="18"/>
      <c r="AC40"/>
      <c r="AK40" s="54"/>
      <c r="AL40" s="54"/>
    </row>
    <row r="41" spans="1:38" ht="15.75" customHeight="1">
      <c r="B41" s="45">
        <f>C41</f>
        <v>42064</v>
      </c>
      <c r="C41" s="38">
        <f>DATE(B39,MONTH(1&amp;B38),1)</f>
        <v>42064</v>
      </c>
      <c r="D41" s="1"/>
      <c r="E41" s="45">
        <f>F41</f>
        <v>42095</v>
      </c>
      <c r="F41" s="38">
        <f>DATE(E39,MONTH(1&amp;E38),1)</f>
        <v>42095</v>
      </c>
      <c r="G41" s="1"/>
      <c r="H41" s="45">
        <f>I41</f>
        <v>42125</v>
      </c>
      <c r="I41" s="38">
        <f>DATE(H39,MONTH(1&amp;H38),1)</f>
        <v>42125</v>
      </c>
      <c r="J41" s="1"/>
      <c r="K41" s="45">
        <f>L41</f>
        <v>42156</v>
      </c>
      <c r="L41" s="38">
        <f>DATE(K39,MONTH(1&amp;K38),1)</f>
        <v>42156</v>
      </c>
      <c r="M41" s="1"/>
      <c r="N41" s="45">
        <f>O41</f>
        <v>42186</v>
      </c>
      <c r="O41" s="38">
        <f>DATE(N39,MONTH(1&amp;N38),1)</f>
        <v>42186</v>
      </c>
      <c r="P41" s="1"/>
      <c r="Q41" s="45">
        <f>R41</f>
        <v>42217</v>
      </c>
      <c r="R41" s="38">
        <f>DATE(Q39,MONTH(1&amp;Q38),1)</f>
        <v>42217</v>
      </c>
      <c r="T41" s="37"/>
      <c r="U41" s="1"/>
      <c r="W41"/>
      <c r="X41" s="18"/>
      <c r="Z41"/>
      <c r="AA41" s="18"/>
      <c r="AC41"/>
      <c r="AK41" s="57"/>
      <c r="AL41" s="57"/>
    </row>
    <row r="42" spans="1:38" ht="15.75" customHeight="1">
      <c r="B42" s="45">
        <f t="shared" ref="B42:B72" si="15">C42</f>
        <v>42065</v>
      </c>
      <c r="C42" s="38">
        <f>IF(C41=0,0,IF(MONTH(C41)=MONTH(C41+1),C41+1,0))</f>
        <v>42065</v>
      </c>
      <c r="D42" s="1"/>
      <c r="E42" s="45">
        <f t="shared" ref="E42:E72" si="16">F42</f>
        <v>42096</v>
      </c>
      <c r="F42" s="38">
        <f>IF(F41=0,0,IF(MONTH(F41)=MONTH(F41+1),F41+1,0))</f>
        <v>42096</v>
      </c>
      <c r="G42" s="1"/>
      <c r="H42" s="45">
        <f t="shared" ref="H42:H72" si="17">I42</f>
        <v>42126</v>
      </c>
      <c r="I42" s="38">
        <f>IF(I41=0,0,IF(MONTH(I41)=MONTH(I41+1),I41+1,0))</f>
        <v>42126</v>
      </c>
      <c r="J42" s="1"/>
      <c r="K42" s="45">
        <f t="shared" ref="K42:K72" si="18">L42</f>
        <v>42157</v>
      </c>
      <c r="L42" s="38">
        <f>IF(L41=0,0,IF(MONTH(L41)=MONTH(L41+1),L41+1,0))</f>
        <v>42157</v>
      </c>
      <c r="M42" s="1"/>
      <c r="N42" s="45">
        <f t="shared" ref="N42:N72" si="19">O42</f>
        <v>42187</v>
      </c>
      <c r="O42" s="38">
        <f>IF(O41=0,0,IF(MONTH(O41)=MONTH(O41+1),O41+1,0))</f>
        <v>42187</v>
      </c>
      <c r="P42" s="1"/>
      <c r="Q42" s="45">
        <f t="shared" ref="Q42:Q72" si="20">R42</f>
        <v>42218</v>
      </c>
      <c r="R42" s="38">
        <f>IF(R41=0,0,IF(MONTH(R41)=MONTH(R41+1),R41+1,0))</f>
        <v>42218</v>
      </c>
      <c r="T42" s="1"/>
      <c r="AK42" s="57"/>
      <c r="AL42" s="57"/>
    </row>
    <row r="43" spans="1:38" ht="15.75" customHeight="1">
      <c r="B43" s="45">
        <f t="shared" si="15"/>
        <v>42066</v>
      </c>
      <c r="C43" s="38">
        <f t="shared" ref="C43:C72" si="21">IF(C42=0,0,IF(MONTH(C42)=MONTH(C42+1),C42+1,0))</f>
        <v>42066</v>
      </c>
      <c r="D43" s="1"/>
      <c r="E43" s="45">
        <f t="shared" si="16"/>
        <v>42097</v>
      </c>
      <c r="F43" s="38">
        <f t="shared" ref="F43:F72" si="22">IF(F42=0,0,IF(MONTH(F42)=MONTH(F42+1),F42+1,0))</f>
        <v>42097</v>
      </c>
      <c r="G43" s="1"/>
      <c r="H43" s="45">
        <f t="shared" si="17"/>
        <v>42127</v>
      </c>
      <c r="I43" s="38">
        <f t="shared" ref="I43:I72" si="23">IF(I42=0,0,IF(MONTH(I42)=MONTH(I42+1),I42+1,0))</f>
        <v>42127</v>
      </c>
      <c r="J43" s="1"/>
      <c r="K43" s="45">
        <f t="shared" si="18"/>
        <v>42158</v>
      </c>
      <c r="L43" s="38">
        <f t="shared" ref="L43:L72" si="24">IF(L42=0,0,IF(MONTH(L42)=MONTH(L42+1),L42+1,0))</f>
        <v>42158</v>
      </c>
      <c r="M43" s="1"/>
      <c r="N43" s="45">
        <f t="shared" si="19"/>
        <v>42188</v>
      </c>
      <c r="O43" s="38">
        <f t="shared" ref="O43:O72" si="25">IF(O42=0,0,IF(MONTH(O42)=MONTH(O42+1),O42+1,0))</f>
        <v>42188</v>
      </c>
      <c r="P43" s="1"/>
      <c r="Q43" s="45">
        <f t="shared" si="20"/>
        <v>42219</v>
      </c>
      <c r="R43" s="38">
        <f t="shared" ref="R43:R72" si="26">IF(R42=0,0,IF(MONTH(R42)=MONTH(R42+1),R42+1,0))</f>
        <v>42219</v>
      </c>
      <c r="T43" s="1"/>
      <c r="U43" s="37"/>
      <c r="V43" s="1"/>
      <c r="AK43" s="57"/>
      <c r="AL43" s="57"/>
    </row>
    <row r="44" spans="1:38" ht="15.75" customHeight="1" thickBot="1">
      <c r="B44" s="45">
        <f t="shared" si="15"/>
        <v>42067</v>
      </c>
      <c r="C44" s="38">
        <f t="shared" si="21"/>
        <v>42067</v>
      </c>
      <c r="D44" s="1"/>
      <c r="E44" s="45">
        <f t="shared" si="16"/>
        <v>42098</v>
      </c>
      <c r="F44" s="38">
        <f t="shared" si="22"/>
        <v>42098</v>
      </c>
      <c r="G44" s="1"/>
      <c r="H44" s="45">
        <f t="shared" si="17"/>
        <v>42128</v>
      </c>
      <c r="I44" s="38">
        <f t="shared" si="23"/>
        <v>42128</v>
      </c>
      <c r="J44" s="1"/>
      <c r="K44" s="45">
        <f t="shared" si="18"/>
        <v>42159</v>
      </c>
      <c r="L44" s="38">
        <f t="shared" si="24"/>
        <v>42159</v>
      </c>
      <c r="M44" s="1"/>
      <c r="N44" s="45">
        <f t="shared" si="19"/>
        <v>42189</v>
      </c>
      <c r="O44" s="38">
        <f t="shared" si="25"/>
        <v>42189</v>
      </c>
      <c r="P44" s="1"/>
      <c r="Q44" s="45">
        <f t="shared" si="20"/>
        <v>42220</v>
      </c>
      <c r="R44" s="38">
        <f t="shared" si="26"/>
        <v>42220</v>
      </c>
      <c r="T44" s="1"/>
      <c r="U44" s="47">
        <f t="shared" ref="U44" si="27">B41</f>
        <v>42064</v>
      </c>
      <c r="V44" s="47">
        <f t="shared" ref="V44" si="28">C41</f>
        <v>42064</v>
      </c>
      <c r="W44" s="47">
        <f t="shared" ref="W44" si="29">D41</f>
        <v>0</v>
      </c>
      <c r="X44" s="47">
        <f t="shared" ref="X44" si="30">E41</f>
        <v>42095</v>
      </c>
      <c r="Y44" s="47">
        <f t="shared" ref="Y44" si="31">F41</f>
        <v>42095</v>
      </c>
      <c r="Z44" s="47">
        <f t="shared" ref="Z44" si="32">G41</f>
        <v>0</v>
      </c>
      <c r="AA44" s="47">
        <f t="shared" ref="AA44" si="33">H41</f>
        <v>42125</v>
      </c>
      <c r="AB44" s="47">
        <f t="shared" ref="AB44" si="34">I41</f>
        <v>42125</v>
      </c>
      <c r="AC44" s="47">
        <f t="shared" ref="AC44" si="35">J41</f>
        <v>0</v>
      </c>
      <c r="AD44" s="47">
        <f t="shared" ref="AD44" si="36">K41</f>
        <v>42156</v>
      </c>
      <c r="AE44" s="47">
        <f t="shared" ref="AE44" si="37">L41</f>
        <v>42156</v>
      </c>
      <c r="AF44" s="47">
        <f t="shared" ref="AF44" si="38">M41</f>
        <v>0</v>
      </c>
      <c r="AG44" s="47">
        <f t="shared" ref="AG44" si="39">N41</f>
        <v>42186</v>
      </c>
      <c r="AH44" s="47">
        <f t="shared" ref="AH44" si="40">O41</f>
        <v>42186</v>
      </c>
      <c r="AI44" s="47">
        <f t="shared" ref="AI44" si="41">P41</f>
        <v>0</v>
      </c>
      <c r="AJ44" s="47">
        <f t="shared" ref="AJ44" si="42">Q41</f>
        <v>42217</v>
      </c>
      <c r="AK44" s="57"/>
      <c r="AL44" s="57"/>
    </row>
    <row r="45" spans="1:38" ht="15.75" customHeight="1">
      <c r="B45" s="45">
        <f t="shared" si="15"/>
        <v>42068</v>
      </c>
      <c r="C45" s="38">
        <f t="shared" si="21"/>
        <v>42068</v>
      </c>
      <c r="D45" s="1"/>
      <c r="E45" s="45">
        <f t="shared" si="16"/>
        <v>42099</v>
      </c>
      <c r="F45" s="38">
        <f t="shared" si="22"/>
        <v>42099</v>
      </c>
      <c r="G45" s="1"/>
      <c r="H45" s="45">
        <f t="shared" si="17"/>
        <v>42129</v>
      </c>
      <c r="I45" s="38">
        <f t="shared" si="23"/>
        <v>42129</v>
      </c>
      <c r="J45" s="1"/>
      <c r="K45" s="45">
        <f t="shared" si="18"/>
        <v>42160</v>
      </c>
      <c r="L45" s="38">
        <f t="shared" si="24"/>
        <v>42160</v>
      </c>
      <c r="M45" s="1"/>
      <c r="N45" s="45">
        <f t="shared" si="19"/>
        <v>42190</v>
      </c>
      <c r="O45" s="38">
        <f t="shared" si="25"/>
        <v>42190</v>
      </c>
      <c r="P45" s="1"/>
      <c r="Q45" s="45">
        <f t="shared" si="20"/>
        <v>42221</v>
      </c>
      <c r="R45" s="38">
        <f t="shared" si="26"/>
        <v>42221</v>
      </c>
      <c r="T45" s="65" t="s">
        <v>35</v>
      </c>
      <c r="U45" s="52">
        <f t="array" aca="1" ref="U45" ca="1">SUMPRODUCT((TRANSPOSE(ROW(INDIRECT(B$41&amp;":"&amp;EOMONTH(B$41,0))))&gt;DebutVac)*(TRANSPOSE(ROW(INDIRECT(B$41&amp;":"&amp;EOMONTH(B$41,0))))&lt;FinVac)*(WEEKDAY(TRANSPOSE(ROW(INDIRECT(B$41&amp;":"&amp;EOMONTH(B$41,0)))))=ROWS($1:2)))</f>
        <v>0</v>
      </c>
      <c r="V45" s="1"/>
      <c r="W45" s="52" t="e">
        <f t="array" aca="1" ref="W45" ca="1">SUMPRODUCT((TRANSPOSE(ROW(INDIRECT(D$41&amp;":"&amp;EOMONTH(D$41,0))))&gt;DebutVac)*(TRANSPOSE(ROW(INDIRECT(D$41&amp;":"&amp;EOMONTH(D$41,0))))&lt;FinVac)*(WEEKDAY(TRANSPOSE(ROW(INDIRECT(D$41&amp;":"&amp;EOMONTH(D$41,0)))))=ROWS($1:2)))</f>
        <v>#REF!</v>
      </c>
      <c r="X45" s="52">
        <f t="array" aca="1" ref="X45" ca="1">SUMPRODUCT((TRANSPOSE(ROW(INDIRECT(E$41&amp;":"&amp;EOMONTH(E$41,0))))&gt;DebutVac)*(TRANSPOSE(ROW(INDIRECT(E$41&amp;":"&amp;EOMONTH(E$41,0))))&lt;FinVac)*(WEEKDAY(TRANSPOSE(ROW(INDIRECT(E$41&amp;":"&amp;EOMONTH(E$41,0)))))=ROWS($1:2)))</f>
        <v>2</v>
      </c>
      <c r="Y45" s="52">
        <f t="array" aca="1" ref="Y45" ca="1">SUMPRODUCT((TRANSPOSE(ROW(INDIRECT(F$41&amp;":"&amp;EOMONTH(F$41,0))))&gt;DebutVac)*(TRANSPOSE(ROW(INDIRECT(F$41&amp;":"&amp;EOMONTH(F$41,0))))&lt;FinVac)*(WEEKDAY(TRANSPOSE(ROW(INDIRECT(F$41&amp;":"&amp;EOMONTH(F$41,0)))))=ROWS($1:2)))</f>
        <v>2</v>
      </c>
      <c r="Z45" s="52" t="e">
        <f t="array" aca="1" ref="Z45" ca="1">SUMPRODUCT((TRANSPOSE(ROW(INDIRECT(G$41&amp;":"&amp;EOMONTH(G$41,0))))&gt;DebutVac)*(TRANSPOSE(ROW(INDIRECT(G$41&amp;":"&amp;EOMONTH(G$41,0))))&lt;FinVac)*(WEEKDAY(TRANSPOSE(ROW(INDIRECT(G$41&amp;":"&amp;EOMONTH(G$41,0)))))=ROWS($1:2)))</f>
        <v>#REF!</v>
      </c>
      <c r="AA45" s="52">
        <f t="array" aca="1" ref="AA45" ca="1">SUMPRODUCT((TRANSPOSE(ROW(INDIRECT(H$41&amp;":"&amp;EOMONTH(H$41,0))))&gt;DebutVac)*(TRANSPOSE(ROW(INDIRECT(H$41&amp;":"&amp;EOMONTH(H$41,0))))&lt;FinVac)*(WEEKDAY(TRANSPOSE(ROW(INDIRECT(H$41&amp;":"&amp;EOMONTH(H$41,0)))))=ROWS($1:2)))</f>
        <v>0</v>
      </c>
      <c r="AB45" s="52">
        <f t="array" aca="1" ref="AB45" ca="1">SUMPRODUCT((TRANSPOSE(ROW(INDIRECT(I$41&amp;":"&amp;EOMONTH(I$41,0))))&gt;DebutVac)*(TRANSPOSE(ROW(INDIRECT(I$41&amp;":"&amp;EOMONTH(I$41,0))))&lt;FinVac)*(WEEKDAY(TRANSPOSE(ROW(INDIRECT(I$41&amp;":"&amp;EOMONTH(I$41,0)))))=ROWS($1:2)))</f>
        <v>0</v>
      </c>
      <c r="AC45" s="52" t="e">
        <f t="array" aca="1" ref="AC45" ca="1">SUMPRODUCT((TRANSPOSE(ROW(INDIRECT(J$41&amp;":"&amp;EOMONTH(J$41,0))))&gt;DebutVac)*(TRANSPOSE(ROW(INDIRECT(J$41&amp;":"&amp;EOMONTH(J$41,0))))&lt;FinVac)*(WEEKDAY(TRANSPOSE(ROW(INDIRECT(J$41&amp;":"&amp;EOMONTH(J$41,0)))))=ROWS($1:2)))</f>
        <v>#REF!</v>
      </c>
      <c r="AD45" s="52">
        <f t="array" aca="1" ref="AD45" ca="1">SUMPRODUCT((TRANSPOSE(ROW(INDIRECT(K$41&amp;":"&amp;EOMONTH(K$41,0))))&gt;DebutVac)*(TRANSPOSE(ROW(INDIRECT(K$41&amp;":"&amp;EOMONTH(K$41,0))))&lt;FinVac)*(WEEKDAY(TRANSPOSE(ROW(INDIRECT(K$41&amp;":"&amp;EOMONTH(K$41,0)))))=ROWS($1:2)))</f>
        <v>0</v>
      </c>
      <c r="AE45" s="52">
        <f t="array" aca="1" ref="AE45" ca="1">SUMPRODUCT((TRANSPOSE(ROW(INDIRECT(L$41&amp;":"&amp;EOMONTH(L$41,0))))&gt;DebutVac)*(TRANSPOSE(ROW(INDIRECT(L$41&amp;":"&amp;EOMONTH(L$41,0))))&lt;FinVac)*(WEEKDAY(TRANSPOSE(ROW(INDIRECT(L$41&amp;":"&amp;EOMONTH(L$41,0)))))=ROWS($1:2)))</f>
        <v>0</v>
      </c>
      <c r="AF45" s="52" t="e">
        <f t="array" aca="1" ref="AF45" ca="1">SUMPRODUCT((TRANSPOSE(ROW(INDIRECT(M$41&amp;":"&amp;EOMONTH(M$41,0))))&gt;DebutVac)*(TRANSPOSE(ROW(INDIRECT(M$41&amp;":"&amp;EOMONTH(M$41,0))))&lt;FinVac)*(WEEKDAY(TRANSPOSE(ROW(INDIRECT(M$41&amp;":"&amp;EOMONTH(M$41,0)))))=ROWS($1:2)))</f>
        <v>#REF!</v>
      </c>
      <c r="AG45" s="52">
        <f t="array" aca="1" ref="AG45" ca="1">SUMPRODUCT((TRANSPOSE(ROW(INDIRECT(N$41&amp;":"&amp;EOMONTH(N$41,0))))&gt;DebutVac)*(TRANSPOSE(ROW(INDIRECT(N$41&amp;":"&amp;EOMONTH(N$41,0))))&lt;FinVac)*(WEEKDAY(TRANSPOSE(ROW(INDIRECT(N$41&amp;":"&amp;EOMONTH(N$41,0)))))=ROWS($1:2)))</f>
        <v>4</v>
      </c>
      <c r="AH45" s="53">
        <f t="array" aca="1" ref="AH45" ca="1">SUMPRODUCT((TRANSPOSE(ROW(INDIRECT(O$5&amp;":"&amp;EOMONTH(O$5,0))))&gt;DebutVac)*(TRANSPOSE(ROW(INDIRECT(O$5&amp;":"&amp;EOMONTH(O$5,0))))&lt;FinVac)*(WEEKDAY(TRANSPOSE(ROW(INDIRECT(O$5&amp;":"&amp;EOMONTH(O$5,0)))))=ROWS($1:38)))</f>
        <v>0</v>
      </c>
      <c r="AI45" s="53" t="e">
        <f t="array" aca="1" ref="AI45" ca="1">SUMPRODUCT((TRANSPOSE(ROW(INDIRECT(P$5&amp;":"&amp;EOMONTH(P$5,0))))&gt;DebutVac)*(TRANSPOSE(ROW(INDIRECT(P$5&amp;":"&amp;EOMONTH(P$5,0))))&lt;FinVac)*(WEEKDAY(TRANSPOSE(ROW(INDIRECT(P$5&amp;":"&amp;EOMONTH(P$5,0)))))=ROWS($1:38)))</f>
        <v>#REF!</v>
      </c>
      <c r="AJ45" s="52">
        <f t="array" aca="1" ref="AJ45" ca="1">SUMPRODUCT((TRANSPOSE(ROW(INDIRECT(Q$5&amp;":"&amp;EOMONTH(Q$5,0))))&gt;DebutVac)*(TRANSPOSE(ROW(INDIRECT(Q$5&amp;":"&amp;EOMONTH(Q$5,0))))&lt;FinVac)*(WEEKDAY(TRANSPOSE(ROW(INDIRECT(Q$5&amp;":"&amp;EOMONTH(Q$5,0)))))=ROWS($1:38)))</f>
        <v>0</v>
      </c>
      <c r="AK45" s="62"/>
      <c r="AL45" s="62"/>
    </row>
    <row r="46" spans="1:38" ht="15.75" customHeight="1" thickBot="1">
      <c r="B46" s="45">
        <f t="shared" si="15"/>
        <v>42069</v>
      </c>
      <c r="C46" s="38">
        <f t="shared" si="21"/>
        <v>42069</v>
      </c>
      <c r="D46" s="1"/>
      <c r="E46" s="45">
        <f t="shared" si="16"/>
        <v>42100</v>
      </c>
      <c r="F46" s="38">
        <f t="shared" si="22"/>
        <v>42100</v>
      </c>
      <c r="G46" s="1"/>
      <c r="H46" s="45">
        <f t="shared" si="17"/>
        <v>42130</v>
      </c>
      <c r="I46" s="38">
        <f t="shared" si="23"/>
        <v>42130</v>
      </c>
      <c r="J46" s="1"/>
      <c r="K46" s="45">
        <f t="shared" si="18"/>
        <v>42161</v>
      </c>
      <c r="L46" s="38">
        <f t="shared" si="24"/>
        <v>42161</v>
      </c>
      <c r="M46" s="1"/>
      <c r="N46" s="45">
        <f t="shared" si="19"/>
        <v>42191</v>
      </c>
      <c r="O46" s="38">
        <f t="shared" si="25"/>
        <v>42191</v>
      </c>
      <c r="P46" s="1"/>
      <c r="Q46" s="45">
        <f t="shared" si="20"/>
        <v>42222</v>
      </c>
      <c r="R46" s="38">
        <f t="shared" si="26"/>
        <v>42222</v>
      </c>
      <c r="T46" s="66" t="s">
        <v>36</v>
      </c>
      <c r="U46" s="55">
        <f t="array" aca="1" ref="U46" ca="1">SUMPRODUCT((TRANSPOSE(ROW(INDIRECT(B$41&amp;":"&amp;EOMONTH(B$41,0))))&gt;DebutVac)*(TRANSPOSE(ROW(INDIRECT(B$41&amp;":"&amp;EOMONTH(B$41,0))))&lt;FinVac)*(WEEKDAY(TRANSPOSE(ROW(INDIRECT(B$41&amp;":"&amp;EOMONTH(B$41,0)))))=ROWS($1:3)))</f>
        <v>0</v>
      </c>
      <c r="V46" s="1"/>
      <c r="W46" s="56" t="e">
        <f t="array" aca="1" ref="W46" ca="1">SUMPRODUCT((TRANSPOSE(ROW(INDIRECT(D$41&amp;":"&amp;EOMONTH(D$41,0))))&gt;DebutVac)*(TRANSPOSE(ROW(INDIRECT(D$41&amp;":"&amp;EOMONTH(D$41,0))))&lt;FinVac)*(WEEKDAY(TRANSPOSE(ROW(INDIRECT(D$41&amp;":"&amp;EOMONTH(D$41,0)))))=ROWS($1:3)))</f>
        <v>#REF!</v>
      </c>
      <c r="X46" s="55">
        <f t="array" aca="1" ref="X46" ca="1">SUMPRODUCT((TRANSPOSE(ROW(INDIRECT(E$41&amp;":"&amp;EOMONTH(E$41,0))))&gt;DebutVac)*(TRANSPOSE(ROW(INDIRECT(E$41&amp;":"&amp;EOMONTH(E$41,0))))&lt;FinVac)*(WEEKDAY(TRANSPOSE(ROW(INDIRECT(E$41&amp;":"&amp;EOMONTH(E$41,0)))))=ROWS($1:3)))</f>
        <v>2</v>
      </c>
      <c r="Y46" s="56">
        <f t="array" aca="1" ref="Y46" ca="1">SUMPRODUCT((TRANSPOSE(ROW(INDIRECT(F$41&amp;":"&amp;EOMONTH(F$41,0))))&gt;DebutVac)*(TRANSPOSE(ROW(INDIRECT(F$41&amp;":"&amp;EOMONTH(F$41,0))))&lt;FinVac)*(WEEKDAY(TRANSPOSE(ROW(INDIRECT(F$41&amp;":"&amp;EOMONTH(F$41,0)))))=ROWS($1:3)))</f>
        <v>2</v>
      </c>
      <c r="Z46" s="56" t="e">
        <f t="array" aca="1" ref="Z46" ca="1">SUMPRODUCT((TRANSPOSE(ROW(INDIRECT(G$41&amp;":"&amp;EOMONTH(G$41,0))))&gt;DebutVac)*(TRANSPOSE(ROW(INDIRECT(G$41&amp;":"&amp;EOMONTH(G$41,0))))&lt;FinVac)*(WEEKDAY(TRANSPOSE(ROW(INDIRECT(G$41&amp;":"&amp;EOMONTH(G$41,0)))))=ROWS($1:3)))</f>
        <v>#REF!</v>
      </c>
      <c r="AA46" s="55">
        <f t="array" aca="1" ref="AA46" ca="1">SUMPRODUCT((TRANSPOSE(ROW(INDIRECT(H$41&amp;":"&amp;EOMONTH(H$41,0))))&gt;DebutVac)*(TRANSPOSE(ROW(INDIRECT(H$41&amp;":"&amp;EOMONTH(H$41,0))))&lt;FinVac)*(WEEKDAY(TRANSPOSE(ROW(INDIRECT(H$41&amp;":"&amp;EOMONTH(H$41,0)))))=ROWS($1:3)))</f>
        <v>0</v>
      </c>
      <c r="AB46" s="56">
        <f t="array" aca="1" ref="AB46" ca="1">SUMPRODUCT((TRANSPOSE(ROW(INDIRECT(I$41&amp;":"&amp;EOMONTH(I$41,0))))&gt;DebutVac)*(TRANSPOSE(ROW(INDIRECT(I$41&amp;":"&amp;EOMONTH(I$41,0))))&lt;FinVac)*(WEEKDAY(TRANSPOSE(ROW(INDIRECT(I$41&amp;":"&amp;EOMONTH(I$41,0)))))=ROWS($1:3)))</f>
        <v>0</v>
      </c>
      <c r="AC46" s="56" t="e">
        <f t="array" aca="1" ref="AC46" ca="1">SUMPRODUCT((TRANSPOSE(ROW(INDIRECT(J$41&amp;":"&amp;EOMONTH(J$41,0))))&gt;DebutVac)*(TRANSPOSE(ROW(INDIRECT(J$41&amp;":"&amp;EOMONTH(J$41,0))))&lt;FinVac)*(WEEKDAY(TRANSPOSE(ROW(INDIRECT(J$41&amp;":"&amp;EOMONTH(J$41,0)))))=ROWS($1:3)))</f>
        <v>#REF!</v>
      </c>
      <c r="AD46" s="55">
        <f t="array" aca="1" ref="AD46" ca="1">SUMPRODUCT((TRANSPOSE(ROW(INDIRECT(K$41&amp;":"&amp;EOMONTH(K$41,0))))&gt;DebutVac)*(TRANSPOSE(ROW(INDIRECT(K$41&amp;":"&amp;EOMONTH(K$41,0))))&lt;FinVac)*(WEEKDAY(TRANSPOSE(ROW(INDIRECT(K$41&amp;":"&amp;EOMONTH(K$41,0)))))=ROWS($1:3)))</f>
        <v>0</v>
      </c>
      <c r="AE46" s="56">
        <f t="array" aca="1" ref="AE46" ca="1">SUMPRODUCT((TRANSPOSE(ROW(INDIRECT(L$41&amp;":"&amp;EOMONTH(L$41,0))))&gt;DebutVac)*(TRANSPOSE(ROW(INDIRECT(L$41&amp;":"&amp;EOMONTH(L$41,0))))&lt;FinVac)*(WEEKDAY(TRANSPOSE(ROW(INDIRECT(L$41&amp;":"&amp;EOMONTH(L$41,0)))))=ROWS($1:3)))</f>
        <v>0</v>
      </c>
      <c r="AF46" s="56" t="e">
        <f t="array" aca="1" ref="AF46" ca="1">SUMPRODUCT((TRANSPOSE(ROW(INDIRECT(M$41&amp;":"&amp;EOMONTH(M$41,0))))&gt;DebutVac)*(TRANSPOSE(ROW(INDIRECT(M$41&amp;":"&amp;EOMONTH(M$41,0))))&lt;FinVac)*(WEEKDAY(TRANSPOSE(ROW(INDIRECT(M$41&amp;":"&amp;EOMONTH(M$41,0)))))=ROWS($1:3)))</f>
        <v>#REF!</v>
      </c>
      <c r="AG46" s="55">
        <f t="array" aca="1" ref="AG46" ca="1">SUMPRODUCT((TRANSPOSE(ROW(INDIRECT(N$41&amp;":"&amp;EOMONTH(N$41,0))))&gt;DebutVac)*(TRANSPOSE(ROW(INDIRECT(N$41&amp;":"&amp;EOMONTH(N$41,0))))&lt;FinVac)*(WEEKDAY(TRANSPOSE(ROW(INDIRECT(N$41&amp;":"&amp;EOMONTH(N$41,0)))))=ROWS($1:3)))</f>
        <v>4</v>
      </c>
      <c r="AH46" s="56">
        <f t="array" aca="1" ref="AH46" ca="1">SUMPRODUCT((TRANSPOSE(ROW(INDIRECT(O$5&amp;":"&amp;EOMONTH(O$5,0))))&gt;DebutVac)*(TRANSPOSE(ROW(INDIRECT(O$5&amp;":"&amp;EOMONTH(O$5,0))))&lt;FinVac)*(WEEKDAY(TRANSPOSE(ROW(INDIRECT(O$5&amp;":"&amp;EOMONTH(O$5,0)))))=ROWS($1:39)))</f>
        <v>0</v>
      </c>
      <c r="AI46" s="56" t="e">
        <f t="array" aca="1" ref="AI46" ca="1">SUMPRODUCT((TRANSPOSE(ROW(INDIRECT(P$5&amp;":"&amp;EOMONTH(P$5,0))))&gt;DebutVac)*(TRANSPOSE(ROW(INDIRECT(P$5&amp;":"&amp;EOMONTH(P$5,0))))&lt;FinVac)*(WEEKDAY(TRANSPOSE(ROW(INDIRECT(P$5&amp;":"&amp;EOMONTH(P$5,0)))))=ROWS($1:39)))</f>
        <v>#REF!</v>
      </c>
      <c r="AJ46" s="55">
        <f t="array" aca="1" ref="AJ46" ca="1">SUMPRODUCT((TRANSPOSE(ROW(INDIRECT(Q$5&amp;":"&amp;EOMONTH(Q$5,0))))&gt;DebutVac)*(TRANSPOSE(ROW(INDIRECT(Q$5&amp;":"&amp;EOMONTH(Q$5,0))))&lt;FinVac)*(WEEKDAY(TRANSPOSE(ROW(INDIRECT(Q$5&amp;":"&amp;EOMONTH(Q$5,0)))))=ROWS($1:39)))</f>
        <v>0</v>
      </c>
      <c r="AK46" s="63"/>
      <c r="AL46" s="63"/>
    </row>
    <row r="47" spans="1:38" ht="15.75" customHeight="1">
      <c r="B47" s="45">
        <f t="shared" si="15"/>
        <v>42070</v>
      </c>
      <c r="C47" s="38">
        <f t="shared" si="21"/>
        <v>42070</v>
      </c>
      <c r="D47" s="1"/>
      <c r="E47" s="45">
        <f t="shared" si="16"/>
        <v>42101</v>
      </c>
      <c r="F47" s="38">
        <f t="shared" si="22"/>
        <v>42101</v>
      </c>
      <c r="G47" s="1"/>
      <c r="H47" s="45">
        <f t="shared" si="17"/>
        <v>42131</v>
      </c>
      <c r="I47" s="38">
        <f t="shared" si="23"/>
        <v>42131</v>
      </c>
      <c r="J47" s="1"/>
      <c r="K47" s="45">
        <f t="shared" si="18"/>
        <v>42162</v>
      </c>
      <c r="L47" s="38">
        <f t="shared" si="24"/>
        <v>42162</v>
      </c>
      <c r="M47" s="1"/>
      <c r="N47" s="45">
        <f t="shared" si="19"/>
        <v>42192</v>
      </c>
      <c r="O47" s="38">
        <f t="shared" si="25"/>
        <v>42192</v>
      </c>
      <c r="P47" s="1"/>
      <c r="Q47" s="45">
        <f t="shared" si="20"/>
        <v>42223</v>
      </c>
      <c r="R47" s="38">
        <f t="shared" si="26"/>
        <v>42223</v>
      </c>
      <c r="T47" s="66" t="s">
        <v>37</v>
      </c>
      <c r="U47" s="55">
        <f t="array" aca="1" ref="U47" ca="1">SUMPRODUCT((TRANSPOSE(ROW(INDIRECT(B$41&amp;":"&amp;EOMONTH(B$41,0))))&gt;DebutVac)*(TRANSPOSE(ROW(INDIRECT(B$41&amp;":"&amp;EOMONTH(B$41,0))))&lt;FinVac)*(WEEKDAY(TRANSPOSE(ROW(INDIRECT(B$41&amp;":"&amp;EOMONTH(B$41,0)))))=ROWS($1:4)))</f>
        <v>0</v>
      </c>
      <c r="V47" s="1"/>
      <c r="W47" s="56" t="e">
        <f t="array" aca="1" ref="W47" ca="1">SUMPRODUCT((TRANSPOSE(ROW(INDIRECT(D$41&amp;":"&amp;EOMONTH(D$41,0))))&gt;DebutVac)*(TRANSPOSE(ROW(INDIRECT(D$41&amp;":"&amp;EOMONTH(D$41,0))))&lt;FinVac)*(WEEKDAY(TRANSPOSE(ROW(INDIRECT(D$41&amp;":"&amp;EOMONTH(D$41,0)))))=ROWS($1:4)))</f>
        <v>#REF!</v>
      </c>
      <c r="X47" s="55">
        <f t="array" aca="1" ref="X47" ca="1">SUMPRODUCT((TRANSPOSE(ROW(INDIRECT(E$41&amp;":"&amp;EOMONTH(E$41,0))))&gt;DebutVac)*(TRANSPOSE(ROW(INDIRECT(E$41&amp;":"&amp;EOMONTH(E$41,0))))&lt;FinVac)*(WEEKDAY(TRANSPOSE(ROW(INDIRECT(E$41&amp;":"&amp;EOMONTH(E$41,0)))))=ROWS($1:4)))</f>
        <v>2</v>
      </c>
      <c r="Y47" s="56">
        <f t="array" aca="1" ref="Y47" ca="1">SUMPRODUCT((TRANSPOSE(ROW(INDIRECT(F$41&amp;":"&amp;EOMONTH(F$41,0))))&gt;DebutVac)*(TRANSPOSE(ROW(INDIRECT(F$41&amp;":"&amp;EOMONTH(F$41,0))))&lt;FinVac)*(WEEKDAY(TRANSPOSE(ROW(INDIRECT(F$41&amp;":"&amp;EOMONTH(F$41,0)))))=ROWS($1:4)))</f>
        <v>2</v>
      </c>
      <c r="Z47" s="56" t="e">
        <f t="array" aca="1" ref="Z47" ca="1">SUMPRODUCT((TRANSPOSE(ROW(INDIRECT(G$41&amp;":"&amp;EOMONTH(G$41,0))))&gt;DebutVac)*(TRANSPOSE(ROW(INDIRECT(G$41&amp;":"&amp;EOMONTH(G$41,0))))&lt;FinVac)*(WEEKDAY(TRANSPOSE(ROW(INDIRECT(G$41&amp;":"&amp;EOMONTH(G$41,0)))))=ROWS($1:4)))</f>
        <v>#REF!</v>
      </c>
      <c r="AA47" s="55">
        <f t="array" aca="1" ref="AA47" ca="1">SUMPRODUCT((TRANSPOSE(ROW(INDIRECT(H$41&amp;":"&amp;EOMONTH(H$41,0))))&gt;DebutVac)*(TRANSPOSE(ROW(INDIRECT(H$41&amp;":"&amp;EOMONTH(H$41,0))))&lt;FinVac)*(WEEKDAY(TRANSPOSE(ROW(INDIRECT(H$41&amp;":"&amp;EOMONTH(H$41,0)))))=ROWS($1:4)))</f>
        <v>0</v>
      </c>
      <c r="AB47" s="56">
        <f t="array" aca="1" ref="AB47" ca="1">SUMPRODUCT((TRANSPOSE(ROW(INDIRECT(I$41&amp;":"&amp;EOMONTH(I$41,0))))&gt;DebutVac)*(TRANSPOSE(ROW(INDIRECT(I$41&amp;":"&amp;EOMONTH(I$41,0))))&lt;FinVac)*(WEEKDAY(TRANSPOSE(ROW(INDIRECT(I$41&amp;":"&amp;EOMONTH(I$41,0)))))=ROWS($1:4)))</f>
        <v>0</v>
      </c>
      <c r="AC47" s="56" t="e">
        <f t="array" aca="1" ref="AC47" ca="1">SUMPRODUCT((TRANSPOSE(ROW(INDIRECT(J$41&amp;":"&amp;EOMONTH(J$41,0))))&gt;DebutVac)*(TRANSPOSE(ROW(INDIRECT(J$41&amp;":"&amp;EOMONTH(J$41,0))))&lt;FinVac)*(WEEKDAY(TRANSPOSE(ROW(INDIRECT(J$41&amp;":"&amp;EOMONTH(J$41,0)))))=ROWS($1:4)))</f>
        <v>#REF!</v>
      </c>
      <c r="AD47" s="55">
        <f t="array" aca="1" ref="AD47" ca="1">SUMPRODUCT((TRANSPOSE(ROW(INDIRECT(K$41&amp;":"&amp;EOMONTH(K$41,0))))&gt;DebutVac)*(TRANSPOSE(ROW(INDIRECT(K$41&amp;":"&amp;EOMONTH(K$41,0))))&lt;FinVac)*(WEEKDAY(TRANSPOSE(ROW(INDIRECT(K$41&amp;":"&amp;EOMONTH(K$41,0)))))=ROWS($1:4)))</f>
        <v>0</v>
      </c>
      <c r="AE47" s="56">
        <f t="array" aca="1" ref="AE47" ca="1">SUMPRODUCT((TRANSPOSE(ROW(INDIRECT(L$41&amp;":"&amp;EOMONTH(L$41,0))))&gt;DebutVac)*(TRANSPOSE(ROW(INDIRECT(L$41&amp;":"&amp;EOMONTH(L$41,0))))&lt;FinVac)*(WEEKDAY(TRANSPOSE(ROW(INDIRECT(L$41&amp;":"&amp;EOMONTH(L$41,0)))))=ROWS($1:4)))</f>
        <v>0</v>
      </c>
      <c r="AF47" s="56" t="e">
        <f t="array" aca="1" ref="AF47" ca="1">SUMPRODUCT((TRANSPOSE(ROW(INDIRECT(M$41&amp;":"&amp;EOMONTH(M$41,0))))&gt;DebutVac)*(TRANSPOSE(ROW(INDIRECT(M$41&amp;":"&amp;EOMONTH(M$41,0))))&lt;FinVac)*(WEEKDAY(TRANSPOSE(ROW(INDIRECT(M$41&amp;":"&amp;EOMONTH(M$41,0)))))=ROWS($1:4)))</f>
        <v>#REF!</v>
      </c>
      <c r="AG47" s="55">
        <f t="array" aca="1" ref="AG47" ca="1">SUMPRODUCT((TRANSPOSE(ROW(INDIRECT(N$41&amp;":"&amp;EOMONTH(N$41,0))))&gt;DebutVac)*(TRANSPOSE(ROW(INDIRECT(N$41&amp;":"&amp;EOMONTH(N$41,0))))&lt;FinVac)*(WEEKDAY(TRANSPOSE(ROW(INDIRECT(N$41&amp;":"&amp;EOMONTH(N$41,0)))))=ROWS($1:4)))</f>
        <v>4</v>
      </c>
      <c r="AH47" s="56">
        <f t="array" aca="1" ref="AH47" ca="1">SUMPRODUCT((TRANSPOSE(ROW(INDIRECT(O$5&amp;":"&amp;EOMONTH(O$5,0))))&gt;DebutVac)*(TRANSPOSE(ROW(INDIRECT(O$5&amp;":"&amp;EOMONTH(O$5,0))))&lt;FinVac)*(WEEKDAY(TRANSPOSE(ROW(INDIRECT(O$5&amp;":"&amp;EOMONTH(O$5,0)))))=ROWS($1:40)))</f>
        <v>0</v>
      </c>
      <c r="AI47" s="56" t="e">
        <f t="array" aca="1" ref="AI47" ca="1">SUMPRODUCT((TRANSPOSE(ROW(INDIRECT(P$5&amp;":"&amp;EOMONTH(P$5,0))))&gt;DebutVac)*(TRANSPOSE(ROW(INDIRECT(P$5&amp;":"&amp;EOMONTH(P$5,0))))&lt;FinVac)*(WEEKDAY(TRANSPOSE(ROW(INDIRECT(P$5&amp;":"&amp;EOMONTH(P$5,0)))))=ROWS($1:40)))</f>
        <v>#REF!</v>
      </c>
      <c r="AJ47" s="55">
        <f t="array" aca="1" ref="AJ47" ca="1">SUMPRODUCT((TRANSPOSE(ROW(INDIRECT(Q$5&amp;":"&amp;EOMONTH(Q$5,0))))&gt;DebutVac)*(TRANSPOSE(ROW(INDIRECT(Q$5&amp;":"&amp;EOMONTH(Q$5,0))))&lt;FinVac)*(WEEKDAY(TRANSPOSE(ROW(INDIRECT(Q$5&amp;":"&amp;EOMONTH(Q$5,0)))))=ROWS($1:40)))</f>
        <v>0</v>
      </c>
      <c r="AK47" s="50"/>
      <c r="AL47" s="50"/>
    </row>
    <row r="48" spans="1:38" ht="15.75" customHeight="1">
      <c r="B48" s="45">
        <f t="shared" si="15"/>
        <v>42071</v>
      </c>
      <c r="C48" s="38">
        <f t="shared" si="21"/>
        <v>42071</v>
      </c>
      <c r="D48" s="1"/>
      <c r="E48" s="45">
        <f t="shared" si="16"/>
        <v>42102</v>
      </c>
      <c r="F48" s="38">
        <f t="shared" si="22"/>
        <v>42102</v>
      </c>
      <c r="G48" s="1"/>
      <c r="H48" s="45">
        <f t="shared" si="17"/>
        <v>42132</v>
      </c>
      <c r="I48" s="38">
        <f t="shared" si="23"/>
        <v>42132</v>
      </c>
      <c r="J48" s="1"/>
      <c r="K48" s="45">
        <f t="shared" si="18"/>
        <v>42163</v>
      </c>
      <c r="L48" s="38">
        <f t="shared" si="24"/>
        <v>42163</v>
      </c>
      <c r="M48" s="1"/>
      <c r="N48" s="45">
        <f t="shared" si="19"/>
        <v>42193</v>
      </c>
      <c r="O48" s="38">
        <f t="shared" si="25"/>
        <v>42193</v>
      </c>
      <c r="P48" s="1"/>
      <c r="Q48" s="45">
        <f t="shared" si="20"/>
        <v>42224</v>
      </c>
      <c r="R48" s="38">
        <f t="shared" si="26"/>
        <v>42224</v>
      </c>
      <c r="T48" s="66" t="s">
        <v>38</v>
      </c>
      <c r="U48" s="55">
        <f t="array" aca="1" ref="U48" ca="1">SUMPRODUCT((TRANSPOSE(ROW(INDIRECT(B$41&amp;":"&amp;EOMONTH(B$41,0))))&gt;DebutVac)*(TRANSPOSE(ROW(INDIRECT(B$41&amp;":"&amp;EOMONTH(B$41,0))))&lt;FinVac)*(WEEKDAY(TRANSPOSE(ROW(INDIRECT(B$41&amp;":"&amp;EOMONTH(B$41,0)))))=ROWS($1:5)))</f>
        <v>0</v>
      </c>
      <c r="V48" s="56">
        <f t="array" aca="1" ref="V48" ca="1">SUMPRODUCT((TRANSPOSE(ROW(INDIRECT(C$41&amp;":"&amp;EOMONTH(C$41,0))))&gt;DebutVac)*(TRANSPOSE(ROW(INDIRECT(C$41&amp;":"&amp;EOMONTH(C$41,0))))&lt;FinVac)*(WEEKDAY(TRANSPOSE(ROW(INDIRECT(C$41&amp;":"&amp;EOMONTH(C$41,0)))))=ROWS($1:5)))</f>
        <v>0</v>
      </c>
      <c r="W48" s="56" t="e">
        <f t="array" aca="1" ref="W48" ca="1">SUMPRODUCT((TRANSPOSE(ROW(INDIRECT(D$41&amp;":"&amp;EOMONTH(D$41,0))))&gt;DebutVac)*(TRANSPOSE(ROW(INDIRECT(D$41&amp;":"&amp;EOMONTH(D$41,0))))&lt;FinVac)*(WEEKDAY(TRANSPOSE(ROW(INDIRECT(D$41&amp;":"&amp;EOMONTH(D$41,0)))))=ROWS($1:5)))</f>
        <v>#REF!</v>
      </c>
      <c r="X48" s="55">
        <f t="array" aca="1" ref="X48" ca="1">SUMPRODUCT((TRANSPOSE(ROW(INDIRECT(E$41&amp;":"&amp;EOMONTH(E$41,0))))&gt;DebutVac)*(TRANSPOSE(ROW(INDIRECT(E$41&amp;":"&amp;EOMONTH(E$41,0))))&lt;FinVac)*(WEEKDAY(TRANSPOSE(ROW(INDIRECT(E$41&amp;":"&amp;EOMONTH(E$41,0)))))=ROWS($1:5)))</f>
        <v>2</v>
      </c>
      <c r="Y48" s="56">
        <f t="array" aca="1" ref="Y48" ca="1">SUMPRODUCT((TRANSPOSE(ROW(INDIRECT(F$41&amp;":"&amp;EOMONTH(F$41,0))))&gt;DebutVac)*(TRANSPOSE(ROW(INDIRECT(F$41&amp;":"&amp;EOMONTH(F$41,0))))&lt;FinVac)*(WEEKDAY(TRANSPOSE(ROW(INDIRECT(F$41&amp;":"&amp;EOMONTH(F$41,0)))))=ROWS($1:5)))</f>
        <v>2</v>
      </c>
      <c r="Z48" s="56" t="e">
        <f t="array" aca="1" ref="Z48" ca="1">SUMPRODUCT((TRANSPOSE(ROW(INDIRECT(G$41&amp;":"&amp;EOMONTH(G$41,0))))&gt;DebutVac)*(TRANSPOSE(ROW(INDIRECT(G$41&amp;":"&amp;EOMONTH(G$41,0))))&lt;FinVac)*(WEEKDAY(TRANSPOSE(ROW(INDIRECT(G$41&amp;":"&amp;EOMONTH(G$41,0)))))=ROWS($1:5)))</f>
        <v>#REF!</v>
      </c>
      <c r="AA48" s="55">
        <f t="array" aca="1" ref="AA48" ca="1">SUMPRODUCT((TRANSPOSE(ROW(INDIRECT(H$41&amp;":"&amp;EOMONTH(H$41,0))))&gt;DebutVac)*(TRANSPOSE(ROW(INDIRECT(H$41&amp;":"&amp;EOMONTH(H$41,0))))&lt;FinVac)*(WEEKDAY(TRANSPOSE(ROW(INDIRECT(H$41&amp;":"&amp;EOMONTH(H$41,0)))))=ROWS($1:5)))</f>
        <v>0</v>
      </c>
      <c r="AB48" s="56">
        <f t="array" aca="1" ref="AB48" ca="1">SUMPRODUCT((TRANSPOSE(ROW(INDIRECT(I$41&amp;":"&amp;EOMONTH(I$41,0))))&gt;DebutVac)*(TRANSPOSE(ROW(INDIRECT(I$41&amp;":"&amp;EOMONTH(I$41,0))))&lt;FinVac)*(WEEKDAY(TRANSPOSE(ROW(INDIRECT(I$41&amp;":"&amp;EOMONTH(I$41,0)))))=ROWS($1:5)))</f>
        <v>0</v>
      </c>
      <c r="AC48" s="56" t="e">
        <f t="array" aca="1" ref="AC48" ca="1">SUMPRODUCT((TRANSPOSE(ROW(INDIRECT(J$41&amp;":"&amp;EOMONTH(J$41,0))))&gt;DebutVac)*(TRANSPOSE(ROW(INDIRECT(J$41&amp;":"&amp;EOMONTH(J$41,0))))&lt;FinVac)*(WEEKDAY(TRANSPOSE(ROW(INDIRECT(J$41&amp;":"&amp;EOMONTH(J$41,0)))))=ROWS($1:5)))</f>
        <v>#REF!</v>
      </c>
      <c r="AD48" s="55">
        <f t="array" aca="1" ref="AD48" ca="1">SUMPRODUCT((TRANSPOSE(ROW(INDIRECT(K$41&amp;":"&amp;EOMONTH(K$41,0))))&gt;DebutVac)*(TRANSPOSE(ROW(INDIRECT(K$41&amp;":"&amp;EOMONTH(K$41,0))))&lt;FinVac)*(WEEKDAY(TRANSPOSE(ROW(INDIRECT(K$41&amp;":"&amp;EOMONTH(K$41,0)))))=ROWS($1:5)))</f>
        <v>0</v>
      </c>
      <c r="AE48" s="56">
        <f t="array" aca="1" ref="AE48" ca="1">SUMPRODUCT((TRANSPOSE(ROW(INDIRECT(L$41&amp;":"&amp;EOMONTH(L$41,0))))&gt;DebutVac)*(TRANSPOSE(ROW(INDIRECT(L$41&amp;":"&amp;EOMONTH(L$41,0))))&lt;FinVac)*(WEEKDAY(TRANSPOSE(ROW(INDIRECT(L$41&amp;":"&amp;EOMONTH(L$41,0)))))=ROWS($1:5)))</f>
        <v>0</v>
      </c>
      <c r="AF48" s="56" t="e">
        <f t="array" aca="1" ref="AF48" ca="1">SUMPRODUCT((TRANSPOSE(ROW(INDIRECT(M$41&amp;":"&amp;EOMONTH(M$41,0))))&gt;DebutVac)*(TRANSPOSE(ROW(INDIRECT(M$41&amp;":"&amp;EOMONTH(M$41,0))))&lt;FinVac)*(WEEKDAY(TRANSPOSE(ROW(INDIRECT(M$41&amp;":"&amp;EOMONTH(M$41,0)))))=ROWS($1:5)))</f>
        <v>#REF!</v>
      </c>
      <c r="AG48" s="55">
        <f t="array" aca="1" ref="AG48" ca="1">SUMPRODUCT((TRANSPOSE(ROW(INDIRECT(N$41&amp;":"&amp;EOMONTH(N$41,0))))&gt;DebutVac)*(TRANSPOSE(ROW(INDIRECT(N$41&amp;":"&amp;EOMONTH(N$41,0))))&lt;FinVac)*(WEEKDAY(TRANSPOSE(ROW(INDIRECT(N$41&amp;":"&amp;EOMONTH(N$41,0)))))=ROWS($1:5)))</f>
        <v>4</v>
      </c>
      <c r="AH48" s="56">
        <f t="array" aca="1" ref="AH48" ca="1">SUMPRODUCT((TRANSPOSE(ROW(INDIRECT(O$5&amp;":"&amp;EOMONTH(O$5,0))))&gt;DebutVac)*(TRANSPOSE(ROW(INDIRECT(O$5&amp;":"&amp;EOMONTH(O$5,0))))&lt;FinVac)*(WEEKDAY(TRANSPOSE(ROW(INDIRECT(O$5&amp;":"&amp;EOMONTH(O$5,0)))))=ROWS($1:41)))</f>
        <v>0</v>
      </c>
      <c r="AI48" s="56" t="e">
        <f t="array" aca="1" ref="AI48" ca="1">SUMPRODUCT((TRANSPOSE(ROW(INDIRECT(P$5&amp;":"&amp;EOMONTH(P$5,0))))&gt;DebutVac)*(TRANSPOSE(ROW(INDIRECT(P$5&amp;":"&amp;EOMONTH(P$5,0))))&lt;FinVac)*(WEEKDAY(TRANSPOSE(ROW(INDIRECT(P$5&amp;":"&amp;EOMONTH(P$5,0)))))=ROWS($1:41)))</f>
        <v>#REF!</v>
      </c>
      <c r="AJ48" s="55">
        <f t="array" aca="1" ref="AJ48" ca="1">SUMPRODUCT((TRANSPOSE(ROW(INDIRECT(Q$5&amp;":"&amp;EOMONTH(Q$5,0))))&gt;DebutVac)*(TRANSPOSE(ROW(INDIRECT(Q$5&amp;":"&amp;EOMONTH(Q$5,0))))&lt;FinVac)*(WEEKDAY(TRANSPOSE(ROW(INDIRECT(Q$5&amp;":"&amp;EOMONTH(Q$5,0)))))=ROWS($1:41)))</f>
        <v>0</v>
      </c>
      <c r="AK48" s="18"/>
      <c r="AL48" s="18"/>
    </row>
    <row r="49" spans="2:38" ht="15.75" customHeight="1">
      <c r="B49" s="45">
        <f t="shared" si="15"/>
        <v>42072</v>
      </c>
      <c r="C49" s="38">
        <f t="shared" si="21"/>
        <v>42072</v>
      </c>
      <c r="D49" s="1"/>
      <c r="E49" s="45">
        <f t="shared" si="16"/>
        <v>42103</v>
      </c>
      <c r="F49" s="38">
        <f t="shared" si="22"/>
        <v>42103</v>
      </c>
      <c r="G49" s="1"/>
      <c r="H49" s="45">
        <f t="shared" si="17"/>
        <v>42133</v>
      </c>
      <c r="I49" s="38">
        <f t="shared" si="23"/>
        <v>42133</v>
      </c>
      <c r="J49" s="1"/>
      <c r="K49" s="45">
        <f t="shared" si="18"/>
        <v>42164</v>
      </c>
      <c r="L49" s="38">
        <f t="shared" si="24"/>
        <v>42164</v>
      </c>
      <c r="M49" s="1"/>
      <c r="N49" s="45">
        <f t="shared" si="19"/>
        <v>42194</v>
      </c>
      <c r="O49" s="38">
        <f t="shared" si="25"/>
        <v>42194</v>
      </c>
      <c r="P49" s="1"/>
      <c r="Q49" s="45">
        <f t="shared" si="20"/>
        <v>42225</v>
      </c>
      <c r="R49" s="38">
        <f t="shared" si="26"/>
        <v>42225</v>
      </c>
      <c r="T49" s="66" t="s">
        <v>39</v>
      </c>
      <c r="U49" s="55">
        <f t="array" aca="1" ref="U49" ca="1">SUMPRODUCT((TRANSPOSE(ROW(INDIRECT(B$41&amp;":"&amp;EOMONTH(B$41,0))))&gt;DebutVac)*(TRANSPOSE(ROW(INDIRECT(B$41&amp;":"&amp;EOMONTH(B$41,0))))&lt;FinVac)*(WEEKDAY(TRANSPOSE(ROW(INDIRECT(B$41&amp;":"&amp;EOMONTH(B$41,0)))))=ROWS($1:6)))</f>
        <v>0</v>
      </c>
      <c r="V49" s="56">
        <f t="array" aca="1" ref="V49" ca="1">SUMPRODUCT((TRANSPOSE(ROW(INDIRECT(C$41&amp;":"&amp;EOMONTH(C$41,0))))&gt;DebutVac)*(TRANSPOSE(ROW(INDIRECT(C$41&amp;":"&amp;EOMONTH(C$41,0))))&lt;FinVac)*(WEEKDAY(TRANSPOSE(ROW(INDIRECT(C$41&amp;":"&amp;EOMONTH(C$41,0)))))=ROWS($1:6)))</f>
        <v>0</v>
      </c>
      <c r="W49" s="56" t="e">
        <f t="array" aca="1" ref="W49" ca="1">SUMPRODUCT((TRANSPOSE(ROW(INDIRECT(D$41&amp;":"&amp;EOMONTH(D$41,0))))&gt;DebutVac)*(TRANSPOSE(ROW(INDIRECT(D$41&amp;":"&amp;EOMONTH(D$41,0))))&lt;FinVac)*(WEEKDAY(TRANSPOSE(ROW(INDIRECT(D$41&amp;":"&amp;EOMONTH(D$41,0)))))=ROWS($1:6)))</f>
        <v>#REF!</v>
      </c>
      <c r="X49" s="55">
        <f t="array" aca="1" ref="X49" ca="1">SUMPRODUCT((TRANSPOSE(ROW(INDIRECT(E$41&amp;":"&amp;EOMONTH(E$41,0))))&gt;DebutVac)*(TRANSPOSE(ROW(INDIRECT(E$41&amp;":"&amp;EOMONTH(E$41,0))))&lt;FinVac)*(WEEKDAY(TRANSPOSE(ROW(INDIRECT(E$41&amp;":"&amp;EOMONTH(E$41,0)))))=ROWS($1:6)))</f>
        <v>2</v>
      </c>
      <c r="Y49" s="56">
        <f t="array" aca="1" ref="Y49" ca="1">SUMPRODUCT((TRANSPOSE(ROW(INDIRECT(F$41&amp;":"&amp;EOMONTH(F$41,0))))&gt;DebutVac)*(TRANSPOSE(ROW(INDIRECT(F$41&amp;":"&amp;EOMONTH(F$41,0))))&lt;FinVac)*(WEEKDAY(TRANSPOSE(ROW(INDIRECT(F$41&amp;":"&amp;EOMONTH(F$41,0)))))=ROWS($1:6)))</f>
        <v>2</v>
      </c>
      <c r="Z49" s="56" t="e">
        <f t="array" aca="1" ref="Z49" ca="1">SUMPRODUCT((TRANSPOSE(ROW(INDIRECT(G$41&amp;":"&amp;EOMONTH(G$41,0))))&gt;DebutVac)*(TRANSPOSE(ROW(INDIRECT(G$41&amp;":"&amp;EOMONTH(G$41,0))))&lt;FinVac)*(WEEKDAY(TRANSPOSE(ROW(INDIRECT(G$41&amp;":"&amp;EOMONTH(G$41,0)))))=ROWS($1:6)))</f>
        <v>#REF!</v>
      </c>
      <c r="AA49" s="55">
        <f t="array" aca="1" ref="AA49" ca="1">SUMPRODUCT((TRANSPOSE(ROW(INDIRECT(H$41&amp;":"&amp;EOMONTH(H$41,0))))&gt;DebutVac)*(TRANSPOSE(ROW(INDIRECT(H$41&amp;":"&amp;EOMONTH(H$41,0))))&lt;FinVac)*(WEEKDAY(TRANSPOSE(ROW(INDIRECT(H$41&amp;":"&amp;EOMONTH(H$41,0)))))=ROWS($1:6)))</f>
        <v>0</v>
      </c>
      <c r="AB49" s="56">
        <f t="array" aca="1" ref="AB49" ca="1">SUMPRODUCT((TRANSPOSE(ROW(INDIRECT(I$41&amp;":"&amp;EOMONTH(I$41,0))))&gt;DebutVac)*(TRANSPOSE(ROW(INDIRECT(I$41&amp;":"&amp;EOMONTH(I$41,0))))&lt;FinVac)*(WEEKDAY(TRANSPOSE(ROW(INDIRECT(I$41&amp;":"&amp;EOMONTH(I$41,0)))))=ROWS($1:6)))</f>
        <v>0</v>
      </c>
      <c r="AC49" s="56" t="e">
        <f t="array" aca="1" ref="AC49" ca="1">SUMPRODUCT((TRANSPOSE(ROW(INDIRECT(J$41&amp;":"&amp;EOMONTH(J$41,0))))&gt;DebutVac)*(TRANSPOSE(ROW(INDIRECT(J$41&amp;":"&amp;EOMONTH(J$41,0))))&lt;FinVac)*(WEEKDAY(TRANSPOSE(ROW(INDIRECT(J$41&amp;":"&amp;EOMONTH(J$41,0)))))=ROWS($1:6)))</f>
        <v>#REF!</v>
      </c>
      <c r="AD49" s="55">
        <f t="array" aca="1" ref="AD49" ca="1">SUMPRODUCT((TRANSPOSE(ROW(INDIRECT(K$41&amp;":"&amp;EOMONTH(K$41,0))))&gt;DebutVac)*(TRANSPOSE(ROW(INDIRECT(K$41&amp;":"&amp;EOMONTH(K$41,0))))&lt;FinVac)*(WEEKDAY(TRANSPOSE(ROW(INDIRECT(K$41&amp;":"&amp;EOMONTH(K$41,0)))))=ROWS($1:6)))</f>
        <v>0</v>
      </c>
      <c r="AE49" s="56">
        <f t="array" aca="1" ref="AE49" ca="1">SUMPRODUCT((TRANSPOSE(ROW(INDIRECT(L$41&amp;":"&amp;EOMONTH(L$41,0))))&gt;DebutVac)*(TRANSPOSE(ROW(INDIRECT(L$41&amp;":"&amp;EOMONTH(L$41,0))))&lt;FinVac)*(WEEKDAY(TRANSPOSE(ROW(INDIRECT(L$41&amp;":"&amp;EOMONTH(L$41,0)))))=ROWS($1:6)))</f>
        <v>0</v>
      </c>
      <c r="AF49" s="56" t="e">
        <f t="array" aca="1" ref="AF49" ca="1">SUMPRODUCT((TRANSPOSE(ROW(INDIRECT(M$41&amp;":"&amp;EOMONTH(M$41,0))))&gt;DebutVac)*(TRANSPOSE(ROW(INDIRECT(M$41&amp;":"&amp;EOMONTH(M$41,0))))&lt;FinVac)*(WEEKDAY(TRANSPOSE(ROW(INDIRECT(M$41&amp;":"&amp;EOMONTH(M$41,0)))))=ROWS($1:6)))</f>
        <v>#REF!</v>
      </c>
      <c r="AG49" s="55">
        <f t="array" aca="1" ref="AG49" ca="1">SUMPRODUCT((TRANSPOSE(ROW(INDIRECT(N$41&amp;":"&amp;EOMONTH(N$41,0))))&gt;DebutVac)*(TRANSPOSE(ROW(INDIRECT(N$41&amp;":"&amp;EOMONTH(N$41,0))))&lt;FinVac)*(WEEKDAY(TRANSPOSE(ROW(INDIRECT(N$41&amp;":"&amp;EOMONTH(N$41,0)))))=ROWS($1:6)))</f>
        <v>4</v>
      </c>
      <c r="AH49" s="56">
        <f t="array" aca="1" ref="AH49" ca="1">SUMPRODUCT((TRANSPOSE(ROW(INDIRECT(O$5&amp;":"&amp;EOMONTH(O$5,0))))&gt;DebutVac)*(TRANSPOSE(ROW(INDIRECT(O$5&amp;":"&amp;EOMONTH(O$5,0))))&lt;FinVac)*(WEEKDAY(TRANSPOSE(ROW(INDIRECT(O$5&amp;":"&amp;EOMONTH(O$5,0)))))=ROWS($1:42)))</f>
        <v>0</v>
      </c>
      <c r="AI49" s="56" t="e">
        <f t="array" aca="1" ref="AI49" ca="1">SUMPRODUCT((TRANSPOSE(ROW(INDIRECT(P$5&amp;":"&amp;EOMONTH(P$5,0))))&gt;DebutVac)*(TRANSPOSE(ROW(INDIRECT(P$5&amp;":"&amp;EOMONTH(P$5,0))))&lt;FinVac)*(WEEKDAY(TRANSPOSE(ROW(INDIRECT(P$5&amp;":"&amp;EOMONTH(P$5,0)))))=ROWS($1:42)))</f>
        <v>#REF!</v>
      </c>
      <c r="AJ49" s="55">
        <f t="array" aca="1" ref="AJ49" ca="1">SUMPRODUCT((TRANSPOSE(ROW(INDIRECT(Q$5&amp;":"&amp;EOMONTH(Q$5,0))))&gt;DebutVac)*(TRANSPOSE(ROW(INDIRECT(Q$5&amp;":"&amp;EOMONTH(Q$5,0))))&lt;FinVac)*(WEEKDAY(TRANSPOSE(ROW(INDIRECT(Q$5&amp;":"&amp;EOMONTH(Q$5,0)))))=ROWS($1:42)))</f>
        <v>0</v>
      </c>
      <c r="AK49" s="18"/>
      <c r="AL49" s="18"/>
    </row>
    <row r="50" spans="2:38" ht="15.75" customHeight="1" thickBot="1">
      <c r="B50" s="45">
        <f t="shared" si="15"/>
        <v>42073</v>
      </c>
      <c r="C50" s="38">
        <f t="shared" si="21"/>
        <v>42073</v>
      </c>
      <c r="D50" s="1"/>
      <c r="E50" s="45">
        <f t="shared" si="16"/>
        <v>42104</v>
      </c>
      <c r="F50" s="38">
        <f t="shared" si="22"/>
        <v>42104</v>
      </c>
      <c r="G50" s="1"/>
      <c r="H50" s="45">
        <f t="shared" si="17"/>
        <v>42134</v>
      </c>
      <c r="I50" s="38">
        <f t="shared" si="23"/>
        <v>42134</v>
      </c>
      <c r="J50" s="1"/>
      <c r="K50" s="45">
        <f t="shared" si="18"/>
        <v>42165</v>
      </c>
      <c r="L50" s="38">
        <f t="shared" si="24"/>
        <v>42165</v>
      </c>
      <c r="M50" s="1"/>
      <c r="N50" s="45">
        <f t="shared" si="19"/>
        <v>42195</v>
      </c>
      <c r="O50" s="38">
        <f t="shared" si="25"/>
        <v>42195</v>
      </c>
      <c r="P50" s="1"/>
      <c r="Q50" s="45">
        <f t="shared" si="20"/>
        <v>42226</v>
      </c>
      <c r="R50" s="38">
        <f t="shared" si="26"/>
        <v>42226</v>
      </c>
      <c r="T50" s="67" t="s">
        <v>40</v>
      </c>
      <c r="U50" s="58">
        <f t="array" aca="1" ref="U50" ca="1">SUMPRODUCT((TRANSPOSE(ROW(INDIRECT(B$41&amp;":"&amp;EOMONTH(B$41,0))))&gt;DebutVac)*(TRANSPOSE(ROW(INDIRECT(B$41&amp;":"&amp;EOMONTH(B$41,0))))&lt;FinVac)*(WEEKDAY(TRANSPOSE(ROW(INDIRECT(B$41&amp;":"&amp;EOMONTH(B$41,0)))))=ROWS($1:7)))</f>
        <v>0</v>
      </c>
      <c r="V50" s="59">
        <f t="array" aca="1" ref="V50" ca="1">SUMPRODUCT((TRANSPOSE(ROW(INDIRECT(C$41&amp;":"&amp;EOMONTH(C$41,0))))&gt;DebutVac)*(TRANSPOSE(ROW(INDIRECT(C$41&amp;":"&amp;EOMONTH(C$41,0))))&lt;FinVac)*(WEEKDAY(TRANSPOSE(ROW(INDIRECT(C$41&amp;":"&amp;EOMONTH(C$41,0)))))=ROWS($1:7)))</f>
        <v>0</v>
      </c>
      <c r="W50" s="59" t="e">
        <f t="array" aca="1" ref="W50" ca="1">SUMPRODUCT((TRANSPOSE(ROW(INDIRECT(D$41&amp;":"&amp;EOMONTH(D$41,0))))&gt;DebutVac)*(TRANSPOSE(ROW(INDIRECT(D$41&amp;":"&amp;EOMONTH(D$41,0))))&lt;FinVac)*(WEEKDAY(TRANSPOSE(ROW(INDIRECT(D$41&amp;":"&amp;EOMONTH(D$41,0)))))=ROWS($1:7)))</f>
        <v>#REF!</v>
      </c>
      <c r="X50" s="58">
        <f t="array" aca="1" ref="X50" ca="1">SUMPRODUCT((TRANSPOSE(ROW(INDIRECT(E$41&amp;":"&amp;EOMONTH(E$41,0))))&gt;DebutVac)*(TRANSPOSE(ROW(INDIRECT(E$41&amp;":"&amp;EOMONTH(E$41,0))))&lt;FinVac)*(WEEKDAY(TRANSPOSE(ROW(INDIRECT(E$41&amp;":"&amp;EOMONTH(E$41,0)))))=ROWS($1:7)))</f>
        <v>3</v>
      </c>
      <c r="Y50" s="59">
        <f t="array" aca="1" ref="Y50" ca="1">SUMPRODUCT((TRANSPOSE(ROW(INDIRECT(F$41&amp;":"&amp;EOMONTH(F$41,0))))&gt;DebutVac)*(TRANSPOSE(ROW(INDIRECT(F$41&amp;":"&amp;EOMONTH(F$41,0))))&lt;FinVac)*(WEEKDAY(TRANSPOSE(ROW(INDIRECT(F$41&amp;":"&amp;EOMONTH(F$41,0)))))=ROWS($1:7)))</f>
        <v>3</v>
      </c>
      <c r="Z50" s="59" t="e">
        <f t="array" aca="1" ref="Z50" ca="1">SUMPRODUCT((TRANSPOSE(ROW(INDIRECT(G$41&amp;":"&amp;EOMONTH(G$41,0))))&gt;DebutVac)*(TRANSPOSE(ROW(INDIRECT(G$41&amp;":"&amp;EOMONTH(G$41,0))))&lt;FinVac)*(WEEKDAY(TRANSPOSE(ROW(INDIRECT(G$41&amp;":"&amp;EOMONTH(G$41,0)))))=ROWS($1:7)))</f>
        <v>#REF!</v>
      </c>
      <c r="AA50" s="58">
        <f t="array" aca="1" ref="AA50" ca="1">SUMPRODUCT((TRANSPOSE(ROW(INDIRECT(H$41&amp;":"&amp;EOMONTH(H$41,0))))&gt;DebutVac)*(TRANSPOSE(ROW(INDIRECT(H$41&amp;":"&amp;EOMONTH(H$41,0))))&lt;FinVac)*(WEEKDAY(TRANSPOSE(ROW(INDIRECT(H$41&amp;":"&amp;EOMONTH(H$41,0)))))=ROWS($1:7)))</f>
        <v>0</v>
      </c>
      <c r="AB50" s="59">
        <f t="array" aca="1" ref="AB50" ca="1">SUMPRODUCT((TRANSPOSE(ROW(INDIRECT(I$41&amp;":"&amp;EOMONTH(I$41,0))))&gt;DebutVac)*(TRANSPOSE(ROW(INDIRECT(I$41&amp;":"&amp;EOMONTH(I$41,0))))&lt;FinVac)*(WEEKDAY(TRANSPOSE(ROW(INDIRECT(I$41&amp;":"&amp;EOMONTH(I$41,0)))))=ROWS($1:7)))</f>
        <v>0</v>
      </c>
      <c r="AC50" s="59" t="e">
        <f t="array" aca="1" ref="AC50" ca="1">SUMPRODUCT((TRANSPOSE(ROW(INDIRECT(J$41&amp;":"&amp;EOMONTH(J$41,0))))&gt;DebutVac)*(TRANSPOSE(ROW(INDIRECT(J$41&amp;":"&amp;EOMONTH(J$41,0))))&lt;FinVac)*(WEEKDAY(TRANSPOSE(ROW(INDIRECT(J$41&amp;":"&amp;EOMONTH(J$41,0)))))=ROWS($1:7)))</f>
        <v>#REF!</v>
      </c>
      <c r="AD50" s="58">
        <f t="array" aca="1" ref="AD50" ca="1">SUMPRODUCT((TRANSPOSE(ROW(INDIRECT(K$41&amp;":"&amp;EOMONTH(K$41,0))))&gt;DebutVac)*(TRANSPOSE(ROW(INDIRECT(K$41&amp;":"&amp;EOMONTH(K$41,0))))&lt;FinVac)*(WEEKDAY(TRANSPOSE(ROW(INDIRECT(K$41&amp;":"&amp;EOMONTH(K$41,0)))))=ROWS($1:7)))</f>
        <v>0</v>
      </c>
      <c r="AE50" s="59">
        <f t="array" aca="1" ref="AE50" ca="1">SUMPRODUCT((TRANSPOSE(ROW(INDIRECT(L$41&amp;":"&amp;EOMONTH(L$41,0))))&gt;DebutVac)*(TRANSPOSE(ROW(INDIRECT(L$41&amp;":"&amp;EOMONTH(L$41,0))))&lt;FinVac)*(WEEKDAY(TRANSPOSE(ROW(INDIRECT(L$41&amp;":"&amp;EOMONTH(L$41,0)))))=ROWS($1:7)))</f>
        <v>0</v>
      </c>
      <c r="AF50" s="59" t="e">
        <f t="array" aca="1" ref="AF50" ca="1">SUMPRODUCT((TRANSPOSE(ROW(INDIRECT(M$41&amp;":"&amp;EOMONTH(M$41,0))))&gt;DebutVac)*(TRANSPOSE(ROW(INDIRECT(M$41&amp;":"&amp;EOMONTH(M$41,0))))&lt;FinVac)*(WEEKDAY(TRANSPOSE(ROW(INDIRECT(M$41&amp;":"&amp;EOMONTH(M$41,0)))))=ROWS($1:7)))</f>
        <v>#REF!</v>
      </c>
      <c r="AG50" s="58">
        <f t="array" aca="1" ref="AG50" ca="1">SUMPRODUCT((TRANSPOSE(ROW(INDIRECT(N$41&amp;":"&amp;EOMONTH(N$41,0))))&gt;DebutVac)*(TRANSPOSE(ROW(INDIRECT(N$41&amp;":"&amp;EOMONTH(N$41,0))))&lt;FinVac)*(WEEKDAY(TRANSPOSE(ROW(INDIRECT(N$41&amp;":"&amp;EOMONTH(N$41,0)))))=ROWS($1:7)))</f>
        <v>4</v>
      </c>
      <c r="AH50" s="59">
        <f t="array" aca="1" ref="AH50" ca="1">SUMPRODUCT((TRANSPOSE(ROW(INDIRECT(O$5&amp;":"&amp;EOMONTH(O$5,0))))&gt;DebutVac)*(TRANSPOSE(ROW(INDIRECT(O$5&amp;":"&amp;EOMONTH(O$5,0))))&lt;FinVac)*(WEEKDAY(TRANSPOSE(ROW(INDIRECT(O$5&amp;":"&amp;EOMONTH(O$5,0)))))=ROWS($1:43)))</f>
        <v>0</v>
      </c>
      <c r="AI50" s="59" t="e">
        <f t="array" aca="1" ref="AI50" ca="1">SUMPRODUCT((TRANSPOSE(ROW(INDIRECT(P$5&amp;":"&amp;EOMONTH(P$5,0))))&gt;DebutVac)*(TRANSPOSE(ROW(INDIRECT(P$5&amp;":"&amp;EOMONTH(P$5,0))))&lt;FinVac)*(WEEKDAY(TRANSPOSE(ROW(INDIRECT(P$5&amp;":"&amp;EOMONTH(P$5,0)))))=ROWS($1:43)))</f>
        <v>#REF!</v>
      </c>
      <c r="AJ50" s="58">
        <f t="array" aca="1" ref="AJ50" ca="1">SUMPRODUCT((TRANSPOSE(ROW(INDIRECT(Q$5&amp;":"&amp;EOMONTH(Q$5,0))))&gt;DebutVac)*(TRANSPOSE(ROW(INDIRECT(Q$5&amp;":"&amp;EOMONTH(Q$5,0))))&lt;FinVac)*(WEEKDAY(TRANSPOSE(ROW(INDIRECT(Q$5&amp;":"&amp;EOMONTH(Q$5,0)))))=ROWS($1:43)))</f>
        <v>0</v>
      </c>
      <c r="AK50" s="18"/>
      <c r="AL50" s="18"/>
    </row>
    <row r="51" spans="2:38" ht="15.75" customHeight="1">
      <c r="B51" s="45">
        <f t="shared" si="15"/>
        <v>42074</v>
      </c>
      <c r="C51" s="38">
        <f t="shared" si="21"/>
        <v>42074</v>
      </c>
      <c r="D51" s="1"/>
      <c r="E51" s="45">
        <f t="shared" si="16"/>
        <v>42105</v>
      </c>
      <c r="F51" s="38">
        <f t="shared" si="22"/>
        <v>42105</v>
      </c>
      <c r="G51" s="1"/>
      <c r="H51" s="45">
        <f t="shared" si="17"/>
        <v>42135</v>
      </c>
      <c r="I51" s="38">
        <f t="shared" si="23"/>
        <v>42135</v>
      </c>
      <c r="J51" s="1"/>
      <c r="K51" s="45">
        <f t="shared" si="18"/>
        <v>42166</v>
      </c>
      <c r="L51" s="38">
        <f t="shared" si="24"/>
        <v>42166</v>
      </c>
      <c r="M51" s="1"/>
      <c r="N51" s="45">
        <f t="shared" si="19"/>
        <v>42196</v>
      </c>
      <c r="O51" s="38">
        <f t="shared" si="25"/>
        <v>42196</v>
      </c>
      <c r="P51" s="1"/>
      <c r="Q51" s="45">
        <f t="shared" si="20"/>
        <v>42227</v>
      </c>
      <c r="R51" s="38">
        <f t="shared" si="26"/>
        <v>42227</v>
      </c>
      <c r="T51" s="64" t="s">
        <v>33</v>
      </c>
      <c r="U51" s="68">
        <f t="array" aca="1" ref="U51" ca="1">SUMPRODUCT((TRANSPOSE(ROW(INDIRECT(B$41&amp;":"&amp;EOMONTH(B$41,0))))&gt;DebutVac)*(TRANSPOSE(ROW(INDIRECT(B$41&amp;":"&amp;EOMONTH(B$41,0))))&lt;FinVac))</f>
        <v>0</v>
      </c>
      <c r="V51" s="69">
        <f t="array" aca="1" ref="V51" ca="1">SUMPRODUCT((TRANSPOSE(ROW(INDIRECT(C$41&amp;":"&amp;EOMONTH(C$41,0))))&gt;DebutVac)*(TRANSPOSE(ROW(INDIRECT(C$41&amp;":"&amp;EOMONTH(C$41,0))))&lt;FinVac))</f>
        <v>0</v>
      </c>
      <c r="W51" s="69" t="e">
        <f t="array" aca="1" ref="W51" ca="1">SUMPRODUCT((TRANSPOSE(ROW(INDIRECT(D$41&amp;":"&amp;EOMONTH(D$41,0))))&gt;DebutVac)*(TRANSPOSE(ROW(INDIRECT(D$41&amp;":"&amp;EOMONTH(D$41,0))))&lt;FinVac))</f>
        <v>#REF!</v>
      </c>
      <c r="X51" s="68">
        <f t="array" aca="1" ref="X51" ca="1">SUMPRODUCT((TRANSPOSE(ROW(INDIRECT(E$41&amp;":"&amp;EOMONTH(E$41,0))))&gt;DebutVac)*(TRANSPOSE(ROW(INDIRECT(E$41&amp;":"&amp;EOMONTH(E$41,0))))&lt;FinVac))</f>
        <v>16</v>
      </c>
      <c r="Y51" s="69">
        <f t="array" aca="1" ref="Y51" ca="1">SUMPRODUCT((TRANSPOSE(ROW(INDIRECT(F$41&amp;":"&amp;EOMONTH(F$41,0))))&gt;DebutVac)*(TRANSPOSE(ROW(INDIRECT(F$41&amp;":"&amp;EOMONTH(F$41,0))))&lt;FinVac))</f>
        <v>16</v>
      </c>
      <c r="Z51" s="69" t="e">
        <f t="array" aca="1" ref="Z51" ca="1">SUMPRODUCT((TRANSPOSE(ROW(INDIRECT(G$41&amp;":"&amp;EOMONTH(G$41,0))))&gt;DebutVac)*(TRANSPOSE(ROW(INDIRECT(G$41&amp;":"&amp;EOMONTH(G$41,0))))&lt;FinVac))</f>
        <v>#REF!</v>
      </c>
      <c r="AA51" s="68">
        <f t="array" aca="1" ref="AA51" ca="1">SUMPRODUCT((TRANSPOSE(ROW(INDIRECT(H$41&amp;":"&amp;EOMONTH(H$41,0))))&gt;DebutVac)*(TRANSPOSE(ROW(INDIRECT(H$41&amp;":"&amp;EOMONTH(H$41,0))))&lt;FinVac))</f>
        <v>0</v>
      </c>
      <c r="AB51" s="69">
        <f t="array" aca="1" ref="AB51" ca="1">SUMPRODUCT((TRANSPOSE(ROW(INDIRECT(I$41&amp;":"&amp;EOMONTH(I$41,0))))&gt;DebutVac)*(TRANSPOSE(ROW(INDIRECT(I$41&amp;":"&amp;EOMONTH(I$41,0))))&lt;FinVac))</f>
        <v>0</v>
      </c>
      <c r="AC51" s="69" t="e">
        <f t="array" aca="1" ref="AC51" ca="1">SUMPRODUCT((TRANSPOSE(ROW(INDIRECT(J$41&amp;":"&amp;EOMONTH(J$41,0))))&gt;DebutVac)*(TRANSPOSE(ROW(INDIRECT(J$41&amp;":"&amp;EOMONTH(J$41,0))))&lt;FinVac))</f>
        <v>#REF!</v>
      </c>
      <c r="AD51" s="68">
        <f t="array" aca="1" ref="AD51" ca="1">SUMPRODUCT((TRANSPOSE(ROW(INDIRECT(K$41&amp;":"&amp;EOMONTH(K$41,0))))&gt;DebutVac)*(TRANSPOSE(ROW(INDIRECT(K$41&amp;":"&amp;EOMONTH(K$41,0))))&lt;FinVac))</f>
        <v>0</v>
      </c>
      <c r="AE51" s="69">
        <f t="array" aca="1" ref="AE51" ca="1">SUMPRODUCT((TRANSPOSE(ROW(INDIRECT(L$41&amp;":"&amp;EOMONTH(L$41,0))))&gt;DebutVac)*(TRANSPOSE(ROW(INDIRECT(L$41&amp;":"&amp;EOMONTH(L$41,0))))&lt;FinVac))</f>
        <v>0</v>
      </c>
      <c r="AF51" s="69" t="e">
        <f t="array" aca="1" ref="AF51" ca="1">SUMPRODUCT((TRANSPOSE(ROW(INDIRECT(M$41&amp;":"&amp;EOMONTH(M$41,0))))&gt;DebutVac)*(TRANSPOSE(ROW(INDIRECT(M$41&amp;":"&amp;EOMONTH(M$41,0))))&lt;FinVac))</f>
        <v>#REF!</v>
      </c>
      <c r="AG51" s="68">
        <f t="array" aca="1" ref="AG51" ca="1">SUMPRODUCT((TRANSPOSE(ROW(INDIRECT(N$41&amp;":"&amp;EOMONTH(N$41,0))))&gt;DebutVac)*(TRANSPOSE(ROW(INDIRECT(N$41&amp;":"&amp;EOMONTH(N$41,0))))&lt;FinVac))</f>
        <v>28</v>
      </c>
      <c r="AH51" s="69">
        <f t="array" aca="1" ref="AH51" ca="1">SUMPRODUCT((TRANSPOSE(ROW(INDIRECT(O$41&amp;":"&amp;EOMONTH(O$41,0))))&gt;DebutVac)*(TRANSPOSE(ROW(INDIRECT(O$41&amp;":"&amp;EOMONTH(O$41,0))))&lt;FinVac))</f>
        <v>28</v>
      </c>
      <c r="AI51" s="69" t="e">
        <f t="array" aca="1" ref="AI51" ca="1">SUMPRODUCT((TRANSPOSE(ROW(INDIRECT(P$41&amp;":"&amp;EOMONTH(P$41,0))))&gt;DebutVac)*(TRANSPOSE(ROW(INDIRECT(P$41&amp;":"&amp;EOMONTH(P$41,0))))&lt;FinVac))</f>
        <v>#REF!</v>
      </c>
      <c r="AJ51" s="68">
        <f t="array" aca="1" ref="AJ51" ca="1">SUMPRODUCT((TRANSPOSE(ROW(INDIRECT(Q$41&amp;":"&amp;EOMONTH(Q$41,0))))&gt;DebutVac)*(TRANSPOSE(ROW(INDIRECT(Q$41&amp;":"&amp;EOMONTH(Q$41,0))))&lt;FinVac))</f>
        <v>31</v>
      </c>
      <c r="AK51" s="18"/>
      <c r="AL51" s="18"/>
    </row>
    <row r="52" spans="2:38" ht="15.75" customHeight="1" thickBot="1">
      <c r="B52" s="45">
        <f t="shared" si="15"/>
        <v>42075</v>
      </c>
      <c r="C52" s="38">
        <f t="shared" si="21"/>
        <v>42075</v>
      </c>
      <c r="D52" s="1"/>
      <c r="E52" s="45">
        <f t="shared" si="16"/>
        <v>42106</v>
      </c>
      <c r="F52" s="38">
        <f t="shared" si="22"/>
        <v>42106</v>
      </c>
      <c r="G52" s="1"/>
      <c r="H52" s="45">
        <f t="shared" si="17"/>
        <v>42136</v>
      </c>
      <c r="I52" s="38">
        <f t="shared" si="23"/>
        <v>42136</v>
      </c>
      <c r="J52" s="1"/>
      <c r="K52" s="45">
        <f t="shared" si="18"/>
        <v>42167</v>
      </c>
      <c r="L52" s="38">
        <f t="shared" si="24"/>
        <v>42167</v>
      </c>
      <c r="M52" s="1"/>
      <c r="N52" s="45">
        <f t="shared" si="19"/>
        <v>42197</v>
      </c>
      <c r="O52" s="38">
        <f t="shared" si="25"/>
        <v>42197</v>
      </c>
      <c r="P52" s="1"/>
      <c r="Q52" s="45">
        <f t="shared" si="20"/>
        <v>42228</v>
      </c>
      <c r="R52" s="38">
        <f t="shared" si="26"/>
        <v>42228</v>
      </c>
      <c r="T52" s="98" t="s">
        <v>34</v>
      </c>
      <c r="U52" s="70">
        <f t="array" aca="1" ref="U52" ca="1">SUMPRODUCT((TRANSPOSE(ROW(INDIRECT(B$41&amp;":"&amp;EOMONTH(B$41,0))))&gt;DebutVac)*(TRANSPOSE(ROW(INDIRECT(B$41&amp;":"&amp;EOMONTH(B$41,0))))&lt;FinVac)*(WEEKDAY(TRANSPOSE(ROW(INDIRECT(B$41&amp;":"&amp;EOMONTH(B$41,0)))))&lt;&gt;1))</f>
        <v>0</v>
      </c>
      <c r="V52" s="71">
        <f t="array" aca="1" ref="V52" ca="1">SUMPRODUCT((TRANSPOSE(ROW(INDIRECT(C$41&amp;":"&amp;EOMONTH(C$41,0))))&gt;DebutVac)*(TRANSPOSE(ROW(INDIRECT(C$41&amp;":"&amp;EOMONTH(C$41,0))))&lt;FinVac)*(WEEKDAY(TRANSPOSE(ROW(INDIRECT(C$41&amp;":"&amp;EOMONTH(C$41,0)))))&lt;&gt;1))</f>
        <v>0</v>
      </c>
      <c r="W52" s="71" t="e">
        <f t="array" aca="1" ref="W52" ca="1">SUMPRODUCT((TRANSPOSE(ROW(INDIRECT(D$41&amp;":"&amp;EOMONTH(D$41,0))))&gt;DebutVac)*(TRANSPOSE(ROW(INDIRECT(D$41&amp;":"&amp;EOMONTH(D$41,0))))&lt;FinVac)*(WEEKDAY(TRANSPOSE(ROW(INDIRECT(D$41&amp;":"&amp;EOMONTH(D$41,0)))))&lt;&gt;1))</f>
        <v>#REF!</v>
      </c>
      <c r="X52" s="70">
        <f t="array" aca="1" ref="X52" ca="1">SUMPRODUCT((TRANSPOSE(ROW(INDIRECT(E$41&amp;":"&amp;EOMONTH(E$41,0))))&gt;DebutVac)*(TRANSPOSE(ROW(INDIRECT(E$41&amp;":"&amp;EOMONTH(E$41,0))))&lt;FinVac)*(WEEKDAY(TRANSPOSE(ROW(INDIRECT(E$41&amp;":"&amp;EOMONTH(E$41,0)))))&lt;&gt;1))</f>
        <v>13</v>
      </c>
      <c r="Y52" s="71">
        <f t="array" aca="1" ref="Y52" ca="1">SUMPRODUCT((TRANSPOSE(ROW(INDIRECT(F$41&amp;":"&amp;EOMONTH(F$41,0))))&gt;DebutVac)*(TRANSPOSE(ROW(INDIRECT(F$41&amp;":"&amp;EOMONTH(F$41,0))))&lt;FinVac)*(WEEKDAY(TRANSPOSE(ROW(INDIRECT(F$41&amp;":"&amp;EOMONTH(F$41,0)))))&lt;&gt;1))</f>
        <v>13</v>
      </c>
      <c r="Z52" s="71" t="e">
        <f t="array" aca="1" ref="Z52" ca="1">SUMPRODUCT((TRANSPOSE(ROW(INDIRECT(G$41&amp;":"&amp;EOMONTH(G$41,0))))&gt;DebutVac)*(TRANSPOSE(ROW(INDIRECT(G$41&amp;":"&amp;EOMONTH(G$41,0))))&lt;FinVac)*(WEEKDAY(TRANSPOSE(ROW(INDIRECT(G$41&amp;":"&amp;EOMONTH(G$41,0)))))&lt;&gt;1))</f>
        <v>#REF!</v>
      </c>
      <c r="AA52" s="70">
        <f t="array" aca="1" ref="AA52" ca="1">SUMPRODUCT((TRANSPOSE(ROW(INDIRECT(H$41&amp;":"&amp;EOMONTH(H$41,0))))&gt;DebutVac)*(TRANSPOSE(ROW(INDIRECT(H$41&amp;":"&amp;EOMONTH(H$41,0))))&lt;FinVac)*(WEEKDAY(TRANSPOSE(ROW(INDIRECT(H$41&amp;":"&amp;EOMONTH(H$41,0)))))&lt;&gt;1))</f>
        <v>0</v>
      </c>
      <c r="AB52" s="71">
        <f t="array" aca="1" ref="AB52" ca="1">SUMPRODUCT((TRANSPOSE(ROW(INDIRECT(I$41&amp;":"&amp;EOMONTH(I$41,0))))&gt;DebutVac)*(TRANSPOSE(ROW(INDIRECT(I$41&amp;":"&amp;EOMONTH(I$41,0))))&lt;FinVac)*(WEEKDAY(TRANSPOSE(ROW(INDIRECT(I$41&amp;":"&amp;EOMONTH(I$41,0)))))&lt;&gt;1))</f>
        <v>0</v>
      </c>
      <c r="AC52" s="71" t="e">
        <f t="array" aca="1" ref="AC52" ca="1">SUMPRODUCT((TRANSPOSE(ROW(INDIRECT(J$41&amp;":"&amp;EOMONTH(J$41,0))))&gt;DebutVac)*(TRANSPOSE(ROW(INDIRECT(J$41&amp;":"&amp;EOMONTH(J$41,0))))&lt;FinVac)*(WEEKDAY(TRANSPOSE(ROW(INDIRECT(J$41&amp;":"&amp;EOMONTH(J$41,0)))))&lt;&gt;1))</f>
        <v>#REF!</v>
      </c>
      <c r="AD52" s="70">
        <f t="array" aca="1" ref="AD52" ca="1">SUMPRODUCT((TRANSPOSE(ROW(INDIRECT(K$41&amp;":"&amp;EOMONTH(K$41,0))))&gt;DebutVac)*(TRANSPOSE(ROW(INDIRECT(K$41&amp;":"&amp;EOMONTH(K$41,0))))&lt;FinVac)*(WEEKDAY(TRANSPOSE(ROW(INDIRECT(K$41&amp;":"&amp;EOMONTH(K$41,0)))))&lt;&gt;1))</f>
        <v>0</v>
      </c>
      <c r="AE52" s="71">
        <f t="array" aca="1" ref="AE52" ca="1">SUMPRODUCT((TRANSPOSE(ROW(INDIRECT(L$41&amp;":"&amp;EOMONTH(L$41,0))))&gt;DebutVac)*(TRANSPOSE(ROW(INDIRECT(L$41&amp;":"&amp;EOMONTH(L$41,0))))&lt;FinVac)*(WEEKDAY(TRANSPOSE(ROW(INDIRECT(L$41&amp;":"&amp;EOMONTH(L$41,0)))))&lt;&gt;1))</f>
        <v>0</v>
      </c>
      <c r="AF52" s="71" t="e">
        <f t="array" aca="1" ref="AF52" ca="1">SUMPRODUCT((TRANSPOSE(ROW(INDIRECT(M$41&amp;":"&amp;EOMONTH(M$41,0))))&gt;DebutVac)*(TRANSPOSE(ROW(INDIRECT(M$41&amp;":"&amp;EOMONTH(M$41,0))))&lt;FinVac)*(WEEKDAY(TRANSPOSE(ROW(INDIRECT(M$41&amp;":"&amp;EOMONTH(M$41,0)))))&lt;&gt;1))</f>
        <v>#REF!</v>
      </c>
      <c r="AG52" s="70">
        <f t="array" aca="1" ref="AG52" ca="1">SUMPRODUCT((TRANSPOSE(ROW(INDIRECT(N$41&amp;":"&amp;EOMONTH(N$41,0))))&gt;DebutVac)*(TRANSPOSE(ROW(INDIRECT(N$41&amp;":"&amp;EOMONTH(N$41,0))))&lt;FinVac)*(WEEKDAY(TRANSPOSE(ROW(INDIRECT(N$41&amp;":"&amp;EOMONTH(N$41,0)))))&lt;&gt;1))</f>
        <v>24</v>
      </c>
      <c r="AH52" s="71">
        <f t="array" aca="1" ref="AH52" ca="1">SUMPRODUCT((TRANSPOSE(ROW(INDIRECT(O$41&amp;":"&amp;EOMONTH(O$41,0))))&gt;DebutVac)*(TRANSPOSE(ROW(INDIRECT(O$41&amp;":"&amp;EOMONTH(O$41,0))))&lt;FinVac)*(WEEKDAY(TRANSPOSE(ROW(INDIRECT(O$41&amp;":"&amp;EOMONTH(O$41,0)))))&lt;&gt;1))</f>
        <v>24</v>
      </c>
      <c r="AI52" s="71" t="e">
        <f t="array" aca="1" ref="AI52" ca="1">SUMPRODUCT((TRANSPOSE(ROW(INDIRECT(P$41&amp;":"&amp;EOMONTH(P$41,0))))&gt;DebutVac)*(TRANSPOSE(ROW(INDIRECT(P$41&amp;":"&amp;EOMONTH(P$41,0))))&lt;FinVac)*(WEEKDAY(TRANSPOSE(ROW(INDIRECT(P$41&amp;":"&amp;EOMONTH(P$41,0)))))&lt;&gt;1))</f>
        <v>#REF!</v>
      </c>
      <c r="AJ52" s="70">
        <f t="array" aca="1" ref="AJ52" ca="1">SUMPRODUCT((TRANSPOSE(ROW(INDIRECT(Q$41&amp;":"&amp;EOMONTH(Q$41,0))))&gt;DebutVac)*(TRANSPOSE(ROW(INDIRECT(Q$41&amp;":"&amp;EOMONTH(Q$41,0))))&lt;FinVac)*(WEEKDAY(TRANSPOSE(ROW(INDIRECT(Q$41&amp;":"&amp;EOMONTH(Q$41,0)))))&lt;&gt;1))</f>
        <v>26</v>
      </c>
      <c r="AK52" s="18"/>
      <c r="AL52" s="18"/>
    </row>
    <row r="53" spans="2:38" ht="15.75" customHeight="1">
      <c r="B53" s="45">
        <f t="shared" si="15"/>
        <v>42076</v>
      </c>
      <c r="C53" s="38">
        <f t="shared" si="21"/>
        <v>42076</v>
      </c>
      <c r="D53" s="1"/>
      <c r="E53" s="45">
        <f t="shared" si="16"/>
        <v>42107</v>
      </c>
      <c r="F53" s="38">
        <f t="shared" si="22"/>
        <v>42107</v>
      </c>
      <c r="G53" s="1"/>
      <c r="H53" s="45">
        <f t="shared" si="17"/>
        <v>42137</v>
      </c>
      <c r="I53" s="38">
        <f t="shared" si="23"/>
        <v>42137</v>
      </c>
      <c r="J53" s="1"/>
      <c r="K53" s="45">
        <f t="shared" si="18"/>
        <v>42168</v>
      </c>
      <c r="L53" s="38">
        <f t="shared" si="24"/>
        <v>42168</v>
      </c>
      <c r="M53" s="1"/>
      <c r="N53" s="45">
        <f t="shared" si="19"/>
        <v>42198</v>
      </c>
      <c r="O53" s="38">
        <f t="shared" si="25"/>
        <v>42198</v>
      </c>
      <c r="P53" s="1"/>
      <c r="Q53" s="45">
        <f t="shared" si="20"/>
        <v>42229</v>
      </c>
      <c r="R53" s="38">
        <f t="shared" si="26"/>
        <v>42229</v>
      </c>
      <c r="T53" s="97" t="s">
        <v>42</v>
      </c>
      <c r="U53" s="99">
        <f t="array" aca="1" ref="U53" ca="1">SUMPRODUCT((WEEKDAY(ROW(INDIRECT(B$41&amp;":"&amp;EOMONTH(B$41,0))))=ROWS($1:2))*(COUNTIF(Feries,ROW(INDIRECT(B$41&amp;":"&amp;EOMONTH(B$41,0))))=0))-SUMPRODUCT((WEEKDAY(TRANSPOSE(ROW(INDIRECT(B$41&amp;":"&amp;EOMONTH(B$41,0)))))=ROWS($1:2))*(COUNTIF(Feries,TRANSPOSE(ROW(INDIRECT(B$41&amp;":"&amp;EOMONTH(B$41,0)))))=0)*(TRANSPOSE(ROW(INDIRECT(B$41&amp;":"&amp;EOMONTH(B$41,0))))&gt;DebutVac)*(TRANSPOSE(ROW(INDIRECT(B$41&amp;":"&amp;EOMONTH(B$41,0))))&lt;FinVac))</f>
        <v>5</v>
      </c>
      <c r="V53" s="99">
        <f t="array" aca="1" ref="V53" ca="1">SUMPRODUCT((WEEKDAY(ROW(INDIRECT(C$41&amp;":"&amp;EOMONTH(C$41,0))))=ROWS($1:2))*(COUNTIF(Feries,ROW(INDIRECT(C$41&amp;":"&amp;EOMONTH(C$41,0))))=0))-SUMPRODUCT((WEEKDAY(TRANSPOSE(ROW(INDIRECT(C$41&amp;":"&amp;EOMONTH(C$41,0)))))=ROWS($1:2))*(COUNTIF(Feries,TRANSPOSE(ROW(INDIRECT(C$41&amp;":"&amp;EOMONTH(C$41,0)))))=0)*(TRANSPOSE(ROW(INDIRECT(C$41&amp;":"&amp;EOMONTH(C$41,0))))&gt;DebutVac)*(TRANSPOSE(ROW(INDIRECT(C$41&amp;":"&amp;EOMONTH(C$41,0))))&lt;FinVac))</f>
        <v>5</v>
      </c>
      <c r="W53" s="99" t="e">
        <f t="array" aca="1" ref="W53" ca="1">SUMPRODUCT((WEEKDAY(ROW(INDIRECT(D$41&amp;":"&amp;EOMONTH(D$41,0))))=ROWS($1:2))*(COUNTIF(Feries,ROW(INDIRECT(D$41&amp;":"&amp;EOMONTH(D$41,0))))=0))-SUMPRODUCT((WEEKDAY(TRANSPOSE(ROW(INDIRECT(D$41&amp;":"&amp;EOMONTH(D$41,0)))))=ROWS($1:2))*(COUNTIF(Feries,TRANSPOSE(ROW(INDIRECT(D$41&amp;":"&amp;EOMONTH(D$41,0)))))=0)*(TRANSPOSE(ROW(INDIRECT(D$41&amp;":"&amp;EOMONTH(D$41,0))))&gt;DebutVac)*(TRANSPOSE(ROW(INDIRECT(D$41&amp;":"&amp;EOMONTH(D$41,0))))&lt;FinVac))</f>
        <v>#REF!</v>
      </c>
      <c r="X53" s="99">
        <f t="array" aca="1" ref="X53" ca="1">SUMPRODUCT((WEEKDAY(ROW(INDIRECT(E$41&amp;":"&amp;EOMONTH(E$41,0))))=ROWS($1:2))*(COUNTIF(Feries,ROW(INDIRECT(E$41&amp;":"&amp;EOMONTH(E$41,0))))=0))-SUMPRODUCT((WEEKDAY(TRANSPOSE(ROW(INDIRECT(E$41&amp;":"&amp;EOMONTH(E$41,0)))))=ROWS($1:2))*(COUNTIF(Feries,TRANSPOSE(ROW(INDIRECT(E$41&amp;":"&amp;EOMONTH(E$41,0)))))=0)*(TRANSPOSE(ROW(INDIRECT(E$41&amp;":"&amp;EOMONTH(E$41,0))))&gt;DebutVac)*(TRANSPOSE(ROW(INDIRECT(E$41&amp;":"&amp;EOMONTH(E$41,0))))&lt;FinVac))</f>
        <v>1</v>
      </c>
      <c r="Y53" s="99">
        <f t="array" aca="1" ref="Y53" ca="1">SUMPRODUCT((WEEKDAY(ROW(INDIRECT(F$41&amp;":"&amp;EOMONTH(F$41,0))))=ROWS($1:2))*(COUNTIF(Feries,ROW(INDIRECT(F$41&amp;":"&amp;EOMONTH(F$41,0))))=0))-SUMPRODUCT((WEEKDAY(TRANSPOSE(ROW(INDIRECT(F$41&amp;":"&amp;EOMONTH(F$41,0)))))=ROWS($1:2))*(COUNTIF(Feries,TRANSPOSE(ROW(INDIRECT(F$41&amp;":"&amp;EOMONTH(F$41,0)))))=0)*(TRANSPOSE(ROW(INDIRECT(F$41&amp;":"&amp;EOMONTH(F$41,0))))&gt;DebutVac)*(TRANSPOSE(ROW(INDIRECT(F$41&amp;":"&amp;EOMONTH(F$41,0))))&lt;FinVac))</f>
        <v>1</v>
      </c>
      <c r="Z53" s="99" t="e">
        <f t="array" aca="1" ref="Z53" ca="1">SUMPRODUCT((WEEKDAY(ROW(INDIRECT(G$41&amp;":"&amp;EOMONTH(G$41,0))))=ROWS($1:2))*(COUNTIF(Feries,ROW(INDIRECT(G$41&amp;":"&amp;EOMONTH(G$41,0))))=0))-SUMPRODUCT((WEEKDAY(TRANSPOSE(ROW(INDIRECT(G$41&amp;":"&amp;EOMONTH(G$41,0)))))=ROWS($1:2))*(COUNTIF(Feries,TRANSPOSE(ROW(INDIRECT(G$41&amp;":"&amp;EOMONTH(G$41,0)))))=0)*(TRANSPOSE(ROW(INDIRECT(G$41&amp;":"&amp;EOMONTH(G$41,0))))&gt;DebutVac)*(TRANSPOSE(ROW(INDIRECT(G$41&amp;":"&amp;EOMONTH(G$41,0))))&lt;FinVac))</f>
        <v>#REF!</v>
      </c>
      <c r="AA53" s="99">
        <f t="array" aca="1" ref="AA53" ca="1">SUMPRODUCT((WEEKDAY(ROW(INDIRECT(H$41&amp;":"&amp;EOMONTH(H$41,0))))=ROWS($1:2))*(COUNTIF(Feries,ROW(INDIRECT(H$41&amp;":"&amp;EOMONTH(H$41,0))))=0))-SUMPRODUCT((WEEKDAY(TRANSPOSE(ROW(INDIRECT(H$41&amp;":"&amp;EOMONTH(H$41,0)))))=ROWS($1:2))*(COUNTIF(Feries,TRANSPOSE(ROW(INDIRECT(H$41&amp;":"&amp;EOMONTH(H$41,0)))))=0)*(TRANSPOSE(ROW(INDIRECT(H$41&amp;":"&amp;EOMONTH(H$41,0))))&gt;DebutVac)*(TRANSPOSE(ROW(INDIRECT(H$41&amp;":"&amp;EOMONTH(H$41,0))))&lt;FinVac))</f>
        <v>3</v>
      </c>
      <c r="AB53" s="99">
        <f t="array" aca="1" ref="AB53" ca="1">SUMPRODUCT((WEEKDAY(ROW(INDIRECT(I$41&amp;":"&amp;EOMONTH(I$41,0))))=ROWS($1:2))*(COUNTIF(Feries,ROW(INDIRECT(I$41&amp;":"&amp;EOMONTH(I$41,0))))=0))-SUMPRODUCT((WEEKDAY(TRANSPOSE(ROW(INDIRECT(I$41&amp;":"&amp;EOMONTH(I$41,0)))))=ROWS($1:2))*(COUNTIF(Feries,TRANSPOSE(ROW(INDIRECT(I$41&amp;":"&amp;EOMONTH(I$41,0)))))=0)*(TRANSPOSE(ROW(INDIRECT(I$41&amp;":"&amp;EOMONTH(I$41,0))))&gt;DebutVac)*(TRANSPOSE(ROW(INDIRECT(I$41&amp;":"&amp;EOMONTH(I$41,0))))&lt;FinVac))</f>
        <v>3</v>
      </c>
      <c r="AC53" s="99" t="e">
        <f t="array" aca="1" ref="AC53" ca="1">SUMPRODUCT((WEEKDAY(ROW(INDIRECT(J$41&amp;":"&amp;EOMONTH(J$41,0))))=ROWS($1:2))*(COUNTIF(Feries,ROW(INDIRECT(J$41&amp;":"&amp;EOMONTH(J$41,0))))=0))-SUMPRODUCT((WEEKDAY(TRANSPOSE(ROW(INDIRECT(J$41&amp;":"&amp;EOMONTH(J$41,0)))))=ROWS($1:2))*(COUNTIF(Feries,TRANSPOSE(ROW(INDIRECT(J$41&amp;":"&amp;EOMONTH(J$41,0)))))=0)*(TRANSPOSE(ROW(INDIRECT(J$41&amp;":"&amp;EOMONTH(J$41,0))))&gt;DebutVac)*(TRANSPOSE(ROW(INDIRECT(J$41&amp;":"&amp;EOMONTH(J$41,0))))&lt;FinVac))</f>
        <v>#REF!</v>
      </c>
      <c r="AD53" s="99">
        <f t="array" aca="1" ref="AD53" ca="1">SUMPRODUCT((WEEKDAY(ROW(INDIRECT(K$41&amp;":"&amp;EOMONTH(K$41,0))))=ROWS($1:2))*(COUNTIF(Feries,ROW(INDIRECT(K$41&amp;":"&amp;EOMONTH(K$41,0))))=0))-SUMPRODUCT((WEEKDAY(TRANSPOSE(ROW(INDIRECT(K$41&amp;":"&amp;EOMONTH(K$41,0)))))=ROWS($1:2))*(COUNTIF(Feries,TRANSPOSE(ROW(INDIRECT(K$41&amp;":"&amp;EOMONTH(K$41,0)))))=0)*(TRANSPOSE(ROW(INDIRECT(K$41&amp;":"&amp;EOMONTH(K$41,0))))&gt;DebutVac)*(TRANSPOSE(ROW(INDIRECT(K$41&amp;":"&amp;EOMONTH(K$41,0))))&lt;FinVac))</f>
        <v>5</v>
      </c>
      <c r="AE53" s="99">
        <f t="array" aca="1" ref="AE53" ca="1">SUMPRODUCT((WEEKDAY(ROW(INDIRECT(L$41&amp;":"&amp;EOMONTH(L$41,0))))=ROWS($1:2))*(COUNTIF(Feries,ROW(INDIRECT(L$41&amp;":"&amp;EOMONTH(L$41,0))))=0))-SUMPRODUCT((WEEKDAY(TRANSPOSE(ROW(INDIRECT(L$41&amp;":"&amp;EOMONTH(L$41,0)))))=ROWS($1:2))*(COUNTIF(Feries,TRANSPOSE(ROW(INDIRECT(L$41&amp;":"&amp;EOMONTH(L$41,0)))))=0)*(TRANSPOSE(ROW(INDIRECT(L$41&amp;":"&amp;EOMONTH(L$41,0))))&gt;DebutVac)*(TRANSPOSE(ROW(INDIRECT(L$41&amp;":"&amp;EOMONTH(L$41,0))))&lt;FinVac))</f>
        <v>5</v>
      </c>
      <c r="AF53" s="99" t="e">
        <f t="array" aca="1" ref="AF53" ca="1">SUMPRODUCT((WEEKDAY(ROW(INDIRECT(M$41&amp;":"&amp;EOMONTH(M$41,0))))=ROWS($1:2))*(COUNTIF(Feries,ROW(INDIRECT(M$41&amp;":"&amp;EOMONTH(M$41,0))))=0))-SUMPRODUCT((WEEKDAY(TRANSPOSE(ROW(INDIRECT(M$41&amp;":"&amp;EOMONTH(M$41,0)))))=ROWS($1:2))*(COUNTIF(Feries,TRANSPOSE(ROW(INDIRECT(M$41&amp;":"&amp;EOMONTH(M$41,0)))))=0)*(TRANSPOSE(ROW(INDIRECT(M$41&amp;":"&amp;EOMONTH(M$41,0))))&gt;DebutVac)*(TRANSPOSE(ROW(INDIRECT(M$41&amp;":"&amp;EOMONTH(M$41,0))))&lt;FinVac))</f>
        <v>#REF!</v>
      </c>
      <c r="AG53" s="99">
        <f t="array" aca="1" ref="AG53" ca="1">SUMPRODUCT((WEEKDAY(ROW(INDIRECT(N$41&amp;":"&amp;EOMONTH(N$41,0))))=ROWS($1:2))*(COUNTIF(Feries,ROW(INDIRECT(N$41&amp;":"&amp;EOMONTH(N$41,0))))=0))-SUMPRODUCT((WEEKDAY(TRANSPOSE(ROW(INDIRECT(N$41&amp;":"&amp;EOMONTH(N$41,0)))))=ROWS($1:2))*(COUNTIF(Feries,TRANSPOSE(ROW(INDIRECT(N$41&amp;":"&amp;EOMONTH(N$41,0)))))=0)*(TRANSPOSE(ROW(INDIRECT(N$41&amp;":"&amp;EOMONTH(N$41,0))))&gt;DebutVac)*(TRANSPOSE(ROW(INDIRECT(N$41&amp;":"&amp;EOMONTH(N$41,0))))&lt;FinVac))</f>
        <v>0</v>
      </c>
      <c r="AH53" s="99">
        <f t="array" aca="1" ref="AH53" ca="1">SUMPRODUCT((WEEKDAY(ROW(INDIRECT(O$41&amp;":"&amp;EOMONTH(O$41,0))))=ROWS($1:2))*(COUNTIF(Feries,ROW(INDIRECT(O$41&amp;":"&amp;EOMONTH(O$41,0))))=0))-SUMPRODUCT((WEEKDAY(TRANSPOSE(ROW(INDIRECT(O$41&amp;":"&amp;EOMONTH(O$41,0)))))=ROWS($1:2))*(COUNTIF(Feries,TRANSPOSE(ROW(INDIRECT(O$41&amp;":"&amp;EOMONTH(O$41,0)))))=0)*(TRANSPOSE(ROW(INDIRECT(O$41&amp;":"&amp;EOMONTH(O$41,0))))&gt;DebutVac)*(TRANSPOSE(ROW(INDIRECT(O$41&amp;":"&amp;EOMONTH(O$41,0))))&lt;FinVac))</f>
        <v>0</v>
      </c>
      <c r="AI53" s="99" t="e">
        <f t="array" aca="1" ref="AI53" ca="1">SUMPRODUCT((WEEKDAY(ROW(INDIRECT(P$41&amp;":"&amp;EOMONTH(P$41,0))))=ROWS($1:2))*(COUNTIF(Feries,ROW(INDIRECT(P$41&amp;":"&amp;EOMONTH(P$41,0))))=0))-SUMPRODUCT((WEEKDAY(TRANSPOSE(ROW(INDIRECT(P$41&amp;":"&amp;EOMONTH(P$41,0)))))=ROWS($1:2))*(COUNTIF(Feries,TRANSPOSE(ROW(INDIRECT(P$41&amp;":"&amp;EOMONTH(P$41,0)))))=0)*(TRANSPOSE(ROW(INDIRECT(P$41&amp;":"&amp;EOMONTH(P$41,0))))&gt;DebutVac)*(TRANSPOSE(ROW(INDIRECT(P$41&amp;":"&amp;EOMONTH(P$41,0))))&lt;FinVac))</f>
        <v>#REF!</v>
      </c>
      <c r="AJ53" s="99">
        <f t="array" aca="1" ref="AJ53" ca="1">SUMPRODUCT((WEEKDAY(ROW(INDIRECT(Q$41&amp;":"&amp;EOMONTH(Q$41,0))))=ROWS($1:2))*(COUNTIF(Feries,ROW(INDIRECT(Q$41&amp;":"&amp;EOMONTH(Q$41,0))))=0))-SUMPRODUCT((WEEKDAY(TRANSPOSE(ROW(INDIRECT(Q$41&amp;":"&amp;EOMONTH(Q$41,0)))))=ROWS($1:2))*(COUNTIF(Feries,TRANSPOSE(ROW(INDIRECT(Q$41&amp;":"&amp;EOMONTH(Q$41,0)))))=0)*(TRANSPOSE(ROW(INDIRECT(Q$41&amp;":"&amp;EOMONTH(Q$41,0))))&gt;DebutVac)*(TRANSPOSE(ROW(INDIRECT(Q$41&amp;":"&amp;EOMONTH(Q$41,0))))&lt;FinVac))</f>
        <v>0</v>
      </c>
      <c r="AK53" s="18">
        <f t="array" aca="1" ref="AK53" ca="1">SUMPRODUCT((WEEKDAY(ROW(INDIRECT(R$41&amp;":"&amp;EOMONTH(R$41,0))))=ROWS($1:2))*(COUNTIF(Feries,ROW(INDIRECT(R$41&amp;":"&amp;EOMONTH(R$41,0))))=0))-SUMPRODUCT((WEEKDAY(TRANSPOSE(ROW(INDIRECT(R$41&amp;":"&amp;EOMONTH(R$41,0)))))=ROWS($1:2))*(COUNTIF(Feries,TRANSPOSE(ROW(INDIRECT(R$41&amp;":"&amp;EOMONTH(R$41,0)))))=0)*(TRANSPOSE(ROW(INDIRECT(R$41&amp;":"&amp;EOMONTH(R$41,0))))&gt;DebutVac)*(TRANSPOSE(ROW(INDIRECT(R$41&amp;":"&amp;EOMONTH(R$41,0))))&lt;FinVac))</f>
        <v>0</v>
      </c>
      <c r="AL53" s="18" t="e">
        <f t="array" aca="1" ref="AL53" ca="1">SUMPRODUCT((WEEKDAY(ROW(INDIRECT(S$41&amp;":"&amp;EOMONTH(S$41,0))))=ROWS($1:2))*(COUNTIF(Feries,ROW(INDIRECT(S$41&amp;":"&amp;EOMONTH(S$41,0))))=0))-SUMPRODUCT((WEEKDAY(TRANSPOSE(ROW(INDIRECT(S$41&amp;":"&amp;EOMONTH(S$41,0)))))=ROWS($1:2))*(COUNTIF(Feries,TRANSPOSE(ROW(INDIRECT(S$41&amp;":"&amp;EOMONTH(S$41,0)))))=0)*(TRANSPOSE(ROW(INDIRECT(S$41&amp;":"&amp;EOMONTH(S$41,0))))&gt;DebutVac)*(TRANSPOSE(ROW(INDIRECT(S$41&amp;":"&amp;EOMONTH(S$41,0))))&lt;FinVac))</f>
        <v>#REF!</v>
      </c>
    </row>
    <row r="54" spans="2:38" ht="15.75" customHeight="1">
      <c r="B54" s="45">
        <f t="shared" si="15"/>
        <v>42077</v>
      </c>
      <c r="C54" s="38">
        <f t="shared" si="21"/>
        <v>42077</v>
      </c>
      <c r="D54" s="1"/>
      <c r="E54" s="45">
        <f t="shared" si="16"/>
        <v>42108</v>
      </c>
      <c r="F54" s="38">
        <f t="shared" si="22"/>
        <v>42108</v>
      </c>
      <c r="G54" s="1"/>
      <c r="H54" s="45">
        <f t="shared" si="17"/>
        <v>42138</v>
      </c>
      <c r="I54" s="38">
        <f t="shared" si="23"/>
        <v>42138</v>
      </c>
      <c r="J54" s="1"/>
      <c r="K54" s="45">
        <f t="shared" si="18"/>
        <v>42169</v>
      </c>
      <c r="L54" s="38">
        <f t="shared" si="24"/>
        <v>42169</v>
      </c>
      <c r="M54" s="1"/>
      <c r="N54" s="45">
        <f t="shared" si="19"/>
        <v>42199</v>
      </c>
      <c r="O54" s="38">
        <f t="shared" si="25"/>
        <v>42199</v>
      </c>
      <c r="P54" s="1"/>
      <c r="Q54" s="45">
        <f t="shared" si="20"/>
        <v>42230</v>
      </c>
      <c r="R54" s="38">
        <f t="shared" si="26"/>
        <v>42230</v>
      </c>
      <c r="T54" s="97" t="s">
        <v>43</v>
      </c>
      <c r="U54" s="99">
        <f t="array" aca="1" ref="U54" ca="1">SUMPRODUCT((WEEKDAY(ROW(INDIRECT(B$41&amp;":"&amp;EOMONTH(B$41,0))))=ROWS($1:3))*(COUNTIF(Feries,ROW(INDIRECT(B$41&amp;":"&amp;EOMONTH(B$41,0))))=0))-SUMPRODUCT((WEEKDAY(TRANSPOSE(ROW(INDIRECT(B$41&amp;":"&amp;EOMONTH(B$41,0)))))=ROWS($1:3))*(COUNTIF(Feries,TRANSPOSE(ROW(INDIRECT(B$41&amp;":"&amp;EOMONTH(B$41,0)))))=0)*(TRANSPOSE(ROW(INDIRECT(B$41&amp;":"&amp;EOMONTH(B$41,0))))&gt;DebutVac)*(TRANSPOSE(ROW(INDIRECT(B$41&amp;":"&amp;EOMONTH(B$41,0))))&lt;FinVac))</f>
        <v>5</v>
      </c>
      <c r="V54" s="99">
        <f t="array" aca="1" ref="V54" ca="1">SUMPRODUCT((WEEKDAY(ROW(INDIRECT(C$41&amp;":"&amp;EOMONTH(C$41,0))))=ROWS($1:3))*(COUNTIF(Feries,ROW(INDIRECT(C$41&amp;":"&amp;EOMONTH(C$41,0))))=0))-SUMPRODUCT((WEEKDAY(TRANSPOSE(ROW(INDIRECT(C$41&amp;":"&amp;EOMONTH(C$41,0)))))=ROWS($1:3))*(COUNTIF(Feries,TRANSPOSE(ROW(INDIRECT(C$41&amp;":"&amp;EOMONTH(C$41,0)))))=0)*(TRANSPOSE(ROW(INDIRECT(C$41&amp;":"&amp;EOMONTH(C$41,0))))&gt;DebutVac)*(TRANSPOSE(ROW(INDIRECT(C$41&amp;":"&amp;EOMONTH(C$41,0))))&lt;FinVac))</f>
        <v>5</v>
      </c>
      <c r="W54" s="99" t="e">
        <f t="array" aca="1" ref="W54" ca="1">SUMPRODUCT((WEEKDAY(ROW(INDIRECT(D$41&amp;":"&amp;EOMONTH(D$41,0))))=ROWS($1:3))*(COUNTIF(Feries,ROW(INDIRECT(D$41&amp;":"&amp;EOMONTH(D$41,0))))=0))-SUMPRODUCT((WEEKDAY(TRANSPOSE(ROW(INDIRECT(D$41&amp;":"&amp;EOMONTH(D$41,0)))))=ROWS($1:3))*(COUNTIF(Feries,TRANSPOSE(ROW(INDIRECT(D$41&amp;":"&amp;EOMONTH(D$41,0)))))=0)*(TRANSPOSE(ROW(INDIRECT(D$41&amp;":"&amp;EOMONTH(D$41,0))))&gt;DebutVac)*(TRANSPOSE(ROW(INDIRECT(D$41&amp;":"&amp;EOMONTH(D$41,0))))&lt;FinVac))</f>
        <v>#REF!</v>
      </c>
      <c r="X54" s="99">
        <f t="array" aca="1" ref="X54" ca="1">SUMPRODUCT((WEEKDAY(ROW(INDIRECT(E$41&amp;":"&amp;EOMONTH(E$41,0))))=ROWS($1:3))*(COUNTIF(Feries,ROW(INDIRECT(E$41&amp;":"&amp;EOMONTH(E$41,0))))=0))-SUMPRODUCT((WEEKDAY(TRANSPOSE(ROW(INDIRECT(E$41&amp;":"&amp;EOMONTH(E$41,0)))))=ROWS($1:3))*(COUNTIF(Feries,TRANSPOSE(ROW(INDIRECT(E$41&amp;":"&amp;EOMONTH(E$41,0)))))=0)*(TRANSPOSE(ROW(INDIRECT(E$41&amp;":"&amp;EOMONTH(E$41,0))))&gt;DebutVac)*(TRANSPOSE(ROW(INDIRECT(E$41&amp;":"&amp;EOMONTH(E$41,0))))&lt;FinVac))</f>
        <v>2</v>
      </c>
      <c r="Y54" s="99">
        <f t="array" aca="1" ref="Y54" ca="1">SUMPRODUCT((WEEKDAY(ROW(INDIRECT(F$41&amp;":"&amp;EOMONTH(F$41,0))))=ROWS($1:3))*(COUNTIF(Feries,ROW(INDIRECT(F$41&amp;":"&amp;EOMONTH(F$41,0))))=0))-SUMPRODUCT((WEEKDAY(TRANSPOSE(ROW(INDIRECT(F$41&amp;":"&amp;EOMONTH(F$41,0)))))=ROWS($1:3))*(COUNTIF(Feries,TRANSPOSE(ROW(INDIRECT(F$41&amp;":"&amp;EOMONTH(F$41,0)))))=0)*(TRANSPOSE(ROW(INDIRECT(F$41&amp;":"&amp;EOMONTH(F$41,0))))&gt;DebutVac)*(TRANSPOSE(ROW(INDIRECT(F$41&amp;":"&amp;EOMONTH(F$41,0))))&lt;FinVac))</f>
        <v>2</v>
      </c>
      <c r="Z54" s="99" t="e">
        <f t="array" aca="1" ref="Z54" ca="1">SUMPRODUCT((WEEKDAY(ROW(INDIRECT(G$41&amp;":"&amp;EOMONTH(G$41,0))))=ROWS($1:3))*(COUNTIF(Feries,ROW(INDIRECT(G$41&amp;":"&amp;EOMONTH(G$41,0))))=0))-SUMPRODUCT((WEEKDAY(TRANSPOSE(ROW(INDIRECT(G$41&amp;":"&amp;EOMONTH(G$41,0)))))=ROWS($1:3))*(COUNTIF(Feries,TRANSPOSE(ROW(INDIRECT(G$41&amp;":"&amp;EOMONTH(G$41,0)))))=0)*(TRANSPOSE(ROW(INDIRECT(G$41&amp;":"&amp;EOMONTH(G$41,0))))&gt;DebutVac)*(TRANSPOSE(ROW(INDIRECT(G$41&amp;":"&amp;EOMONTH(G$41,0))))&lt;FinVac))</f>
        <v>#REF!</v>
      </c>
      <c r="AA54" s="99">
        <f t="array" aca="1" ref="AA54" ca="1">SUMPRODUCT((WEEKDAY(ROW(INDIRECT(H$41&amp;":"&amp;EOMONTH(H$41,0))))=ROWS($1:3))*(COUNTIF(Feries,ROW(INDIRECT(H$41&amp;":"&amp;EOMONTH(H$41,0))))=0))-SUMPRODUCT((WEEKDAY(TRANSPOSE(ROW(INDIRECT(H$41&amp;":"&amp;EOMONTH(H$41,0)))))=ROWS($1:3))*(COUNTIF(Feries,TRANSPOSE(ROW(INDIRECT(H$41&amp;":"&amp;EOMONTH(H$41,0)))))=0)*(TRANSPOSE(ROW(INDIRECT(H$41&amp;":"&amp;EOMONTH(H$41,0))))&gt;DebutVac)*(TRANSPOSE(ROW(INDIRECT(H$41&amp;":"&amp;EOMONTH(H$41,0))))&lt;FinVac))</f>
        <v>4</v>
      </c>
      <c r="AB54" s="99">
        <f t="array" aca="1" ref="AB54" ca="1">SUMPRODUCT((WEEKDAY(ROW(INDIRECT(I$41&amp;":"&amp;EOMONTH(I$41,0))))=ROWS($1:3))*(COUNTIF(Feries,ROW(INDIRECT(I$41&amp;":"&amp;EOMONTH(I$41,0))))=0))-SUMPRODUCT((WEEKDAY(TRANSPOSE(ROW(INDIRECT(I$41&amp;":"&amp;EOMONTH(I$41,0)))))=ROWS($1:3))*(COUNTIF(Feries,TRANSPOSE(ROW(INDIRECT(I$41&amp;":"&amp;EOMONTH(I$41,0)))))=0)*(TRANSPOSE(ROW(INDIRECT(I$41&amp;":"&amp;EOMONTH(I$41,0))))&gt;DebutVac)*(TRANSPOSE(ROW(INDIRECT(I$41&amp;":"&amp;EOMONTH(I$41,0))))&lt;FinVac))</f>
        <v>4</v>
      </c>
      <c r="AC54" s="99" t="e">
        <f t="array" aca="1" ref="AC54" ca="1">SUMPRODUCT((WEEKDAY(ROW(INDIRECT(J$41&amp;":"&amp;EOMONTH(J$41,0))))=ROWS($1:3))*(COUNTIF(Feries,ROW(INDIRECT(J$41&amp;":"&amp;EOMONTH(J$41,0))))=0))-SUMPRODUCT((WEEKDAY(TRANSPOSE(ROW(INDIRECT(J$41&amp;":"&amp;EOMONTH(J$41,0)))))=ROWS($1:3))*(COUNTIF(Feries,TRANSPOSE(ROW(INDIRECT(J$41&amp;":"&amp;EOMONTH(J$41,0)))))=0)*(TRANSPOSE(ROW(INDIRECT(J$41&amp;":"&amp;EOMONTH(J$41,0))))&gt;DebutVac)*(TRANSPOSE(ROW(INDIRECT(J$41&amp;":"&amp;EOMONTH(J$41,0))))&lt;FinVac))</f>
        <v>#REF!</v>
      </c>
      <c r="AD54" s="99">
        <f t="array" aca="1" ref="AD54" ca="1">SUMPRODUCT((WEEKDAY(ROW(INDIRECT(K$41&amp;":"&amp;EOMONTH(K$41,0))))=ROWS($1:3))*(COUNTIF(Feries,ROW(INDIRECT(K$41&amp;":"&amp;EOMONTH(K$41,0))))=0))-SUMPRODUCT((WEEKDAY(TRANSPOSE(ROW(INDIRECT(K$41&amp;":"&amp;EOMONTH(K$41,0)))))=ROWS($1:3))*(COUNTIF(Feries,TRANSPOSE(ROW(INDIRECT(K$41&amp;":"&amp;EOMONTH(K$41,0)))))=0)*(TRANSPOSE(ROW(INDIRECT(K$41&amp;":"&amp;EOMONTH(K$41,0))))&gt;DebutVac)*(TRANSPOSE(ROW(INDIRECT(K$41&amp;":"&amp;EOMONTH(K$41,0))))&lt;FinVac))</f>
        <v>5</v>
      </c>
      <c r="AE54" s="99">
        <f t="array" aca="1" ref="AE54" ca="1">SUMPRODUCT((WEEKDAY(ROW(INDIRECT(L$41&amp;":"&amp;EOMONTH(L$41,0))))=ROWS($1:3))*(COUNTIF(Feries,ROW(INDIRECT(L$41&amp;":"&amp;EOMONTH(L$41,0))))=0))-SUMPRODUCT((WEEKDAY(TRANSPOSE(ROW(INDIRECT(L$41&amp;":"&amp;EOMONTH(L$41,0)))))=ROWS($1:3))*(COUNTIF(Feries,TRANSPOSE(ROW(INDIRECT(L$41&amp;":"&amp;EOMONTH(L$41,0)))))=0)*(TRANSPOSE(ROW(INDIRECT(L$41&amp;":"&amp;EOMONTH(L$41,0))))&gt;DebutVac)*(TRANSPOSE(ROW(INDIRECT(L$41&amp;":"&amp;EOMONTH(L$41,0))))&lt;FinVac))</f>
        <v>5</v>
      </c>
      <c r="AF54" s="99" t="e">
        <f t="array" aca="1" ref="AF54" ca="1">SUMPRODUCT((WEEKDAY(ROW(INDIRECT(M$41&amp;":"&amp;EOMONTH(M$41,0))))=ROWS($1:3))*(COUNTIF(Feries,ROW(INDIRECT(M$41&amp;":"&amp;EOMONTH(M$41,0))))=0))-SUMPRODUCT((WEEKDAY(TRANSPOSE(ROW(INDIRECT(M$41&amp;":"&amp;EOMONTH(M$41,0)))))=ROWS($1:3))*(COUNTIF(Feries,TRANSPOSE(ROW(INDIRECT(M$41&amp;":"&amp;EOMONTH(M$41,0)))))=0)*(TRANSPOSE(ROW(INDIRECT(M$41&amp;":"&amp;EOMONTH(M$41,0))))&gt;DebutVac)*(TRANSPOSE(ROW(INDIRECT(M$41&amp;":"&amp;EOMONTH(M$41,0))))&lt;FinVac))</f>
        <v>#REF!</v>
      </c>
      <c r="AG54" s="99">
        <f t="array" aca="1" ref="AG54" ca="1">SUMPRODUCT((WEEKDAY(ROW(INDIRECT(N$41&amp;":"&amp;EOMONTH(N$41,0))))=ROWS($1:3))*(COUNTIF(Feries,ROW(INDIRECT(N$41&amp;":"&amp;EOMONTH(N$41,0))))=0))-SUMPRODUCT((WEEKDAY(TRANSPOSE(ROW(INDIRECT(N$41&amp;":"&amp;EOMONTH(N$41,0)))))=ROWS($1:3))*(COUNTIF(Feries,TRANSPOSE(ROW(INDIRECT(N$41&amp;":"&amp;EOMONTH(N$41,0)))))=0)*(TRANSPOSE(ROW(INDIRECT(N$41&amp;":"&amp;EOMONTH(N$41,0))))&gt;DebutVac)*(TRANSPOSE(ROW(INDIRECT(N$41&amp;":"&amp;EOMONTH(N$41,0))))&lt;FinVac))</f>
        <v>0</v>
      </c>
      <c r="AH54" s="99">
        <f t="array" aca="1" ref="AH54" ca="1">SUMPRODUCT((WEEKDAY(ROW(INDIRECT(O$41&amp;":"&amp;EOMONTH(O$41,0))))=ROWS($1:3))*(COUNTIF(Feries,ROW(INDIRECT(O$41&amp;":"&amp;EOMONTH(O$41,0))))=0))-SUMPRODUCT((WEEKDAY(TRANSPOSE(ROW(INDIRECT(O$41&amp;":"&amp;EOMONTH(O$41,0)))))=ROWS($1:3))*(COUNTIF(Feries,TRANSPOSE(ROW(INDIRECT(O$41&amp;":"&amp;EOMONTH(O$41,0)))))=0)*(TRANSPOSE(ROW(INDIRECT(O$41&amp;":"&amp;EOMONTH(O$41,0))))&gt;DebutVac)*(TRANSPOSE(ROW(INDIRECT(O$41&amp;":"&amp;EOMONTH(O$41,0))))&lt;FinVac))</f>
        <v>0</v>
      </c>
      <c r="AI54" s="99" t="e">
        <f t="array" aca="1" ref="AI54" ca="1">SUMPRODUCT((WEEKDAY(ROW(INDIRECT(P$41&amp;":"&amp;EOMONTH(P$41,0))))=ROWS($1:3))*(COUNTIF(Feries,ROW(INDIRECT(P$41&amp;":"&amp;EOMONTH(P$41,0))))=0))-SUMPRODUCT((WEEKDAY(TRANSPOSE(ROW(INDIRECT(P$41&amp;":"&amp;EOMONTH(P$41,0)))))=ROWS($1:3))*(COUNTIF(Feries,TRANSPOSE(ROW(INDIRECT(P$41&amp;":"&amp;EOMONTH(P$41,0)))))=0)*(TRANSPOSE(ROW(INDIRECT(P$41&amp;":"&amp;EOMONTH(P$41,0))))&gt;DebutVac)*(TRANSPOSE(ROW(INDIRECT(P$41&amp;":"&amp;EOMONTH(P$41,0))))&lt;FinVac))</f>
        <v>#REF!</v>
      </c>
      <c r="AJ54" s="99">
        <f t="array" aca="1" ref="AJ54" ca="1">SUMPRODUCT((WEEKDAY(ROW(INDIRECT(Q$41&amp;":"&amp;EOMONTH(Q$41,0))))=ROWS($1:3))*(COUNTIF(Feries,ROW(INDIRECT(Q$41&amp;":"&amp;EOMONTH(Q$41,0))))=0))-SUMPRODUCT((WEEKDAY(TRANSPOSE(ROW(INDIRECT(Q$41&amp;":"&amp;EOMONTH(Q$41,0)))))=ROWS($1:3))*(COUNTIF(Feries,TRANSPOSE(ROW(INDIRECT(Q$41&amp;":"&amp;EOMONTH(Q$41,0)))))=0)*(TRANSPOSE(ROW(INDIRECT(Q$41&amp;":"&amp;EOMONTH(Q$41,0))))&gt;DebutVac)*(TRANSPOSE(ROW(INDIRECT(Q$41&amp;":"&amp;EOMONTH(Q$41,0))))&lt;FinVac))</f>
        <v>0</v>
      </c>
      <c r="AK54" s="18"/>
      <c r="AL54" s="18"/>
    </row>
    <row r="55" spans="2:38" ht="15.75" customHeight="1">
      <c r="B55" s="45">
        <f t="shared" si="15"/>
        <v>42078</v>
      </c>
      <c r="C55" s="38">
        <f t="shared" si="21"/>
        <v>42078</v>
      </c>
      <c r="D55" s="1"/>
      <c r="E55" s="45">
        <f t="shared" si="16"/>
        <v>42109</v>
      </c>
      <c r="F55" s="38">
        <f t="shared" si="22"/>
        <v>42109</v>
      </c>
      <c r="G55" s="1"/>
      <c r="H55" s="45">
        <f t="shared" si="17"/>
        <v>42139</v>
      </c>
      <c r="I55" s="38">
        <f t="shared" si="23"/>
        <v>42139</v>
      </c>
      <c r="J55" s="1"/>
      <c r="K55" s="45">
        <f t="shared" si="18"/>
        <v>42170</v>
      </c>
      <c r="L55" s="38">
        <f t="shared" si="24"/>
        <v>42170</v>
      </c>
      <c r="M55" s="1"/>
      <c r="N55" s="45">
        <f t="shared" si="19"/>
        <v>42200</v>
      </c>
      <c r="O55" s="38">
        <f t="shared" si="25"/>
        <v>42200</v>
      </c>
      <c r="P55" s="1"/>
      <c r="Q55" s="45">
        <f t="shared" si="20"/>
        <v>42231</v>
      </c>
      <c r="R55" s="38">
        <f t="shared" si="26"/>
        <v>42231</v>
      </c>
      <c r="T55" s="97" t="s">
        <v>44</v>
      </c>
      <c r="U55" s="99">
        <f t="array" aca="1" ref="U55" ca="1">SUMPRODUCT((WEEKDAY(ROW(INDIRECT(B$41&amp;":"&amp;EOMONTH(B$41,0))))=ROWS($1:4))*(COUNTIF(Feries,ROW(INDIRECT(B$41&amp;":"&amp;EOMONTH(B$41,0))))=0))-SUMPRODUCT((WEEKDAY(TRANSPOSE(ROW(INDIRECT(B$41&amp;":"&amp;EOMONTH(B$41,0)))))=ROWS($1:4))*(COUNTIF(Feries,TRANSPOSE(ROW(INDIRECT(B$41&amp;":"&amp;EOMONTH(B$41,0)))))=0)*(TRANSPOSE(ROW(INDIRECT(B$41&amp;":"&amp;EOMONTH(B$41,0))))&gt;DebutVac)*(TRANSPOSE(ROW(INDIRECT(B$41&amp;":"&amp;EOMONTH(B$41,0))))&lt;FinVac))</f>
        <v>4</v>
      </c>
      <c r="V55" s="99">
        <f t="array" aca="1" ref="V55" ca="1">SUMPRODUCT((WEEKDAY(ROW(INDIRECT(C$41&amp;":"&amp;EOMONTH(C$41,0))))=ROWS($1:4))*(COUNTIF(Feries,ROW(INDIRECT(C$41&amp;":"&amp;EOMONTH(C$41,0))))=0))-SUMPRODUCT((WEEKDAY(TRANSPOSE(ROW(INDIRECT(C$41&amp;":"&amp;EOMONTH(C$41,0)))))=ROWS($1:4))*(COUNTIF(Feries,TRANSPOSE(ROW(INDIRECT(C$41&amp;":"&amp;EOMONTH(C$41,0)))))=0)*(TRANSPOSE(ROW(INDIRECT(C$41&amp;":"&amp;EOMONTH(C$41,0))))&gt;DebutVac)*(TRANSPOSE(ROW(INDIRECT(C$41&amp;":"&amp;EOMONTH(C$41,0))))&lt;FinVac))</f>
        <v>4</v>
      </c>
      <c r="W55" s="99" t="e">
        <f t="array" aca="1" ref="W55" ca="1">SUMPRODUCT((WEEKDAY(ROW(INDIRECT(D$41&amp;":"&amp;EOMONTH(D$41,0))))=ROWS($1:4))*(COUNTIF(Feries,ROW(INDIRECT(D$41&amp;":"&amp;EOMONTH(D$41,0))))=0))-SUMPRODUCT((WEEKDAY(TRANSPOSE(ROW(INDIRECT(D$41&amp;":"&amp;EOMONTH(D$41,0)))))=ROWS($1:4))*(COUNTIF(Feries,TRANSPOSE(ROW(INDIRECT(D$41&amp;":"&amp;EOMONTH(D$41,0)))))=0)*(TRANSPOSE(ROW(INDIRECT(D$41&amp;":"&amp;EOMONTH(D$41,0))))&gt;DebutVac)*(TRANSPOSE(ROW(INDIRECT(D$41&amp;":"&amp;EOMONTH(D$41,0))))&lt;FinVac))</f>
        <v>#REF!</v>
      </c>
      <c r="X55" s="99">
        <f t="array" aca="1" ref="X55" ca="1">SUMPRODUCT((WEEKDAY(ROW(INDIRECT(E$41&amp;":"&amp;EOMONTH(E$41,0))))=ROWS($1:4))*(COUNTIF(Feries,ROW(INDIRECT(E$41&amp;":"&amp;EOMONTH(E$41,0))))=0))-SUMPRODUCT((WEEKDAY(TRANSPOSE(ROW(INDIRECT(E$41&amp;":"&amp;EOMONTH(E$41,0)))))=ROWS($1:4))*(COUNTIF(Feries,TRANSPOSE(ROW(INDIRECT(E$41&amp;":"&amp;EOMONTH(E$41,0)))))=0)*(TRANSPOSE(ROW(INDIRECT(E$41&amp;":"&amp;EOMONTH(E$41,0))))&gt;DebutVac)*(TRANSPOSE(ROW(INDIRECT(E$41&amp;":"&amp;EOMONTH(E$41,0))))&lt;FinVac))</f>
        <v>3</v>
      </c>
      <c r="Y55" s="99">
        <f t="array" aca="1" ref="Y55" ca="1">SUMPRODUCT((WEEKDAY(ROW(INDIRECT(F$41&amp;":"&amp;EOMONTH(F$41,0))))=ROWS($1:4))*(COUNTIF(Feries,ROW(INDIRECT(F$41&amp;":"&amp;EOMONTH(F$41,0))))=0))-SUMPRODUCT((WEEKDAY(TRANSPOSE(ROW(INDIRECT(F$41&amp;":"&amp;EOMONTH(F$41,0)))))=ROWS($1:4))*(COUNTIF(Feries,TRANSPOSE(ROW(INDIRECT(F$41&amp;":"&amp;EOMONTH(F$41,0)))))=0)*(TRANSPOSE(ROW(INDIRECT(F$41&amp;":"&amp;EOMONTH(F$41,0))))&gt;DebutVac)*(TRANSPOSE(ROW(INDIRECT(F$41&amp;":"&amp;EOMONTH(F$41,0))))&lt;FinVac))</f>
        <v>3</v>
      </c>
      <c r="Z55" s="99" t="e">
        <f t="array" aca="1" ref="Z55" ca="1">SUMPRODUCT((WEEKDAY(ROW(INDIRECT(G$41&amp;":"&amp;EOMONTH(G$41,0))))=ROWS($1:4))*(COUNTIF(Feries,ROW(INDIRECT(G$41&amp;":"&amp;EOMONTH(G$41,0))))=0))-SUMPRODUCT((WEEKDAY(TRANSPOSE(ROW(INDIRECT(G$41&amp;":"&amp;EOMONTH(G$41,0)))))=ROWS($1:4))*(COUNTIF(Feries,TRANSPOSE(ROW(INDIRECT(G$41&amp;":"&amp;EOMONTH(G$41,0)))))=0)*(TRANSPOSE(ROW(INDIRECT(G$41&amp;":"&amp;EOMONTH(G$41,0))))&gt;DebutVac)*(TRANSPOSE(ROW(INDIRECT(G$41&amp;":"&amp;EOMONTH(G$41,0))))&lt;FinVac))</f>
        <v>#REF!</v>
      </c>
      <c r="AA55" s="99">
        <f t="array" aca="1" ref="AA55" ca="1">SUMPRODUCT((WEEKDAY(ROW(INDIRECT(H$41&amp;":"&amp;EOMONTH(H$41,0))))=ROWS($1:4))*(COUNTIF(Feries,ROW(INDIRECT(H$41&amp;":"&amp;EOMONTH(H$41,0))))=0))-SUMPRODUCT((WEEKDAY(TRANSPOSE(ROW(INDIRECT(H$41&amp;":"&amp;EOMONTH(H$41,0)))))=ROWS($1:4))*(COUNTIF(Feries,TRANSPOSE(ROW(INDIRECT(H$41&amp;":"&amp;EOMONTH(H$41,0)))))=0)*(TRANSPOSE(ROW(INDIRECT(H$41&amp;":"&amp;EOMONTH(H$41,0))))&gt;DebutVac)*(TRANSPOSE(ROW(INDIRECT(H$41&amp;":"&amp;EOMONTH(H$41,0))))&lt;FinVac))</f>
        <v>4</v>
      </c>
      <c r="AB55" s="99">
        <f t="array" aca="1" ref="AB55" ca="1">SUMPRODUCT((WEEKDAY(ROW(INDIRECT(I$41&amp;":"&amp;EOMONTH(I$41,0))))=ROWS($1:4))*(COUNTIF(Feries,ROW(INDIRECT(I$41&amp;":"&amp;EOMONTH(I$41,0))))=0))-SUMPRODUCT((WEEKDAY(TRANSPOSE(ROW(INDIRECT(I$41&amp;":"&amp;EOMONTH(I$41,0)))))=ROWS($1:4))*(COUNTIF(Feries,TRANSPOSE(ROW(INDIRECT(I$41&amp;":"&amp;EOMONTH(I$41,0)))))=0)*(TRANSPOSE(ROW(INDIRECT(I$41&amp;":"&amp;EOMONTH(I$41,0))))&gt;DebutVac)*(TRANSPOSE(ROW(INDIRECT(I$41&amp;":"&amp;EOMONTH(I$41,0))))&lt;FinVac))</f>
        <v>4</v>
      </c>
      <c r="AC55" s="99" t="e">
        <f t="array" aca="1" ref="AC55" ca="1">SUMPRODUCT((WEEKDAY(ROW(INDIRECT(J$41&amp;":"&amp;EOMONTH(J$41,0))))=ROWS($1:4))*(COUNTIF(Feries,ROW(INDIRECT(J$41&amp;":"&amp;EOMONTH(J$41,0))))=0))-SUMPRODUCT((WEEKDAY(TRANSPOSE(ROW(INDIRECT(J$41&amp;":"&amp;EOMONTH(J$41,0)))))=ROWS($1:4))*(COUNTIF(Feries,TRANSPOSE(ROW(INDIRECT(J$41&amp;":"&amp;EOMONTH(J$41,0)))))=0)*(TRANSPOSE(ROW(INDIRECT(J$41&amp;":"&amp;EOMONTH(J$41,0))))&gt;DebutVac)*(TRANSPOSE(ROW(INDIRECT(J$41&amp;":"&amp;EOMONTH(J$41,0))))&lt;FinVac))</f>
        <v>#REF!</v>
      </c>
      <c r="AD55" s="99">
        <f t="array" aca="1" ref="AD55" ca="1">SUMPRODUCT((WEEKDAY(ROW(INDIRECT(K$41&amp;":"&amp;EOMONTH(K$41,0))))=ROWS($1:4))*(COUNTIF(Feries,ROW(INDIRECT(K$41&amp;":"&amp;EOMONTH(K$41,0))))=0))-SUMPRODUCT((WEEKDAY(TRANSPOSE(ROW(INDIRECT(K$41&amp;":"&amp;EOMONTH(K$41,0)))))=ROWS($1:4))*(COUNTIF(Feries,TRANSPOSE(ROW(INDIRECT(K$41&amp;":"&amp;EOMONTH(K$41,0)))))=0)*(TRANSPOSE(ROW(INDIRECT(K$41&amp;":"&amp;EOMONTH(K$41,0))))&gt;DebutVac)*(TRANSPOSE(ROW(INDIRECT(K$41&amp;":"&amp;EOMONTH(K$41,0))))&lt;FinVac))</f>
        <v>4</v>
      </c>
      <c r="AE55" s="99">
        <f t="array" aca="1" ref="AE55" ca="1">SUMPRODUCT((WEEKDAY(ROW(INDIRECT(L$41&amp;":"&amp;EOMONTH(L$41,0))))=ROWS($1:4))*(COUNTIF(Feries,ROW(INDIRECT(L$41&amp;":"&amp;EOMONTH(L$41,0))))=0))-SUMPRODUCT((WEEKDAY(TRANSPOSE(ROW(INDIRECT(L$41&amp;":"&amp;EOMONTH(L$41,0)))))=ROWS($1:4))*(COUNTIF(Feries,TRANSPOSE(ROW(INDIRECT(L$41&amp;":"&amp;EOMONTH(L$41,0)))))=0)*(TRANSPOSE(ROW(INDIRECT(L$41&amp;":"&amp;EOMONTH(L$41,0))))&gt;DebutVac)*(TRANSPOSE(ROW(INDIRECT(L$41&amp;":"&amp;EOMONTH(L$41,0))))&lt;FinVac))</f>
        <v>4</v>
      </c>
      <c r="AF55" s="99" t="e">
        <f t="array" aca="1" ref="AF55" ca="1">SUMPRODUCT((WEEKDAY(ROW(INDIRECT(M$41&amp;":"&amp;EOMONTH(M$41,0))))=ROWS($1:4))*(COUNTIF(Feries,ROW(INDIRECT(M$41&amp;":"&amp;EOMONTH(M$41,0))))=0))-SUMPRODUCT((WEEKDAY(TRANSPOSE(ROW(INDIRECT(M$41&amp;":"&amp;EOMONTH(M$41,0)))))=ROWS($1:4))*(COUNTIF(Feries,TRANSPOSE(ROW(INDIRECT(M$41&amp;":"&amp;EOMONTH(M$41,0)))))=0)*(TRANSPOSE(ROW(INDIRECT(M$41&amp;":"&amp;EOMONTH(M$41,0))))&gt;DebutVac)*(TRANSPOSE(ROW(INDIRECT(M$41&amp;":"&amp;EOMONTH(M$41,0))))&lt;FinVac))</f>
        <v>#REF!</v>
      </c>
      <c r="AG55" s="99">
        <f t="array" aca="1" ref="AG55" ca="1">SUMPRODUCT((WEEKDAY(ROW(INDIRECT(N$41&amp;":"&amp;EOMONTH(N$41,0))))=ROWS($1:4))*(COUNTIF(Feries,ROW(INDIRECT(N$41&amp;":"&amp;EOMONTH(N$41,0))))=0))-SUMPRODUCT((WEEKDAY(TRANSPOSE(ROW(INDIRECT(N$41&amp;":"&amp;EOMONTH(N$41,0)))))=ROWS($1:4))*(COUNTIF(Feries,TRANSPOSE(ROW(INDIRECT(N$41&amp;":"&amp;EOMONTH(N$41,0)))))=0)*(TRANSPOSE(ROW(INDIRECT(N$41&amp;":"&amp;EOMONTH(N$41,0))))&gt;DebutVac)*(TRANSPOSE(ROW(INDIRECT(N$41&amp;":"&amp;EOMONTH(N$41,0))))&lt;FinVac))</f>
        <v>1</v>
      </c>
      <c r="AH55" s="99">
        <f t="array" aca="1" ref="AH55" ca="1">SUMPRODUCT((WEEKDAY(ROW(INDIRECT(O$41&amp;":"&amp;EOMONTH(O$41,0))))=ROWS($1:4))*(COUNTIF(Feries,ROW(INDIRECT(O$41&amp;":"&amp;EOMONTH(O$41,0))))=0))-SUMPRODUCT((WEEKDAY(TRANSPOSE(ROW(INDIRECT(O$41&amp;":"&amp;EOMONTH(O$41,0)))))=ROWS($1:4))*(COUNTIF(Feries,TRANSPOSE(ROW(INDIRECT(O$41&amp;":"&amp;EOMONTH(O$41,0)))))=0)*(TRANSPOSE(ROW(INDIRECT(O$41&amp;":"&amp;EOMONTH(O$41,0))))&gt;DebutVac)*(TRANSPOSE(ROW(INDIRECT(O$41&amp;":"&amp;EOMONTH(O$41,0))))&lt;FinVac))</f>
        <v>1</v>
      </c>
      <c r="AI55" s="99" t="e">
        <f t="array" aca="1" ref="AI55" ca="1">SUMPRODUCT((WEEKDAY(ROW(INDIRECT(P$41&amp;":"&amp;EOMONTH(P$41,0))))=ROWS($1:4))*(COUNTIF(Feries,ROW(INDIRECT(P$41&amp;":"&amp;EOMONTH(P$41,0))))=0))-SUMPRODUCT((WEEKDAY(TRANSPOSE(ROW(INDIRECT(P$41&amp;":"&amp;EOMONTH(P$41,0)))))=ROWS($1:4))*(COUNTIF(Feries,TRANSPOSE(ROW(INDIRECT(P$41&amp;":"&amp;EOMONTH(P$41,0)))))=0)*(TRANSPOSE(ROW(INDIRECT(P$41&amp;":"&amp;EOMONTH(P$41,0))))&gt;DebutVac)*(TRANSPOSE(ROW(INDIRECT(P$41&amp;":"&amp;EOMONTH(P$41,0))))&lt;FinVac))</f>
        <v>#REF!</v>
      </c>
      <c r="AJ55" s="99">
        <f t="array" aca="1" ref="AJ55" ca="1">SUMPRODUCT((WEEKDAY(ROW(INDIRECT(Q$41&amp;":"&amp;EOMONTH(Q$41,0))))=ROWS($1:4))*(COUNTIF(Feries,ROW(INDIRECT(Q$41&amp;":"&amp;EOMONTH(Q$41,0))))=0))-SUMPRODUCT((WEEKDAY(TRANSPOSE(ROW(INDIRECT(Q$41&amp;":"&amp;EOMONTH(Q$41,0)))))=ROWS($1:4))*(COUNTIF(Feries,TRANSPOSE(ROW(INDIRECT(Q$41&amp;":"&amp;EOMONTH(Q$41,0)))))=0)*(TRANSPOSE(ROW(INDIRECT(Q$41&amp;":"&amp;EOMONTH(Q$41,0))))&gt;DebutVac)*(TRANSPOSE(ROW(INDIRECT(Q$41&amp;":"&amp;EOMONTH(Q$41,0))))&lt;FinVac))</f>
        <v>0</v>
      </c>
      <c r="AK55" s="18"/>
      <c r="AL55" s="18"/>
    </row>
    <row r="56" spans="2:38" ht="15.75" customHeight="1">
      <c r="B56" s="45">
        <f t="shared" si="15"/>
        <v>42079</v>
      </c>
      <c r="C56" s="38">
        <f t="shared" si="21"/>
        <v>42079</v>
      </c>
      <c r="D56" s="1"/>
      <c r="E56" s="45">
        <f t="shared" si="16"/>
        <v>42110</v>
      </c>
      <c r="F56" s="38">
        <f t="shared" si="22"/>
        <v>42110</v>
      </c>
      <c r="G56" s="1"/>
      <c r="H56" s="45">
        <f t="shared" si="17"/>
        <v>42140</v>
      </c>
      <c r="I56" s="38">
        <f t="shared" si="23"/>
        <v>42140</v>
      </c>
      <c r="J56" s="1"/>
      <c r="K56" s="45">
        <f t="shared" si="18"/>
        <v>42171</v>
      </c>
      <c r="L56" s="38">
        <f t="shared" si="24"/>
        <v>42171</v>
      </c>
      <c r="M56" s="1"/>
      <c r="N56" s="45">
        <f t="shared" si="19"/>
        <v>42201</v>
      </c>
      <c r="O56" s="38">
        <f t="shared" si="25"/>
        <v>42201</v>
      </c>
      <c r="P56" s="1"/>
      <c r="Q56" s="45">
        <f t="shared" si="20"/>
        <v>42232</v>
      </c>
      <c r="R56" s="38">
        <f t="shared" si="26"/>
        <v>42232</v>
      </c>
      <c r="T56" s="97" t="s">
        <v>45</v>
      </c>
      <c r="U56" s="99">
        <f t="array" aca="1" ref="U56" ca="1">SUMPRODUCT((WEEKDAY(ROW(INDIRECT(B$41&amp;":"&amp;EOMONTH(B$41,0))))=ROWS($1:5))*(COUNTIF(Feries,ROW(INDIRECT(B$41&amp;":"&amp;EOMONTH(B$41,0))))=0))-SUMPRODUCT((WEEKDAY(TRANSPOSE(ROW(INDIRECT(B$41&amp;":"&amp;EOMONTH(B$41,0)))))=ROWS($1:5))*(COUNTIF(Feries,TRANSPOSE(ROW(INDIRECT(B$41&amp;":"&amp;EOMONTH(B$41,0)))))=0)*(TRANSPOSE(ROW(INDIRECT(B$41&amp;":"&amp;EOMONTH(B$41,0))))&gt;DebutVac)*(TRANSPOSE(ROW(INDIRECT(B$41&amp;":"&amp;EOMONTH(B$41,0))))&lt;FinVac))</f>
        <v>4</v>
      </c>
      <c r="V56" s="99">
        <f t="array" aca="1" ref="V56" ca="1">SUMPRODUCT((WEEKDAY(ROW(INDIRECT(C$41&amp;":"&amp;EOMONTH(C$41,0))))=ROWS($1:5))*(COUNTIF(Feries,ROW(INDIRECT(C$41&amp;":"&amp;EOMONTH(C$41,0))))=0))-SUMPRODUCT((WEEKDAY(TRANSPOSE(ROW(INDIRECT(C$41&amp;":"&amp;EOMONTH(C$41,0)))))=ROWS($1:5))*(COUNTIF(Feries,TRANSPOSE(ROW(INDIRECT(C$41&amp;":"&amp;EOMONTH(C$41,0)))))=0)*(TRANSPOSE(ROW(INDIRECT(C$41&amp;":"&amp;EOMONTH(C$41,0))))&gt;DebutVac)*(TRANSPOSE(ROW(INDIRECT(C$41&amp;":"&amp;EOMONTH(C$41,0))))&lt;FinVac))</f>
        <v>4</v>
      </c>
      <c r="W56" s="99" t="e">
        <f t="array" aca="1" ref="W56" ca="1">SUMPRODUCT((WEEKDAY(ROW(INDIRECT(D$41&amp;":"&amp;EOMONTH(D$41,0))))=ROWS($1:5))*(COUNTIF(Feries,ROW(INDIRECT(D$41&amp;":"&amp;EOMONTH(D$41,0))))=0))-SUMPRODUCT((WEEKDAY(TRANSPOSE(ROW(INDIRECT(D$41&amp;":"&amp;EOMONTH(D$41,0)))))=ROWS($1:5))*(COUNTIF(Feries,TRANSPOSE(ROW(INDIRECT(D$41&amp;":"&amp;EOMONTH(D$41,0)))))=0)*(TRANSPOSE(ROW(INDIRECT(D$41&amp;":"&amp;EOMONTH(D$41,0))))&gt;DebutVac)*(TRANSPOSE(ROW(INDIRECT(D$41&amp;":"&amp;EOMONTH(D$41,0))))&lt;FinVac))</f>
        <v>#REF!</v>
      </c>
      <c r="X56" s="99">
        <f t="array" aca="1" ref="X56" ca="1">SUMPRODUCT((WEEKDAY(ROW(INDIRECT(E$41&amp;":"&amp;EOMONTH(E$41,0))))=ROWS($1:5))*(COUNTIF(Feries,ROW(INDIRECT(E$41&amp;":"&amp;EOMONTH(E$41,0))))=0))-SUMPRODUCT((WEEKDAY(TRANSPOSE(ROW(INDIRECT(E$41&amp;":"&amp;EOMONTH(E$41,0)))))=ROWS($1:5))*(COUNTIF(Feries,TRANSPOSE(ROW(INDIRECT(E$41&amp;":"&amp;EOMONTH(E$41,0)))))=0)*(TRANSPOSE(ROW(INDIRECT(E$41&amp;":"&amp;EOMONTH(E$41,0))))&gt;DebutVac)*(TRANSPOSE(ROW(INDIRECT(E$41&amp;":"&amp;EOMONTH(E$41,0))))&lt;FinVac))</f>
        <v>3</v>
      </c>
      <c r="Y56" s="99">
        <f t="array" aca="1" ref="Y56" ca="1">SUMPRODUCT((WEEKDAY(ROW(INDIRECT(F$41&amp;":"&amp;EOMONTH(F$41,0))))=ROWS($1:5))*(COUNTIF(Feries,ROW(INDIRECT(F$41&amp;":"&amp;EOMONTH(F$41,0))))=0))-SUMPRODUCT((WEEKDAY(TRANSPOSE(ROW(INDIRECT(F$41&amp;":"&amp;EOMONTH(F$41,0)))))=ROWS($1:5))*(COUNTIF(Feries,TRANSPOSE(ROW(INDIRECT(F$41&amp;":"&amp;EOMONTH(F$41,0)))))=0)*(TRANSPOSE(ROW(INDIRECT(F$41&amp;":"&amp;EOMONTH(F$41,0))))&gt;DebutVac)*(TRANSPOSE(ROW(INDIRECT(F$41&amp;":"&amp;EOMONTH(F$41,0))))&lt;FinVac))</f>
        <v>3</v>
      </c>
      <c r="Z56" s="99" t="e">
        <f t="array" aca="1" ref="Z56" ca="1">SUMPRODUCT((WEEKDAY(ROW(INDIRECT(G$41&amp;":"&amp;EOMONTH(G$41,0))))=ROWS($1:5))*(COUNTIF(Feries,ROW(INDIRECT(G$41&amp;":"&amp;EOMONTH(G$41,0))))=0))-SUMPRODUCT((WEEKDAY(TRANSPOSE(ROW(INDIRECT(G$41&amp;":"&amp;EOMONTH(G$41,0)))))=ROWS($1:5))*(COUNTIF(Feries,TRANSPOSE(ROW(INDIRECT(G$41&amp;":"&amp;EOMONTH(G$41,0)))))=0)*(TRANSPOSE(ROW(INDIRECT(G$41&amp;":"&amp;EOMONTH(G$41,0))))&gt;DebutVac)*(TRANSPOSE(ROW(INDIRECT(G$41&amp;":"&amp;EOMONTH(G$41,0))))&lt;FinVac))</f>
        <v>#REF!</v>
      </c>
      <c r="AA56" s="99">
        <f t="array" aca="1" ref="AA56" ca="1">SUMPRODUCT((WEEKDAY(ROW(INDIRECT(H$41&amp;":"&amp;EOMONTH(H$41,0))))=ROWS($1:5))*(COUNTIF(Feries,ROW(INDIRECT(H$41&amp;":"&amp;EOMONTH(H$41,0))))=0))-SUMPRODUCT((WEEKDAY(TRANSPOSE(ROW(INDIRECT(H$41&amp;":"&amp;EOMONTH(H$41,0)))))=ROWS($1:5))*(COUNTIF(Feries,TRANSPOSE(ROW(INDIRECT(H$41&amp;":"&amp;EOMONTH(H$41,0)))))=0)*(TRANSPOSE(ROW(INDIRECT(H$41&amp;":"&amp;EOMONTH(H$41,0))))&gt;DebutVac)*(TRANSPOSE(ROW(INDIRECT(H$41&amp;":"&amp;EOMONTH(H$41,0))))&lt;FinVac))</f>
        <v>3</v>
      </c>
      <c r="AB56" s="99">
        <f t="array" aca="1" ref="AB56" ca="1">SUMPRODUCT((WEEKDAY(ROW(INDIRECT(I$41&amp;":"&amp;EOMONTH(I$41,0))))=ROWS($1:5))*(COUNTIF(Feries,ROW(INDIRECT(I$41&amp;":"&amp;EOMONTH(I$41,0))))=0))-SUMPRODUCT((WEEKDAY(TRANSPOSE(ROW(INDIRECT(I$41&amp;":"&amp;EOMONTH(I$41,0)))))=ROWS($1:5))*(COUNTIF(Feries,TRANSPOSE(ROW(INDIRECT(I$41&amp;":"&amp;EOMONTH(I$41,0)))))=0)*(TRANSPOSE(ROW(INDIRECT(I$41&amp;":"&amp;EOMONTH(I$41,0))))&gt;DebutVac)*(TRANSPOSE(ROW(INDIRECT(I$41&amp;":"&amp;EOMONTH(I$41,0))))&lt;FinVac))</f>
        <v>3</v>
      </c>
      <c r="AC56" s="99" t="e">
        <f t="array" aca="1" ref="AC56" ca="1">SUMPRODUCT((WEEKDAY(ROW(INDIRECT(J$41&amp;":"&amp;EOMONTH(J$41,0))))=ROWS($1:5))*(COUNTIF(Feries,ROW(INDIRECT(J$41&amp;":"&amp;EOMONTH(J$41,0))))=0))-SUMPRODUCT((WEEKDAY(TRANSPOSE(ROW(INDIRECT(J$41&amp;":"&amp;EOMONTH(J$41,0)))))=ROWS($1:5))*(COUNTIF(Feries,TRANSPOSE(ROW(INDIRECT(J$41&amp;":"&amp;EOMONTH(J$41,0)))))=0)*(TRANSPOSE(ROW(INDIRECT(J$41&amp;":"&amp;EOMONTH(J$41,0))))&gt;DebutVac)*(TRANSPOSE(ROW(INDIRECT(J$41&amp;":"&amp;EOMONTH(J$41,0))))&lt;FinVac))</f>
        <v>#REF!</v>
      </c>
      <c r="AD56" s="99">
        <f t="array" aca="1" ref="AD56" ca="1">SUMPRODUCT((WEEKDAY(ROW(INDIRECT(K$41&amp;":"&amp;EOMONTH(K$41,0))))=ROWS($1:5))*(COUNTIF(Feries,ROW(INDIRECT(K$41&amp;":"&amp;EOMONTH(K$41,0))))=0))-SUMPRODUCT((WEEKDAY(TRANSPOSE(ROW(INDIRECT(K$41&amp;":"&amp;EOMONTH(K$41,0)))))=ROWS($1:5))*(COUNTIF(Feries,TRANSPOSE(ROW(INDIRECT(K$41&amp;":"&amp;EOMONTH(K$41,0)))))=0)*(TRANSPOSE(ROW(INDIRECT(K$41&amp;":"&amp;EOMONTH(K$41,0))))&gt;DebutVac)*(TRANSPOSE(ROW(INDIRECT(K$41&amp;":"&amp;EOMONTH(K$41,0))))&lt;FinVac))</f>
        <v>4</v>
      </c>
      <c r="AE56" s="99">
        <f t="array" aca="1" ref="AE56" ca="1">SUMPRODUCT((WEEKDAY(ROW(INDIRECT(L$41&amp;":"&amp;EOMONTH(L$41,0))))=ROWS($1:5))*(COUNTIF(Feries,ROW(INDIRECT(L$41&amp;":"&amp;EOMONTH(L$41,0))))=0))-SUMPRODUCT((WEEKDAY(TRANSPOSE(ROW(INDIRECT(L$41&amp;":"&amp;EOMONTH(L$41,0)))))=ROWS($1:5))*(COUNTIF(Feries,TRANSPOSE(ROW(INDIRECT(L$41&amp;":"&amp;EOMONTH(L$41,0)))))=0)*(TRANSPOSE(ROW(INDIRECT(L$41&amp;":"&amp;EOMONTH(L$41,0))))&gt;DebutVac)*(TRANSPOSE(ROW(INDIRECT(L$41&amp;":"&amp;EOMONTH(L$41,0))))&lt;FinVac))</f>
        <v>4</v>
      </c>
      <c r="AF56" s="99" t="e">
        <f t="array" aca="1" ref="AF56" ca="1">SUMPRODUCT((WEEKDAY(ROW(INDIRECT(M$41&amp;":"&amp;EOMONTH(M$41,0))))=ROWS($1:5))*(COUNTIF(Feries,ROW(INDIRECT(M$41&amp;":"&amp;EOMONTH(M$41,0))))=0))-SUMPRODUCT((WEEKDAY(TRANSPOSE(ROW(INDIRECT(M$41&amp;":"&amp;EOMONTH(M$41,0)))))=ROWS($1:5))*(COUNTIF(Feries,TRANSPOSE(ROW(INDIRECT(M$41&amp;":"&amp;EOMONTH(M$41,0)))))=0)*(TRANSPOSE(ROW(INDIRECT(M$41&amp;":"&amp;EOMONTH(M$41,0))))&gt;DebutVac)*(TRANSPOSE(ROW(INDIRECT(M$41&amp;":"&amp;EOMONTH(M$41,0))))&lt;FinVac))</f>
        <v>#REF!</v>
      </c>
      <c r="AG56" s="99">
        <f t="array" aca="1" ref="AG56" ca="1">SUMPRODUCT((WEEKDAY(ROW(INDIRECT(N$41&amp;":"&amp;EOMONTH(N$41,0))))=ROWS($1:5))*(COUNTIF(Feries,ROW(INDIRECT(N$41&amp;":"&amp;EOMONTH(N$41,0))))=0))-SUMPRODUCT((WEEKDAY(TRANSPOSE(ROW(INDIRECT(N$41&amp;":"&amp;EOMONTH(N$41,0)))))=ROWS($1:5))*(COUNTIF(Feries,TRANSPOSE(ROW(INDIRECT(N$41&amp;":"&amp;EOMONTH(N$41,0)))))=0)*(TRANSPOSE(ROW(INDIRECT(N$41&amp;":"&amp;EOMONTH(N$41,0))))&gt;DebutVac)*(TRANSPOSE(ROW(INDIRECT(N$41&amp;":"&amp;EOMONTH(N$41,0))))&lt;FinVac))</f>
        <v>1</v>
      </c>
      <c r="AH56" s="99">
        <f t="array" aca="1" ref="AH56" ca="1">SUMPRODUCT((WEEKDAY(ROW(INDIRECT(O$41&amp;":"&amp;EOMONTH(O$41,0))))=ROWS($1:5))*(COUNTIF(Feries,ROW(INDIRECT(O$41&amp;":"&amp;EOMONTH(O$41,0))))=0))-SUMPRODUCT((WEEKDAY(TRANSPOSE(ROW(INDIRECT(O$41&amp;":"&amp;EOMONTH(O$41,0)))))=ROWS($1:5))*(COUNTIF(Feries,TRANSPOSE(ROW(INDIRECT(O$41&amp;":"&amp;EOMONTH(O$41,0)))))=0)*(TRANSPOSE(ROW(INDIRECT(O$41&amp;":"&amp;EOMONTH(O$41,0))))&gt;DebutVac)*(TRANSPOSE(ROW(INDIRECT(O$41&amp;":"&amp;EOMONTH(O$41,0))))&lt;FinVac))</f>
        <v>1</v>
      </c>
      <c r="AI56" s="99" t="e">
        <f t="array" aca="1" ref="AI56" ca="1">SUMPRODUCT((WEEKDAY(ROW(INDIRECT(P$41&amp;":"&amp;EOMONTH(P$41,0))))=ROWS($1:5))*(COUNTIF(Feries,ROW(INDIRECT(P$41&amp;":"&amp;EOMONTH(P$41,0))))=0))-SUMPRODUCT((WEEKDAY(TRANSPOSE(ROW(INDIRECT(P$41&amp;":"&amp;EOMONTH(P$41,0)))))=ROWS($1:5))*(COUNTIF(Feries,TRANSPOSE(ROW(INDIRECT(P$41&amp;":"&amp;EOMONTH(P$41,0)))))=0)*(TRANSPOSE(ROW(INDIRECT(P$41&amp;":"&amp;EOMONTH(P$41,0))))&gt;DebutVac)*(TRANSPOSE(ROW(INDIRECT(P$41&amp;":"&amp;EOMONTH(P$41,0))))&lt;FinVac))</f>
        <v>#REF!</v>
      </c>
      <c r="AJ56" s="99">
        <f t="array" aca="1" ref="AJ56" ca="1">SUMPRODUCT((WEEKDAY(ROW(INDIRECT(Q$41&amp;":"&amp;EOMONTH(Q$41,0))))=ROWS($1:5))*(COUNTIF(Feries,ROW(INDIRECT(Q$41&amp;":"&amp;EOMONTH(Q$41,0))))=0))-SUMPRODUCT((WEEKDAY(TRANSPOSE(ROW(INDIRECT(Q$41&amp;":"&amp;EOMONTH(Q$41,0)))))=ROWS($1:5))*(COUNTIF(Feries,TRANSPOSE(ROW(INDIRECT(Q$41&amp;":"&amp;EOMONTH(Q$41,0)))))=0)*(TRANSPOSE(ROW(INDIRECT(Q$41&amp;":"&amp;EOMONTH(Q$41,0))))&gt;DebutVac)*(TRANSPOSE(ROW(INDIRECT(Q$41&amp;":"&amp;EOMONTH(Q$41,0))))&lt;FinVac))</f>
        <v>0</v>
      </c>
      <c r="AK56" s="18"/>
      <c r="AL56" s="18"/>
    </row>
    <row r="57" spans="2:38" ht="15.75" customHeight="1">
      <c r="B57" s="45">
        <f t="shared" si="15"/>
        <v>42080</v>
      </c>
      <c r="C57" s="38">
        <f t="shared" si="21"/>
        <v>42080</v>
      </c>
      <c r="D57" s="1"/>
      <c r="E57" s="45">
        <f t="shared" si="16"/>
        <v>42111</v>
      </c>
      <c r="F57" s="38">
        <f t="shared" si="22"/>
        <v>42111</v>
      </c>
      <c r="G57" s="1"/>
      <c r="H57" s="45">
        <f t="shared" si="17"/>
        <v>42141</v>
      </c>
      <c r="I57" s="38">
        <f t="shared" si="23"/>
        <v>42141</v>
      </c>
      <c r="J57" s="1"/>
      <c r="K57" s="45">
        <f t="shared" si="18"/>
        <v>42172</v>
      </c>
      <c r="L57" s="38">
        <f t="shared" si="24"/>
        <v>42172</v>
      </c>
      <c r="M57" s="1"/>
      <c r="N57" s="45">
        <f t="shared" si="19"/>
        <v>42202</v>
      </c>
      <c r="O57" s="38">
        <f t="shared" si="25"/>
        <v>42202</v>
      </c>
      <c r="P57" s="1"/>
      <c r="Q57" s="45">
        <f t="shared" si="20"/>
        <v>42233</v>
      </c>
      <c r="R57" s="38">
        <f t="shared" si="26"/>
        <v>42233</v>
      </c>
      <c r="T57" s="97" t="s">
        <v>46</v>
      </c>
      <c r="U57" s="99">
        <f t="array" aca="1" ref="U57" ca="1">SUMPRODUCT((WEEKDAY(ROW(INDIRECT(B$41&amp;":"&amp;EOMONTH(B$41,0))))=ROWS($1:6))*(COUNTIF(Feries,ROW(INDIRECT(B$41&amp;":"&amp;EOMONTH(B$41,0))))=0))-SUMPRODUCT((WEEKDAY(TRANSPOSE(ROW(INDIRECT(B$41&amp;":"&amp;EOMONTH(B$41,0)))))=ROWS($1:6))*(COUNTIF(Feries,TRANSPOSE(ROW(INDIRECT(B$41&amp;":"&amp;EOMONTH(B$41,0)))))=0)*(TRANSPOSE(ROW(INDIRECT(B$41&amp;":"&amp;EOMONTH(B$41,0))))&gt;DebutVac)*(TRANSPOSE(ROW(INDIRECT(B$41&amp;":"&amp;EOMONTH(B$41,0))))&lt;FinVac))</f>
        <v>4</v>
      </c>
      <c r="V57" s="99">
        <f t="array" aca="1" ref="V57" ca="1">SUMPRODUCT((WEEKDAY(ROW(INDIRECT(C$41&amp;":"&amp;EOMONTH(C$41,0))))=ROWS($1:6))*(COUNTIF(Feries,ROW(INDIRECT(C$41&amp;":"&amp;EOMONTH(C$41,0))))=0))-SUMPRODUCT((WEEKDAY(TRANSPOSE(ROW(INDIRECT(C$41&amp;":"&amp;EOMONTH(C$41,0)))))=ROWS($1:6))*(COUNTIF(Feries,TRANSPOSE(ROW(INDIRECT(C$41&amp;":"&amp;EOMONTH(C$41,0)))))=0)*(TRANSPOSE(ROW(INDIRECT(C$41&amp;":"&amp;EOMONTH(C$41,0))))&gt;DebutVac)*(TRANSPOSE(ROW(INDIRECT(C$41&amp;":"&amp;EOMONTH(C$41,0))))&lt;FinVac))</f>
        <v>4</v>
      </c>
      <c r="W57" s="99" t="e">
        <f t="array" aca="1" ref="W57" ca="1">SUMPRODUCT((WEEKDAY(ROW(INDIRECT(D$41&amp;":"&amp;EOMONTH(D$41,0))))=ROWS($1:6))*(COUNTIF(Feries,ROW(INDIRECT(D$41&amp;":"&amp;EOMONTH(D$41,0))))=0))-SUMPRODUCT((WEEKDAY(TRANSPOSE(ROW(INDIRECT(D$41&amp;":"&amp;EOMONTH(D$41,0)))))=ROWS($1:6))*(COUNTIF(Feries,TRANSPOSE(ROW(INDIRECT(D$41&amp;":"&amp;EOMONTH(D$41,0)))))=0)*(TRANSPOSE(ROW(INDIRECT(D$41&amp;":"&amp;EOMONTH(D$41,0))))&gt;DebutVac)*(TRANSPOSE(ROW(INDIRECT(D$41&amp;":"&amp;EOMONTH(D$41,0))))&lt;FinVac))</f>
        <v>#REF!</v>
      </c>
      <c r="X57" s="99">
        <f t="array" aca="1" ref="X57" ca="1">SUMPRODUCT((WEEKDAY(ROW(INDIRECT(E$41&amp;":"&amp;EOMONTH(E$41,0))))=ROWS($1:6))*(COUNTIF(Feries,ROW(INDIRECT(E$41&amp;":"&amp;EOMONTH(E$41,0))))=0))-SUMPRODUCT((WEEKDAY(TRANSPOSE(ROW(INDIRECT(E$41&amp;":"&amp;EOMONTH(E$41,0)))))=ROWS($1:6))*(COUNTIF(Feries,TRANSPOSE(ROW(INDIRECT(E$41&amp;":"&amp;EOMONTH(E$41,0)))))=0)*(TRANSPOSE(ROW(INDIRECT(E$41&amp;":"&amp;EOMONTH(E$41,0))))&gt;DebutVac)*(TRANSPOSE(ROW(INDIRECT(E$41&amp;":"&amp;EOMONTH(E$41,0))))&lt;FinVac))</f>
        <v>2</v>
      </c>
      <c r="Y57" s="99">
        <f t="array" aca="1" ref="Y57" ca="1">SUMPRODUCT((WEEKDAY(ROW(INDIRECT(F$41&amp;":"&amp;EOMONTH(F$41,0))))=ROWS($1:6))*(COUNTIF(Feries,ROW(INDIRECT(F$41&amp;":"&amp;EOMONTH(F$41,0))))=0))-SUMPRODUCT((WEEKDAY(TRANSPOSE(ROW(INDIRECT(F$41&amp;":"&amp;EOMONTH(F$41,0)))))=ROWS($1:6))*(COUNTIF(Feries,TRANSPOSE(ROW(INDIRECT(F$41&amp;":"&amp;EOMONTH(F$41,0)))))=0)*(TRANSPOSE(ROW(INDIRECT(F$41&amp;":"&amp;EOMONTH(F$41,0))))&gt;DebutVac)*(TRANSPOSE(ROW(INDIRECT(F$41&amp;":"&amp;EOMONTH(F$41,0))))&lt;FinVac))</f>
        <v>2</v>
      </c>
      <c r="Z57" s="99" t="e">
        <f t="array" aca="1" ref="Z57" ca="1">SUMPRODUCT((WEEKDAY(ROW(INDIRECT(G$41&amp;":"&amp;EOMONTH(G$41,0))))=ROWS($1:6))*(COUNTIF(Feries,ROW(INDIRECT(G$41&amp;":"&amp;EOMONTH(G$41,0))))=0))-SUMPRODUCT((WEEKDAY(TRANSPOSE(ROW(INDIRECT(G$41&amp;":"&amp;EOMONTH(G$41,0)))))=ROWS($1:6))*(COUNTIF(Feries,TRANSPOSE(ROW(INDIRECT(G$41&amp;":"&amp;EOMONTH(G$41,0)))))=0)*(TRANSPOSE(ROW(INDIRECT(G$41&amp;":"&amp;EOMONTH(G$41,0))))&gt;DebutVac)*(TRANSPOSE(ROW(INDIRECT(G$41&amp;":"&amp;EOMONTH(G$41,0))))&lt;FinVac))</f>
        <v>#REF!</v>
      </c>
      <c r="AA57" s="99">
        <f t="array" aca="1" ref="AA57" ca="1">SUMPRODUCT((WEEKDAY(ROW(INDIRECT(H$41&amp;":"&amp;EOMONTH(H$41,0))))=ROWS($1:6))*(COUNTIF(Feries,ROW(INDIRECT(H$41&amp;":"&amp;EOMONTH(H$41,0))))=0))-SUMPRODUCT((WEEKDAY(TRANSPOSE(ROW(INDIRECT(H$41&amp;":"&amp;EOMONTH(H$41,0)))))=ROWS($1:6))*(COUNTIF(Feries,TRANSPOSE(ROW(INDIRECT(H$41&amp;":"&amp;EOMONTH(H$41,0)))))=0)*(TRANSPOSE(ROW(INDIRECT(H$41&amp;":"&amp;EOMONTH(H$41,0))))&gt;DebutVac)*(TRANSPOSE(ROW(INDIRECT(H$41&amp;":"&amp;EOMONTH(H$41,0))))&lt;FinVac))</f>
        <v>3</v>
      </c>
      <c r="AB57" s="99">
        <f t="array" aca="1" ref="AB57" ca="1">SUMPRODUCT((WEEKDAY(ROW(INDIRECT(I$41&amp;":"&amp;EOMONTH(I$41,0))))=ROWS($1:6))*(COUNTIF(Feries,ROW(INDIRECT(I$41&amp;":"&amp;EOMONTH(I$41,0))))=0))-SUMPRODUCT((WEEKDAY(TRANSPOSE(ROW(INDIRECT(I$41&amp;":"&amp;EOMONTH(I$41,0)))))=ROWS($1:6))*(COUNTIF(Feries,TRANSPOSE(ROW(INDIRECT(I$41&amp;":"&amp;EOMONTH(I$41,0)))))=0)*(TRANSPOSE(ROW(INDIRECT(I$41&amp;":"&amp;EOMONTH(I$41,0))))&gt;DebutVac)*(TRANSPOSE(ROW(INDIRECT(I$41&amp;":"&amp;EOMONTH(I$41,0))))&lt;FinVac))</f>
        <v>3</v>
      </c>
      <c r="AC57" s="99" t="e">
        <f t="array" aca="1" ref="AC57" ca="1">SUMPRODUCT((WEEKDAY(ROW(INDIRECT(J$41&amp;":"&amp;EOMONTH(J$41,0))))=ROWS($1:6))*(COUNTIF(Feries,ROW(INDIRECT(J$41&amp;":"&amp;EOMONTH(J$41,0))))=0))-SUMPRODUCT((WEEKDAY(TRANSPOSE(ROW(INDIRECT(J$41&amp;":"&amp;EOMONTH(J$41,0)))))=ROWS($1:6))*(COUNTIF(Feries,TRANSPOSE(ROW(INDIRECT(J$41&amp;":"&amp;EOMONTH(J$41,0)))))=0)*(TRANSPOSE(ROW(INDIRECT(J$41&amp;":"&amp;EOMONTH(J$41,0))))&gt;DebutVac)*(TRANSPOSE(ROW(INDIRECT(J$41&amp;":"&amp;EOMONTH(J$41,0))))&lt;FinVac))</f>
        <v>#REF!</v>
      </c>
      <c r="AD57" s="99">
        <f t="array" aca="1" ref="AD57" ca="1">SUMPRODUCT((WEEKDAY(ROW(INDIRECT(K$41&amp;":"&amp;EOMONTH(K$41,0))))=ROWS($1:6))*(COUNTIF(Feries,ROW(INDIRECT(K$41&amp;":"&amp;EOMONTH(K$41,0))))=0))-SUMPRODUCT((WEEKDAY(TRANSPOSE(ROW(INDIRECT(K$41&amp;":"&amp;EOMONTH(K$41,0)))))=ROWS($1:6))*(COUNTIF(Feries,TRANSPOSE(ROW(INDIRECT(K$41&amp;":"&amp;EOMONTH(K$41,0)))))=0)*(TRANSPOSE(ROW(INDIRECT(K$41&amp;":"&amp;EOMONTH(K$41,0))))&gt;DebutVac)*(TRANSPOSE(ROW(INDIRECT(K$41&amp;":"&amp;EOMONTH(K$41,0))))&lt;FinVac))</f>
        <v>4</v>
      </c>
      <c r="AE57" s="99">
        <f t="array" aca="1" ref="AE57" ca="1">SUMPRODUCT((WEEKDAY(ROW(INDIRECT(L$41&amp;":"&amp;EOMONTH(L$41,0))))=ROWS($1:6))*(COUNTIF(Feries,ROW(INDIRECT(L$41&amp;":"&amp;EOMONTH(L$41,0))))=0))-SUMPRODUCT((WEEKDAY(TRANSPOSE(ROW(INDIRECT(L$41&amp;":"&amp;EOMONTH(L$41,0)))))=ROWS($1:6))*(COUNTIF(Feries,TRANSPOSE(ROW(INDIRECT(L$41&amp;":"&amp;EOMONTH(L$41,0)))))=0)*(TRANSPOSE(ROW(INDIRECT(L$41&amp;":"&amp;EOMONTH(L$41,0))))&gt;DebutVac)*(TRANSPOSE(ROW(INDIRECT(L$41&amp;":"&amp;EOMONTH(L$41,0))))&lt;FinVac))</f>
        <v>4</v>
      </c>
      <c r="AF57" s="99" t="e">
        <f t="array" aca="1" ref="AF57" ca="1">SUMPRODUCT((WEEKDAY(ROW(INDIRECT(M$41&amp;":"&amp;EOMONTH(M$41,0))))=ROWS($1:6))*(COUNTIF(Feries,ROW(INDIRECT(M$41&amp;":"&amp;EOMONTH(M$41,0))))=0))-SUMPRODUCT((WEEKDAY(TRANSPOSE(ROW(INDIRECT(M$41&amp;":"&amp;EOMONTH(M$41,0)))))=ROWS($1:6))*(COUNTIF(Feries,TRANSPOSE(ROW(INDIRECT(M$41&amp;":"&amp;EOMONTH(M$41,0)))))=0)*(TRANSPOSE(ROW(INDIRECT(M$41&amp;":"&amp;EOMONTH(M$41,0))))&gt;DebutVac)*(TRANSPOSE(ROW(INDIRECT(M$41&amp;":"&amp;EOMONTH(M$41,0))))&lt;FinVac))</f>
        <v>#REF!</v>
      </c>
      <c r="AG57" s="99">
        <f t="array" aca="1" ref="AG57" ca="1">SUMPRODUCT((WEEKDAY(ROW(INDIRECT(N$41&amp;":"&amp;EOMONTH(N$41,0))))=ROWS($1:6))*(COUNTIF(Feries,ROW(INDIRECT(N$41&amp;":"&amp;EOMONTH(N$41,0))))=0))-SUMPRODUCT((WEEKDAY(TRANSPOSE(ROW(INDIRECT(N$41&amp;":"&amp;EOMONTH(N$41,0)))))=ROWS($1:6))*(COUNTIF(Feries,TRANSPOSE(ROW(INDIRECT(N$41&amp;":"&amp;EOMONTH(N$41,0)))))=0)*(TRANSPOSE(ROW(INDIRECT(N$41&amp;":"&amp;EOMONTH(N$41,0))))&gt;DebutVac)*(TRANSPOSE(ROW(INDIRECT(N$41&amp;":"&amp;EOMONTH(N$41,0))))&lt;FinVac))</f>
        <v>1</v>
      </c>
      <c r="AH57" s="99">
        <f t="array" aca="1" ref="AH57" ca="1">SUMPRODUCT((WEEKDAY(ROW(INDIRECT(O$41&amp;":"&amp;EOMONTH(O$41,0))))=ROWS($1:6))*(COUNTIF(Feries,ROW(INDIRECT(O$41&amp;":"&amp;EOMONTH(O$41,0))))=0))-SUMPRODUCT((WEEKDAY(TRANSPOSE(ROW(INDIRECT(O$41&amp;":"&amp;EOMONTH(O$41,0)))))=ROWS($1:6))*(COUNTIF(Feries,TRANSPOSE(ROW(INDIRECT(O$41&amp;":"&amp;EOMONTH(O$41,0)))))=0)*(TRANSPOSE(ROW(INDIRECT(O$41&amp;":"&amp;EOMONTH(O$41,0))))&gt;DebutVac)*(TRANSPOSE(ROW(INDIRECT(O$41&amp;":"&amp;EOMONTH(O$41,0))))&lt;FinVac))</f>
        <v>1</v>
      </c>
      <c r="AI57" s="99" t="e">
        <f t="array" aca="1" ref="AI57" ca="1">SUMPRODUCT((WEEKDAY(ROW(INDIRECT(P$41&amp;":"&amp;EOMONTH(P$41,0))))=ROWS($1:6))*(COUNTIF(Feries,ROW(INDIRECT(P$41&amp;":"&amp;EOMONTH(P$41,0))))=0))-SUMPRODUCT((WEEKDAY(TRANSPOSE(ROW(INDIRECT(P$41&amp;":"&amp;EOMONTH(P$41,0)))))=ROWS($1:6))*(COUNTIF(Feries,TRANSPOSE(ROW(INDIRECT(P$41&amp;":"&amp;EOMONTH(P$41,0)))))=0)*(TRANSPOSE(ROW(INDIRECT(P$41&amp;":"&amp;EOMONTH(P$41,0))))&gt;DebutVac)*(TRANSPOSE(ROW(INDIRECT(P$41&amp;":"&amp;EOMONTH(P$41,0))))&lt;FinVac))</f>
        <v>#REF!</v>
      </c>
      <c r="AJ57" s="99">
        <f t="array" aca="1" ref="AJ57" ca="1">SUMPRODUCT((WEEKDAY(ROW(INDIRECT(Q$41&amp;":"&amp;EOMONTH(Q$41,0))))=ROWS($1:6))*(COUNTIF(Feries,ROW(INDIRECT(Q$41&amp;":"&amp;EOMONTH(Q$41,0))))=0))-SUMPRODUCT((WEEKDAY(TRANSPOSE(ROW(INDIRECT(Q$41&amp;":"&amp;EOMONTH(Q$41,0)))))=ROWS($1:6))*(COUNTIF(Feries,TRANSPOSE(ROW(INDIRECT(Q$41&amp;":"&amp;EOMONTH(Q$41,0)))))=0)*(TRANSPOSE(ROW(INDIRECT(Q$41&amp;":"&amp;EOMONTH(Q$41,0))))&gt;DebutVac)*(TRANSPOSE(ROW(INDIRECT(Q$41&amp;":"&amp;EOMONTH(Q$41,0))))&lt;FinVac))</f>
        <v>0</v>
      </c>
      <c r="AK57" s="18"/>
      <c r="AL57" s="18"/>
    </row>
    <row r="58" spans="2:38" ht="15.75" customHeight="1" thickBot="1">
      <c r="B58" s="45">
        <f t="shared" si="15"/>
        <v>42081</v>
      </c>
      <c r="C58" s="38">
        <f t="shared" si="21"/>
        <v>42081</v>
      </c>
      <c r="D58" s="1"/>
      <c r="E58" s="45">
        <f t="shared" si="16"/>
        <v>42112</v>
      </c>
      <c r="F58" s="38">
        <f t="shared" si="22"/>
        <v>42112</v>
      </c>
      <c r="G58" s="1"/>
      <c r="H58" s="45">
        <f t="shared" si="17"/>
        <v>42142</v>
      </c>
      <c r="I58" s="38">
        <f t="shared" si="23"/>
        <v>42142</v>
      </c>
      <c r="J58" s="1"/>
      <c r="K58" s="45">
        <f t="shared" si="18"/>
        <v>42173</v>
      </c>
      <c r="L58" s="38">
        <f t="shared" si="24"/>
        <v>42173</v>
      </c>
      <c r="M58" s="1"/>
      <c r="N58" s="45">
        <f t="shared" si="19"/>
        <v>42203</v>
      </c>
      <c r="O58" s="38">
        <f t="shared" si="25"/>
        <v>42203</v>
      </c>
      <c r="P58" s="1"/>
      <c r="Q58" s="45">
        <f t="shared" si="20"/>
        <v>42234</v>
      </c>
      <c r="R58" s="38">
        <f t="shared" si="26"/>
        <v>42234</v>
      </c>
      <c r="T58" s="97" t="s">
        <v>47</v>
      </c>
      <c r="U58" s="99">
        <f t="array" aca="1" ref="U58" ca="1">SUMPRODUCT((WEEKDAY(ROW(INDIRECT(B$41&amp;":"&amp;EOMONTH(B$41,0))))=ROWS($1:7))*(COUNTIF(Feries,ROW(INDIRECT(B$41&amp;":"&amp;EOMONTH(B$41,0))))=0))-SUMPRODUCT((WEEKDAY(TRANSPOSE(ROW(INDIRECT(B$41&amp;":"&amp;EOMONTH(B$41,0)))))=ROWS($1:7))*(COUNTIF(Feries,TRANSPOSE(ROW(INDIRECT(B$41&amp;":"&amp;EOMONTH(B$41,0)))))=0)*(TRANSPOSE(ROW(INDIRECT(B$41&amp;":"&amp;EOMONTH(B$41,0))))&gt;DebutVac)*(TRANSPOSE(ROW(INDIRECT(B$41&amp;":"&amp;EOMONTH(B$41,0))))&lt;FinVac))</f>
        <v>4</v>
      </c>
      <c r="V58" s="99">
        <f t="array" aca="1" ref="V58" ca="1">SUMPRODUCT((WEEKDAY(ROW(INDIRECT(C$41&amp;":"&amp;EOMONTH(C$41,0))))=ROWS($1:7))*(COUNTIF(Feries,ROW(INDIRECT(C$41&amp;":"&amp;EOMONTH(C$41,0))))=0))-SUMPRODUCT((WEEKDAY(TRANSPOSE(ROW(INDIRECT(C$41&amp;":"&amp;EOMONTH(C$41,0)))))=ROWS($1:7))*(COUNTIF(Feries,TRANSPOSE(ROW(INDIRECT(C$41&amp;":"&amp;EOMONTH(C$41,0)))))=0)*(TRANSPOSE(ROW(INDIRECT(C$41&amp;":"&amp;EOMONTH(C$41,0))))&gt;DebutVac)*(TRANSPOSE(ROW(INDIRECT(C$41&amp;":"&amp;EOMONTH(C$41,0))))&lt;FinVac))</f>
        <v>4</v>
      </c>
      <c r="W58" s="99" t="e">
        <f t="array" aca="1" ref="W58" ca="1">SUMPRODUCT((WEEKDAY(ROW(INDIRECT(D$41&amp;":"&amp;EOMONTH(D$41,0))))=ROWS($1:7))*(COUNTIF(Feries,ROW(INDIRECT(D$41&amp;":"&amp;EOMONTH(D$41,0))))=0))-SUMPRODUCT((WEEKDAY(TRANSPOSE(ROW(INDIRECT(D$41&amp;":"&amp;EOMONTH(D$41,0)))))=ROWS($1:7))*(COUNTIF(Feries,TRANSPOSE(ROW(INDIRECT(D$41&amp;":"&amp;EOMONTH(D$41,0)))))=0)*(TRANSPOSE(ROW(INDIRECT(D$41&amp;":"&amp;EOMONTH(D$41,0))))&gt;DebutVac)*(TRANSPOSE(ROW(INDIRECT(D$41&amp;":"&amp;EOMONTH(D$41,0))))&lt;FinVac))</f>
        <v>#REF!</v>
      </c>
      <c r="X58" s="99">
        <f t="array" aca="1" ref="X58" ca="1">SUMPRODUCT((WEEKDAY(ROW(INDIRECT(E$41&amp;":"&amp;EOMONTH(E$41,0))))=ROWS($1:7))*(COUNTIF(Feries,ROW(INDIRECT(E$41&amp;":"&amp;EOMONTH(E$41,0))))=0))-SUMPRODUCT((WEEKDAY(TRANSPOSE(ROW(INDIRECT(E$41&amp;":"&amp;EOMONTH(E$41,0)))))=ROWS($1:7))*(COUNTIF(Feries,TRANSPOSE(ROW(INDIRECT(E$41&amp;":"&amp;EOMONTH(E$41,0)))))=0)*(TRANSPOSE(ROW(INDIRECT(E$41&amp;":"&amp;EOMONTH(E$41,0))))&gt;DebutVac)*(TRANSPOSE(ROW(INDIRECT(E$41&amp;":"&amp;EOMONTH(E$41,0))))&lt;FinVac))</f>
        <v>1</v>
      </c>
      <c r="Y58" s="99">
        <f t="array" aca="1" ref="Y58" ca="1">SUMPRODUCT((WEEKDAY(ROW(INDIRECT(F$41&amp;":"&amp;EOMONTH(F$41,0))))=ROWS($1:7))*(COUNTIF(Feries,ROW(INDIRECT(F$41&amp;":"&amp;EOMONTH(F$41,0))))=0))-SUMPRODUCT((WEEKDAY(TRANSPOSE(ROW(INDIRECT(F$41&amp;":"&amp;EOMONTH(F$41,0)))))=ROWS($1:7))*(COUNTIF(Feries,TRANSPOSE(ROW(INDIRECT(F$41&amp;":"&amp;EOMONTH(F$41,0)))))=0)*(TRANSPOSE(ROW(INDIRECT(F$41&amp;":"&amp;EOMONTH(F$41,0))))&gt;DebutVac)*(TRANSPOSE(ROW(INDIRECT(F$41&amp;":"&amp;EOMONTH(F$41,0))))&lt;FinVac))</f>
        <v>1</v>
      </c>
      <c r="Z58" s="99" t="e">
        <f t="array" aca="1" ref="Z58" ca="1">SUMPRODUCT((WEEKDAY(ROW(INDIRECT(G$41&amp;":"&amp;EOMONTH(G$41,0))))=ROWS($1:7))*(COUNTIF(Feries,ROW(INDIRECT(G$41&amp;":"&amp;EOMONTH(G$41,0))))=0))-SUMPRODUCT((WEEKDAY(TRANSPOSE(ROW(INDIRECT(G$41&amp;":"&amp;EOMONTH(G$41,0)))))=ROWS($1:7))*(COUNTIF(Feries,TRANSPOSE(ROW(INDIRECT(G$41&amp;":"&amp;EOMONTH(G$41,0)))))=0)*(TRANSPOSE(ROW(INDIRECT(G$41&amp;":"&amp;EOMONTH(G$41,0))))&gt;DebutVac)*(TRANSPOSE(ROW(INDIRECT(G$41&amp;":"&amp;EOMONTH(G$41,0))))&lt;FinVac))</f>
        <v>#REF!</v>
      </c>
      <c r="AA58" s="99">
        <f t="array" aca="1" ref="AA58" ca="1">SUMPRODUCT((WEEKDAY(ROW(INDIRECT(H$41&amp;":"&amp;EOMONTH(H$41,0))))=ROWS($1:7))*(COUNTIF(Feries,ROW(INDIRECT(H$41&amp;":"&amp;EOMONTH(H$41,0))))=0))-SUMPRODUCT((WEEKDAY(TRANSPOSE(ROW(INDIRECT(H$41&amp;":"&amp;EOMONTH(H$41,0)))))=ROWS($1:7))*(COUNTIF(Feries,TRANSPOSE(ROW(INDIRECT(H$41&amp;":"&amp;EOMONTH(H$41,0)))))=0)*(TRANSPOSE(ROW(INDIRECT(H$41&amp;":"&amp;EOMONTH(H$41,0))))&gt;DebutVac)*(TRANSPOSE(ROW(INDIRECT(H$41&amp;":"&amp;EOMONTH(H$41,0))))&lt;FinVac))</f>
        <v>5</v>
      </c>
      <c r="AB58" s="99">
        <f t="array" aca="1" ref="AB58" ca="1">SUMPRODUCT((WEEKDAY(ROW(INDIRECT(I$41&amp;":"&amp;EOMONTH(I$41,0))))=ROWS($1:7))*(COUNTIF(Feries,ROW(INDIRECT(I$41&amp;":"&amp;EOMONTH(I$41,0))))=0))-SUMPRODUCT((WEEKDAY(TRANSPOSE(ROW(INDIRECT(I$41&amp;":"&amp;EOMONTH(I$41,0)))))=ROWS($1:7))*(COUNTIF(Feries,TRANSPOSE(ROW(INDIRECT(I$41&amp;":"&amp;EOMONTH(I$41,0)))))=0)*(TRANSPOSE(ROW(INDIRECT(I$41&amp;":"&amp;EOMONTH(I$41,0))))&gt;DebutVac)*(TRANSPOSE(ROW(INDIRECT(I$41&amp;":"&amp;EOMONTH(I$41,0))))&lt;FinVac))</f>
        <v>5</v>
      </c>
      <c r="AC58" s="99" t="e">
        <f t="array" aca="1" ref="AC58" ca="1">SUMPRODUCT((WEEKDAY(ROW(INDIRECT(J$41&amp;":"&amp;EOMONTH(J$41,0))))=ROWS($1:7))*(COUNTIF(Feries,ROW(INDIRECT(J$41&amp;":"&amp;EOMONTH(J$41,0))))=0))-SUMPRODUCT((WEEKDAY(TRANSPOSE(ROW(INDIRECT(J$41&amp;":"&amp;EOMONTH(J$41,0)))))=ROWS($1:7))*(COUNTIF(Feries,TRANSPOSE(ROW(INDIRECT(J$41&amp;":"&amp;EOMONTH(J$41,0)))))=0)*(TRANSPOSE(ROW(INDIRECT(J$41&amp;":"&amp;EOMONTH(J$41,0))))&gt;DebutVac)*(TRANSPOSE(ROW(INDIRECT(J$41&amp;":"&amp;EOMONTH(J$41,0))))&lt;FinVac))</f>
        <v>#REF!</v>
      </c>
      <c r="AD58" s="99">
        <f t="array" aca="1" ref="AD58" ca="1">SUMPRODUCT((WEEKDAY(ROW(INDIRECT(K$41&amp;":"&amp;EOMONTH(K$41,0))))=ROWS($1:7))*(COUNTIF(Feries,ROW(INDIRECT(K$41&amp;":"&amp;EOMONTH(K$41,0))))=0))-SUMPRODUCT((WEEKDAY(TRANSPOSE(ROW(INDIRECT(K$41&amp;":"&amp;EOMONTH(K$41,0)))))=ROWS($1:7))*(COUNTIF(Feries,TRANSPOSE(ROW(INDIRECT(K$41&amp;":"&amp;EOMONTH(K$41,0)))))=0)*(TRANSPOSE(ROW(INDIRECT(K$41&amp;":"&amp;EOMONTH(K$41,0))))&gt;DebutVac)*(TRANSPOSE(ROW(INDIRECT(K$41&amp;":"&amp;EOMONTH(K$41,0))))&lt;FinVac))</f>
        <v>4</v>
      </c>
      <c r="AE58" s="99">
        <f t="array" aca="1" ref="AE58" ca="1">SUMPRODUCT((WEEKDAY(ROW(INDIRECT(L$41&amp;":"&amp;EOMONTH(L$41,0))))=ROWS($1:7))*(COUNTIF(Feries,ROW(INDIRECT(L$41&amp;":"&amp;EOMONTH(L$41,0))))=0))-SUMPRODUCT((WEEKDAY(TRANSPOSE(ROW(INDIRECT(L$41&amp;":"&amp;EOMONTH(L$41,0)))))=ROWS($1:7))*(COUNTIF(Feries,TRANSPOSE(ROW(INDIRECT(L$41&amp;":"&amp;EOMONTH(L$41,0)))))=0)*(TRANSPOSE(ROW(INDIRECT(L$41&amp;":"&amp;EOMONTH(L$41,0))))&gt;DebutVac)*(TRANSPOSE(ROW(INDIRECT(L$41&amp;":"&amp;EOMONTH(L$41,0))))&lt;FinVac))</f>
        <v>4</v>
      </c>
      <c r="AF58" s="99" t="e">
        <f t="array" aca="1" ref="AF58" ca="1">SUMPRODUCT((WEEKDAY(ROW(INDIRECT(M$41&amp;":"&amp;EOMONTH(M$41,0))))=ROWS($1:7))*(COUNTIF(Feries,ROW(INDIRECT(M$41&amp;":"&amp;EOMONTH(M$41,0))))=0))-SUMPRODUCT((WEEKDAY(TRANSPOSE(ROW(INDIRECT(M$41&amp;":"&amp;EOMONTH(M$41,0)))))=ROWS($1:7))*(COUNTIF(Feries,TRANSPOSE(ROW(INDIRECT(M$41&amp;":"&amp;EOMONTH(M$41,0)))))=0)*(TRANSPOSE(ROW(INDIRECT(M$41&amp;":"&amp;EOMONTH(M$41,0))))&gt;DebutVac)*(TRANSPOSE(ROW(INDIRECT(M$41&amp;":"&amp;EOMONTH(M$41,0))))&lt;FinVac))</f>
        <v>#REF!</v>
      </c>
      <c r="AG58" s="99">
        <f t="array" aca="1" ref="AG58" ca="1">SUMPRODUCT((WEEKDAY(ROW(INDIRECT(N$41&amp;":"&amp;EOMONTH(N$41,0))))=ROWS($1:7))*(COUNTIF(Feries,ROW(INDIRECT(N$41&amp;":"&amp;EOMONTH(N$41,0))))=0))-SUMPRODUCT((WEEKDAY(TRANSPOSE(ROW(INDIRECT(N$41&amp;":"&amp;EOMONTH(N$41,0)))))=ROWS($1:7))*(COUNTIF(Feries,TRANSPOSE(ROW(INDIRECT(N$41&amp;":"&amp;EOMONTH(N$41,0)))))=0)*(TRANSPOSE(ROW(INDIRECT(N$41&amp;":"&amp;EOMONTH(N$41,0))))&gt;DebutVac)*(TRANSPOSE(ROW(INDIRECT(N$41&amp;":"&amp;EOMONTH(N$41,0))))&lt;FinVac))</f>
        <v>0</v>
      </c>
      <c r="AH58" s="99">
        <f t="array" aca="1" ref="AH58" ca="1">SUMPRODUCT((WEEKDAY(ROW(INDIRECT(O$41&amp;":"&amp;EOMONTH(O$41,0))))=ROWS($1:7))*(COUNTIF(Feries,ROW(INDIRECT(O$41&amp;":"&amp;EOMONTH(O$41,0))))=0))-SUMPRODUCT((WEEKDAY(TRANSPOSE(ROW(INDIRECT(O$41&amp;":"&amp;EOMONTH(O$41,0)))))=ROWS($1:7))*(COUNTIF(Feries,TRANSPOSE(ROW(INDIRECT(O$41&amp;":"&amp;EOMONTH(O$41,0)))))=0)*(TRANSPOSE(ROW(INDIRECT(O$41&amp;":"&amp;EOMONTH(O$41,0))))&gt;DebutVac)*(TRANSPOSE(ROW(INDIRECT(O$41&amp;":"&amp;EOMONTH(O$41,0))))&lt;FinVac))</f>
        <v>0</v>
      </c>
      <c r="AI58" s="99" t="e">
        <f t="array" aca="1" ref="AI58" ca="1">SUMPRODUCT((WEEKDAY(ROW(INDIRECT(P$41&amp;":"&amp;EOMONTH(P$41,0))))=ROWS($1:7))*(COUNTIF(Feries,ROW(INDIRECT(P$41&amp;":"&amp;EOMONTH(P$41,0))))=0))-SUMPRODUCT((WEEKDAY(TRANSPOSE(ROW(INDIRECT(P$41&amp;":"&amp;EOMONTH(P$41,0)))))=ROWS($1:7))*(COUNTIF(Feries,TRANSPOSE(ROW(INDIRECT(P$41&amp;":"&amp;EOMONTH(P$41,0)))))=0)*(TRANSPOSE(ROW(INDIRECT(P$41&amp;":"&amp;EOMONTH(P$41,0))))&gt;DebutVac)*(TRANSPOSE(ROW(INDIRECT(P$41&amp;":"&amp;EOMONTH(P$41,0))))&lt;FinVac))</f>
        <v>#REF!</v>
      </c>
      <c r="AJ58" s="99">
        <f t="array" aca="1" ref="AJ58" ca="1">SUMPRODUCT((WEEKDAY(ROW(INDIRECT(Q$41&amp;":"&amp;EOMONTH(Q$41,0))))=ROWS($1:7))*(COUNTIF(Feries,ROW(INDIRECT(Q$41&amp;":"&amp;EOMONTH(Q$41,0))))=0))-SUMPRODUCT((WEEKDAY(TRANSPOSE(ROW(INDIRECT(Q$41&amp;":"&amp;EOMONTH(Q$41,0)))))=ROWS($1:7))*(COUNTIF(Feries,TRANSPOSE(ROW(INDIRECT(Q$41&amp;":"&amp;EOMONTH(Q$41,0)))))=0)*(TRANSPOSE(ROW(INDIRECT(Q$41&amp;":"&amp;EOMONTH(Q$41,0))))&gt;DebutVac)*(TRANSPOSE(ROW(INDIRECT(Q$41&amp;":"&amp;EOMONTH(Q$41,0))))&lt;FinVac))</f>
        <v>0</v>
      </c>
      <c r="AK58" s="18"/>
      <c r="AL58" s="18"/>
    </row>
    <row r="59" spans="2:38" ht="15.75" customHeight="1" thickBot="1">
      <c r="B59" s="45">
        <f t="shared" si="15"/>
        <v>42082</v>
      </c>
      <c r="C59" s="38">
        <f t="shared" si="21"/>
        <v>42082</v>
      </c>
      <c r="D59" s="1"/>
      <c r="E59" s="45">
        <f t="shared" si="16"/>
        <v>42113</v>
      </c>
      <c r="F59" s="38">
        <f t="shared" si="22"/>
        <v>42113</v>
      </c>
      <c r="G59" s="1"/>
      <c r="H59" s="45">
        <f t="shared" si="17"/>
        <v>42143</v>
      </c>
      <c r="I59" s="38">
        <f t="shared" si="23"/>
        <v>42143</v>
      </c>
      <c r="J59" s="1"/>
      <c r="K59" s="45">
        <f t="shared" si="18"/>
        <v>42174</v>
      </c>
      <c r="L59" s="38">
        <f t="shared" si="24"/>
        <v>42174</v>
      </c>
      <c r="M59" s="1"/>
      <c r="N59" s="45">
        <f t="shared" si="19"/>
        <v>42204</v>
      </c>
      <c r="O59" s="38">
        <f t="shared" si="25"/>
        <v>42204</v>
      </c>
      <c r="P59" s="1"/>
      <c r="Q59" s="45">
        <f t="shared" si="20"/>
        <v>42235</v>
      </c>
      <c r="R59" s="38">
        <f t="shared" si="26"/>
        <v>42235</v>
      </c>
      <c r="T59" s="95" t="s">
        <v>13</v>
      </c>
      <c r="U59" s="96">
        <f t="array" aca="1" ref="U59" ca="1">SUMPRODUCT((WEEKDAY(ROW(INDIRECT(B$41&amp;":"&amp;EOMONTH(B$41,0))))&gt;1)*(COUNTIF(Feries,ROW(INDIRECT(B$41&amp;":"&amp;EOMONTH(B$41,0))))=0))-SUMPRODUCT((WEEKDAY(TRANSPOSE(ROW(INDIRECT(B$41&amp;":"&amp;EOMONTH(B$41,0)))))&gt;1)*(COUNTIF(Feries,TRANSPOSE(ROW(INDIRECT(B$41&amp;":"&amp;EOMONTH(B$41,0)))))=0)
*(TRANSPOSE(ROW(INDIRECT(B$41&amp;":"&amp;EOMONTH(B$41,0))))&gt;DebutVac)*(TRANSPOSE(ROW(INDIRECT(B$41&amp;":"&amp;EOMONTH(B$41,0))))&lt;FinVac))</f>
        <v>26</v>
      </c>
      <c r="V59" s="96">
        <f t="array" aca="1" ref="V59" ca="1">SUMPRODUCT((WEEKDAY(ROW(INDIRECT(C$41&amp;":"&amp;EOMONTH(C$41,0))))&gt;1)*(COUNTIF(Feries,ROW(INDIRECT(C$41&amp;":"&amp;EOMONTH(C$41,0))))=0))-SUMPRODUCT((WEEKDAY(TRANSPOSE(ROW(INDIRECT(C$41&amp;":"&amp;EOMONTH(C$41,0)))))&gt;1)*(COUNTIF(Feries,TRANSPOSE(ROW(INDIRECT(C$41&amp;":"&amp;EOMONTH(C$41,0)))))=0)
*(TRANSPOSE(ROW(INDIRECT(C$41&amp;":"&amp;EOMONTH(C$41,0))))&gt;DebutVac)*(TRANSPOSE(ROW(INDIRECT(C$41&amp;":"&amp;EOMONTH(C$41,0))))&lt;FinVac))</f>
        <v>26</v>
      </c>
      <c r="W59" s="96" t="e">
        <f t="array" aca="1" ref="W59" ca="1">SUMPRODUCT((WEEKDAY(ROW(INDIRECT(D$41&amp;":"&amp;EOMONTH(D$41,0))))&gt;1)*(COUNTIF(Feries,ROW(INDIRECT(D$41&amp;":"&amp;EOMONTH(D$41,0))))=0))-SUMPRODUCT((WEEKDAY(TRANSPOSE(ROW(INDIRECT(D$41&amp;":"&amp;EOMONTH(D$41,0)))))&gt;1)*(COUNTIF(Feries,TRANSPOSE(ROW(INDIRECT(D$41&amp;":"&amp;EOMONTH(D$41,0)))))=0)
*(TRANSPOSE(ROW(INDIRECT(D$41&amp;":"&amp;EOMONTH(D$41,0))))&gt;DebutVac)*(TRANSPOSE(ROW(INDIRECT(D$41&amp;":"&amp;EOMONTH(D$41,0))))&lt;FinVac))</f>
        <v>#REF!</v>
      </c>
      <c r="X59" s="96">
        <f t="array" aca="1" ref="X59" ca="1">SUMPRODUCT((WEEKDAY(ROW(INDIRECT(E$41&amp;":"&amp;EOMONTH(E$41,0))))&gt;1)*(COUNTIF(Feries,ROW(INDIRECT(E$41&amp;":"&amp;EOMONTH(E$41,0))))=0))-SUMPRODUCT((WEEKDAY(TRANSPOSE(ROW(INDIRECT(E$41&amp;":"&amp;EOMONTH(E$41,0)))))&gt;1)*(COUNTIF(Feries,TRANSPOSE(ROW(INDIRECT(E$41&amp;":"&amp;EOMONTH(E$41,0)))))=0)
*(TRANSPOSE(ROW(INDIRECT(E$41&amp;":"&amp;EOMONTH(E$41,0))))&gt;DebutVac)*(TRANSPOSE(ROW(INDIRECT(E$41&amp;":"&amp;EOMONTH(E$41,0))))&lt;FinVac))</f>
        <v>12</v>
      </c>
      <c r="Y59" s="96">
        <f t="array" aca="1" ref="Y59" ca="1">SUMPRODUCT((WEEKDAY(ROW(INDIRECT(F$41&amp;":"&amp;EOMONTH(F$41,0))))&gt;1)*(COUNTIF(Feries,ROW(INDIRECT(F$41&amp;":"&amp;EOMONTH(F$41,0))))=0))-SUMPRODUCT((WEEKDAY(TRANSPOSE(ROW(INDIRECT(F$41&amp;":"&amp;EOMONTH(F$41,0)))))&gt;1)*(COUNTIF(Feries,TRANSPOSE(ROW(INDIRECT(F$41&amp;":"&amp;EOMONTH(F$41,0)))))=0)
*(TRANSPOSE(ROW(INDIRECT(F$41&amp;":"&amp;EOMONTH(F$41,0))))&gt;DebutVac)*(TRANSPOSE(ROW(INDIRECT(F$41&amp;":"&amp;EOMONTH(F$41,0))))&lt;FinVac))</f>
        <v>12</v>
      </c>
      <c r="Z59" s="96" t="e">
        <f t="array" aca="1" ref="Z59" ca="1">SUMPRODUCT((WEEKDAY(ROW(INDIRECT(G$41&amp;":"&amp;EOMONTH(G$41,0))))&gt;1)*(COUNTIF(Feries,ROW(INDIRECT(G$41&amp;":"&amp;EOMONTH(G$41,0))))=0))-SUMPRODUCT((WEEKDAY(TRANSPOSE(ROW(INDIRECT(G$41&amp;":"&amp;EOMONTH(G$41,0)))))&gt;1)*(COUNTIF(Feries,TRANSPOSE(ROW(INDIRECT(G$41&amp;":"&amp;EOMONTH(G$41,0)))))=0)
*(TRANSPOSE(ROW(INDIRECT(G$41&amp;":"&amp;EOMONTH(G$41,0))))&gt;DebutVac)*(TRANSPOSE(ROW(INDIRECT(G$41&amp;":"&amp;EOMONTH(G$41,0))))&lt;FinVac))</f>
        <v>#REF!</v>
      </c>
      <c r="AA59" s="96">
        <f t="array" aca="1" ref="AA59" ca="1">SUMPRODUCT((WEEKDAY(ROW(INDIRECT(H$41&amp;":"&amp;EOMONTH(H$41,0))))&gt;1)*(COUNTIF(Feries,ROW(INDIRECT(H$41&amp;":"&amp;EOMONTH(H$41,0))))=0))-SUMPRODUCT((WEEKDAY(TRANSPOSE(ROW(INDIRECT(H$41&amp;":"&amp;EOMONTH(H$41,0)))))&gt;1)*(COUNTIF(Feries,TRANSPOSE(ROW(INDIRECT(H$41&amp;":"&amp;EOMONTH(H$41,0)))))=0)
*(TRANSPOSE(ROW(INDIRECT(H$41&amp;":"&amp;EOMONTH(H$41,0))))&gt;DebutVac)*(TRANSPOSE(ROW(INDIRECT(H$41&amp;":"&amp;EOMONTH(H$41,0))))&lt;FinVac))</f>
        <v>22</v>
      </c>
      <c r="AB59" s="96">
        <f t="array" aca="1" ref="AB59" ca="1">SUMPRODUCT((WEEKDAY(ROW(INDIRECT(I$41&amp;":"&amp;EOMONTH(I$41,0))))&gt;1)*(COUNTIF(Feries,ROW(INDIRECT(I$41&amp;":"&amp;EOMONTH(I$41,0))))=0))-SUMPRODUCT((WEEKDAY(TRANSPOSE(ROW(INDIRECT(I$41&amp;":"&amp;EOMONTH(I$41,0)))))&gt;1)*(COUNTIF(Feries,TRANSPOSE(ROW(INDIRECT(I$41&amp;":"&amp;EOMONTH(I$41,0)))))=0)
*(TRANSPOSE(ROW(INDIRECT(I$41&amp;":"&amp;EOMONTH(I$41,0))))&gt;DebutVac)*(TRANSPOSE(ROW(INDIRECT(I$41&amp;":"&amp;EOMONTH(I$41,0))))&lt;FinVac))</f>
        <v>22</v>
      </c>
      <c r="AC59" s="96" t="e">
        <f t="array" aca="1" ref="AC59" ca="1">SUMPRODUCT((WEEKDAY(ROW(INDIRECT(J$41&amp;":"&amp;EOMONTH(J$41,0))))&gt;1)*(COUNTIF(Feries,ROW(INDIRECT(J$41&amp;":"&amp;EOMONTH(J$41,0))))=0))-SUMPRODUCT((WEEKDAY(TRANSPOSE(ROW(INDIRECT(J$41&amp;":"&amp;EOMONTH(J$41,0)))))&gt;1)*(COUNTIF(Feries,TRANSPOSE(ROW(INDIRECT(J$41&amp;":"&amp;EOMONTH(J$41,0)))))=0)
*(TRANSPOSE(ROW(INDIRECT(J$41&amp;":"&amp;EOMONTH(J$41,0))))&gt;DebutVac)*(TRANSPOSE(ROW(INDIRECT(J$41&amp;":"&amp;EOMONTH(J$41,0))))&lt;FinVac))</f>
        <v>#REF!</v>
      </c>
      <c r="AD59" s="96">
        <f t="array" aca="1" ref="AD59" ca="1">SUMPRODUCT((WEEKDAY(ROW(INDIRECT(K$41&amp;":"&amp;EOMONTH(K$41,0))))&gt;1)*(COUNTIF(Feries,ROW(INDIRECT(K$41&amp;":"&amp;EOMONTH(K$41,0))))=0))-SUMPRODUCT((WEEKDAY(TRANSPOSE(ROW(INDIRECT(K$41&amp;":"&amp;EOMONTH(K$41,0)))))&gt;1)*(COUNTIF(Feries,TRANSPOSE(ROW(INDIRECT(K$41&amp;":"&amp;EOMONTH(K$41,0)))))=0)
*(TRANSPOSE(ROW(INDIRECT(K$41&amp;":"&amp;EOMONTH(K$41,0))))&gt;DebutVac)*(TRANSPOSE(ROW(INDIRECT(K$41&amp;":"&amp;EOMONTH(K$41,0))))&lt;FinVac))</f>
        <v>26</v>
      </c>
      <c r="AE59" s="96">
        <f t="array" aca="1" ref="AE59" ca="1">SUMPRODUCT((WEEKDAY(ROW(INDIRECT(L$41&amp;":"&amp;EOMONTH(L$41,0))))&gt;1)*(COUNTIF(Feries,ROW(INDIRECT(L$41&amp;":"&amp;EOMONTH(L$41,0))))=0))-SUMPRODUCT((WEEKDAY(TRANSPOSE(ROW(INDIRECT(L$41&amp;":"&amp;EOMONTH(L$41,0)))))&gt;1)*(COUNTIF(Feries,TRANSPOSE(ROW(INDIRECT(L$41&amp;":"&amp;EOMONTH(L$41,0)))))=0)
*(TRANSPOSE(ROW(INDIRECT(L$41&amp;":"&amp;EOMONTH(L$41,0))))&gt;DebutVac)*(TRANSPOSE(ROW(INDIRECT(L$41&amp;":"&amp;EOMONTH(L$41,0))))&lt;FinVac))</f>
        <v>26</v>
      </c>
      <c r="AF59" s="96" t="e">
        <f t="array" aca="1" ref="AF59" ca="1">SUMPRODUCT((WEEKDAY(ROW(INDIRECT(M$41&amp;":"&amp;EOMONTH(M$41,0))))&gt;1)*(COUNTIF(Feries,ROW(INDIRECT(M$41&amp;":"&amp;EOMONTH(M$41,0))))=0))-SUMPRODUCT((WEEKDAY(TRANSPOSE(ROW(INDIRECT(M$41&amp;":"&amp;EOMONTH(M$41,0)))))&gt;1)*(COUNTIF(Feries,TRANSPOSE(ROW(INDIRECT(M$41&amp;":"&amp;EOMONTH(M$41,0)))))=0)
*(TRANSPOSE(ROW(INDIRECT(M$41&amp;":"&amp;EOMONTH(M$41,0))))&gt;DebutVac)*(TRANSPOSE(ROW(INDIRECT(M$41&amp;":"&amp;EOMONTH(M$41,0))))&lt;FinVac))</f>
        <v>#REF!</v>
      </c>
      <c r="AG59" s="96">
        <f t="array" aca="1" ref="AG59" ca="1">SUMPRODUCT((WEEKDAY(ROW(INDIRECT(N$41&amp;":"&amp;EOMONTH(N$41,0))))&gt;1)*(COUNTIF(Feries,ROW(INDIRECT(N$41&amp;":"&amp;EOMONTH(N$41,0))))=0))-SUMPRODUCT((WEEKDAY(TRANSPOSE(ROW(INDIRECT(N$41&amp;":"&amp;EOMONTH(N$41,0)))))&gt;1)*(COUNTIF(Feries,TRANSPOSE(ROW(INDIRECT(N$41&amp;":"&amp;EOMONTH(N$41,0)))))=0)
*(TRANSPOSE(ROW(INDIRECT(N$41&amp;":"&amp;EOMONTH(N$41,0))))&gt;DebutVac)*(TRANSPOSE(ROW(INDIRECT(N$41&amp;":"&amp;EOMONTH(N$41,0))))&lt;FinVac))</f>
        <v>3</v>
      </c>
      <c r="AH59" s="96">
        <f t="array" aca="1" ref="AH59" ca="1">SUMPRODUCT((WEEKDAY(ROW(INDIRECT(O$41&amp;":"&amp;EOMONTH(O$41,0))))&gt;1)*(COUNTIF(Feries,ROW(INDIRECT(O$41&amp;":"&amp;EOMONTH(O$41,0))))=0))-SUMPRODUCT((WEEKDAY(TRANSPOSE(ROW(INDIRECT(O$41&amp;":"&amp;EOMONTH(O$41,0)))))&gt;1)*(COUNTIF(Feries,TRANSPOSE(ROW(INDIRECT(O$41&amp;":"&amp;EOMONTH(O$41,0)))))=0)
*(TRANSPOSE(ROW(INDIRECT(O$41&amp;":"&amp;EOMONTH(O$41,0))))&gt;DebutVac)*(TRANSPOSE(ROW(INDIRECT(O$41&amp;":"&amp;EOMONTH(O$41,0))))&lt;FinVac))</f>
        <v>3</v>
      </c>
      <c r="AI59" s="96" t="e">
        <f t="array" aca="1" ref="AI59" ca="1">SUMPRODUCT((WEEKDAY(ROW(INDIRECT(P$41&amp;":"&amp;EOMONTH(P$41,0))))&gt;1)*(COUNTIF(Feries,ROW(INDIRECT(P$41&amp;":"&amp;EOMONTH(P$41,0))))=0))-SUMPRODUCT((WEEKDAY(TRANSPOSE(ROW(INDIRECT(P$41&amp;":"&amp;EOMONTH(P$41,0)))))&gt;1)*(COUNTIF(Feries,TRANSPOSE(ROW(INDIRECT(P$41&amp;":"&amp;EOMONTH(P$41,0)))))=0)
*(TRANSPOSE(ROW(INDIRECT(P$41&amp;":"&amp;EOMONTH(P$41,0))))&gt;DebutVac)*(TRANSPOSE(ROW(INDIRECT(P$41&amp;":"&amp;EOMONTH(P$41,0))))&lt;FinVac))</f>
        <v>#REF!</v>
      </c>
      <c r="AJ59" s="96">
        <f t="array" aca="1" ref="AJ59" ca="1">SUMPRODUCT((WEEKDAY(ROW(INDIRECT(Q$41&amp;":"&amp;EOMONTH(Q$41,0))))&gt;1)*(COUNTIF(Feries,ROW(INDIRECT(Q$41&amp;":"&amp;EOMONTH(Q$41,0))))=0))-SUMPRODUCT((WEEKDAY(TRANSPOSE(ROW(INDIRECT(Q$41&amp;":"&amp;EOMONTH(Q$41,0)))))&gt;1)*(COUNTIF(Feries,TRANSPOSE(ROW(INDIRECT(Q$41&amp;":"&amp;EOMONTH(Q$41,0)))))=0)
*(TRANSPOSE(ROW(INDIRECT(Q$41&amp;":"&amp;EOMONTH(Q$41,0))))&gt;DebutVac)*(TRANSPOSE(ROW(INDIRECT(Q$41&amp;":"&amp;EOMONTH(Q$41,0))))&lt;FinVac))</f>
        <v>0</v>
      </c>
      <c r="AK59" s="18"/>
      <c r="AL59" s="18"/>
    </row>
    <row r="60" spans="2:38" ht="15.75" customHeight="1" thickBot="1">
      <c r="B60" s="45">
        <f t="shared" si="15"/>
        <v>42083</v>
      </c>
      <c r="C60" s="38">
        <f t="shared" si="21"/>
        <v>42083</v>
      </c>
      <c r="D60" s="1"/>
      <c r="E60" s="45">
        <f t="shared" si="16"/>
        <v>42114</v>
      </c>
      <c r="F60" s="38">
        <f t="shared" si="22"/>
        <v>42114</v>
      </c>
      <c r="G60" s="1"/>
      <c r="H60" s="45">
        <f t="shared" si="17"/>
        <v>42144</v>
      </c>
      <c r="I60" s="38">
        <f t="shared" si="23"/>
        <v>42144</v>
      </c>
      <c r="J60" s="1"/>
      <c r="K60" s="45">
        <f t="shared" si="18"/>
        <v>42175</v>
      </c>
      <c r="L60" s="38">
        <f t="shared" si="24"/>
        <v>42175</v>
      </c>
      <c r="M60" s="1"/>
      <c r="N60" s="45">
        <f t="shared" si="19"/>
        <v>42205</v>
      </c>
      <c r="O60" s="38">
        <f t="shared" si="25"/>
        <v>42205</v>
      </c>
      <c r="P60" s="1"/>
      <c r="Q60" s="45">
        <f t="shared" si="20"/>
        <v>42236</v>
      </c>
      <c r="R60" s="38">
        <f t="shared" si="26"/>
        <v>42236</v>
      </c>
      <c r="T60" s="72" t="s">
        <v>14</v>
      </c>
      <c r="U60" s="51">
        <f t="shared" ref="U60" ca="1" si="43">SUMPRODUCT(COUNTIF(Feries,B41:B71))</f>
        <v>0</v>
      </c>
      <c r="V60" s="49">
        <f t="shared" ref="V60" ca="1" si="44">SUMPRODUCT(COUNTIF(Feries,C41:C71))</f>
        <v>0</v>
      </c>
      <c r="W60" s="49">
        <f t="shared" ref="W60" ca="1" si="45">SUMPRODUCT(COUNTIF(Feries,D41:D71))</f>
        <v>0</v>
      </c>
      <c r="X60" s="51">
        <f t="shared" ref="X60" ca="1" si="46">SUMPRODUCT(COUNTIF(Feries,E41:E71))</f>
        <v>1</v>
      </c>
      <c r="Y60" s="49">
        <f t="shared" ref="Y60" ca="1" si="47">SUMPRODUCT(COUNTIF(Feries,F41:F71))</f>
        <v>1</v>
      </c>
      <c r="Z60" s="49">
        <f t="shared" ref="Z60" ca="1" si="48">SUMPRODUCT(COUNTIF(Feries,G41:G71))</f>
        <v>0</v>
      </c>
      <c r="AA60" s="51">
        <f t="shared" ref="AA60" ca="1" si="49">SUMPRODUCT(COUNTIF(Feries,H41:H71))</f>
        <v>4</v>
      </c>
      <c r="AB60" s="49">
        <f t="shared" ref="AB60" ca="1" si="50">SUMPRODUCT(COUNTIF(Feries,I41:I71))</f>
        <v>4</v>
      </c>
      <c r="AC60" s="49">
        <f t="shared" ref="AC60" ca="1" si="51">SUMPRODUCT(COUNTIF(Feries,J41:J71))</f>
        <v>0</v>
      </c>
      <c r="AD60" s="51">
        <f t="shared" ref="AD60" ca="1" si="52">SUMPRODUCT(COUNTIF(Feries,K41:K71))</f>
        <v>0</v>
      </c>
      <c r="AE60" s="49">
        <f t="shared" ref="AE60" ca="1" si="53">SUMPRODUCT(COUNTIF(Feries,L41:L71))</f>
        <v>0</v>
      </c>
      <c r="AF60" s="49">
        <f t="shared" ref="AF60" ca="1" si="54">SUMPRODUCT(COUNTIF(Feries,M41:M71))</f>
        <v>0</v>
      </c>
      <c r="AG60" s="51">
        <f t="shared" ref="AG60" ca="1" si="55">SUMPRODUCT(COUNTIF(Feries,N41:N71))</f>
        <v>1</v>
      </c>
      <c r="AH60" s="49">
        <f t="shared" ref="AH60" ca="1" si="56">SUMPRODUCT(COUNTIF(Feries,O41:O71))</f>
        <v>1</v>
      </c>
      <c r="AI60" s="49">
        <f t="shared" ref="AI60" ca="1" si="57">SUMPRODUCT(COUNTIF(Feries,P41:P71))</f>
        <v>0</v>
      </c>
      <c r="AJ60" s="51">
        <f t="shared" ref="AJ60" ca="1" si="58">SUMPRODUCT(COUNTIF(Feries,Q41:Q71))</f>
        <v>1</v>
      </c>
      <c r="AK60" s="18"/>
      <c r="AL60" s="18"/>
    </row>
    <row r="61" spans="2:38" ht="15.75" customHeight="1">
      <c r="B61" s="45">
        <f t="shared" si="15"/>
        <v>42084</v>
      </c>
      <c r="C61" s="38">
        <f t="shared" si="21"/>
        <v>42084</v>
      </c>
      <c r="D61" s="1"/>
      <c r="E61" s="45">
        <f t="shared" si="16"/>
        <v>42115</v>
      </c>
      <c r="F61" s="38">
        <f t="shared" si="22"/>
        <v>42115</v>
      </c>
      <c r="G61" s="1"/>
      <c r="H61" s="45">
        <f t="shared" si="17"/>
        <v>42145</v>
      </c>
      <c r="I61" s="38">
        <f t="shared" si="23"/>
        <v>42145</v>
      </c>
      <c r="J61" s="1"/>
      <c r="K61" s="45">
        <f t="shared" si="18"/>
        <v>42176</v>
      </c>
      <c r="L61" s="38">
        <f t="shared" si="24"/>
        <v>42176</v>
      </c>
      <c r="M61" s="1"/>
      <c r="N61" s="45">
        <f t="shared" si="19"/>
        <v>42206</v>
      </c>
      <c r="O61" s="38">
        <f t="shared" si="25"/>
        <v>42206</v>
      </c>
      <c r="P61" s="1"/>
      <c r="Q61" s="45">
        <f t="shared" si="20"/>
        <v>42237</v>
      </c>
      <c r="R61" s="38">
        <f t="shared" si="26"/>
        <v>42237</v>
      </c>
      <c r="V61"/>
      <c r="W61"/>
      <c r="AK61" s="18"/>
      <c r="AL61" s="18"/>
    </row>
    <row r="62" spans="2:38" ht="15.75" customHeight="1">
      <c r="B62" s="45">
        <f t="shared" si="15"/>
        <v>42085</v>
      </c>
      <c r="C62" s="38">
        <f t="shared" si="21"/>
        <v>42085</v>
      </c>
      <c r="D62" s="1"/>
      <c r="E62" s="45">
        <f t="shared" si="16"/>
        <v>42116</v>
      </c>
      <c r="F62" s="38">
        <f t="shared" si="22"/>
        <v>42116</v>
      </c>
      <c r="G62" s="1"/>
      <c r="H62" s="45">
        <f t="shared" si="17"/>
        <v>42146</v>
      </c>
      <c r="I62" s="38">
        <f t="shared" si="23"/>
        <v>42146</v>
      </c>
      <c r="J62" s="1"/>
      <c r="K62" s="45">
        <f t="shared" si="18"/>
        <v>42177</v>
      </c>
      <c r="L62" s="38">
        <f t="shared" si="24"/>
        <v>42177</v>
      </c>
      <c r="M62" s="1"/>
      <c r="N62" s="45">
        <f t="shared" si="19"/>
        <v>42207</v>
      </c>
      <c r="O62" s="38">
        <f t="shared" si="25"/>
        <v>42207</v>
      </c>
      <c r="P62" s="1"/>
      <c r="Q62" s="45">
        <f t="shared" si="20"/>
        <v>42238</v>
      </c>
      <c r="R62" s="38">
        <f t="shared" si="26"/>
        <v>42238</v>
      </c>
      <c r="T62" s="16"/>
      <c r="U62" s="16"/>
      <c r="V62" s="16"/>
      <c r="W62"/>
      <c r="AK62" s="18"/>
      <c r="AL62" s="18"/>
    </row>
    <row r="63" spans="2:38" ht="15.75" customHeight="1">
      <c r="B63" s="45">
        <f t="shared" si="15"/>
        <v>42086</v>
      </c>
      <c r="C63" s="38">
        <f t="shared" si="21"/>
        <v>42086</v>
      </c>
      <c r="D63" s="1"/>
      <c r="E63" s="45">
        <f t="shared" si="16"/>
        <v>42117</v>
      </c>
      <c r="F63" s="38">
        <f t="shared" si="22"/>
        <v>42117</v>
      </c>
      <c r="G63" s="1"/>
      <c r="H63" s="45">
        <f t="shared" si="17"/>
        <v>42147</v>
      </c>
      <c r="I63" s="38">
        <f t="shared" si="23"/>
        <v>42147</v>
      </c>
      <c r="J63" s="1"/>
      <c r="K63" s="45">
        <f t="shared" si="18"/>
        <v>42178</v>
      </c>
      <c r="L63" s="38">
        <f t="shared" si="24"/>
        <v>42178</v>
      </c>
      <c r="M63" s="1"/>
      <c r="N63" s="45">
        <f t="shared" si="19"/>
        <v>42208</v>
      </c>
      <c r="O63" s="38">
        <f t="shared" si="25"/>
        <v>42208</v>
      </c>
      <c r="P63" s="1"/>
      <c r="Q63" s="45">
        <f t="shared" si="20"/>
        <v>42239</v>
      </c>
      <c r="R63" s="38">
        <f t="shared" si="26"/>
        <v>42239</v>
      </c>
      <c r="V63"/>
      <c r="W63" s="16"/>
      <c r="X63" s="16"/>
      <c r="Y63" s="19"/>
      <c r="Z63" s="19"/>
      <c r="AA63" s="16"/>
      <c r="AB63" s="19"/>
      <c r="AC63" s="19"/>
      <c r="AK63" s="18"/>
      <c r="AL63" s="18"/>
    </row>
    <row r="64" spans="2:38" ht="15.75" customHeight="1">
      <c r="B64" s="45">
        <f t="shared" si="15"/>
        <v>42087</v>
      </c>
      <c r="C64" s="38">
        <f t="shared" si="21"/>
        <v>42087</v>
      </c>
      <c r="D64" s="1"/>
      <c r="E64" s="45">
        <f t="shared" si="16"/>
        <v>42118</v>
      </c>
      <c r="F64" s="38">
        <f t="shared" si="22"/>
        <v>42118</v>
      </c>
      <c r="G64" s="1"/>
      <c r="H64" s="45">
        <f t="shared" si="17"/>
        <v>42148</v>
      </c>
      <c r="I64" s="38">
        <f t="shared" si="23"/>
        <v>42148</v>
      </c>
      <c r="J64" s="1"/>
      <c r="K64" s="45">
        <f t="shared" si="18"/>
        <v>42179</v>
      </c>
      <c r="L64" s="38">
        <f t="shared" si="24"/>
        <v>42179</v>
      </c>
      <c r="M64" s="1"/>
      <c r="N64" s="45">
        <f t="shared" si="19"/>
        <v>42209</v>
      </c>
      <c r="O64" s="38">
        <f t="shared" si="25"/>
        <v>42209</v>
      </c>
      <c r="P64" s="1"/>
      <c r="Q64" s="45">
        <f t="shared" si="20"/>
        <v>42240</v>
      </c>
      <c r="R64" s="38">
        <f t="shared" si="26"/>
        <v>42240</v>
      </c>
      <c r="V64"/>
      <c r="W64"/>
      <c r="AK64" s="18"/>
      <c r="AL64" s="18"/>
    </row>
    <row r="65" spans="2:38" ht="15.75" customHeight="1">
      <c r="B65" s="45">
        <f t="shared" si="15"/>
        <v>42088</v>
      </c>
      <c r="C65" s="38">
        <f t="shared" si="21"/>
        <v>42088</v>
      </c>
      <c r="D65" s="1"/>
      <c r="E65" s="45">
        <f t="shared" si="16"/>
        <v>42119</v>
      </c>
      <c r="F65" s="38">
        <f t="shared" si="22"/>
        <v>42119</v>
      </c>
      <c r="G65" s="1"/>
      <c r="H65" s="45">
        <f t="shared" si="17"/>
        <v>42149</v>
      </c>
      <c r="I65" s="38">
        <f t="shared" si="23"/>
        <v>42149</v>
      </c>
      <c r="J65" s="1"/>
      <c r="K65" s="45">
        <f t="shared" si="18"/>
        <v>42180</v>
      </c>
      <c r="L65" s="38">
        <f t="shared" si="24"/>
        <v>42180</v>
      </c>
      <c r="M65" s="1"/>
      <c r="N65" s="45">
        <f t="shared" si="19"/>
        <v>42210</v>
      </c>
      <c r="O65" s="38">
        <f t="shared" si="25"/>
        <v>42210</v>
      </c>
      <c r="P65" s="1"/>
      <c r="Q65" s="45">
        <f t="shared" si="20"/>
        <v>42241</v>
      </c>
      <c r="R65" s="38">
        <f t="shared" si="26"/>
        <v>42241</v>
      </c>
      <c r="V65"/>
      <c r="W65"/>
      <c r="AK65" s="18"/>
      <c r="AL65" s="18"/>
    </row>
    <row r="66" spans="2:38" ht="15.75" customHeight="1">
      <c r="B66" s="45">
        <f t="shared" si="15"/>
        <v>42089</v>
      </c>
      <c r="C66" s="38">
        <f t="shared" si="21"/>
        <v>42089</v>
      </c>
      <c r="D66" s="1"/>
      <c r="E66" s="45">
        <f t="shared" si="16"/>
        <v>42120</v>
      </c>
      <c r="F66" s="38">
        <f t="shared" si="22"/>
        <v>42120</v>
      </c>
      <c r="G66" s="1"/>
      <c r="H66" s="45">
        <f t="shared" si="17"/>
        <v>42150</v>
      </c>
      <c r="I66" s="38">
        <f t="shared" si="23"/>
        <v>42150</v>
      </c>
      <c r="J66" s="1"/>
      <c r="K66" s="45">
        <f t="shared" si="18"/>
        <v>42181</v>
      </c>
      <c r="L66" s="38">
        <f t="shared" si="24"/>
        <v>42181</v>
      </c>
      <c r="M66" s="1"/>
      <c r="N66" s="45">
        <f t="shared" si="19"/>
        <v>42211</v>
      </c>
      <c r="O66" s="38">
        <f t="shared" si="25"/>
        <v>42211</v>
      </c>
      <c r="P66" s="1"/>
      <c r="Q66" s="45">
        <f t="shared" si="20"/>
        <v>42242</v>
      </c>
      <c r="R66" s="38">
        <f t="shared" si="26"/>
        <v>42242</v>
      </c>
      <c r="V66"/>
      <c r="W66"/>
      <c r="AK66" s="18"/>
      <c r="AL66" s="18"/>
    </row>
    <row r="67" spans="2:38" ht="15.75" customHeight="1">
      <c r="B67" s="45">
        <f t="shared" si="15"/>
        <v>42090</v>
      </c>
      <c r="C67" s="38">
        <f t="shared" si="21"/>
        <v>42090</v>
      </c>
      <c r="D67" s="1"/>
      <c r="E67" s="45">
        <f t="shared" si="16"/>
        <v>42121</v>
      </c>
      <c r="F67" s="38">
        <f t="shared" si="22"/>
        <v>42121</v>
      </c>
      <c r="G67" s="1"/>
      <c r="H67" s="45">
        <f t="shared" si="17"/>
        <v>42151</v>
      </c>
      <c r="I67" s="38">
        <f t="shared" si="23"/>
        <v>42151</v>
      </c>
      <c r="J67" s="1"/>
      <c r="K67" s="45">
        <f t="shared" si="18"/>
        <v>42182</v>
      </c>
      <c r="L67" s="38">
        <f t="shared" si="24"/>
        <v>42182</v>
      </c>
      <c r="M67" s="1"/>
      <c r="N67" s="45">
        <f t="shared" si="19"/>
        <v>42212</v>
      </c>
      <c r="O67" s="38">
        <f t="shared" si="25"/>
        <v>42212</v>
      </c>
      <c r="P67" s="1"/>
      <c r="Q67" s="45">
        <f t="shared" si="20"/>
        <v>42243</v>
      </c>
      <c r="R67" s="38">
        <f t="shared" si="26"/>
        <v>42243</v>
      </c>
      <c r="V67"/>
      <c r="W67"/>
      <c r="AK67" s="18"/>
      <c r="AL67" s="18"/>
    </row>
    <row r="68" spans="2:38" ht="15.75" customHeight="1">
      <c r="B68" s="45">
        <f t="shared" si="15"/>
        <v>42091</v>
      </c>
      <c r="C68" s="38">
        <f t="shared" si="21"/>
        <v>42091</v>
      </c>
      <c r="D68" s="1"/>
      <c r="E68" s="45">
        <f t="shared" si="16"/>
        <v>42122</v>
      </c>
      <c r="F68" s="38">
        <f t="shared" si="22"/>
        <v>42122</v>
      </c>
      <c r="G68" s="1"/>
      <c r="H68" s="45">
        <f t="shared" si="17"/>
        <v>42152</v>
      </c>
      <c r="I68" s="38">
        <f t="shared" si="23"/>
        <v>42152</v>
      </c>
      <c r="J68" s="1"/>
      <c r="K68" s="45">
        <f t="shared" si="18"/>
        <v>42183</v>
      </c>
      <c r="L68" s="38">
        <f t="shared" si="24"/>
        <v>42183</v>
      </c>
      <c r="M68" s="1"/>
      <c r="N68" s="45">
        <f t="shared" si="19"/>
        <v>42213</v>
      </c>
      <c r="O68" s="38">
        <f t="shared" si="25"/>
        <v>42213</v>
      </c>
      <c r="P68" s="1"/>
      <c r="Q68" s="45">
        <f t="shared" si="20"/>
        <v>42244</v>
      </c>
      <c r="R68" s="38">
        <f t="shared" si="26"/>
        <v>42244</v>
      </c>
      <c r="T68" s="12"/>
      <c r="U68" s="12"/>
      <c r="V68" s="12"/>
      <c r="W68"/>
      <c r="AK68" s="18"/>
      <c r="AL68" s="18"/>
    </row>
    <row r="69" spans="2:38" ht="15.75" customHeight="1">
      <c r="B69" s="45">
        <f t="shared" si="15"/>
        <v>42092</v>
      </c>
      <c r="C69" s="38">
        <f t="shared" si="21"/>
        <v>42092</v>
      </c>
      <c r="D69" s="1"/>
      <c r="E69" s="45">
        <f t="shared" si="16"/>
        <v>42123</v>
      </c>
      <c r="F69" s="38">
        <f t="shared" si="22"/>
        <v>42123</v>
      </c>
      <c r="G69" s="1"/>
      <c r="H69" s="45">
        <f t="shared" si="17"/>
        <v>42153</v>
      </c>
      <c r="I69" s="38">
        <f t="shared" si="23"/>
        <v>42153</v>
      </c>
      <c r="J69" s="1"/>
      <c r="K69" s="45">
        <f t="shared" si="18"/>
        <v>42184</v>
      </c>
      <c r="L69" s="38">
        <f t="shared" si="24"/>
        <v>42184</v>
      </c>
      <c r="M69" s="1"/>
      <c r="N69" s="45">
        <f t="shared" si="19"/>
        <v>42214</v>
      </c>
      <c r="O69" s="38">
        <f t="shared" si="25"/>
        <v>42214</v>
      </c>
      <c r="P69" s="1"/>
      <c r="Q69" s="45">
        <f t="shared" si="20"/>
        <v>42245</v>
      </c>
      <c r="R69" s="38">
        <f t="shared" si="26"/>
        <v>42245</v>
      </c>
      <c r="T69" s="12"/>
      <c r="U69" s="12"/>
      <c r="V69" s="12"/>
      <c r="W69"/>
      <c r="AK69" s="18"/>
      <c r="AL69" s="18"/>
    </row>
    <row r="70" spans="2:38" ht="15.75" customHeight="1">
      <c r="B70" s="45">
        <f t="shared" si="15"/>
        <v>42093</v>
      </c>
      <c r="C70" s="38">
        <f t="shared" si="21"/>
        <v>42093</v>
      </c>
      <c r="D70" s="1"/>
      <c r="E70" s="45">
        <f t="shared" si="16"/>
        <v>42124</v>
      </c>
      <c r="F70" s="38">
        <f t="shared" si="22"/>
        <v>42124</v>
      </c>
      <c r="G70" s="1"/>
      <c r="H70" s="45">
        <f t="shared" si="17"/>
        <v>42154</v>
      </c>
      <c r="I70" s="38">
        <f t="shared" si="23"/>
        <v>42154</v>
      </c>
      <c r="J70" s="1"/>
      <c r="K70" s="45">
        <f t="shared" si="18"/>
        <v>42185</v>
      </c>
      <c r="L70" s="38">
        <f t="shared" si="24"/>
        <v>42185</v>
      </c>
      <c r="M70" s="1"/>
      <c r="N70" s="45">
        <f t="shared" si="19"/>
        <v>42215</v>
      </c>
      <c r="O70" s="38">
        <f t="shared" si="25"/>
        <v>42215</v>
      </c>
      <c r="P70" s="1"/>
      <c r="Q70" s="45">
        <f t="shared" si="20"/>
        <v>42246</v>
      </c>
      <c r="R70" s="38">
        <f t="shared" si="26"/>
        <v>42246</v>
      </c>
      <c r="T70" s="12"/>
      <c r="U70" s="12"/>
      <c r="V70" s="12"/>
      <c r="W70" s="11"/>
      <c r="X70" s="11"/>
      <c r="Y70" s="11"/>
      <c r="Z70" s="11"/>
      <c r="AK70" s="18"/>
      <c r="AL70" s="18"/>
    </row>
    <row r="71" spans="2:38" ht="15.75" customHeight="1">
      <c r="B71" s="45">
        <f t="shared" si="15"/>
        <v>42094</v>
      </c>
      <c r="C71" s="38">
        <f t="shared" si="21"/>
        <v>42094</v>
      </c>
      <c r="D71" s="1"/>
      <c r="E71" s="45">
        <f t="shared" si="16"/>
        <v>0</v>
      </c>
      <c r="F71" s="38">
        <f t="shared" si="22"/>
        <v>0</v>
      </c>
      <c r="G71" s="1"/>
      <c r="H71" s="45">
        <f t="shared" si="17"/>
        <v>42155</v>
      </c>
      <c r="I71" s="38">
        <f t="shared" si="23"/>
        <v>42155</v>
      </c>
      <c r="J71" s="1"/>
      <c r="K71" s="45">
        <f t="shared" si="18"/>
        <v>0</v>
      </c>
      <c r="L71" s="38">
        <f t="shared" si="24"/>
        <v>0</v>
      </c>
      <c r="M71" s="1"/>
      <c r="N71" s="45">
        <f t="shared" si="19"/>
        <v>42216</v>
      </c>
      <c r="O71" s="38">
        <f t="shared" si="25"/>
        <v>42216</v>
      </c>
      <c r="P71" s="1"/>
      <c r="Q71" s="45">
        <f t="shared" si="20"/>
        <v>42247</v>
      </c>
      <c r="R71" s="38">
        <f t="shared" si="26"/>
        <v>42247</v>
      </c>
      <c r="T71" s="14"/>
      <c r="U71" s="14"/>
      <c r="V71" s="14"/>
      <c r="W71" s="11"/>
      <c r="X71" s="11"/>
      <c r="Y71" s="11"/>
      <c r="Z71" s="11"/>
      <c r="AK71" s="18"/>
      <c r="AL71" s="18"/>
    </row>
    <row r="72" spans="2:38" ht="15.75" customHeight="1">
      <c r="B72" s="46">
        <f t="shared" si="15"/>
        <v>0</v>
      </c>
      <c r="C72" s="39">
        <f t="shared" si="21"/>
        <v>0</v>
      </c>
      <c r="D72" s="1"/>
      <c r="E72" s="46">
        <f t="shared" si="16"/>
        <v>0</v>
      </c>
      <c r="F72" s="39">
        <f t="shared" si="22"/>
        <v>0</v>
      </c>
      <c r="G72" s="7"/>
      <c r="H72" s="46">
        <f t="shared" si="17"/>
        <v>0</v>
      </c>
      <c r="I72" s="39">
        <f t="shared" si="23"/>
        <v>0</v>
      </c>
      <c r="J72" s="7"/>
      <c r="K72" s="46">
        <f t="shared" si="18"/>
        <v>0</v>
      </c>
      <c r="L72" s="39">
        <f t="shared" si="24"/>
        <v>0</v>
      </c>
      <c r="M72" s="1"/>
      <c r="N72" s="46">
        <f t="shared" si="19"/>
        <v>0</v>
      </c>
      <c r="O72" s="39">
        <f t="shared" si="25"/>
        <v>0</v>
      </c>
      <c r="P72" s="1"/>
      <c r="Q72" s="46">
        <f t="shared" si="20"/>
        <v>0</v>
      </c>
      <c r="R72" s="39">
        <f t="shared" si="26"/>
        <v>0</v>
      </c>
      <c r="T72" s="14"/>
      <c r="U72" s="14"/>
      <c r="V72" s="14"/>
      <c r="W72" s="11"/>
      <c r="X72" s="11"/>
      <c r="Y72" s="11"/>
      <c r="Z72" s="11"/>
      <c r="AK72" s="18"/>
      <c r="AL72" s="18"/>
    </row>
    <row r="73" spans="2:38" ht="25.5">
      <c r="C73" s="9"/>
      <c r="E73" s="2"/>
      <c r="F73" s="3"/>
      <c r="T73" s="14"/>
      <c r="U73" s="14"/>
      <c r="V73" s="14"/>
      <c r="W73" s="11"/>
      <c r="X73" s="11"/>
      <c r="Y73" s="11"/>
      <c r="Z73" s="11"/>
      <c r="AK73" s="18"/>
      <c r="AL73" s="18"/>
    </row>
    <row r="74" spans="2:38" ht="25.5">
      <c r="C74" s="9"/>
      <c r="E74" s="2"/>
      <c r="F74" s="3"/>
      <c r="T74" s="15"/>
      <c r="U74" s="15"/>
      <c r="V74" s="15"/>
      <c r="W74" s="11"/>
      <c r="X74" s="11"/>
      <c r="Y74" s="11"/>
      <c r="Z74" s="11"/>
      <c r="AK74" s="18"/>
      <c r="AL74" s="18"/>
    </row>
    <row r="75" spans="2:38" ht="25.5">
      <c r="C75" s="9"/>
      <c r="E75" s="2"/>
      <c r="F75" s="3"/>
      <c r="T75" s="15"/>
      <c r="U75" s="15"/>
      <c r="V75" s="15"/>
      <c r="W75" s="11"/>
      <c r="X75" s="11"/>
      <c r="Y75" s="11"/>
      <c r="Z75" s="11"/>
      <c r="AK75" s="18"/>
      <c r="AL75" s="18"/>
    </row>
    <row r="76" spans="2:38" ht="25.5">
      <c r="C76" s="9"/>
      <c r="E76" s="2"/>
      <c r="F76" s="3"/>
      <c r="T76" s="15"/>
      <c r="U76" s="15"/>
      <c r="V76" s="15"/>
      <c r="W76" s="11"/>
      <c r="X76" s="11"/>
      <c r="Y76" s="11"/>
      <c r="Z76" s="11"/>
      <c r="AK76" s="18"/>
      <c r="AL76" s="18"/>
    </row>
    <row r="77" spans="2:38" ht="25.5">
      <c r="C77" s="9"/>
      <c r="E77" s="2"/>
      <c r="F77" s="3"/>
      <c r="T77" s="15"/>
      <c r="U77" s="15"/>
      <c r="V77" s="15"/>
      <c r="W77" s="11"/>
      <c r="X77" s="11"/>
      <c r="Y77" s="11"/>
      <c r="Z77" s="11"/>
      <c r="AK77" s="18"/>
      <c r="AL77" s="18"/>
    </row>
    <row r="78" spans="2:38" ht="25.5">
      <c r="C78" s="9"/>
      <c r="E78" s="2"/>
      <c r="F78" s="3"/>
      <c r="T78" s="15"/>
      <c r="U78" s="15"/>
      <c r="V78" s="15"/>
      <c r="W78" s="11"/>
      <c r="X78" s="11"/>
      <c r="Y78" s="11"/>
      <c r="Z78" s="11"/>
      <c r="AK78" s="18"/>
      <c r="AL78" s="18"/>
    </row>
    <row r="79" spans="2:38" ht="25.5">
      <c r="C79" s="9"/>
      <c r="E79" s="2"/>
      <c r="F79" s="3"/>
      <c r="T79" s="13"/>
      <c r="U79" s="13"/>
      <c r="V79" s="13"/>
      <c r="W79" s="11"/>
      <c r="X79" s="11"/>
      <c r="Y79" s="11"/>
      <c r="Z79" s="11"/>
      <c r="AK79" s="18"/>
      <c r="AL79" s="18"/>
    </row>
    <row r="80" spans="2:38" ht="25.5">
      <c r="C80" s="9"/>
      <c r="E80" s="2"/>
      <c r="F80" s="3"/>
      <c r="T80" s="15"/>
      <c r="U80" s="15"/>
      <c r="V80" s="15"/>
      <c r="W80" s="11"/>
      <c r="X80" s="11"/>
      <c r="Y80" s="11"/>
      <c r="Z80" s="11"/>
      <c r="AK80" s="18"/>
      <c r="AL80" s="18"/>
    </row>
    <row r="81" spans="3:38" ht="25.5">
      <c r="C81" s="9"/>
      <c r="E81" s="2"/>
      <c r="F81" s="3"/>
      <c r="T81" s="15"/>
      <c r="U81" s="15"/>
      <c r="V81" s="15"/>
      <c r="W81" s="11"/>
      <c r="X81" s="11"/>
      <c r="Y81" s="11"/>
      <c r="Z81" s="11"/>
      <c r="AK81" s="18"/>
      <c r="AL81" s="18"/>
    </row>
    <row r="82" spans="3:38" ht="25.5">
      <c r="C82" s="9"/>
      <c r="E82" s="2"/>
      <c r="F82" s="3"/>
      <c r="T82" s="15"/>
      <c r="U82" s="15"/>
      <c r="V82" s="15"/>
      <c r="W82" s="11"/>
      <c r="X82" s="11"/>
      <c r="Y82" s="11"/>
      <c r="Z82" s="11"/>
      <c r="AK82" s="18"/>
      <c r="AL82" s="18"/>
    </row>
    <row r="83" spans="3:38" ht="25.5">
      <c r="C83" s="9"/>
      <c r="E83" s="2"/>
      <c r="F83" s="3"/>
      <c r="T83" s="15"/>
      <c r="U83" s="15"/>
      <c r="V83" s="15"/>
      <c r="W83" s="11"/>
      <c r="X83" s="11"/>
      <c r="Y83" s="11"/>
      <c r="Z83" s="11"/>
      <c r="AK83" s="18"/>
      <c r="AL83" s="18"/>
    </row>
    <row r="84" spans="3:38" ht="25.5">
      <c r="C84" s="9"/>
      <c r="E84" s="2"/>
      <c r="F84" s="3"/>
      <c r="T84" s="15"/>
      <c r="U84" s="15"/>
      <c r="V84" s="15"/>
      <c r="W84" s="11"/>
      <c r="X84" s="11"/>
      <c r="Y84" s="11"/>
      <c r="Z84" s="11"/>
      <c r="AK84" s="18"/>
      <c r="AL84" s="18"/>
    </row>
    <row r="85" spans="3:38">
      <c r="C85" s="9"/>
      <c r="E85" s="2"/>
      <c r="F85" s="3"/>
      <c r="V85"/>
      <c r="W85"/>
      <c r="AK85" s="18"/>
      <c r="AL85" s="18"/>
    </row>
    <row r="86" spans="3:38">
      <c r="C86" s="9"/>
      <c r="E86" s="2"/>
      <c r="F86" s="3"/>
      <c r="V86"/>
      <c r="W86"/>
      <c r="AK86" s="18"/>
      <c r="AL86" s="18"/>
    </row>
    <row r="87" spans="3:38">
      <c r="C87" s="9"/>
      <c r="E87" s="2"/>
      <c r="F87" s="3"/>
      <c r="V87"/>
      <c r="W87"/>
      <c r="AK87" s="18"/>
      <c r="AL87" s="18"/>
    </row>
    <row r="88" spans="3:38">
      <c r="V88"/>
      <c r="W88"/>
    </row>
    <row r="89" spans="3:38">
      <c r="V89"/>
      <c r="W89"/>
    </row>
    <row r="90" spans="3:38">
      <c r="V90"/>
      <c r="W90"/>
    </row>
    <row r="91" spans="3:38">
      <c r="V91"/>
      <c r="W91"/>
    </row>
    <row r="92" spans="3:38">
      <c r="V92"/>
      <c r="W92"/>
    </row>
    <row r="93" spans="3:38">
      <c r="V93"/>
      <c r="W93"/>
    </row>
    <row r="94" spans="3:38">
      <c r="V94"/>
      <c r="W94"/>
    </row>
    <row r="95" spans="3:38">
      <c r="V95"/>
      <c r="W95"/>
    </row>
    <row r="96" spans="3:38">
      <c r="V96"/>
      <c r="W96"/>
    </row>
    <row r="97" spans="22:23">
      <c r="V97"/>
      <c r="W97"/>
    </row>
    <row r="98" spans="22:23">
      <c r="V98"/>
      <c r="W98"/>
    </row>
    <row r="99" spans="22:23">
      <c r="V99"/>
      <c r="W99"/>
    </row>
    <row r="100" spans="22:23">
      <c r="V100"/>
      <c r="W100"/>
    </row>
  </sheetData>
  <sheetProtection selectLockedCells="1" selectUnlockedCells="1"/>
  <mergeCells count="3">
    <mergeCell ref="T31:T32"/>
    <mergeCell ref="T27:T28"/>
    <mergeCell ref="T23:T24"/>
  </mergeCells>
  <phoneticPr fontId="4" type="noConversion"/>
  <conditionalFormatting sqref="B5:R72">
    <cfRule type="expression" dxfId="4" priority="1">
      <formula>WEEKDAY(B5)=1</formula>
    </cfRule>
    <cfRule type="expression" dxfId="3" priority="2">
      <formula>COUNTIF(Chomé,B5)</formula>
    </cfRule>
    <cfRule type="expression" dxfId="2" priority="3">
      <formula>COUNTIF(Feries,B5)&gt;0</formula>
    </cfRule>
    <cfRule type="expression" dxfId="1" priority="4">
      <formula>SUMPRODUCT((B5&gt;DebutVac)*(B5&lt;FinVac))&gt;0</formula>
    </cfRule>
    <cfRule type="expression" dxfId="0" priority="5">
      <formula>COUNTIF(Derogation,B5)&gt;0</formula>
    </cfRule>
  </conditionalFormatting>
  <printOptions horizontalCentered="1" verticalCentered="1"/>
  <pageMargins left="0.39370078740157483" right="0.43307086614173229" top="0.47244094488188981" bottom="0.70866141732283472" header="0.23622047244094491" footer="0.51181102362204722"/>
  <pageSetup paperSize="9" scale="6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I19"/>
  <sheetViews>
    <sheetView workbookViewId="0">
      <selection activeCell="D2" sqref="D2"/>
    </sheetView>
  </sheetViews>
  <sheetFormatPr baseColWidth="10" defaultRowHeight="15"/>
  <cols>
    <col min="1" max="1" width="12.28515625" style="20" bestFit="1" customWidth="1"/>
    <col min="2" max="2" width="18.7109375" style="20" bestFit="1" customWidth="1"/>
    <col min="3" max="3" width="11.42578125" style="20"/>
    <col min="4" max="4" width="23.85546875" style="20" bestFit="1" customWidth="1"/>
    <col min="5" max="5" width="27" style="20" customWidth="1"/>
    <col min="6" max="6" width="11.42578125" style="20"/>
    <col min="7" max="7" width="24.42578125" style="20" customWidth="1"/>
    <col min="8" max="8" width="11.42578125" style="20"/>
    <col min="9" max="9" width="12.7109375" style="20" bestFit="1" customWidth="1"/>
    <col min="10" max="16384" width="11.42578125" style="20"/>
  </cols>
  <sheetData>
    <row r="1" spans="1:9" ht="15.75">
      <c r="A1" s="85">
        <v>2014</v>
      </c>
      <c r="B1" s="40" t="str">
        <f>"/  "&amp;An+1</f>
        <v>/  2015</v>
      </c>
      <c r="D1" s="27" t="s">
        <v>25</v>
      </c>
      <c r="E1" s="27" t="s">
        <v>26</v>
      </c>
      <c r="G1" s="28" t="s">
        <v>27</v>
      </c>
      <c r="H1" s="25"/>
      <c r="I1" s="29" t="s">
        <v>32</v>
      </c>
    </row>
    <row r="2" spans="1:9">
      <c r="A2" s="22">
        <f>DATE(An,11,1)</f>
        <v>41944</v>
      </c>
      <c r="B2" s="23" t="s">
        <v>17</v>
      </c>
      <c r="D2" s="26">
        <v>41824</v>
      </c>
      <c r="E2" s="26">
        <v>41884</v>
      </c>
      <c r="G2" s="26">
        <v>42130</v>
      </c>
      <c r="I2" s="24">
        <v>42125</v>
      </c>
    </row>
    <row r="3" spans="1:9">
      <c r="A3" s="22">
        <f>DATE(An,11,11)</f>
        <v>41954</v>
      </c>
      <c r="B3" s="23" t="s">
        <v>16</v>
      </c>
      <c r="D3" s="26">
        <v>41929</v>
      </c>
      <c r="E3" s="26">
        <v>41946</v>
      </c>
      <c r="G3" s="26">
        <v>42137</v>
      </c>
    </row>
    <row r="4" spans="1:9">
      <c r="A4" s="22">
        <f>DATE(An,12,25)</f>
        <v>41998</v>
      </c>
      <c r="B4" s="21" t="s">
        <v>15</v>
      </c>
      <c r="D4" s="26">
        <v>41992</v>
      </c>
      <c r="E4" s="26">
        <v>42009</v>
      </c>
    </row>
    <row r="5" spans="1:9">
      <c r="A5" s="22">
        <f>DATE(An+1,1,1)</f>
        <v>42005</v>
      </c>
      <c r="B5" s="23" t="s">
        <v>24</v>
      </c>
      <c r="D5" s="26">
        <v>42041</v>
      </c>
      <c r="E5" s="26">
        <v>42058</v>
      </c>
    </row>
    <row r="6" spans="1:9">
      <c r="A6" s="22">
        <f>DATE(An+1,3,29.56+0.979*MOD(204-11*MOD(An+1,19),30)-WEEKDAY(DATE(An+1,3,28.56+0.979*MOD(204-11*MOD(An+1,19),30))))+1</f>
        <v>42100</v>
      </c>
      <c r="B6" s="23" t="s">
        <v>23</v>
      </c>
      <c r="D6" s="26">
        <v>42104</v>
      </c>
      <c r="E6" s="26">
        <v>42121</v>
      </c>
    </row>
    <row r="7" spans="1:9">
      <c r="A7" s="22">
        <f>DATE(An+1,5,1)</f>
        <v>42125</v>
      </c>
      <c r="B7" s="23" t="s">
        <v>22</v>
      </c>
      <c r="D7" s="26">
        <v>42188</v>
      </c>
      <c r="E7" s="26">
        <v>42248</v>
      </c>
    </row>
    <row r="8" spans="1:9">
      <c r="A8" s="22">
        <f>DATE(An+1,5,8)</f>
        <v>42132</v>
      </c>
      <c r="B8" s="23" t="s">
        <v>21</v>
      </c>
    </row>
    <row r="9" spans="1:9">
      <c r="A9" s="22">
        <f>A6+38</f>
        <v>42138</v>
      </c>
      <c r="B9" s="23" t="s">
        <v>20</v>
      </c>
    </row>
    <row r="10" spans="1:9">
      <c r="A10" s="22">
        <f>A6+49</f>
        <v>42149</v>
      </c>
      <c r="B10" s="23" t="s">
        <v>19</v>
      </c>
    </row>
    <row r="11" spans="1:9">
      <c r="A11" s="22">
        <f>DATE(An+1,7,14)</f>
        <v>42199</v>
      </c>
      <c r="B11" s="23" t="s">
        <v>18</v>
      </c>
    </row>
    <row r="12" spans="1:9">
      <c r="A12" s="22">
        <f>DATE(An+1,8,15)</f>
        <v>42231</v>
      </c>
      <c r="B12" s="23" t="s">
        <v>41</v>
      </c>
    </row>
    <row r="19" spans="5:5">
      <c r="E19" s="10" t="s">
        <v>12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DETAILLE</vt:lpstr>
      <vt:lpstr>Listes</vt:lpstr>
      <vt:lpstr>An</vt:lpstr>
      <vt:lpstr>'CALENDRIER DETAILLE'!Zone_d_impression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forts</dc:creator>
  <cp:lastModifiedBy>Utilisateur</cp:lastModifiedBy>
  <cp:lastPrinted>2014-10-08T14:54:14Z</cp:lastPrinted>
  <dcterms:created xsi:type="dcterms:W3CDTF">2008-06-18T15:34:34Z</dcterms:created>
  <dcterms:modified xsi:type="dcterms:W3CDTF">2014-10-13T11:07:21Z</dcterms:modified>
</cp:coreProperties>
</file>