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10" yWindow="45" windowWidth="10380" windowHeight="9600" tabRatio="952"/>
  </bookViews>
  <sheets>
    <sheet name="PVC NEUF" sheetId="1" r:id="rId1"/>
    <sheet name="Gamme" sheetId="15" r:id="rId2"/>
    <sheet name="Ouv" sheetId="16" r:id="rId3"/>
    <sheet name="C" sheetId="17" r:id="rId4"/>
    <sheet name="D" sheetId="14" r:id="rId5"/>
    <sheet name="A" sheetId="2" r:id="rId6"/>
    <sheet name="Petits bois" sheetId="7" r:id="rId7"/>
    <sheet name="Collés_28mm" sheetId="8" r:id="rId8"/>
    <sheet name="Incorporés_26mm" sheetId="9" r:id="rId9"/>
    <sheet name="Incorporés_10mm" sheetId="10" r:id="rId10"/>
    <sheet name="Volets" sheetId="11" r:id="rId11"/>
    <sheet name="Bubendorff" sheetId="12" r:id="rId12"/>
    <sheet name="Futurol" sheetId="13" r:id="rId13"/>
    <sheet name="Tapée_p" sheetId="18" r:id="rId14"/>
    <sheet name="Tapée_i" sheetId="19" r:id="rId15"/>
    <sheet name="Elarg" sheetId="20" r:id="rId16"/>
    <sheet name="Barre_antipanique" sheetId="21" r:id="rId17"/>
    <sheet name="Crémone_pompier" sheetId="22" r:id="rId18"/>
    <sheet name="Soubassement" sheetId="23" r:id="rId19"/>
  </sheets>
  <definedNames>
    <definedName name="_xlnm._FilterDatabase" localSheetId="0" hidden="1">'PVC NEUF'!$A$7:$A$24</definedName>
    <definedName name="FormuleCouleur">IF('PVC NEUF'!$B$8=Ouv!$A$1,'C'!$A$1:$A$5,'C'!$A$1:$A$3)</definedName>
    <definedName name="FormuleDormant">IF(AND('PVC NEUF'!$B$8=Ouv!XFD1048554,'PVC NEUF'!A$9='C'!XFD1048554),D!XFD1048554:XFD1048560,IF(AND('PVC NEUF'!$B$8=Ouv!XFD1048554,OR('PVC NEUF'!A$9='C'!XFD1048555,'PVC NEUF'!A1048562='C'!XFD1048556,'PVC NEUF'!A$9='C'!XFD1048557,)),D!A1048554:A1048558,IF(AND('PVC NEUF'!$B$8=Ouv!XFD1048554,'PVC NEUF'!A$9='C'!XFD1048558),D!C1048554:C1048555,IF(AND('PVC NEUF'!$B$8=Ouv!XFD1048555,'PVC NEUF'!A$9='C'!XFD1048554),D!B1048554:B1048555,D!B1048554))))</definedName>
    <definedName name="Ouverture">Ouv!$A$1:$A$2</definedName>
    <definedName name="PlageNon">'PVC NEUF'!$B$40:$F$40</definedName>
    <definedName name="PlageSans">'PVC NEUF'!$B$57:$F$57</definedName>
    <definedName name="PlageSelectionner">'PVC NEUF'!$B$9:$F$9,'PVC NEUF'!$B$15:$F$16,'PVC NEUF'!$B$22:$F$22,'PVC NEUF'!$B$24:$F$25,'PVC NEUF'!$B$27:$F$28,'PVC NEUF'!$B$30:$F$30,'PVC NEUF'!$B$32:$F$36,'PVC NEUF'!$B$42:$F$46,'PVC NEUF'!$B$48:$F$49,'PVC NEUF'!$B$52:$F$52,'PVC NEUF'!$B$54:$F$54,'PVC NEUF'!$B$58:$F$60,'PVC NEUF'!$B$62:$F$63</definedName>
    <definedName name="_xlnm.Print_Area" localSheetId="0">'PVC NEUF'!$A$1:$F$64</definedName>
  </definedNames>
  <calcPr calcId="125725"/>
</workbook>
</file>

<file path=xl/calcChain.xml><?xml version="1.0" encoding="utf-8"?>
<calcChain xmlns="http://schemas.openxmlformats.org/spreadsheetml/2006/main">
  <c r="M1" i="1"/>
  <c r="L1"/>
  <c r="K1"/>
  <c r="J1"/>
  <c r="M7" l="1"/>
  <c r="M6"/>
  <c r="M5"/>
  <c r="M4"/>
  <c r="M3"/>
  <c r="M2"/>
  <c r="M8" s="1"/>
  <c r="L7"/>
  <c r="L6"/>
  <c r="L5"/>
  <c r="L4"/>
  <c r="L3"/>
  <c r="L2"/>
  <c r="K7"/>
  <c r="K6"/>
  <c r="K5"/>
  <c r="K4"/>
  <c r="K3"/>
  <c r="K2"/>
  <c r="J7"/>
  <c r="J6"/>
  <c r="J5"/>
  <c r="J4"/>
  <c r="J3"/>
  <c r="J2"/>
  <c r="I7"/>
  <c r="I6"/>
  <c r="I5"/>
  <c r="I4"/>
  <c r="I3"/>
  <c r="I2"/>
  <c r="I1"/>
  <c r="L8" l="1"/>
  <c r="J8"/>
  <c r="K8"/>
  <c r="I8"/>
  <c r="A4"/>
</calcChain>
</file>

<file path=xl/sharedStrings.xml><?xml version="1.0" encoding="utf-8"?>
<sst xmlns="http://schemas.openxmlformats.org/spreadsheetml/2006/main" count="347" uniqueCount="118">
  <si>
    <t>P.V.C. - POSE EN NEUF</t>
  </si>
  <si>
    <t>Représentant</t>
  </si>
  <si>
    <t>Repère</t>
  </si>
  <si>
    <t>Gamme</t>
  </si>
  <si>
    <t>Couleur</t>
  </si>
  <si>
    <t>Codification</t>
  </si>
  <si>
    <t>(vu de l'intérieur)</t>
  </si>
  <si>
    <t>Sens d'ouverture</t>
  </si>
  <si>
    <t>Type de cote</t>
  </si>
  <si>
    <t>Hauteur</t>
  </si>
  <si>
    <t>Largeur</t>
  </si>
  <si>
    <t>Commentaire</t>
  </si>
  <si>
    <t>Allege maconnerie</t>
  </si>
  <si>
    <t>Type de dormant</t>
  </si>
  <si>
    <t>DL 120</t>
  </si>
  <si>
    <t>DL 140</t>
  </si>
  <si>
    <t>DL 160</t>
  </si>
  <si>
    <t>Vitrage</t>
  </si>
  <si>
    <t>Petits bois</t>
  </si>
  <si>
    <t>Ventilation</t>
  </si>
  <si>
    <t>Soubassement</t>
  </si>
  <si>
    <t>Cote au dessus de la traverse</t>
  </si>
  <si>
    <t xml:space="preserve">Ferrage symétrique ( ob ) </t>
  </si>
  <si>
    <t>Volet roulant</t>
  </si>
  <si>
    <t>TRINGLE OSCILANTE</t>
  </si>
  <si>
    <t>MOTEUR GROUPE</t>
  </si>
  <si>
    <t>MOTEUR INDIVIDUEL</t>
  </si>
  <si>
    <t>RADIO GROUPE</t>
  </si>
  <si>
    <t>TIRAGE DIRECT</t>
  </si>
  <si>
    <t>FILAIRE ENCASTRER</t>
  </si>
  <si>
    <t>FILAIRE APPLIQUE</t>
  </si>
  <si>
    <t>RADIO CENTRALIS RTS</t>
  </si>
  <si>
    <t>RADIO SITUO RTS</t>
  </si>
  <si>
    <t>Tablier</t>
  </si>
  <si>
    <t>Coulisse</t>
  </si>
  <si>
    <t>Sélectionner</t>
  </si>
  <si>
    <t>Type d'appui, Seuil</t>
  </si>
  <si>
    <t>Monobloc</t>
  </si>
  <si>
    <t>Disposition de la menuiserie</t>
  </si>
  <si>
    <t>Rapporté</t>
  </si>
  <si>
    <t>Quantité</t>
  </si>
  <si>
    <t>Sans</t>
  </si>
  <si>
    <t>Seuil_alu</t>
  </si>
  <si>
    <t>DL 100</t>
  </si>
  <si>
    <t>Appui 142mm</t>
  </si>
  <si>
    <t>Appui 157mm</t>
  </si>
  <si>
    <t>Tapée 22mm</t>
  </si>
  <si>
    <t>Alu 40mm</t>
  </si>
  <si>
    <t>Alu 20mm</t>
  </si>
  <si>
    <t>Blanc</t>
  </si>
  <si>
    <t>Beige</t>
  </si>
  <si>
    <t>Chêne</t>
  </si>
  <si>
    <t>Laiton</t>
  </si>
  <si>
    <t>Collés_28mm</t>
  </si>
  <si>
    <t>Incorporés_26mm</t>
  </si>
  <si>
    <t>Incorporés_10mm</t>
  </si>
  <si>
    <t>Bubendorff</t>
  </si>
  <si>
    <t>Futurol</t>
  </si>
  <si>
    <t>Poignée centrée</t>
  </si>
  <si>
    <t>Nombres de PB. Ex: 3hz/1vt</t>
  </si>
  <si>
    <t>h</t>
  </si>
  <si>
    <t>D6</t>
  </si>
  <si>
    <t>D60</t>
  </si>
  <si>
    <t>Classique (Profil droit)</t>
  </si>
  <si>
    <t>Elégante (Profil arrondi)</t>
  </si>
  <si>
    <t>Ouverture intérieur</t>
  </si>
  <si>
    <t>Ouverture Extérieur</t>
  </si>
  <si>
    <t>Chêne intérieur</t>
  </si>
  <si>
    <t>Ouverture ( vu intérieur )</t>
  </si>
  <si>
    <t>Sans Seuil</t>
  </si>
  <si>
    <t>Tapées persiennes</t>
  </si>
  <si>
    <t>Tapées Isolations</t>
  </si>
  <si>
    <t>Elargisseurs</t>
  </si>
  <si>
    <t>Largeur entre tapée</t>
  </si>
  <si>
    <t>Largeur Dormant compris</t>
  </si>
  <si>
    <t>Si autre</t>
  </si>
  <si>
    <t>Avec</t>
  </si>
  <si>
    <t>25mm</t>
  </si>
  <si>
    <t>50mm</t>
  </si>
  <si>
    <t>100mm</t>
  </si>
  <si>
    <t>Barre Antipanique</t>
  </si>
  <si>
    <t>Crémone pompier</t>
  </si>
  <si>
    <t>Ouverture extérieur</t>
  </si>
  <si>
    <t>D6 avec élargisseur</t>
  </si>
  <si>
    <t>D6 Elargi</t>
  </si>
  <si>
    <t>Type de panneau</t>
  </si>
  <si>
    <t>Lisse deux faces</t>
  </si>
  <si>
    <t>Rainuré face ext</t>
  </si>
  <si>
    <t>Rainuré face int</t>
  </si>
  <si>
    <t>Rainuré deux faces</t>
  </si>
  <si>
    <t>Komacel</t>
  </si>
  <si>
    <t>Chêne extérieur</t>
  </si>
  <si>
    <t>Sans seuil</t>
  </si>
  <si>
    <t>blanc</t>
  </si>
  <si>
    <t>beige</t>
  </si>
  <si>
    <t>chene</t>
  </si>
  <si>
    <t>dl</t>
  </si>
  <si>
    <t>d6 elargi</t>
  </si>
  <si>
    <t>d6 d60</t>
  </si>
  <si>
    <t>dl 100</t>
  </si>
  <si>
    <t>dl 120</t>
  </si>
  <si>
    <t>dl 140</t>
  </si>
  <si>
    <t>dl 160</t>
  </si>
  <si>
    <t>d6 avec élargisseur</t>
  </si>
  <si>
    <t>Gauche</t>
  </si>
  <si>
    <t>Droite</t>
  </si>
  <si>
    <t>Haut</t>
  </si>
  <si>
    <t>Chêne une face</t>
  </si>
  <si>
    <t>Commentaire (clair vitrage…)</t>
  </si>
  <si>
    <t>Entrebailleur</t>
  </si>
  <si>
    <t>Non</t>
  </si>
  <si>
    <t>A levier</t>
  </si>
  <si>
    <t>A poignée tournante</t>
  </si>
  <si>
    <t>Commentaires</t>
  </si>
  <si>
    <t>Référence: …………………….</t>
  </si>
  <si>
    <t>Autre</t>
  </si>
  <si>
    <t>Maron</t>
  </si>
  <si>
    <t>Click içi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</si>
</sst>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2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3" fillId="4" borderId="13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0" fillId="5" borderId="12" xfId="0" applyFill="1" applyBorder="1"/>
    <xf numFmtId="0" fontId="11" fillId="0" borderId="0" xfId="0" applyFont="1"/>
    <xf numFmtId="0" fontId="11" fillId="0" borderId="0" xfId="0" applyFont="1" applyBorder="1"/>
    <xf numFmtId="0" fontId="11" fillId="0" borderId="0" xfId="0" applyFont="1" applyBorder="1" applyAlignment="1">
      <alignment horizontal="left"/>
    </xf>
    <xf numFmtId="0" fontId="11" fillId="8" borderId="0" xfId="0" applyFont="1" applyFill="1" applyBorder="1" applyAlignment="1">
      <alignment horizontal="left" vertical="center"/>
    </xf>
    <xf numFmtId="0" fontId="0" fillId="0" borderId="0" xfId="0" applyBorder="1"/>
    <xf numFmtId="0" fontId="0" fillId="3" borderId="14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5" borderId="4" xfId="0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6" fillId="4" borderId="25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2" borderId="27" xfId="0" applyFill="1" applyBorder="1" applyAlignment="1">
      <alignment horizontal="left"/>
    </xf>
    <xf numFmtId="0" fontId="0" fillId="2" borderId="29" xfId="0" applyFill="1" applyBorder="1" applyAlignment="1">
      <alignment horizontal="left"/>
    </xf>
    <xf numFmtId="0" fontId="0" fillId="2" borderId="28" xfId="0" applyFill="1" applyBorder="1" applyAlignment="1">
      <alignment horizontal="left"/>
    </xf>
    <xf numFmtId="0" fontId="0" fillId="2" borderId="21" xfId="0" applyFill="1" applyBorder="1" applyAlignment="1">
      <alignment horizontal="left"/>
    </xf>
    <xf numFmtId="0" fontId="0" fillId="2" borderId="22" xfId="0" applyFill="1" applyBorder="1" applyAlignment="1">
      <alignment horizontal="left"/>
    </xf>
    <xf numFmtId="0" fontId="0" fillId="2" borderId="23" xfId="0" applyFill="1" applyBorder="1" applyAlignment="1">
      <alignment horizontal="left"/>
    </xf>
    <xf numFmtId="0" fontId="1" fillId="4" borderId="27" xfId="0" applyFont="1" applyFill="1" applyBorder="1" applyAlignment="1">
      <alignment horizontal="center" vertical="top"/>
    </xf>
    <xf numFmtId="0" fontId="1" fillId="4" borderId="28" xfId="0" applyFont="1" applyFill="1" applyBorder="1" applyAlignment="1">
      <alignment horizontal="center" vertical="top"/>
    </xf>
    <xf numFmtId="0" fontId="1" fillId="7" borderId="27" xfId="0" applyFont="1" applyFill="1" applyBorder="1" applyAlignment="1">
      <alignment horizontal="center" vertical="center"/>
    </xf>
    <xf numFmtId="0" fontId="1" fillId="7" borderId="28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left" vertical="center"/>
    </xf>
    <xf numFmtId="0" fontId="9" fillId="3" borderId="4" xfId="0" applyFont="1" applyFill="1" applyBorder="1" applyAlignment="1">
      <alignment horizontal="left" vertical="center"/>
    </xf>
    <xf numFmtId="0" fontId="9" fillId="3" borderId="17" xfId="0" applyFont="1" applyFill="1" applyBorder="1" applyAlignment="1">
      <alignment horizontal="left" vertical="center"/>
    </xf>
    <xf numFmtId="22" fontId="2" fillId="3" borderId="5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0" fillId="0" borderId="0" xfId="0" applyNumberFormat="1"/>
    <xf numFmtId="0" fontId="13" fillId="0" borderId="0" xfId="0" applyFont="1"/>
    <xf numFmtId="0" fontId="1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71"/>
  <sheetViews>
    <sheetView tabSelected="1" workbookViewId="0">
      <selection activeCell="N9" sqref="N9"/>
    </sheetView>
  </sheetViews>
  <sheetFormatPr baseColWidth="10" defaultRowHeight="15"/>
  <cols>
    <col min="1" max="1" width="20.85546875" customWidth="1"/>
    <col min="2" max="6" width="13.85546875" customWidth="1"/>
    <col min="7" max="7" width="23.42578125" customWidth="1"/>
    <col min="8" max="8" width="21.140625" hidden="1" customWidth="1"/>
    <col min="9" max="12" width="12.140625" hidden="1" customWidth="1"/>
    <col min="13" max="13" width="11.42578125" hidden="1" customWidth="1"/>
    <col min="14" max="14" width="16.28515625" bestFit="1" customWidth="1"/>
    <col min="15" max="20" width="11.42578125" customWidth="1"/>
  </cols>
  <sheetData>
    <row r="1" spans="1:15" ht="15.75" thickBot="1">
      <c r="A1" s="104" t="s">
        <v>0</v>
      </c>
      <c r="B1" s="105"/>
      <c r="C1" s="105"/>
      <c r="D1" s="106"/>
      <c r="E1" s="116" t="s">
        <v>1</v>
      </c>
      <c r="F1" s="117"/>
      <c r="H1" s="61" t="s">
        <v>103</v>
      </c>
      <c r="I1" s="61" t="str">
        <f>IF(AND(B8=Ouv!A2,OR(B9='C'!A1:A1,B9='C'!A2,B9='C'!A3),OR(B24=D!C1:C1,B24=D!C2)),"1","0")</f>
        <v>0</v>
      </c>
      <c r="J1" t="str">
        <f>IF(AND(B8=Ouv!A2,OR(C9='C'!A1:A1,C9='C'!A2,C9='C'!A3),OR(C24=D!C1:C1,C24=D!C2)),"1","0")</f>
        <v>0</v>
      </c>
      <c r="K1" t="str">
        <f>IF(AND(B8=Ouv!A2,OR(D9='C'!A1:A1,D9='C'!A2,D9='C'!A3),OR(D24=D!C1:C1,D24=D!C2)),"1","0")</f>
        <v>0</v>
      </c>
      <c r="L1" t="str">
        <f>IF(AND(B8=Ouv!A2,OR(E9='C'!A1:A1,E9='C'!A2,E9='C'!A3),OR(E24=D!C1:C1,E24=D!C2)),"1","0")</f>
        <v>0</v>
      </c>
      <c r="M1" t="str">
        <f>IF(AND(B8=Ouv!A2,OR(F9='C'!A1:A1,F9='C'!A2,F9='C'!A3),OR(F24=D!C1:C1,F24=D!C2)),"1","0")</f>
        <v>0</v>
      </c>
    </row>
    <row r="2" spans="1:15" ht="15.75" customHeight="1" thickBot="1">
      <c r="A2" s="120" t="s">
        <v>114</v>
      </c>
      <c r="B2" s="121"/>
      <c r="C2" s="126" t="s">
        <v>117</v>
      </c>
      <c r="D2" s="127"/>
      <c r="E2" s="132"/>
      <c r="F2" s="133"/>
      <c r="H2" s="61" t="s">
        <v>98</v>
      </c>
      <c r="I2" t="str">
        <f>IF(OR(AND(B24=D!A1,B9='C'!A1),AND(B24=D!A2,B9='C'!A1)),"1",IF(OR(AND(B24=D!A1,B9='C'!A2),AND(B24=D!A2,B9='C'!A2)),"2",IF(OR(AND(OR(B24=D!A1,B24=D!A2),(OR(B9='C'!A3,B9='C'!A4)))),"3",IF(AND(OR(B24=D!A1,B24=D!A2),B9='C'!A5),"4","0"))))</f>
        <v>0</v>
      </c>
      <c r="J2" t="str">
        <f>IF(OR(AND(C24=D!A1,C9='C'!A1),AND(C24=D!A2,C9='C'!A1)),"1",IF(OR(AND(C24=D!A1,C9='C'!A2),AND(C24=D!A2,C9='C'!A2)),"2",IF(OR(AND(OR(C24=D!A1,C24=D!A2),(OR(C9='C'!A3,C9='C'!A4)))),"3",IF(AND(OR(C24=D!A1,C24=D!A2),C9='C'!A5),"4","0"))))</f>
        <v>0</v>
      </c>
      <c r="K2" t="str">
        <f>IF(OR(AND(D24=D!A1,D9='C'!A1),AND(D24=D!A2,D9='C'!A1)),"1",IF(OR(AND(D24=D!A1,D9='C'!A2),AND(D24=D!A2,D9='C'!A2)),"2",IF(OR(AND(OR(D24=D!A1,D24=D!A2),(OR(D9='C'!A3,D9='C'!A4)))),"3",IF(AND(OR(D24=D!A1,D24=D!A2),D9='C'!A5),"4","0"))))</f>
        <v>0</v>
      </c>
      <c r="L2" t="str">
        <f>IF(OR(AND(E24=D!A1,E9='C'!A1),AND(E24=D!A2,E9='C'!A1)),"1",IF(OR(AND(E24=D!A1,E9='C'!A2),AND(E24=D!A2,E9='C'!A2)),"2",IF(OR(AND(OR(E24=D!A1,E24=D!A2),(OR(E9='C'!A3,E9='C'!A4)))),"3",IF(AND(OR(E24=D!A1,E24=D!A2),E9='C'!A5),"4","0"))))</f>
        <v>0</v>
      </c>
      <c r="M2" t="str">
        <f>IF(OR(AND(F24=D!A1,F9='C'!A1),AND(F24=D!A2,F9='C'!A1)),"1",IF(OR(AND(F24=D!A1,F9='C'!A2),AND(F24=D!A2,F9='C'!A2)),"2",IF(OR(AND(OR(F24=D!A1,F24=D!A2),(OR(F9='C'!A3,F9='C'!A4)))),"3",IF(AND(OR(F24=D!A1,F24=D!A2),F9='C'!A5),"4","0"))))</f>
        <v>0</v>
      </c>
    </row>
    <row r="3" spans="1:15" ht="15" customHeight="1">
      <c r="A3" s="122"/>
      <c r="B3" s="123"/>
      <c r="C3" s="128"/>
      <c r="D3" s="129"/>
      <c r="E3" s="118"/>
      <c r="F3" s="119"/>
      <c r="H3" s="61" t="s">
        <v>97</v>
      </c>
      <c r="I3" t="str">
        <f>IF(OR(AND(B9='C'!A1,B24=D!A3),(AND(B9='C'!A1,B24=D!C1)),(AND(B9='C'!A2,B24=D!C1)),(AND(B9='C'!A3,B24=D!C1))),"1","0")</f>
        <v>0</v>
      </c>
      <c r="J3" t="str">
        <f>IF(OR(AND(C9='C'!A1,C24=D!A3),(AND(C9='C'!A1,C24=D!C1)),(AND(C9='C'!A2,C24=D!C1)),(AND(C9='C'!A3,C24=D!C1))),"1","0")</f>
        <v>0</v>
      </c>
      <c r="K3" t="str">
        <f>IF(OR(AND(D9='C'!A1,D24=D!A3),(AND(D9='C'!A1,D24=D!C1)),(AND(D9='C'!A2,D24=D!C1)),(AND(D9='C'!A3,D24=D!C1))),"1","0")</f>
        <v>0</v>
      </c>
      <c r="L3" t="str">
        <f>IF(OR(AND(E9='C'!A1,E24=D!A3),(AND(E9='C'!A1,E24=D!C1)),(AND(E9='C'!A2,E24=D!C1)),(AND(E9='C'!A3,E24=D!C1))),"1","0")</f>
        <v>0</v>
      </c>
      <c r="M3" t="str">
        <f>IF(OR(AND(F9='C'!A1,F24=D!A3),(AND(F9='C'!A1,F24=D!C1)),(AND(F9='C'!A2,F24=D!C1)),(AND(F9='C'!A3,F24=D!C1))),"1","0")</f>
        <v>0</v>
      </c>
    </row>
    <row r="4" spans="1:15" ht="20.25" customHeight="1" thickBot="1">
      <c r="A4" s="124">
        <f ca="1">NOW()</f>
        <v>40688.486425347219</v>
      </c>
      <c r="B4" s="125"/>
      <c r="C4" s="130"/>
      <c r="D4" s="131"/>
      <c r="E4" s="132"/>
      <c r="F4" s="133"/>
      <c r="H4" s="61" t="s">
        <v>99</v>
      </c>
      <c r="I4" t="str">
        <f>IF(AND(B9='C'!A1,B24=D!A4),"1",IF(AND(B9='C'!A2,B24=D!A4),"2",IF(AND(OR(B9='C'!A3,B9='C'!A4),B24=D!A4),"3","0")))</f>
        <v>0</v>
      </c>
      <c r="J4" t="str">
        <f>IF(AND(C9='C'!A1,C24=D!A4),"1",IF(AND(C9='C'!A2,C24=D!A4),"2",IF(AND(OR(C9='C'!A3,C9='C'!A4),C24=D!A4),"3","0")))</f>
        <v>0</v>
      </c>
      <c r="K4" t="str">
        <f>IF(AND(D9='C'!A1,D24=D!A4),"1",IF(AND(D9='C'!A2,D24=D!A4),"2",IF(AND(OR(D9='C'!A3,D9='C'!A4),D24=D!A4),"3","0")))</f>
        <v>0</v>
      </c>
      <c r="L4" t="str">
        <f>IF(AND(E9='C'!A1,E24=D!A4),"1",IF(AND(E9='C'!A2,E24=D!A4),"2",IF(AND(OR(E9='C'!A3,E9='C'!A4),E24=D!A4),"3","0")))</f>
        <v>0</v>
      </c>
      <c r="M4" t="str">
        <f>IF(AND(F9='C'!A1,F24=D!A4),"1",IF(AND(F9='C'!A2,F24=D!A4),"2",IF(AND(OR(F9='C'!A3,F9='C'!A4),F24=D!A4),"3","0")))</f>
        <v>0</v>
      </c>
      <c r="N4" s="139"/>
      <c r="O4" s="139"/>
    </row>
    <row r="5" spans="1:15" ht="15" customHeight="1">
      <c r="A5" s="110"/>
      <c r="B5" s="111"/>
      <c r="C5" s="111"/>
      <c r="D5" s="111"/>
      <c r="E5" s="111"/>
      <c r="F5" s="112"/>
      <c r="H5" s="63" t="s">
        <v>100</v>
      </c>
      <c r="I5" t="str">
        <f>IF(AND(B9='C'!A1,B24=D!A5),"1",IF(AND(B9='C'!A2,B24=D!A5),"2",IF(AND(OR(B9='C'!A3,B9='C'!A4),B24=D!A5),"3","0")))</f>
        <v>0</v>
      </c>
      <c r="J5" t="str">
        <f>IF(AND(C9='C'!A1,C24=D!A5),"1",IF(AND(C9='C'!A2,C24=D!A5),"2",IF(AND(OR(C9='C'!A3,C9='C'!A4),C24=D!A5),"3","0")))</f>
        <v>0</v>
      </c>
      <c r="K5" t="str">
        <f>IF(AND(D9='C'!A1,D24=D!A5),"1",IF(AND(D9='C'!A2,D24=D!A5),"2",IF(AND(OR(D9='C'!A3,D9='C'!A4),D24=D!A5),"3","0")))</f>
        <v>0</v>
      </c>
      <c r="L5" t="str">
        <f>IF(AND(E9='C'!A1,E24=D!A5),"1",IF(AND(E9='C'!A2,E24=D!A5),"2",IF(AND(OR(E9='C'!A3,E9='C'!A4),E24=D!A5),"3","0")))</f>
        <v>0</v>
      </c>
      <c r="M5" t="str">
        <f>IF(AND(F9='C'!A1,F24=D!A5),"1",IF(AND(F9='C'!A2,F24=D!A5),"2",IF(AND(OR(F9='C'!A3,F9='C'!A4),F24=D!A5),"3","0")))</f>
        <v>0</v>
      </c>
      <c r="N5" s="139"/>
      <c r="O5" s="139"/>
    </row>
    <row r="6" spans="1:15" ht="15" customHeight="1" thickBot="1">
      <c r="A6" s="113"/>
      <c r="B6" s="114"/>
      <c r="C6" s="114"/>
      <c r="D6" s="114"/>
      <c r="E6" s="114"/>
      <c r="F6" s="115"/>
      <c r="H6" s="63" t="s">
        <v>101</v>
      </c>
      <c r="I6" t="str">
        <f>IF(AND(B9='C'!A1,B24=D!A6),"1","0")</f>
        <v>0</v>
      </c>
      <c r="J6" t="str">
        <f>IF(AND(C9='C'!A1,C24=D!A6),"1","0")</f>
        <v>0</v>
      </c>
      <c r="K6" t="str">
        <f>IF(AND(D9='C'!A1,D24=D!A6),"1","0")</f>
        <v>0</v>
      </c>
      <c r="L6" t="str">
        <f>IF(AND(E9='C'!A1,E24=D!A6),"1","0")</f>
        <v>0</v>
      </c>
      <c r="M6" t="str">
        <f>IF(AND(F9='C'!A1,F24=D!A6),"1","0")</f>
        <v>0</v>
      </c>
      <c r="N6" s="139"/>
      <c r="O6" s="139"/>
    </row>
    <row r="7" spans="1:15" ht="15" customHeight="1" thickBot="1">
      <c r="A7" s="3" t="s">
        <v>3</v>
      </c>
      <c r="B7" s="107" t="s">
        <v>63</v>
      </c>
      <c r="C7" s="108"/>
      <c r="D7" s="108"/>
      <c r="E7" s="108"/>
      <c r="F7" s="109"/>
      <c r="H7" s="63" t="s">
        <v>102</v>
      </c>
      <c r="I7" s="69">
        <f>IF(AND(OR(B9='C'!A1,B9='C'!A2,B9='C'!A3,B9='C'!A4),(B24=D!A7)),"1",)</f>
        <v>0</v>
      </c>
      <c r="J7" s="69">
        <f>IF(AND(OR(C9='C'!A1,C9='C'!A2,C9='C'!A3,C9='C'!A4),(C24=D!A7)),"1",)</f>
        <v>0</v>
      </c>
      <c r="K7" s="69">
        <f>IF(AND(OR(D9='C'!A1,D9='C'!A2,D9='C'!A3,D9='C'!A4),(D24=D!A7)),"1",)</f>
        <v>0</v>
      </c>
      <c r="L7" s="69">
        <f>IF(AND(OR(E9='C'!A1,E9='C'!A2,E9='C'!A3,E9='C'!A4),(E24=D!A7)),"1",)</f>
        <v>0</v>
      </c>
      <c r="M7" s="69">
        <f>IF(AND(OR(F9='C'!A1,F9='C'!A2,F9='C'!A3,F9='C'!A4),(F24=D!A7)),"1",)</f>
        <v>0</v>
      </c>
      <c r="N7" s="139"/>
      <c r="O7" s="139"/>
    </row>
    <row r="8" spans="1:15" ht="15" customHeight="1" thickBot="1">
      <c r="A8" s="3" t="s">
        <v>7</v>
      </c>
      <c r="B8" s="107" t="s">
        <v>65</v>
      </c>
      <c r="C8" s="108"/>
      <c r="D8" s="108"/>
      <c r="E8" s="108"/>
      <c r="F8" s="109"/>
      <c r="H8" s="64"/>
      <c r="I8" t="b">
        <f>IF(I1="1",A!F3:F6,IF(I2="1",A!C1:C11,IF(OR(I2="2",I2="3"),A!D1:D8,IF(I2="4",A!F1:F6,IF(I3="1",A!F1:F6,IF(I4="1",A!G1:G7,IF(OR(I4="2",I4="3"),A!H1:H6,IF(I5="1",A!G2:G7,IF(OR(I5="2",I5="3"),A!H2:H6,IF(I6="1",A!G3:G7,IF(I7="1",A!H3:H6)))))))))))</f>
        <v>0</v>
      </c>
      <c r="J8" t="b">
        <f>IF(J1="1",A!F3:F6,IF(J2="1",A!C1:C11,IF(OR(J2="2",J2="3"),A!D1:D8,IF(J2="4",A!F1:F6,IF(J3="1",A!F1:F6,IF(J4="1",A!G1:G7,IF(OR(J4="2",J4="3"),A!H1:H6,IF(J5="1",A!G2:G7,IF(OR(J5="2",J5="3"),A!H2:H6,IF(J6="1",A!G3:G7,IF(J7="1",A!H3:H6)))))))))))</f>
        <v>0</v>
      </c>
      <c r="K8" t="b">
        <f>IF(K1="1",A!F3:F6,IF(K2="1",A!C1:C11,IF(OR(K2="2",K2="3"),A!D1:D8,IF(K2="4",A!F1:F6,IF(K3="1",A!F1:F6,IF(K4="1",A!G1:G7,IF(OR(K4="2",K4="3"),A!H1:H6,IF(K5="1",A!G2:G7,IF(OR(K5="2",K5="3"),A!H2:H6,IF(K6="1",A!G3:G7,IF(K7="1",A!H3:H6)))))))))))</f>
        <v>0</v>
      </c>
      <c r="L8" t="b">
        <f>IF(L1="1",A!F3:F6,IF(L2="1",A!C1:C11,IF(OR(L2="2",L2="3"),A!D1:D8,IF(L2="4",A!F1:F6,IF(L3="1",A!F1:F6,IF(L4="1",A!G1:G7,IF(OR(L4="2",L4="3"),A!H1:H6,IF(L5="1",A!G2:G7,IF(OR(L5="2",L5="3"),A!H2:H6,IF(L6="1",A!G3:G7,IF(L7="1",A!H3:H6)))))))))))</f>
        <v>0</v>
      </c>
      <c r="M8" t="b">
        <f>IF(M1="1",A!F3:F6,IF(M2="1",A!C1:C11,IF(OR(M2="2",M2="3"),A!D1:D8,IF(M2="4",A!F1:F6,IF(M3="1",A!F1:F6,IF(M4="1",A!G1:G7,IF(OR(M4="2",M4="3"),A!H1:H6,IF(M5="1",A!G2:G7,IF(OR(M5="2",M5="3"),A!H2:H6,IF(M6="1",A!G3:G7,IF(M7="1",A!H3:H6)))))))))))</f>
        <v>0</v>
      </c>
      <c r="N8" s="139"/>
      <c r="O8" s="139"/>
    </row>
    <row r="9" spans="1:15" ht="15" customHeight="1" thickBot="1">
      <c r="A9" s="4" t="s">
        <v>4</v>
      </c>
      <c r="B9" s="9" t="s">
        <v>35</v>
      </c>
      <c r="C9" s="9" t="s">
        <v>35</v>
      </c>
      <c r="D9" s="9" t="s">
        <v>35</v>
      </c>
      <c r="E9" s="9" t="s">
        <v>35</v>
      </c>
      <c r="F9" s="9" t="s">
        <v>35</v>
      </c>
      <c r="H9" s="64"/>
      <c r="N9" s="139"/>
      <c r="O9" s="139"/>
    </row>
    <row r="10" spans="1:15" ht="15" customHeight="1">
      <c r="A10" s="136" t="s">
        <v>2</v>
      </c>
      <c r="B10" s="134"/>
      <c r="C10" s="134"/>
      <c r="D10" s="134"/>
      <c r="E10" s="134"/>
      <c r="F10" s="134"/>
      <c r="N10" s="139"/>
      <c r="O10" s="139"/>
    </row>
    <row r="11" spans="1:15" ht="15" customHeight="1" thickBot="1">
      <c r="A11" s="138"/>
      <c r="B11" s="87"/>
      <c r="C11" s="87"/>
      <c r="D11" s="87"/>
      <c r="E11" s="87"/>
      <c r="F11" s="87"/>
    </row>
    <row r="12" spans="1:15" ht="15" customHeight="1">
      <c r="A12" s="136" t="s">
        <v>5</v>
      </c>
      <c r="B12" s="134"/>
      <c r="C12" s="134"/>
      <c r="D12" s="134"/>
      <c r="E12" s="134"/>
      <c r="F12" s="134"/>
    </row>
    <row r="13" spans="1:15" ht="15" customHeight="1">
      <c r="A13" s="137"/>
      <c r="B13" s="135"/>
      <c r="C13" s="135"/>
      <c r="D13" s="135"/>
      <c r="E13" s="135"/>
      <c r="F13" s="135"/>
      <c r="G13" s="60"/>
      <c r="H13" s="60"/>
      <c r="I13" s="60"/>
      <c r="J13" s="60"/>
      <c r="K13" s="60"/>
      <c r="L13" s="60"/>
    </row>
    <row r="14" spans="1:15" ht="15" customHeight="1" thickBot="1">
      <c r="A14" s="1" t="s">
        <v>6</v>
      </c>
      <c r="B14" s="87"/>
      <c r="C14" s="87"/>
      <c r="D14" s="87"/>
      <c r="E14" s="87"/>
      <c r="F14" s="87"/>
      <c r="G14" s="60"/>
      <c r="H14" s="60"/>
      <c r="I14" s="60"/>
      <c r="J14" s="60"/>
      <c r="K14" s="60"/>
      <c r="L14" s="60"/>
      <c r="M14" s="60"/>
    </row>
    <row r="15" spans="1:15" ht="15" customHeight="1" thickBot="1">
      <c r="A15" s="5" t="s">
        <v>68</v>
      </c>
      <c r="B15" s="34" t="s">
        <v>35</v>
      </c>
      <c r="C15" s="34" t="s">
        <v>35</v>
      </c>
      <c r="D15" s="34" t="s">
        <v>35</v>
      </c>
      <c r="E15" s="34" t="s">
        <v>35</v>
      </c>
      <c r="F15" s="9" t="s">
        <v>35</v>
      </c>
      <c r="G15" s="60"/>
      <c r="H15" s="60"/>
      <c r="I15" s="60"/>
      <c r="J15" s="60"/>
      <c r="K15" s="60"/>
      <c r="L15" s="60"/>
      <c r="M15" s="60"/>
    </row>
    <row r="16" spans="1:15" ht="15" customHeight="1" thickBot="1">
      <c r="A16" s="6" t="s">
        <v>8</v>
      </c>
      <c r="B16" s="34" t="s">
        <v>35</v>
      </c>
      <c r="C16" s="34" t="s">
        <v>35</v>
      </c>
      <c r="D16" s="34" t="s">
        <v>35</v>
      </c>
      <c r="E16" s="34" t="s">
        <v>35</v>
      </c>
      <c r="F16" s="9" t="s">
        <v>35</v>
      </c>
      <c r="G16" s="60"/>
      <c r="H16" s="60"/>
      <c r="I16" s="60"/>
      <c r="J16" s="60"/>
      <c r="K16" s="60"/>
      <c r="L16" s="60"/>
      <c r="M16" s="60"/>
    </row>
    <row r="17" spans="1:13" ht="15" customHeight="1">
      <c r="A17" s="2" t="s">
        <v>9</v>
      </c>
      <c r="B17" s="30"/>
      <c r="C17" s="21"/>
      <c r="D17" s="30"/>
      <c r="E17" s="21"/>
      <c r="F17" s="56"/>
      <c r="G17" s="61"/>
      <c r="H17" s="61"/>
      <c r="I17" s="61"/>
      <c r="J17" s="61"/>
      <c r="K17" s="61"/>
      <c r="L17" s="61"/>
      <c r="M17" s="61"/>
    </row>
    <row r="18" spans="1:13" ht="15" customHeight="1">
      <c r="A18" s="31" t="s">
        <v>10</v>
      </c>
      <c r="B18" s="22"/>
      <c r="C18" s="23"/>
      <c r="D18" s="22"/>
      <c r="E18" s="23"/>
      <c r="F18" s="22"/>
      <c r="G18" s="61"/>
      <c r="H18" s="61"/>
      <c r="I18" s="61"/>
      <c r="J18" s="61"/>
      <c r="K18" s="61"/>
      <c r="L18" s="61"/>
      <c r="M18" s="61"/>
    </row>
    <row r="19" spans="1:13" ht="15" customHeight="1">
      <c r="A19" s="97" t="s">
        <v>11</v>
      </c>
      <c r="B19" s="86"/>
      <c r="C19" s="86"/>
      <c r="D19" s="86"/>
      <c r="E19" s="86"/>
      <c r="F19" s="86"/>
      <c r="G19" s="61"/>
      <c r="H19" s="62"/>
      <c r="I19" s="62"/>
      <c r="J19" s="62"/>
      <c r="K19" s="62"/>
      <c r="L19" s="62"/>
      <c r="M19" s="61"/>
    </row>
    <row r="20" spans="1:13" ht="15" customHeight="1" thickBot="1">
      <c r="A20" s="98"/>
      <c r="B20" s="87"/>
      <c r="C20" s="87"/>
      <c r="D20" s="87"/>
      <c r="E20" s="87"/>
      <c r="F20" s="87"/>
      <c r="G20" s="61"/>
      <c r="H20" s="62"/>
      <c r="I20" s="62"/>
      <c r="J20" s="62"/>
      <c r="K20" s="62"/>
      <c r="L20" s="62"/>
      <c r="M20" s="61"/>
    </row>
    <row r="21" spans="1:13" ht="15" customHeight="1" thickBot="1">
      <c r="A21" s="20" t="s">
        <v>12</v>
      </c>
      <c r="B21" s="24"/>
      <c r="C21" s="25"/>
      <c r="D21" s="24"/>
      <c r="E21" s="25"/>
      <c r="F21" s="24"/>
      <c r="G21" s="61"/>
      <c r="H21" s="62"/>
      <c r="I21" s="62"/>
      <c r="J21" s="62"/>
      <c r="K21" s="62"/>
      <c r="L21" s="62"/>
      <c r="M21" s="61"/>
    </row>
    <row r="22" spans="1:13" ht="15" customHeight="1" thickBot="1">
      <c r="A22" s="40" t="s">
        <v>38</v>
      </c>
      <c r="B22" s="10" t="s">
        <v>35</v>
      </c>
      <c r="C22" s="10" t="s">
        <v>35</v>
      </c>
      <c r="D22" s="10" t="s">
        <v>35</v>
      </c>
      <c r="E22" s="10" t="s">
        <v>35</v>
      </c>
      <c r="F22" s="10" t="s">
        <v>35</v>
      </c>
      <c r="G22" s="63"/>
      <c r="H22" s="62"/>
      <c r="I22" s="62"/>
      <c r="J22" s="62"/>
      <c r="K22" s="62"/>
      <c r="L22" s="62"/>
      <c r="M22" s="61"/>
    </row>
    <row r="23" spans="1:13" ht="3.75" customHeight="1" thickBot="1">
      <c r="A23" s="91"/>
      <c r="B23" s="92"/>
      <c r="C23" s="92"/>
      <c r="D23" s="92"/>
      <c r="E23" s="92"/>
      <c r="F23" s="93"/>
      <c r="G23" s="63"/>
      <c r="H23" s="62"/>
      <c r="I23" s="62"/>
      <c r="J23" s="62"/>
      <c r="K23" s="62"/>
      <c r="L23" s="62"/>
      <c r="M23" s="61"/>
    </row>
    <row r="24" spans="1:13" ht="15" customHeight="1" thickBot="1">
      <c r="A24" s="6" t="s">
        <v>13</v>
      </c>
      <c r="B24" s="9" t="s">
        <v>35</v>
      </c>
      <c r="C24" s="9" t="s">
        <v>35</v>
      </c>
      <c r="D24" s="9" t="s">
        <v>35</v>
      </c>
      <c r="E24" s="9" t="s">
        <v>35</v>
      </c>
      <c r="F24" s="9" t="s">
        <v>35</v>
      </c>
      <c r="G24" s="63"/>
      <c r="H24" s="62"/>
      <c r="I24" s="62"/>
      <c r="J24" s="62"/>
      <c r="K24" s="62"/>
      <c r="L24" s="62"/>
      <c r="M24" s="61"/>
    </row>
    <row r="25" spans="1:13" ht="15" customHeight="1" thickBot="1">
      <c r="A25" s="67" t="s">
        <v>36</v>
      </c>
      <c r="B25" s="10" t="s">
        <v>35</v>
      </c>
      <c r="C25" s="10" t="s">
        <v>35</v>
      </c>
      <c r="D25" s="10" t="s">
        <v>35</v>
      </c>
      <c r="E25" s="10" t="s">
        <v>35</v>
      </c>
      <c r="F25" s="10" t="s">
        <v>35</v>
      </c>
      <c r="G25" s="61"/>
      <c r="H25" s="62"/>
      <c r="I25" s="62"/>
      <c r="J25" s="62"/>
      <c r="K25" s="62"/>
      <c r="L25" s="62"/>
      <c r="M25" s="61"/>
    </row>
    <row r="26" spans="1:13" ht="3.75" customHeight="1" thickBot="1">
      <c r="A26" s="94"/>
      <c r="B26" s="95"/>
      <c r="C26" s="95"/>
      <c r="D26" s="95"/>
      <c r="E26" s="95"/>
      <c r="F26" s="96"/>
      <c r="G26" s="61"/>
      <c r="H26" s="62"/>
      <c r="I26" s="61"/>
      <c r="J26" s="61"/>
      <c r="K26" s="61"/>
      <c r="L26" s="61"/>
      <c r="M26" s="61"/>
    </row>
    <row r="27" spans="1:13" ht="15" customHeight="1" thickBot="1">
      <c r="A27" s="6" t="s">
        <v>58</v>
      </c>
      <c r="B27" s="9" t="s">
        <v>35</v>
      </c>
      <c r="C27" s="9" t="s">
        <v>35</v>
      </c>
      <c r="D27" s="9" t="s">
        <v>35</v>
      </c>
      <c r="E27" s="9" t="s">
        <v>35</v>
      </c>
      <c r="F27" s="9" t="s">
        <v>35</v>
      </c>
      <c r="G27" s="60"/>
      <c r="H27" s="60"/>
      <c r="I27" s="60"/>
      <c r="J27" s="60"/>
      <c r="K27" s="60"/>
      <c r="L27" s="60"/>
      <c r="M27" s="60"/>
    </row>
    <row r="28" spans="1:13" ht="15" customHeight="1">
      <c r="A28" s="42" t="s">
        <v>17</v>
      </c>
      <c r="B28" s="11" t="s">
        <v>35</v>
      </c>
      <c r="C28" s="11" t="s">
        <v>35</v>
      </c>
      <c r="D28" s="11" t="s">
        <v>35</v>
      </c>
      <c r="E28" s="11" t="s">
        <v>35</v>
      </c>
      <c r="F28" s="11" t="s">
        <v>35</v>
      </c>
      <c r="G28" s="60"/>
      <c r="H28" s="60"/>
      <c r="I28" s="60"/>
      <c r="J28" s="60"/>
      <c r="K28" s="60"/>
      <c r="L28" s="60"/>
      <c r="M28" s="60"/>
    </row>
    <row r="29" spans="1:13" ht="15" customHeight="1" thickBot="1">
      <c r="A29" s="48" t="s">
        <v>75</v>
      </c>
      <c r="B29" s="26"/>
      <c r="C29" s="27"/>
      <c r="D29" s="26"/>
      <c r="E29" s="27"/>
      <c r="F29" s="26"/>
      <c r="G29" s="60"/>
      <c r="H29" s="60"/>
      <c r="I29" s="60"/>
      <c r="J29" s="60"/>
      <c r="K29" s="60"/>
      <c r="L29" s="60"/>
    </row>
    <row r="30" spans="1:13" ht="15" customHeight="1">
      <c r="A30" s="50" t="s">
        <v>20</v>
      </c>
      <c r="B30" s="53" t="s">
        <v>35</v>
      </c>
      <c r="C30" s="10" t="s">
        <v>35</v>
      </c>
      <c r="D30" s="10" t="s">
        <v>35</v>
      </c>
      <c r="E30" s="10" t="s">
        <v>35</v>
      </c>
      <c r="F30" s="10" t="s">
        <v>35</v>
      </c>
      <c r="G30" s="60"/>
      <c r="H30" s="60"/>
      <c r="I30" s="60"/>
      <c r="J30" s="60"/>
      <c r="K30" s="60"/>
      <c r="L30" s="60"/>
    </row>
    <row r="31" spans="1:13" ht="15" customHeight="1">
      <c r="A31" s="52" t="s">
        <v>21</v>
      </c>
      <c r="B31" s="55"/>
      <c r="C31" s="49"/>
      <c r="D31" s="55"/>
      <c r="E31" s="49"/>
      <c r="F31" s="49"/>
      <c r="G31" s="60"/>
      <c r="H31" s="60"/>
      <c r="I31" s="60"/>
      <c r="J31" s="60"/>
      <c r="K31" s="60"/>
      <c r="L31" s="60"/>
    </row>
    <row r="32" spans="1:13" ht="15" customHeight="1" thickBot="1">
      <c r="A32" s="54" t="s">
        <v>85</v>
      </c>
      <c r="B32" s="35" t="s">
        <v>35</v>
      </c>
      <c r="C32" s="35" t="s">
        <v>35</v>
      </c>
      <c r="D32" s="35" t="s">
        <v>35</v>
      </c>
      <c r="E32" s="35" t="s">
        <v>35</v>
      </c>
      <c r="F32" s="36" t="s">
        <v>35</v>
      </c>
      <c r="G32" s="60"/>
      <c r="H32" s="60"/>
      <c r="I32" s="60"/>
      <c r="J32" s="60"/>
      <c r="K32" s="60"/>
      <c r="L32" s="60"/>
    </row>
    <row r="33" spans="1:12" ht="15" customHeight="1" thickBot="1">
      <c r="A33" s="51" t="s">
        <v>19</v>
      </c>
      <c r="B33" s="34" t="s">
        <v>35</v>
      </c>
      <c r="C33" s="34" t="s">
        <v>35</v>
      </c>
      <c r="D33" s="34" t="s">
        <v>35</v>
      </c>
      <c r="E33" s="34" t="s">
        <v>35</v>
      </c>
      <c r="F33" s="9" t="s">
        <v>35</v>
      </c>
      <c r="G33" s="60"/>
      <c r="H33" s="60"/>
      <c r="I33" s="60"/>
      <c r="J33" s="60"/>
      <c r="K33" s="60"/>
      <c r="L33" s="60"/>
    </row>
    <row r="34" spans="1:12" ht="15" customHeight="1" thickBot="1">
      <c r="A34" s="41" t="s">
        <v>22</v>
      </c>
      <c r="B34" s="9" t="s">
        <v>35</v>
      </c>
      <c r="C34" s="9" t="s">
        <v>35</v>
      </c>
      <c r="D34" s="9" t="s">
        <v>35</v>
      </c>
      <c r="E34" s="9" t="s">
        <v>35</v>
      </c>
      <c r="F34" s="9" t="s">
        <v>35</v>
      </c>
    </row>
    <row r="35" spans="1:12" ht="15" customHeight="1">
      <c r="A35" s="33" t="s">
        <v>18</v>
      </c>
      <c r="B35" s="11" t="s">
        <v>35</v>
      </c>
      <c r="C35" s="11" t="s">
        <v>35</v>
      </c>
      <c r="D35" s="11" t="s">
        <v>35</v>
      </c>
      <c r="E35" s="11" t="s">
        <v>35</v>
      </c>
      <c r="F35" s="11" t="s">
        <v>35</v>
      </c>
    </row>
    <row r="36" spans="1:12" ht="15" customHeight="1" thickBot="1">
      <c r="A36" s="70" t="s">
        <v>4</v>
      </c>
      <c r="B36" s="15" t="s">
        <v>35</v>
      </c>
      <c r="C36" s="15" t="s">
        <v>35</v>
      </c>
      <c r="D36" s="15" t="s">
        <v>35</v>
      </c>
      <c r="E36" s="15" t="s">
        <v>35</v>
      </c>
      <c r="F36" s="15" t="s">
        <v>35</v>
      </c>
    </row>
    <row r="37" spans="1:12" ht="15" customHeight="1">
      <c r="A37" s="73" t="s">
        <v>59</v>
      </c>
      <c r="B37" s="68"/>
      <c r="C37" s="68"/>
      <c r="D37" s="74"/>
      <c r="E37" s="68"/>
      <c r="F37" s="68"/>
    </row>
    <row r="38" spans="1:12" ht="15" customHeight="1">
      <c r="A38" s="75" t="s">
        <v>108</v>
      </c>
      <c r="B38" s="65"/>
      <c r="C38" s="65"/>
      <c r="D38" s="55"/>
      <c r="E38" s="65"/>
      <c r="F38" s="65"/>
    </row>
    <row r="39" spans="1:12" ht="15" customHeight="1" thickBot="1">
      <c r="A39" s="71"/>
      <c r="B39" s="66"/>
      <c r="C39" s="66"/>
      <c r="D39" s="72"/>
      <c r="E39" s="66"/>
      <c r="F39" s="66"/>
    </row>
    <row r="40" spans="1:12" ht="15" customHeight="1" thickBot="1">
      <c r="A40" s="44" t="s">
        <v>109</v>
      </c>
      <c r="B40" s="9" t="s">
        <v>110</v>
      </c>
      <c r="C40" s="9" t="s">
        <v>110</v>
      </c>
      <c r="D40" s="9" t="s">
        <v>110</v>
      </c>
      <c r="E40" s="9" t="s">
        <v>110</v>
      </c>
      <c r="F40" s="9" t="s">
        <v>110</v>
      </c>
    </row>
    <row r="41" spans="1:12" ht="3.75" customHeight="1" thickBot="1">
      <c r="A41" s="83"/>
      <c r="B41" s="84"/>
      <c r="C41" s="84"/>
      <c r="D41" s="84"/>
      <c r="E41" s="84"/>
      <c r="F41" s="85"/>
    </row>
    <row r="42" spans="1:12" ht="15" customHeight="1">
      <c r="A42" s="88" t="s">
        <v>23</v>
      </c>
      <c r="B42" s="16" t="s">
        <v>35</v>
      </c>
      <c r="C42" s="10" t="s">
        <v>35</v>
      </c>
      <c r="D42" s="16" t="s">
        <v>35</v>
      </c>
      <c r="E42" s="10" t="s">
        <v>35</v>
      </c>
      <c r="F42" s="10" t="s">
        <v>35</v>
      </c>
    </row>
    <row r="43" spans="1:12" ht="15" customHeight="1">
      <c r="A43" s="89"/>
      <c r="B43" s="29" t="s">
        <v>35</v>
      </c>
      <c r="C43" s="19" t="s">
        <v>35</v>
      </c>
      <c r="D43" s="29" t="s">
        <v>35</v>
      </c>
      <c r="E43" s="29" t="s">
        <v>35</v>
      </c>
      <c r="F43" s="19" t="s">
        <v>35</v>
      </c>
    </row>
    <row r="44" spans="1:12" ht="15" customHeight="1" thickBot="1">
      <c r="A44" s="90"/>
      <c r="B44" s="37" t="s">
        <v>35</v>
      </c>
      <c r="C44" s="38" t="s">
        <v>35</v>
      </c>
      <c r="D44" s="39" t="s">
        <v>35</v>
      </c>
      <c r="E44" s="38" t="s">
        <v>35</v>
      </c>
      <c r="F44" s="38" t="s">
        <v>35</v>
      </c>
    </row>
    <row r="45" spans="1:12" ht="15" customHeight="1">
      <c r="A45" s="32" t="s">
        <v>33</v>
      </c>
      <c r="B45" s="12" t="s">
        <v>35</v>
      </c>
      <c r="C45" s="12" t="s">
        <v>35</v>
      </c>
      <c r="D45" s="12" t="s">
        <v>35</v>
      </c>
      <c r="E45" s="12" t="s">
        <v>35</v>
      </c>
      <c r="F45" s="10" t="s">
        <v>35</v>
      </c>
    </row>
    <row r="46" spans="1:12" ht="15" customHeight="1">
      <c r="A46" s="7" t="s">
        <v>4</v>
      </c>
      <c r="B46" s="13" t="s">
        <v>35</v>
      </c>
      <c r="C46" s="14" t="s">
        <v>35</v>
      </c>
      <c r="D46" s="14" t="s">
        <v>35</v>
      </c>
      <c r="E46" s="14" t="s">
        <v>35</v>
      </c>
      <c r="F46" s="15" t="s">
        <v>35</v>
      </c>
    </row>
    <row r="47" spans="1:12" ht="15" customHeight="1" thickBot="1">
      <c r="A47" s="47" t="s">
        <v>75</v>
      </c>
      <c r="B47" s="27"/>
      <c r="C47" s="26"/>
      <c r="D47" s="27"/>
      <c r="E47" s="26"/>
      <c r="F47" s="26"/>
    </row>
    <row r="48" spans="1:12" ht="15" customHeight="1">
      <c r="A48" s="8" t="s">
        <v>34</v>
      </c>
      <c r="B48" s="10" t="s">
        <v>35</v>
      </c>
      <c r="C48" s="16" t="s">
        <v>35</v>
      </c>
      <c r="D48" s="10" t="s">
        <v>35</v>
      </c>
      <c r="E48" s="16" t="s">
        <v>35</v>
      </c>
      <c r="F48" s="10" t="s">
        <v>35</v>
      </c>
    </row>
    <row r="49" spans="1:6" ht="15" customHeight="1">
      <c r="A49" s="7" t="s">
        <v>4</v>
      </c>
      <c r="B49" s="17" t="s">
        <v>35</v>
      </c>
      <c r="C49" s="18" t="s">
        <v>35</v>
      </c>
      <c r="D49" s="19" t="s">
        <v>35</v>
      </c>
      <c r="E49" s="18" t="s">
        <v>35</v>
      </c>
      <c r="F49" s="19" t="s">
        <v>35</v>
      </c>
    </row>
    <row r="50" spans="1:6" ht="15" customHeight="1" thickBot="1">
      <c r="A50" s="47" t="s">
        <v>75</v>
      </c>
      <c r="B50" s="28"/>
      <c r="C50" s="27"/>
      <c r="D50" s="26"/>
      <c r="E50" s="27"/>
      <c r="F50" s="26"/>
    </row>
    <row r="51" spans="1:6" ht="3.75" customHeight="1" thickBot="1">
      <c r="A51" s="91"/>
      <c r="B51" s="92"/>
      <c r="C51" s="92"/>
      <c r="D51" s="92"/>
      <c r="E51" s="92"/>
      <c r="F51" s="93"/>
    </row>
    <row r="52" spans="1:6" ht="15" customHeight="1">
      <c r="A52" s="58" t="s">
        <v>70</v>
      </c>
      <c r="B52" s="45" t="s">
        <v>35</v>
      </c>
      <c r="C52" s="46" t="s">
        <v>35</v>
      </c>
      <c r="D52" s="11" t="s">
        <v>35</v>
      </c>
      <c r="E52" s="46" t="s">
        <v>35</v>
      </c>
      <c r="F52" s="11" t="s">
        <v>35</v>
      </c>
    </row>
    <row r="53" spans="1:6" ht="15" customHeight="1" thickBot="1">
      <c r="A53" s="47" t="s">
        <v>73</v>
      </c>
      <c r="B53" s="26"/>
      <c r="C53" s="27"/>
      <c r="D53" s="26"/>
      <c r="E53" s="27"/>
      <c r="F53" s="26"/>
    </row>
    <row r="54" spans="1:6" ht="15" customHeight="1">
      <c r="A54" s="43" t="s">
        <v>71</v>
      </c>
      <c r="B54" s="45" t="s">
        <v>35</v>
      </c>
      <c r="C54" s="45" t="s">
        <v>35</v>
      </c>
      <c r="D54" s="45" t="s">
        <v>35</v>
      </c>
      <c r="E54" s="45" t="s">
        <v>35</v>
      </c>
      <c r="F54" s="45" t="s">
        <v>35</v>
      </c>
    </row>
    <row r="55" spans="1:6" ht="15" customHeight="1" thickBot="1">
      <c r="A55" s="47" t="s">
        <v>74</v>
      </c>
      <c r="B55" s="28"/>
      <c r="C55" s="27"/>
      <c r="D55" s="26"/>
      <c r="E55" s="27"/>
      <c r="F55" s="26"/>
    </row>
    <row r="56" spans="1:6" ht="3.75" customHeight="1" thickBot="1">
      <c r="A56" s="91"/>
      <c r="B56" s="92"/>
      <c r="C56" s="92"/>
      <c r="D56" s="92"/>
      <c r="E56" s="92"/>
      <c r="F56" s="93"/>
    </row>
    <row r="57" spans="1:6" ht="15" customHeight="1">
      <c r="A57" s="57" t="s">
        <v>72</v>
      </c>
      <c r="B57" s="16" t="s">
        <v>41</v>
      </c>
      <c r="C57" s="10" t="s">
        <v>41</v>
      </c>
      <c r="D57" s="16" t="s">
        <v>41</v>
      </c>
      <c r="E57" s="10" t="s">
        <v>41</v>
      </c>
      <c r="F57" s="53" t="s">
        <v>41</v>
      </c>
    </row>
    <row r="58" spans="1:6" ht="15" customHeight="1">
      <c r="A58" s="59"/>
      <c r="B58" s="29" t="s">
        <v>35</v>
      </c>
      <c r="C58" s="19" t="s">
        <v>35</v>
      </c>
      <c r="D58" s="19" t="s">
        <v>35</v>
      </c>
      <c r="E58" s="19" t="s">
        <v>35</v>
      </c>
      <c r="F58" s="19" t="s">
        <v>35</v>
      </c>
    </row>
    <row r="59" spans="1:6" ht="15" customHeight="1">
      <c r="A59" s="59"/>
      <c r="B59" s="19" t="s">
        <v>35</v>
      </c>
      <c r="C59" s="19" t="s">
        <v>35</v>
      </c>
      <c r="D59" s="19" t="s">
        <v>35</v>
      </c>
      <c r="E59" s="19" t="s">
        <v>35</v>
      </c>
      <c r="F59" s="19" t="s">
        <v>35</v>
      </c>
    </row>
    <row r="60" spans="1:6" ht="15" customHeight="1" thickBot="1">
      <c r="A60" s="59"/>
      <c r="B60" s="15" t="s">
        <v>35</v>
      </c>
      <c r="C60" s="15" t="s">
        <v>35</v>
      </c>
      <c r="D60" s="15" t="s">
        <v>35</v>
      </c>
      <c r="E60" s="15" t="s">
        <v>35</v>
      </c>
      <c r="F60" s="15" t="s">
        <v>35</v>
      </c>
    </row>
    <row r="61" spans="1:6" ht="3.75" customHeight="1" thickBot="1">
      <c r="A61" s="101"/>
      <c r="B61" s="102"/>
      <c r="C61" s="102"/>
      <c r="D61" s="102"/>
      <c r="E61" s="102"/>
      <c r="F61" s="103"/>
    </row>
    <row r="62" spans="1:6" ht="15" customHeight="1" thickBot="1">
      <c r="A62" s="44" t="s">
        <v>80</v>
      </c>
      <c r="B62" s="11" t="s">
        <v>35</v>
      </c>
      <c r="C62" s="11" t="s">
        <v>35</v>
      </c>
      <c r="D62" s="11" t="s">
        <v>35</v>
      </c>
      <c r="E62" s="11" t="s">
        <v>35</v>
      </c>
      <c r="F62" s="11" t="s">
        <v>35</v>
      </c>
    </row>
    <row r="63" spans="1:6" ht="15" customHeight="1" thickBot="1">
      <c r="A63" s="44" t="s">
        <v>81</v>
      </c>
      <c r="B63" s="9" t="s">
        <v>35</v>
      </c>
      <c r="C63" s="9" t="s">
        <v>35</v>
      </c>
      <c r="D63" s="9" t="s">
        <v>35</v>
      </c>
      <c r="E63" s="9" t="s">
        <v>35</v>
      </c>
      <c r="F63" s="9" t="s">
        <v>35</v>
      </c>
    </row>
    <row r="64" spans="1:6" ht="23.25" customHeight="1" thickBot="1">
      <c r="A64" s="76" t="s">
        <v>40</v>
      </c>
      <c r="B64" s="77"/>
      <c r="C64" s="78"/>
      <c r="D64" s="77"/>
      <c r="E64" s="78"/>
      <c r="F64" s="77"/>
    </row>
    <row r="65" spans="1:6" ht="18" customHeight="1">
      <c r="A65" s="99" t="s">
        <v>113</v>
      </c>
      <c r="B65" s="77"/>
      <c r="C65" s="78"/>
      <c r="D65" s="77"/>
      <c r="E65" s="78"/>
      <c r="F65" s="77"/>
    </row>
    <row r="66" spans="1:6" ht="18" customHeight="1">
      <c r="A66" s="100"/>
      <c r="B66" s="81"/>
      <c r="C66" s="79"/>
      <c r="D66" s="81"/>
      <c r="E66" s="79"/>
      <c r="F66" s="81"/>
    </row>
    <row r="67" spans="1:6" ht="18" customHeight="1">
      <c r="A67" s="100"/>
      <c r="B67" s="81"/>
      <c r="C67" s="79"/>
      <c r="D67" s="81"/>
      <c r="E67" s="79"/>
      <c r="F67" s="81"/>
    </row>
    <row r="68" spans="1:6" ht="18" customHeight="1">
      <c r="A68" s="100"/>
      <c r="B68" s="81"/>
      <c r="C68" s="79"/>
      <c r="D68" s="81"/>
      <c r="E68" s="79"/>
      <c r="F68" s="81"/>
    </row>
    <row r="69" spans="1:6" ht="18" customHeight="1">
      <c r="A69" s="100"/>
      <c r="B69" s="81"/>
      <c r="C69" s="79"/>
      <c r="D69" s="81"/>
      <c r="E69" s="79"/>
      <c r="F69" s="81"/>
    </row>
    <row r="70" spans="1:6" ht="18" customHeight="1" thickBot="1">
      <c r="A70" s="98"/>
      <c r="B70" s="82"/>
      <c r="C70" s="80"/>
      <c r="D70" s="82"/>
      <c r="E70" s="80"/>
      <c r="F70" s="82"/>
    </row>
    <row r="71" spans="1:6" ht="9" customHeight="1" thickBot="1">
      <c r="A71" s="83"/>
      <c r="B71" s="84"/>
      <c r="C71" s="84"/>
      <c r="D71" s="84"/>
      <c r="E71" s="84"/>
      <c r="F71" s="85"/>
    </row>
  </sheetData>
  <dataConsolidate/>
  <mergeCells count="39">
    <mergeCell ref="B8:F8"/>
    <mergeCell ref="F10:F11"/>
    <mergeCell ref="F12:F14"/>
    <mergeCell ref="E12:E14"/>
    <mergeCell ref="A12:A13"/>
    <mergeCell ref="A10:A11"/>
    <mergeCell ref="B10:B11"/>
    <mergeCell ref="D10:D11"/>
    <mergeCell ref="E10:E11"/>
    <mergeCell ref="C10:C11"/>
    <mergeCell ref="D12:D14"/>
    <mergeCell ref="C12:C14"/>
    <mergeCell ref="B12:B14"/>
    <mergeCell ref="A1:D1"/>
    <mergeCell ref="B7:F7"/>
    <mergeCell ref="A5:F5"/>
    <mergeCell ref="A6:F6"/>
    <mergeCell ref="E1:F1"/>
    <mergeCell ref="E3:F3"/>
    <mergeCell ref="A2:B3"/>
    <mergeCell ref="A4:B4"/>
    <mergeCell ref="C2:D4"/>
    <mergeCell ref="E4:F4"/>
    <mergeCell ref="E2:F2"/>
    <mergeCell ref="A71:F71"/>
    <mergeCell ref="E19:E20"/>
    <mergeCell ref="F19:F20"/>
    <mergeCell ref="B19:B20"/>
    <mergeCell ref="C19:C20"/>
    <mergeCell ref="D19:D20"/>
    <mergeCell ref="A42:A44"/>
    <mergeCell ref="A23:F23"/>
    <mergeCell ref="A26:F26"/>
    <mergeCell ref="A41:F41"/>
    <mergeCell ref="A19:A20"/>
    <mergeCell ref="A65:A70"/>
    <mergeCell ref="A51:F51"/>
    <mergeCell ref="A56:F56"/>
    <mergeCell ref="A61:F61"/>
  </mergeCells>
  <dataValidations count="17">
    <dataValidation type="list" allowBlank="1" showInputMessage="1" sqref="B16:F16">
      <formula1>"Tableau,Hors tout"</formula1>
    </dataValidation>
    <dataValidation type="list" allowBlank="1" showInputMessage="1" sqref="B22:F22">
      <formula1>"Applique,Feuillure,Ebrasement,Tunnel"</formula1>
    </dataValidation>
    <dataValidation type="list" allowBlank="1" showInputMessage="1" sqref="B15:F15">
      <formula1>"Droite,Gauche,Droite tierce,Gauche tierce"</formula1>
    </dataValidation>
    <dataValidation type="list" allowBlank="1" showInputMessage="1" sqref="B40:F40 B34:F34 B27:F27">
      <formula1>"Oui,Non"</formula1>
    </dataValidation>
    <dataValidation type="list" allowBlank="1" showInputMessage="1" sqref="B30:F30">
      <formula1>"Sans,450mm,Autre"</formula1>
    </dataValidation>
    <dataValidation type="list" allowBlank="1" showInputMessage="1" sqref="B48:F48 B45:F45">
      <formula1>"ALU,PVC"</formula1>
    </dataValidation>
    <dataValidation type="list" allowBlank="1" showInputMessage="1" sqref="B44">
      <formula1>OFFSET(INDIRECT($B$42&amp;"!$A$1:$A$5"),,,5,)</formula1>
    </dataValidation>
    <dataValidation type="list" allowBlank="1" showInputMessage="1" sqref="C44">
      <formula1>OFFSET(INDIRECT($C$42&amp;"!$A$1:$A$5"),,,5,)</formula1>
    </dataValidation>
    <dataValidation type="list" allowBlank="1" showInputMessage="1" sqref="D44">
      <formula1>OFFSET(INDIRECT($D$42&amp;"!$A$1:$A$5"),,,5,)</formula1>
    </dataValidation>
    <dataValidation type="list" allowBlank="1" showInputMessage="1" sqref="E44">
      <formula1>OFFSET(INDIRECT($E$42&amp;"!$A$1:$A$5"),,,5,)</formula1>
    </dataValidation>
    <dataValidation type="list" allowBlank="1" showInputMessage="1" sqref="F44">
      <formula1>OFFSET(INDIRECT($F$42&amp;"!$A$1:$A$5"),,,5,)</formula1>
    </dataValidation>
    <dataValidation type="list" allowBlank="1" showInputMessage="1" sqref="B43:F43">
      <formula1>"Droite,Gauche"</formula1>
    </dataValidation>
    <dataValidation type="list" allowBlank="1" showInputMessage="1" sqref="B28:F28">
      <formula1>"4ITR/16WIN/4,4ITR/10WIN/10,4ITR/16WIN/4G200,4ITR/16WIN/44.2,Autre"</formula1>
    </dataValidation>
    <dataValidation type="list" allowBlank="1" showInputMessage="1" sqref="B33:F33">
      <formula1>"Sans,22m3/h,33m3/h,Accoustique"</formula1>
    </dataValidation>
    <dataValidation type="list" allowBlank="1" showInputMessage="1" showErrorMessage="1" sqref="B8:F8">
      <formula1>Ouverture</formula1>
    </dataValidation>
    <dataValidation type="list" allowBlank="1" showInputMessage="1" showErrorMessage="1" sqref="B24:F24">
      <formula1>FormuleDormant</formula1>
    </dataValidation>
    <dataValidation type="list" allowBlank="1" showInputMessage="1" showErrorMessage="1" sqref="B9:F9">
      <formula1>FormuleCouleur</formula1>
    </dataValidation>
  </dataValidations>
  <pageMargins left="0.25" right="0.25" top="0.75" bottom="0.75" header="0.3" footer="0.3"/>
  <pageSetup paperSize="9" orientation="portrait" r:id="rId1"/>
  <legacyDrawing r:id="rId2"/>
  <extLst xmlns:x14="http://schemas.microsoft.com/office/spreadsheetml/2009/9/main">
    <ext uri="{CCE6A557-97BC-4b89-ADB6-D9C93CAAB3DF}">
      <x14:dataValidations xmlns:xm="http://schemas.microsoft.com/office/excel/2006/main" count="76">
        <x14:dataValidation type="list" allowBlank="1" showInputMessage="1">
          <x14:formula1>
            <xm:f>IF(F48="PVC",Volets!B1:B4,IF(F48="ALU",Volets!C1:C4,))</xm:f>
          </x14:formula1>
          <xm:sqref>F49</xm:sqref>
        </x14:dataValidation>
        <x14:dataValidation type="list" allowBlank="1" showInputMessage="1">
          <x14:formula1>
            <xm:f>IF(E48="PVC",Volets!B1:B4,IF(E48="ALU",Volets!C1:C4,))</xm:f>
          </x14:formula1>
          <xm:sqref>E49</xm:sqref>
        </x14:dataValidation>
        <x14:dataValidation type="list" allowBlank="1" showInputMessage="1">
          <x14:formula1>
            <xm:f>'Petits bois'!$A$1:$A$4</xm:f>
          </x14:formula1>
          <xm:sqref>F35</xm:sqref>
        </x14:dataValidation>
        <x14:dataValidation type="list" allowBlank="1" showInputMessage="1">
          <x14:formula1>
            <xm:f>OFFSET(Volets!$A$1:$A$3,,,3,)</xm:f>
          </x14:formula1>
          <xm:sqref>F42</xm:sqref>
        </x14:dataValidation>
        <x14:dataValidation type="list" allowBlank="1" showInputMessage="1">
          <x14:formula1>
            <xm:f>Gamme!$A$1:$A$2</xm:f>
          </x14:formula1>
          <xm:sqref>B7:F7</xm:sqref>
        </x14:dataValidation>
        <x14:dataValidation type="list" allowBlank="1" showInputMessage="1">
          <x14:formula1>
            <xm:f>IF($B$8=Ouv!$A$1,Crémone_pompier!$A$1,Crémone_pompier!$A$1:$A$3)</xm:f>
          </x14:formula1>
          <xm:sqref>F63</xm:sqref>
        </x14:dataValidation>
        <x14:dataValidation type="list" allowBlank="1" showInputMessage="1">
          <x14:formula1>
            <xm:f>Soubassement!$A$1:$A$5</xm:f>
          </x14:formula1>
          <xm:sqref>F32</xm:sqref>
        </x14:dataValidation>
        <x14:dataValidation type="list" allowBlank="1" showInputMessage="1">
          <x14:formula1>
            <xm:f>IF(B8=Ouv!A2,Barre_antipanique!A1:A2,Barre_antipanique!A1)</xm:f>
          </x14:formula1>
          <xm:sqref>B62</xm:sqref>
        </x14:dataValidation>
        <x14:dataValidation type="list" allowBlank="1" showInputMessage="1">
          <x14:formula1>
            <xm:f>IF(B8=Ouv!A2,Barre_antipanique!A1:A2,Barre_antipanique!A1)</xm:f>
          </x14:formula1>
          <xm:sqref>C62</xm:sqref>
        </x14:dataValidation>
        <x14:dataValidation type="list" allowBlank="1" showInputMessage="1">
          <x14:formula1>
            <xm:f>IF(B8=Ouv!A2,Barre_antipanique!A1:A2,Barre_antipanique!A1)</xm:f>
          </x14:formula1>
          <xm:sqref>D62</xm:sqref>
        </x14:dataValidation>
        <x14:dataValidation type="list" allowBlank="1" showInputMessage="1">
          <x14:formula1>
            <xm:f>IF(B8=Ouv!A2,Barre_antipanique!A1:A2,Barre_antipanique!A1)</xm:f>
          </x14:formula1>
          <xm:sqref>E62</xm:sqref>
        </x14:dataValidation>
        <x14:dataValidation type="list" allowBlank="1" showInputMessage="1">
          <x14:formula1>
            <xm:f>IF(B8=Ouv!A2,Barre_antipanique!A1:A2,Barre_antipanique!A1)</xm:f>
          </x14:formula1>
          <xm:sqref>F62</xm:sqref>
        </x14:dataValidation>
        <x14:dataValidation type="list" allowBlank="1" showInputMessage="1">
          <x14:formula1>
            <xm:f>IF(OR(B57=Elarg!A2,B57=Elarg!A3,B57=Elarg!A4),Elarg!B2:B4,IF(B57=Elarg!A1,Elarg!B1,))</xm:f>
          </x14:formula1>
          <xm:sqref>B58</xm:sqref>
        </x14:dataValidation>
        <x14:dataValidation type="list" allowBlank="1" showInputMessage="1">
          <x14:formula1>
            <xm:f>IF(OR(B57=Elarg!A2,B57=Elarg!A3,B57=Elarg!A4),Elarg!B2:B4,IF(B57=Elarg!A1,Elarg!B1,))</xm:f>
          </x14:formula1>
          <xm:sqref>B59</xm:sqref>
        </x14:dataValidation>
        <x14:dataValidation type="list" allowBlank="1" showInputMessage="1">
          <x14:formula1>
            <xm:f>IF(OR(B57=Elarg!A2,B57=Elarg!A3,B57=Elarg!A4),Elarg!B2:B4,IF(B57=Elarg!A1,Elarg!B1,))</xm:f>
          </x14:formula1>
          <xm:sqref>B60</xm:sqref>
        </x14:dataValidation>
        <x14:dataValidation type="list" allowBlank="1" showInputMessage="1">
          <x14:formula1>
            <xm:f>IF(OR(C57=Elarg!A2,C57=Elarg!A3,C57=Elarg!A4),Elarg!B2:B4,IF(C57=Elarg!A1,Elarg!B1,))</xm:f>
          </x14:formula1>
          <xm:sqref>C58</xm:sqref>
        </x14:dataValidation>
        <x14:dataValidation type="list" allowBlank="1" showInputMessage="1">
          <x14:formula1>
            <xm:f>IF(OR(C57=Elarg!A2,C57=Elarg!A3,C57=Elarg!A4),Elarg!B2:B4,IF(C57=Elarg!A1,Elarg!B1,))</xm:f>
          </x14:formula1>
          <xm:sqref>C59</xm:sqref>
        </x14:dataValidation>
        <x14:dataValidation type="list" allowBlank="1" showInputMessage="1">
          <x14:formula1>
            <xm:f>IF(OR(C57=Elarg!A2,C57=Elarg!A3,C57=Elarg!A4),Elarg!B2:B4,IF(C57=Elarg!A1,Elarg!B1,))</xm:f>
          </x14:formula1>
          <xm:sqref>C60</xm:sqref>
        </x14:dataValidation>
        <x14:dataValidation type="list" allowBlank="1" showInputMessage="1">
          <x14:formula1>
            <xm:f>IF(OR(D57=Elarg!A2,D57=Elarg!A3,D57=Elarg!A4),Elarg!B2:B4,IF(D57=Elarg!A1,Elarg!B1,))</xm:f>
          </x14:formula1>
          <xm:sqref>D58</xm:sqref>
        </x14:dataValidation>
        <x14:dataValidation type="list" allowBlank="1" showInputMessage="1">
          <x14:formula1>
            <xm:f>IF(OR(D57=Elarg!A2,D57=Elarg!A3,D57=Elarg!A4),Elarg!B2:B4,IF(D57=Elarg!A1,Elarg!B1,))</xm:f>
          </x14:formula1>
          <xm:sqref>D59</xm:sqref>
        </x14:dataValidation>
        <x14:dataValidation type="list" allowBlank="1" showInputMessage="1">
          <x14:formula1>
            <xm:f>IF(OR(D57=Elarg!A2,D57=Elarg!A3,D57=Elarg!A4),Elarg!B2:B4,IF(D57=Elarg!A1,Elarg!B1,))</xm:f>
          </x14:formula1>
          <xm:sqref>D60</xm:sqref>
        </x14:dataValidation>
        <x14:dataValidation type="list" allowBlank="1" showInputMessage="1">
          <x14:formula1>
            <xm:f>IF(OR(E57=Elarg!A2,E57=Elarg!A3,E57=Elarg!A4),Elarg!B2:B4,IF(E57=Elarg!A1,Elarg!B1,))</xm:f>
          </x14:formula1>
          <xm:sqref>E58</xm:sqref>
        </x14:dataValidation>
        <x14:dataValidation type="list" allowBlank="1" showInputMessage="1">
          <x14:formula1>
            <xm:f>IF(OR(E57=Elarg!A2,E57=Elarg!A3,E57=Elarg!A4),Elarg!B2:B4,IF(E57=Elarg!A1,Elarg!B1,))</xm:f>
          </x14:formula1>
          <xm:sqref>E59</xm:sqref>
        </x14:dataValidation>
        <x14:dataValidation type="list" allowBlank="1" showInputMessage="1">
          <x14:formula1>
            <xm:f>IF(OR(E57=Elarg!A2,E57=Elarg!A3,E57=Elarg!A4),Elarg!B2:B4,IF(E57=Elarg!A1,Elarg!B1,))</xm:f>
          </x14:formula1>
          <xm:sqref>E60</xm:sqref>
        </x14:dataValidation>
        <x14:dataValidation type="list" allowBlank="1" showInputMessage="1">
          <x14:formula1>
            <xm:f>IF(OR(F57=Elarg!A2,F57=Elarg!A3,F57=Elarg!A4),Elarg!B2:B4,IF(F57=Elarg!A1,Elarg!B1,))</xm:f>
          </x14:formula1>
          <xm:sqref>F58</xm:sqref>
        </x14:dataValidation>
        <x14:dataValidation type="list" allowBlank="1" showInputMessage="1">
          <x14:formula1>
            <xm:f>IF(OR(F57=Elarg!A2,F57=Elarg!A3,F57=Elarg!A4),Elarg!B2:B4,IF(F57=Elarg!A1,Elarg!B1,))</xm:f>
          </x14:formula1>
          <xm:sqref>F59</xm:sqref>
        </x14:dataValidation>
        <x14:dataValidation type="list" allowBlank="1" showInputMessage="1">
          <x14:formula1>
            <xm:f>IF(OR(F57=Elarg!A2,F57=Elarg!A3,F57=Elarg!A4),Elarg!B2:B4,IF(F57=Elarg!A1,Elarg!B1,))</xm:f>
          </x14:formula1>
          <xm:sqref>F60</xm:sqref>
        </x14:dataValidation>
        <x14:dataValidation type="list" allowBlank="1" showInputMessage="1">
          <x14:formula1>
            <xm:f>IF(AND(OR(B24=D!A1,B24=D!A3),(B9='C'!A1)),Elarg!A1:A4,IF(AND(OR(B24=D!A1,B24=D!A3),OR(B9='C'!A2,B9='C'!A3)),Elarg!A2,Elarg!A1))</xm:f>
          </x14:formula1>
          <xm:sqref>B57</xm:sqref>
        </x14:dataValidation>
        <x14:dataValidation type="list" allowBlank="1" showInputMessage="1">
          <x14:formula1>
            <xm:f>IF(AND(OR(C24=D!A1,C24=D!A3),(C9='C'!A1)),Elarg!A1:A4,IF(AND(OR(C24=D!A1,C24=D!A3),OR(C9='C'!A2,C9='C'!A3)),Elarg!A2,Elarg!A1))</xm:f>
          </x14:formula1>
          <xm:sqref>C57</xm:sqref>
        </x14:dataValidation>
        <x14:dataValidation type="list" allowBlank="1" showInputMessage="1">
          <x14:formula1>
            <xm:f>IF(AND(OR(D24=D!A1,D24=D!A3),(D9='C'!A1)),Elarg!A1:A4,IF(AND(OR(D24=D!A1,D24=D!A3),OR(D9='C'!A2,D9='C'!A3)),Elarg!A2,Elarg!A1))</xm:f>
          </x14:formula1>
          <xm:sqref>D57</xm:sqref>
        </x14:dataValidation>
        <x14:dataValidation type="list" allowBlank="1" showInputMessage="1">
          <x14:formula1>
            <xm:f>IF(AND(OR(E24=D!A1,E24=D!A3),(E9='C'!A1)),Elarg!A1:A4,IF(AND(OR(E24=D!A1,E24=D!A3),OR(E9='C'!A2,E9='C'!A3)),Elarg!A2,Elarg!A1))</xm:f>
          </x14:formula1>
          <xm:sqref>E57</xm:sqref>
        </x14:dataValidation>
        <x14:dataValidation type="list" allowBlank="1" showInputMessage="1">
          <x14:formula1>
            <xm:f>IF(AND(OR(F24=D!A1,F24=D!A3),(F9='C'!A1)),Elarg!A1:A4,IF(AND(OR(F24=D!A1,F24=D!A3),OR(F9='C'!A2,F9='C'!A3)),Elarg!A2,Elarg!A1))</xm:f>
          </x14:formula1>
          <xm:sqref>F57</xm:sqref>
        </x14:dataValidation>
        <x14:dataValidation type="list" allowBlank="1" showInputMessage="1">
          <x14:formula1>
            <xm:f>IF(OR(B24=D!A1,B24=D!A2,B24=D!A3),Tapée_i!A1:A2,Tapée_i!A1)</xm:f>
          </x14:formula1>
          <xm:sqref>B54</xm:sqref>
        </x14:dataValidation>
        <x14:dataValidation type="list" allowBlank="1" showInputMessage="1">
          <x14:formula1>
            <xm:f>IF(OR(F24=D!A1,F24=D!A2,F24=D!A3),Tapée_i!A1:A2,Tapée_i!A1)</xm:f>
          </x14:formula1>
          <xm:sqref>F54</xm:sqref>
        </x14:dataValidation>
        <x14:dataValidation type="list" allowBlank="1" showInputMessage="1">
          <x14:formula1>
            <xm:f>IF(OR(C24=D!A1,C24=D!A2,C24=D!A3),Tapée_i!A1:A2,Tapée_i!A1)</xm:f>
          </x14:formula1>
          <xm:sqref>C54</xm:sqref>
        </x14:dataValidation>
        <x14:dataValidation type="list" allowBlank="1" showInputMessage="1">
          <x14:formula1>
            <xm:f>IF(OR(D24=D!A1,D24=D!A2,D24=D!A3),Tapée_i!A1:A2,Tapée_i!A1)</xm:f>
          </x14:formula1>
          <xm:sqref>D54</xm:sqref>
        </x14:dataValidation>
        <x14:dataValidation type="list" allowBlank="1" showInputMessage="1">
          <x14:formula1>
            <xm:f>IF(OR(E24=D!A1,E24=D!A2,E24=D!A3),Tapée_i!A1:A2,Tapée_i!A1)</xm:f>
          </x14:formula1>
          <xm:sqref>E54</xm:sqref>
        </x14:dataValidation>
        <x14:dataValidation type="list" allowBlank="1" showInputMessage="1">
          <x14:formula1>
            <xm:f>IF(B35='Petits bois'!A1,'Petits bois'!A1,IF(B35='Petits bois'!A2,Collés_28mm!A1:A3,IF(B35='Petits bois'!A3,Incorporés_26mm!A1:A4,IF(B35='Petits bois'!A4,Incorporés_10mm!A1:A2,))))</xm:f>
          </x14:formula1>
          <xm:sqref>B36</xm:sqref>
        </x14:dataValidation>
        <x14:dataValidation type="list" allowBlank="1" showInputMessage="1">
          <x14:formula1>
            <xm:f>IF(C35='Petits bois'!A1,'Petits bois'!A1,IF(C35='Petits bois'!A2,Collés_28mm!A1:A3,IF(C35='Petits bois'!A3,Incorporés_26mm!A1:A4,IF(C35='Petits bois'!A4,Incorporés_10mm!A1:A2,))))</xm:f>
          </x14:formula1>
          <xm:sqref>C36</xm:sqref>
        </x14:dataValidation>
        <x14:dataValidation type="list" allowBlank="1" showInputMessage="1">
          <x14:formula1>
            <xm:f>IF(D35='Petits bois'!A1,'Petits bois'!A1,IF(D35='Petits bois'!A2,Collés_28mm!A1:A3,IF(D35='Petits bois'!A3,Incorporés_26mm!A1:A4,IF(D35='Petits bois'!A4,Incorporés_10mm!A1:A2,))))</xm:f>
          </x14:formula1>
          <xm:sqref>D36</xm:sqref>
        </x14:dataValidation>
        <x14:dataValidation type="list" allowBlank="1" showInputMessage="1">
          <x14:formula1>
            <xm:f>IF(E35='Petits bois'!A1,'Petits bois'!A1,IF(E35='Petits bois'!A2,Collés_28mm!A1:A3,IF(E35='Petits bois'!A3,Incorporés_26mm!A1:A4,IF(E35='Petits bois'!A4,Incorporés_10mm!A1:A2,))))</xm:f>
          </x14:formula1>
          <xm:sqref>E36</xm:sqref>
        </x14:dataValidation>
        <x14:dataValidation type="list" allowBlank="1" showInputMessage="1">
          <x14:formula1>
            <xm:f>IF(F35='Petits bois'!A1,'Petits bois'!A1,IF(F35='Petits bois'!A2,Collés_28mm!A1:A3,IF(F35='Petits bois'!A3,Incorporés_26mm!A1:A4,IF(F35='Petits bois'!A4,Incorporés_10mm!A1:A2,))))</xm:f>
          </x14:formula1>
          <xm:sqref>F36</xm:sqref>
        </x14:dataValidation>
        <x14:dataValidation type="list" allowBlank="1" showInputMessage="1">
          <x14:formula1>
            <xm:f>IF(OR(B42=Volets!A2,B42=Volets!A3,B9='C'!A2),Tapée_p!A1,Tapée_p!A1:A2)</xm:f>
          </x14:formula1>
          <xm:sqref>B52</xm:sqref>
        </x14:dataValidation>
        <x14:dataValidation type="list" allowBlank="1" showInputMessage="1">
          <x14:formula1>
            <xm:f>IF(OR(C42=Volets!A2,C42=Volets!A3,C9='C'!A2),Tapée_p!A1,Tapée_p!A1:A2)</xm:f>
          </x14:formula1>
          <xm:sqref>C52</xm:sqref>
        </x14:dataValidation>
        <x14:dataValidation type="list" allowBlank="1" showInputMessage="1">
          <x14:formula1>
            <xm:f>IF(OR(D42=Volets!A2,D42=Volets!A3,D9='C'!A2),Tapée_p!A1,Tapée_p!A1:A2)</xm:f>
          </x14:formula1>
          <xm:sqref>D52</xm:sqref>
        </x14:dataValidation>
        <x14:dataValidation type="list" allowBlank="1" showInputMessage="1">
          <x14:formula1>
            <xm:f>IF(OR(E42=Volets!A2,E42=Volets!A3,E9='C'!A2),Tapée_p!A1,Tapée_p!A1:A2)</xm:f>
          </x14:formula1>
          <xm:sqref>E52</xm:sqref>
        </x14:dataValidation>
        <x14:dataValidation type="list" allowBlank="1" showInputMessage="1">
          <x14:formula1>
            <xm:f>IF(OR(F42=Volets!A2,F42=Volets!A3,F9='C'!A2),Tapée_p!A1,Tapée_p!A1:A2)</xm:f>
          </x14:formula1>
          <xm:sqref>F52</xm:sqref>
        </x14:dataValidation>
        <x14:dataValidation type="list" allowBlank="1" showInputMessage="1">
          <x14:formula1>
            <xm:f>IF(I1="1",A!F3:F6,IF(I2="1",A!C1:C11,IF(OR(I2="2",I2="3"),A!D1:D8,IF(I2="4",A!F1:F6,IF(I3="1",A!F1:F6,IF(I4="1",A!G1:G7,IF(OR(I4="2",I4="3"),A!H1:H6,IF(I5="1",A!G2:G7,IF(OR(I5="2",I5="3"),A!H2:H6,IF(I6="1",A!G3:G7,IF(I7="1",A!H3:H6)))))))))))</xm:f>
          </x14:formula1>
          <xm:sqref>B25</xm:sqref>
        </x14:dataValidation>
        <x14:dataValidation type="list" allowBlank="1" showInputMessage="1">
          <x14:formula1>
            <xm:f>IF(J1="1",A!F3:F6,IF(J2="1",A!C1:C11,IF(OR(J2="2",J2="3"),A!D1:D8,IF(J2="4",A!F1:F6,IF(J3="1",A!F1:F6,IF(J4="1",A!G1:G7,IF(OR(J4="2",J4="3"),A!H1:H6,IF(J5="1",A!G2:G7,IF(OR(J5="2",J5="3"),A!H2:H6,IF(J6="1",A!G3:G7,IF(J7="1",A!H3:H6)))))))))))</xm:f>
          </x14:formula1>
          <xm:sqref>C25</xm:sqref>
        </x14:dataValidation>
        <x14:dataValidation type="list" allowBlank="1" showInputMessage="1">
          <x14:formula1>
            <xm:f>IF(K1="1",A!F3:F6,IF(K2="1",A!C1:C11,IF(OR(K2="2",K2="3"),A!D1:D8,IF(K2="4",A!F1:F6,IF(K3="1",A!F1:F6,IF(K4="1",A!G1:G7,IF(OR(K4="2",K4="3"),A!H1:H6,IF(K5="1",A!G2:G7,IF(OR(K5="2",K5="3"),A!H2:H6,IF(K6="1",A!G3:G7,IF(K7="1",A!H3:H6)))))))))))</xm:f>
          </x14:formula1>
          <xm:sqref>D25</xm:sqref>
        </x14:dataValidation>
        <x14:dataValidation type="list" allowBlank="1" showInputMessage="1">
          <x14:formula1>
            <xm:f>IF(L1="1",A!F3:F6,IF(L2="1",A!C1:C11,IF(OR(L2="2",L2="3"),A!D1:D8,IF(L2="4",A!F1:F6,IF(L3="1",A!F1:F6,IF(L4="1",A!G1:G7,IF(OR(L4="2",L4="3"),A!H1:H6,IF(L5="1",A!G2:G7,IF(OR(L5="2",L5="3"),A!H2:H6,IF(L6="1",A!G3:G7,IF(L7="1",A!H3:H6)))))))))))</xm:f>
          </x14:formula1>
          <xm:sqref>E25</xm:sqref>
        </x14:dataValidation>
        <x14:dataValidation type="list" allowBlank="1" showInputMessage="1">
          <x14:formula1>
            <xm:f>IF(M1="1",A!F3:F6,IF(M2="1",A!C1:C11,IF(OR(M2="2",M2="3"),A!D1:D8,IF(M2="4",A!F1:F6,IF(M3="1",A!F1:F6,IF(M4="1",A!G1:G7,IF(OR(M4="2",M4="3"),A!H1:H6,IF(M5="1",A!G2:G7,IF(OR(M5="2",M5="3"),A!H2:H6,IF(M6="1",A!G3:G7,IF(M7="1",A!H3:H6)))))))))))</xm:f>
          </x14:formula1>
          <xm:sqref>F25</xm:sqref>
        </x14:dataValidation>
        <x14:dataValidation type="list" allowBlank="1" showInputMessage="1">
          <x14:formula1>
            <xm:f>IF(AND($B$8=Ouv!A1,B9='C'!A1),D!A1:A7,IF(AND($B$8=Ouv!A1,OR(B9='C'!A2,B9='C'!A3,B9='C'!A4,)),D!B1:B5,IF(AND($B$8=Ouv!A1,B9='C'!A5),D!D1:D2,IF(AND($B$8=Ouv!A2,B9='C'!A1),D!C1:C2,D!C1))))</xm:f>
          </x14:formula1>
          <xm:sqref>B24</xm:sqref>
        </x14:dataValidation>
        <x14:dataValidation type="list" allowBlank="1" showInputMessage="1">
          <x14:formula1>
            <xm:f>IF(AND(B8=Ouv!A1,C9='C'!A1),D!A1:A7,IF(AND(B8=Ouv!A1,OR(C9='C'!A2,C9='C'!A3,C9='C'!A4,)),D!B1:B5,IF(AND(B8=Ouv!A1,C9='C'!A5),D!D1:D2,IF(AND(B8=Ouv!A2,C9='C'!A1),D!C1:C2,D!C1))))</xm:f>
          </x14:formula1>
          <xm:sqref>C24</xm:sqref>
        </x14:dataValidation>
        <x14:dataValidation type="list" allowBlank="1" showInputMessage="1">
          <x14:formula1>
            <xm:f>IF(AND(B8=Ouv!A1,D9='C'!A1),D!A1:A7,IF(AND(B8=Ouv!A1,OR(D9='C'!A2,D9='C'!A3,D9='C'!A4,)),D!B1:B5,IF(AND(B8=Ouv!A1,D9='C'!A5),D!D1:D2,IF(AND(B8=Ouv!A2,D9='C'!A1),D!C1:C2,D!C1))))</xm:f>
          </x14:formula1>
          <xm:sqref>D24</xm:sqref>
        </x14:dataValidation>
        <x14:dataValidation type="list" allowBlank="1" showInputMessage="1">
          <x14:formula1>
            <xm:f>IF(AND(B8=Ouv!A1,E9='C'!A1),D!A1:A7,IF(AND(B8=Ouv!A1,OR(E9='C'!A2,E9='C'!A3,E9='C'!A4,)),D!B1:B5,IF(AND(B8=Ouv!A1,E9='C'!A5),D!D1:D2,IF(AND(B8=Ouv!A2,E9='C'!A1),D!C1:C2,D!C1))))</xm:f>
          </x14:formula1>
          <xm:sqref>E24</xm:sqref>
        </x14:dataValidation>
        <x14:dataValidation type="list" allowBlank="1" showInputMessage="1">
          <x14:formula1>
            <xm:f>IF(AND(B8=Ouv!A1,F9='C'!A1),D!A1:A7,IF(AND(B8=Ouv!A1,OR(F9='C'!A2,F9='C'!A3,F9='C'!A4,)),D!B1:B5,IF(AND(B8=Ouv!A1,F9='C'!A5),D!D1:D2,IF(AND(B8=Ouv!A2,F9='C'!A1),D!C1:C2,D!C1))))</xm:f>
          </x14:formula1>
          <xm:sqref>F24</xm:sqref>
        </x14:dataValidation>
        <x14:dataValidation type="list" allowBlank="1" showInputMessage="1">
          <x14:formula1>
            <xm:f>IF($B$8=Ouv!$A$1,'C'!$A$1:$A$5,'C'!A1:A3)</xm:f>
          </x14:formula1>
          <xm:sqref>F9</xm:sqref>
        </x14:dataValidation>
        <x14:dataValidation type="list" allowBlank="1" showInputMessage="1">
          <x14:formula1>
            <xm:f>IF(B7=Gamme!A1,Ouv!C1:C2,IF(B7=Gamme!A2,Ouv!A1,))</xm:f>
          </x14:formula1>
          <xm:sqref>B8:F8</xm:sqref>
        </x14:dataValidation>
        <x14:dataValidation type="list" allowBlank="1" showInputMessage="1">
          <x14:formula1>
            <xm:f>IF($B$8=Ouv!$A$1,'C'!$A$1:$A$5,'C'!A1:A3)</xm:f>
          </x14:formula1>
          <xm:sqref>C9</xm:sqref>
        </x14:dataValidation>
        <x14:dataValidation type="list" allowBlank="1" showInputMessage="1">
          <x14:formula1>
            <xm:f>IF($B$8=Ouv!$A$1,'C'!$A$1:$A$5,'C'!A1:A3)</xm:f>
          </x14:formula1>
          <xm:sqref>D9</xm:sqref>
        </x14:dataValidation>
        <x14:dataValidation type="list" allowBlank="1" showInputMessage="1">
          <x14:formula1>
            <xm:f>IF($B$8=Ouv!$A$1,'C'!$A$1:$A$5,'C'!A1:A3)</xm:f>
          </x14:formula1>
          <xm:sqref>E9</xm:sqref>
        </x14:dataValidation>
        <x14:dataValidation type="list" allowBlank="1" showInputMessage="1">
          <x14:formula1>
            <xm:f>IF($B$8=Ouv!$A$1,'C'!$A$1:$A$5,'C'!A1:A3)</xm:f>
          </x14:formula1>
          <xm:sqref>B9</xm:sqref>
        </x14:dataValidation>
        <x14:dataValidation type="list" allowBlank="1" showInputMessage="1">
          <x14:formula1>
            <xm:f>Soubassement!$A$1:$A$5</xm:f>
          </x14:formula1>
          <xm:sqref>B32 C32 D32 E32</xm:sqref>
        </x14:dataValidation>
        <x14:dataValidation type="list" allowBlank="1" showInputMessage="1">
          <x14:formula1>
            <xm:f>'Petits bois'!$A$1:$A$4</xm:f>
          </x14:formula1>
          <xm:sqref>E35</xm:sqref>
        </x14:dataValidation>
        <x14:dataValidation type="list" allowBlank="1" showInputMessage="1">
          <x14:formula1>
            <xm:f>OFFSET(Volets!$A$1:$A$3,,,3,)</xm:f>
          </x14:formula1>
          <xm:sqref>B42 C42 D42 E42</xm:sqref>
        </x14:dataValidation>
        <x14:dataValidation type="list" allowBlank="1" showInputMessage="1">
          <x14:formula1>
            <xm:f>IF($B$8=Ouv!$A$1,Crémone_pompier!$A$1,Crémone_pompier!$A$1:$A$3)</xm:f>
          </x14:formula1>
          <xm:sqref>B63 C63 D63 E63</xm:sqref>
        </x14:dataValidation>
        <x14:dataValidation type="list" allowBlank="1" showInputMessage="1">
          <x14:formula1>
            <xm:f>IF(B45="PVC",Volets!B1:B2,IF(B45="ALU",Volets!B1:B4,))</xm:f>
          </x14:formula1>
          <xm:sqref>B46</xm:sqref>
        </x14:dataValidation>
        <x14:dataValidation type="list" allowBlank="1" showInputMessage="1">
          <x14:formula1>
            <xm:f>IF(C45="PVC",Volets!B1:B2,IF(C45="ALU",Volets!B1:B4,))</xm:f>
          </x14:formula1>
          <xm:sqref>C46</xm:sqref>
        </x14:dataValidation>
        <x14:dataValidation type="list" allowBlank="1" showInputMessage="1">
          <x14:formula1>
            <xm:f>IF(D45="PVC",Volets!B1:B2,IF(D45="ALU",Volets!B1:B4,))</xm:f>
          </x14:formula1>
          <xm:sqref>D46</xm:sqref>
        </x14:dataValidation>
        <x14:dataValidation type="list" allowBlank="1" showInputMessage="1">
          <x14:formula1>
            <xm:f>IF(E45="PVC",Volets!B1:B2,IF(E45="ALU",Volets!B1:B4,))</xm:f>
          </x14:formula1>
          <xm:sqref>E46</xm:sqref>
        </x14:dataValidation>
        <x14:dataValidation type="list" allowBlank="1" showInputMessage="1">
          <x14:formula1>
            <xm:f>IF(F45="PVC",Volets!B1:B2,IF(F45="ALU",Volets!B1:B4,))</xm:f>
          </x14:formula1>
          <xm:sqref>F46</xm:sqref>
        </x14:dataValidation>
        <x14:dataValidation type="list" allowBlank="1" showInputMessage="1">
          <x14:formula1>
            <xm:f>IF(B48="PVC",Volets!B1:B4,IF(B48="ALU",Volets!C1:C4,))</xm:f>
          </x14:formula1>
          <xm:sqref>B49</xm:sqref>
        </x14:dataValidation>
        <x14:dataValidation type="list" allowBlank="1" showInputMessage="1">
          <x14:formula1>
            <xm:f>IF(C48="PVC",Volets!B1:B4,IF(C48="ALU",Volets!C1:C4,))</xm:f>
          </x14:formula1>
          <xm:sqref>C49</xm:sqref>
        </x14:dataValidation>
        <x14:dataValidation type="list" allowBlank="1" showInputMessage="1">
          <x14:formula1>
            <xm:f>IF(D48="PVC",Volets!B1:B4,IF(D48="ALU",Volets!C1:C4,))</xm:f>
          </x14:formula1>
          <xm:sqref>D49</xm:sqref>
        </x14:dataValidation>
        <x14:dataValidation type="list" allowBlank="1" showInputMessage="1">
          <x14:formula1>
            <xm:f>'Petits bois'!$A$1:$A$4</xm:f>
          </x14:formula1>
          <xm:sqref>B35 C35 D35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2"/>
  <sheetViews>
    <sheetView workbookViewId="0">
      <selection activeCell="C10" sqref="C10"/>
    </sheetView>
  </sheetViews>
  <sheetFormatPr baseColWidth="10" defaultRowHeight="15"/>
  <sheetData>
    <row r="1" spans="1:1">
      <c r="A1" t="s">
        <v>63</v>
      </c>
    </row>
    <row r="2" spans="1:1">
      <c r="A2" t="s"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5"/>
  <sheetViews>
    <sheetView workbookViewId="0">
      <selection sqref="A1:A2"/>
    </sheetView>
  </sheetViews>
  <sheetFormatPr baseColWidth="10" defaultRowHeight="15"/>
  <cols>
    <col min="1" max="1" width="18.85546875" bestFit="1" customWidth="1"/>
  </cols>
  <sheetData>
    <row r="1" spans="1:8">
      <c r="A1" t="s">
        <v>65</v>
      </c>
      <c r="C1" t="s">
        <v>65</v>
      </c>
      <c r="G1" s="140"/>
      <c r="H1" s="140"/>
    </row>
    <row r="2" spans="1:8">
      <c r="A2" t="s">
        <v>66</v>
      </c>
      <c r="C2" t="s">
        <v>82</v>
      </c>
      <c r="G2" s="141"/>
      <c r="H2" s="141"/>
    </row>
    <row r="3" spans="1:8">
      <c r="G3" s="139"/>
      <c r="H3" s="139"/>
    </row>
    <row r="4" spans="1:8">
      <c r="G4" s="139"/>
      <c r="H4" s="139"/>
    </row>
    <row r="5" spans="1:8">
      <c r="G5" s="139"/>
      <c r="H5" s="13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F6"/>
  <sheetViews>
    <sheetView workbookViewId="0">
      <selection activeCell="E1" sqref="E1:G1048576"/>
    </sheetView>
  </sheetViews>
  <sheetFormatPr baseColWidth="10" defaultRowHeight="15"/>
  <cols>
    <col min="1" max="1" width="15.42578125" bestFit="1" customWidth="1"/>
  </cols>
  <sheetData>
    <row r="1" spans="1:6">
      <c r="A1" t="s">
        <v>49</v>
      </c>
      <c r="E1" s="140"/>
      <c r="F1" s="140"/>
    </row>
    <row r="2" spans="1:6">
      <c r="A2" t="s">
        <v>50</v>
      </c>
      <c r="E2" s="141"/>
      <c r="F2" s="141"/>
    </row>
    <row r="3" spans="1:6">
      <c r="A3" t="s">
        <v>51</v>
      </c>
      <c r="E3" s="141"/>
      <c r="F3" s="141"/>
    </row>
    <row r="4" spans="1:6">
      <c r="A4" t="s">
        <v>91</v>
      </c>
      <c r="E4" s="139"/>
      <c r="F4" s="139"/>
    </row>
    <row r="5" spans="1:6">
      <c r="A5" t="s">
        <v>67</v>
      </c>
      <c r="E5" s="139"/>
      <c r="F5" s="139"/>
    </row>
    <row r="6" spans="1:6">
      <c r="E6" s="139"/>
      <c r="F6" s="13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D7"/>
  <sheetViews>
    <sheetView workbookViewId="0">
      <selection activeCell="D23" sqref="D23"/>
    </sheetView>
  </sheetViews>
  <sheetFormatPr baseColWidth="10" defaultRowHeight="15"/>
  <sheetData>
    <row r="1" spans="1:4">
      <c r="A1" t="s">
        <v>61</v>
      </c>
      <c r="B1" t="s">
        <v>61</v>
      </c>
      <c r="C1" t="s">
        <v>83</v>
      </c>
      <c r="D1" t="s">
        <v>61</v>
      </c>
    </row>
    <row r="2" spans="1:4">
      <c r="A2" t="s">
        <v>62</v>
      </c>
      <c r="B2" t="s">
        <v>62</v>
      </c>
      <c r="C2" t="s">
        <v>84</v>
      </c>
      <c r="D2" t="s">
        <v>62</v>
      </c>
    </row>
    <row r="3" spans="1:4">
      <c r="A3" t="s">
        <v>84</v>
      </c>
      <c r="B3" t="s">
        <v>43</v>
      </c>
    </row>
    <row r="4" spans="1:4">
      <c r="A4" t="s">
        <v>43</v>
      </c>
      <c r="B4" t="s">
        <v>14</v>
      </c>
    </row>
    <row r="5" spans="1:4">
      <c r="A5" t="s">
        <v>14</v>
      </c>
      <c r="B5" t="s">
        <v>16</v>
      </c>
    </row>
    <row r="6" spans="1:4">
      <c r="A6" t="s">
        <v>15</v>
      </c>
    </row>
    <row r="7" spans="1:4">
      <c r="A7" t="s">
        <v>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H14"/>
  <sheetViews>
    <sheetView workbookViewId="0">
      <selection activeCell="C26" sqref="C26"/>
    </sheetView>
  </sheetViews>
  <sheetFormatPr baseColWidth="10" defaultRowHeight="15"/>
  <sheetData>
    <row r="1" spans="1:8">
      <c r="A1" t="s">
        <v>41</v>
      </c>
      <c r="C1" t="s">
        <v>43</v>
      </c>
      <c r="D1" t="s">
        <v>43</v>
      </c>
      <c r="E1" t="s">
        <v>43</v>
      </c>
      <c r="F1" t="s">
        <v>45</v>
      </c>
      <c r="G1" t="s">
        <v>43</v>
      </c>
      <c r="H1" t="s">
        <v>43</v>
      </c>
    </row>
    <row r="2" spans="1:8">
      <c r="A2" t="s">
        <v>37</v>
      </c>
      <c r="C2" t="s">
        <v>14</v>
      </c>
      <c r="D2" t="s">
        <v>14</v>
      </c>
      <c r="E2" t="s">
        <v>14</v>
      </c>
      <c r="F2" t="s">
        <v>44</v>
      </c>
      <c r="G2" t="s">
        <v>14</v>
      </c>
      <c r="H2" t="s">
        <v>14</v>
      </c>
    </row>
    <row r="3" spans="1:8">
      <c r="A3" t="s">
        <v>39</v>
      </c>
      <c r="C3" t="s">
        <v>15</v>
      </c>
      <c r="D3" t="s">
        <v>16</v>
      </c>
      <c r="E3" t="s">
        <v>16</v>
      </c>
      <c r="F3" t="s">
        <v>47</v>
      </c>
      <c r="G3" t="s">
        <v>15</v>
      </c>
      <c r="H3" t="s">
        <v>16</v>
      </c>
    </row>
    <row r="4" spans="1:8">
      <c r="A4" t="s">
        <v>42</v>
      </c>
      <c r="C4" t="s">
        <v>16</v>
      </c>
      <c r="D4" t="s">
        <v>44</v>
      </c>
      <c r="E4" t="s">
        <v>45</v>
      </c>
      <c r="F4" t="s">
        <v>48</v>
      </c>
      <c r="G4" t="s">
        <v>16</v>
      </c>
      <c r="H4" t="s">
        <v>48</v>
      </c>
    </row>
    <row r="5" spans="1:8">
      <c r="C5" t="s">
        <v>44</v>
      </c>
      <c r="D5" t="s">
        <v>48</v>
      </c>
      <c r="E5" t="s">
        <v>44</v>
      </c>
      <c r="F5" t="s">
        <v>92</v>
      </c>
      <c r="G5" t="s">
        <v>48</v>
      </c>
      <c r="H5" t="s">
        <v>47</v>
      </c>
    </row>
    <row r="6" spans="1:8">
      <c r="C6" t="s">
        <v>45</v>
      </c>
      <c r="D6" t="s">
        <v>47</v>
      </c>
      <c r="E6" t="s">
        <v>48</v>
      </c>
      <c r="F6" t="s">
        <v>41</v>
      </c>
      <c r="G6" t="s">
        <v>47</v>
      </c>
      <c r="H6" t="s">
        <v>92</v>
      </c>
    </row>
    <row r="7" spans="1:8">
      <c r="C7" t="s">
        <v>46</v>
      </c>
      <c r="D7" t="s">
        <v>92</v>
      </c>
      <c r="E7" t="s">
        <v>47</v>
      </c>
      <c r="G7" t="s">
        <v>92</v>
      </c>
    </row>
    <row r="8" spans="1:8">
      <c r="C8" t="s">
        <v>48</v>
      </c>
      <c r="D8" t="s">
        <v>41</v>
      </c>
      <c r="E8" t="s">
        <v>92</v>
      </c>
    </row>
    <row r="9" spans="1:8">
      <c r="C9" t="s">
        <v>47</v>
      </c>
      <c r="E9" t="s">
        <v>41</v>
      </c>
    </row>
    <row r="10" spans="1:8">
      <c r="C10" t="s">
        <v>69</v>
      </c>
    </row>
    <row r="11" spans="1:8">
      <c r="C11" t="s">
        <v>41</v>
      </c>
    </row>
    <row r="14" spans="1:8">
      <c r="C14" t="s">
        <v>93</v>
      </c>
      <c r="D14" t="s">
        <v>94</v>
      </c>
      <c r="E14" t="s">
        <v>95</v>
      </c>
      <c r="F14" t="s">
        <v>97</v>
      </c>
      <c r="G14" t="s">
        <v>96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A4"/>
  <sheetViews>
    <sheetView workbookViewId="0">
      <selection activeCell="B7" sqref="B7"/>
    </sheetView>
  </sheetViews>
  <sheetFormatPr baseColWidth="10" defaultRowHeight="15"/>
  <sheetData>
    <row r="1" spans="1:1">
      <c r="A1" t="s">
        <v>41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A3"/>
  <sheetViews>
    <sheetView topLeftCell="A2" workbookViewId="0">
      <selection activeCell="E16" sqref="E16"/>
    </sheetView>
  </sheetViews>
  <sheetFormatPr baseColWidth="10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A4"/>
  <sheetViews>
    <sheetView workbookViewId="0">
      <selection activeCell="E12" sqref="E12"/>
    </sheetView>
  </sheetViews>
  <sheetFormatPr baseColWidth="10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107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A2"/>
  <sheetViews>
    <sheetView workbookViewId="0">
      <selection activeCell="D13" sqref="D13"/>
    </sheetView>
  </sheetViews>
  <sheetFormatPr baseColWidth="10" defaultRowHeight="15"/>
  <sheetData>
    <row r="1" spans="1:1">
      <c r="A1" t="s">
        <v>49</v>
      </c>
    </row>
    <row r="2" spans="1:1">
      <c r="A2" t="s">
        <v>52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C4"/>
  <sheetViews>
    <sheetView workbookViewId="0">
      <selection sqref="A1:A3"/>
    </sheetView>
  </sheetViews>
  <sheetFormatPr baseColWidth="10" defaultRowHeight="15"/>
  <sheetData>
    <row r="1" spans="1:3">
      <c r="A1" t="s">
        <v>41</v>
      </c>
      <c r="B1" t="s">
        <v>49</v>
      </c>
      <c r="C1" t="s">
        <v>49</v>
      </c>
    </row>
    <row r="2" spans="1:3">
      <c r="A2" t="s">
        <v>56</v>
      </c>
      <c r="B2" t="s">
        <v>50</v>
      </c>
      <c r="C2" t="s">
        <v>50</v>
      </c>
    </row>
    <row r="3" spans="1:3">
      <c r="A3" t="s">
        <v>57</v>
      </c>
      <c r="B3" t="s">
        <v>51</v>
      </c>
      <c r="C3" t="s">
        <v>116</v>
      </c>
    </row>
    <row r="4" spans="1:3">
      <c r="B4" t="s">
        <v>115</v>
      </c>
      <c r="C4" t="s">
        <v>115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D11"/>
  <sheetViews>
    <sheetView workbookViewId="0">
      <selection activeCell="D11" sqref="D11"/>
    </sheetView>
  </sheetViews>
  <sheetFormatPr baseColWidth="10" defaultRowHeight="15"/>
  <sheetData>
    <row r="1" spans="1:4">
      <c r="A1" t="s">
        <v>24</v>
      </c>
    </row>
    <row r="2" spans="1:4">
      <c r="A2" t="s">
        <v>25</v>
      </c>
    </row>
    <row r="3" spans="1:4">
      <c r="A3" t="s">
        <v>26</v>
      </c>
    </row>
    <row r="4" spans="1:4">
      <c r="A4" t="s">
        <v>27</v>
      </c>
    </row>
    <row r="5" spans="1:4">
      <c r="A5" t="s">
        <v>28</v>
      </c>
    </row>
    <row r="11" spans="1:4">
      <c r="D11" t="s">
        <v>60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A5"/>
  <sheetViews>
    <sheetView workbookViewId="0">
      <selection activeCell="H26" sqref="H26"/>
    </sheetView>
  </sheetViews>
  <sheetFormatPr baseColWidth="10" defaultRowHeight="15"/>
  <sheetData>
    <row r="1" spans="1:1">
      <c r="A1" t="s">
        <v>24</v>
      </c>
    </row>
    <row r="2" spans="1:1">
      <c r="A2" t="s">
        <v>29</v>
      </c>
    </row>
    <row r="3" spans="1:1">
      <c r="A3" t="s">
        <v>30</v>
      </c>
    </row>
    <row r="4" spans="1:1">
      <c r="A4" t="s">
        <v>31</v>
      </c>
    </row>
    <row r="5" spans="1:1">
      <c r="A5" t="s">
        <v>32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A2"/>
  <sheetViews>
    <sheetView workbookViewId="0">
      <selection activeCell="E9" sqref="E9"/>
    </sheetView>
  </sheetViews>
  <sheetFormatPr baseColWidth="10" defaultRowHeight="15"/>
  <sheetData>
    <row r="1" spans="1:1">
      <c r="A1" t="s">
        <v>41</v>
      </c>
    </row>
    <row r="2" spans="1:1">
      <c r="A2" t="s">
        <v>76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:A2"/>
  <sheetViews>
    <sheetView workbookViewId="0">
      <selection activeCell="E11" sqref="E11"/>
    </sheetView>
  </sheetViews>
  <sheetFormatPr baseColWidth="10" defaultRowHeight="15"/>
  <sheetData>
    <row r="1" spans="1:1">
      <c r="A1" t="s">
        <v>41</v>
      </c>
    </row>
    <row r="2" spans="1:1">
      <c r="A2" t="s">
        <v>76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:B4"/>
  <sheetViews>
    <sheetView workbookViewId="0">
      <selection activeCell="D15" sqref="D15"/>
    </sheetView>
  </sheetViews>
  <sheetFormatPr baseColWidth="10" defaultRowHeight="15"/>
  <sheetData>
    <row r="1" spans="1:2">
      <c r="A1" t="s">
        <v>41</v>
      </c>
      <c r="B1" t="s">
        <v>41</v>
      </c>
    </row>
    <row r="2" spans="1:2">
      <c r="A2" t="s">
        <v>77</v>
      </c>
      <c r="B2" t="s">
        <v>104</v>
      </c>
    </row>
    <row r="3" spans="1:2">
      <c r="A3" t="s">
        <v>78</v>
      </c>
      <c r="B3" t="s">
        <v>105</v>
      </c>
    </row>
    <row r="4" spans="1:2">
      <c r="A4" t="s">
        <v>79</v>
      </c>
      <c r="B4" t="s">
        <v>106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A1:A2"/>
  <sheetViews>
    <sheetView workbookViewId="0">
      <selection activeCell="B5" sqref="B5"/>
    </sheetView>
  </sheetViews>
  <sheetFormatPr baseColWidth="10" defaultRowHeight="15"/>
  <sheetData>
    <row r="1" spans="1:1">
      <c r="A1" t="s">
        <v>41</v>
      </c>
    </row>
    <row r="2" spans="1:1">
      <c r="A2" t="s">
        <v>76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/>
  <dimension ref="A1:A3"/>
  <sheetViews>
    <sheetView workbookViewId="0">
      <selection activeCell="D6" sqref="D6"/>
    </sheetView>
  </sheetViews>
  <sheetFormatPr baseColWidth="10" defaultRowHeight="15"/>
  <sheetData>
    <row r="1" spans="1:1">
      <c r="A1" t="s">
        <v>41</v>
      </c>
    </row>
    <row r="2" spans="1:1">
      <c r="A2" t="s">
        <v>111</v>
      </c>
    </row>
    <row r="3" spans="1:1">
      <c r="A3" t="s">
        <v>112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A1:A5"/>
  <sheetViews>
    <sheetView workbookViewId="0">
      <selection activeCell="E25" sqref="E25"/>
    </sheetView>
  </sheetViews>
  <sheetFormatPr baseColWidth="10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19</vt:i4>
      </vt:variant>
      <vt:variant>
        <vt:lpstr>Plages nommées</vt:lpstr>
      </vt:variant>
      <vt:variant>
        <vt:i4>5</vt:i4>
      </vt:variant>
    </vt:vector>
  </HeadingPairs>
  <TitlesOfParts>
    <vt:vector size="24" baseType="lpstr">
      <vt:lpstr>PVC NEUF</vt:lpstr>
      <vt:lpstr>Gamme</vt:lpstr>
      <vt:lpstr>Ouv</vt:lpstr>
      <vt:lpstr>C</vt:lpstr>
      <vt:lpstr>D</vt:lpstr>
      <vt:lpstr>A</vt:lpstr>
      <vt:lpstr>Petits bois</vt:lpstr>
      <vt:lpstr>Collés_28mm</vt:lpstr>
      <vt:lpstr>Incorporés_26mm</vt:lpstr>
      <vt:lpstr>Incorporés_10mm</vt:lpstr>
      <vt:lpstr>Volets</vt:lpstr>
      <vt:lpstr>Bubendorff</vt:lpstr>
      <vt:lpstr>Futurol</vt:lpstr>
      <vt:lpstr>Tapée_p</vt:lpstr>
      <vt:lpstr>Tapée_i</vt:lpstr>
      <vt:lpstr>Elarg</vt:lpstr>
      <vt:lpstr>Barre_antipanique</vt:lpstr>
      <vt:lpstr>Crémone_pompier</vt:lpstr>
      <vt:lpstr>Soubassement</vt:lpstr>
      <vt:lpstr>Ouverture</vt:lpstr>
      <vt:lpstr>PlageNon</vt:lpstr>
      <vt:lpstr>PlageSans</vt:lpstr>
      <vt:lpstr>PlageSelectionner</vt:lpstr>
      <vt:lpstr>'PVC NEUF'!Zone_d_impression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JBMALLE</dc:creator>
  <cp:lastModifiedBy>Utilisateur</cp:lastModifiedBy>
  <cp:lastPrinted>2011-04-28T09:24:36Z</cp:lastPrinted>
  <dcterms:created xsi:type="dcterms:W3CDTF">2011-04-20T06:48:53Z</dcterms:created>
  <dcterms:modified xsi:type="dcterms:W3CDTF">2011-05-25T09:40:28Z</dcterms:modified>
</cp:coreProperties>
</file>