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18915" windowHeight="7740"/>
  </bookViews>
  <sheets>
    <sheet name="Analyse chartiste" sheetId="1" r:id="rId1"/>
  </sheets>
  <externalReferences>
    <externalReference r:id="rId2"/>
  </externalReferences>
  <definedNames>
    <definedName name="Automobile">'[1]Evaluation des Entreprises'!$K$20:$K$25</definedName>
    <definedName name="pétrolegas" localSheetId="0">'Analyse chartiste'!$A$3:$A$4</definedName>
  </definedNames>
  <calcPr calcId="125725"/>
</workbook>
</file>

<file path=xl/calcChain.xml><?xml version="1.0" encoding="utf-8"?>
<calcChain xmlns="http://schemas.openxmlformats.org/spreadsheetml/2006/main">
  <c r="X17" i="1"/>
  <c r="X18"/>
  <c r="X19"/>
  <c r="X20"/>
  <c r="X21"/>
  <c r="X22"/>
  <c r="X23"/>
  <c r="X24"/>
  <c r="X25"/>
  <c r="X26"/>
  <c r="X27"/>
  <c r="X28"/>
  <c r="X16"/>
  <c r="V36" l="1"/>
  <c r="D36"/>
  <c r="F36"/>
  <c r="H36"/>
  <c r="J36"/>
  <c r="L36"/>
  <c r="N36"/>
  <c r="P36"/>
  <c r="R36"/>
  <c r="T36"/>
  <c r="W36"/>
  <c r="E36"/>
  <c r="G36"/>
  <c r="I36"/>
  <c r="K36"/>
  <c r="M36"/>
  <c r="O36"/>
  <c r="Q36"/>
  <c r="S36"/>
</calcChain>
</file>

<file path=xl/sharedStrings.xml><?xml version="1.0" encoding="utf-8"?>
<sst xmlns="http://schemas.openxmlformats.org/spreadsheetml/2006/main" count="17" uniqueCount="17">
  <si>
    <t>Signal d'achat</t>
  </si>
  <si>
    <t>Le RSI est-il au dessus de 70 ?</t>
  </si>
  <si>
    <t>Le RSI est-il en dessous de 30 ?</t>
  </si>
  <si>
    <t>RSI</t>
  </si>
  <si>
    <t>Observez-vous la formation d'une bulle ?</t>
  </si>
  <si>
    <t>Observez-vous la formation d'un canal autour de la moyenne mobile ?</t>
  </si>
  <si>
    <t>Le cours de l'action vient-il au contact de la bande supérieure ?</t>
  </si>
  <si>
    <t>Le cours de l'action vient-il au contact de la bande inférieure ?</t>
  </si>
  <si>
    <t>Observez-vous un resserement entre les bandes inférieures et supérieures ?</t>
  </si>
  <si>
    <t>Bandes de Bollinger</t>
  </si>
  <si>
    <t>Observez-vous un croisement à la baisse de la ligne de signale avec la ligne de MACD ?</t>
  </si>
  <si>
    <t>Observez-vous un croisement à la hausse de la ligne MACD avec la ligne de signal ?</t>
  </si>
  <si>
    <t>MACD</t>
  </si>
  <si>
    <t>Analyse 
chartiste</t>
  </si>
  <si>
    <t>Choix de l'entreprise</t>
  </si>
  <si>
    <t>Choix du 
secteur</t>
  </si>
  <si>
    <t>Analyse chartiste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</si>
</sst>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3" tint="-0.249977111117893"/>
      <name val="Calibri"/>
      <family val="2"/>
      <scheme val="minor"/>
    </font>
    <font>
      <b/>
      <sz val="26"/>
      <color theme="3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name val="Wingdings"/>
      <charset val="2"/>
    </font>
    <font>
      <b/>
      <sz val="20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gradientFill>
        <stop position="0">
          <color rgb="FFFFC000"/>
        </stop>
        <stop position="1">
          <color rgb="FF00FF00"/>
        </stop>
      </gradientFill>
    </fill>
    <fill>
      <gradientFill>
        <stop position="0">
          <color rgb="FFFF0000"/>
        </stop>
        <stop position="1">
          <color rgb="FFFFC000"/>
        </stop>
      </gradientFill>
    </fill>
    <fill>
      <patternFill patternType="solid">
        <fgColor theme="4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385D8A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Border="1"/>
    <xf numFmtId="0" fontId="2" fillId="3" borderId="0" xfId="0" applyFont="1" applyFill="1" applyBorder="1" applyAlignment="1"/>
    <xf numFmtId="0" fontId="2" fillId="2" borderId="0" xfId="0" applyFont="1" applyFill="1" applyBorder="1" applyAlignment="1"/>
    <xf numFmtId="0" fontId="4" fillId="2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left"/>
    </xf>
    <xf numFmtId="0" fontId="2" fillId="7" borderId="0" xfId="0" applyFont="1" applyFill="1" applyBorder="1" applyAlignment="1"/>
    <xf numFmtId="0" fontId="5" fillId="7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1" fillId="3" borderId="0" xfId="0" applyFont="1" applyFill="1" applyBorder="1"/>
    <xf numFmtId="0" fontId="8" fillId="2" borderId="0" xfId="0" applyFont="1" applyFill="1" applyAlignment="1">
      <alignment vertical="center"/>
    </xf>
    <xf numFmtId="0" fontId="2" fillId="6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2" fillId="6" borderId="1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9" fillId="3" borderId="0" xfId="0" applyFont="1" applyFill="1" applyBorder="1" applyAlignment="1"/>
    <xf numFmtId="0" fontId="10" fillId="3" borderId="0" xfId="0" applyFont="1" applyFill="1" applyBorder="1" applyAlignment="1"/>
    <xf numFmtId="0" fontId="5" fillId="7" borderId="0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56288</xdr:colOff>
      <xdr:row>5</xdr:row>
      <xdr:rowOff>76200</xdr:rowOff>
    </xdr:from>
    <xdr:to>
      <xdr:col>6</xdr:col>
      <xdr:colOff>66676</xdr:colOff>
      <xdr:row>5</xdr:row>
      <xdr:rowOff>314325</xdr:rowOff>
    </xdr:to>
    <xdr:sp macro="[0]!Secteur_energies" textlink="">
      <xdr:nvSpPr>
        <xdr:cNvPr id="2" name="Rectangle 1"/>
        <xdr:cNvSpPr/>
      </xdr:nvSpPr>
      <xdr:spPr>
        <a:xfrm>
          <a:off x="2637563" y="1038225"/>
          <a:ext cx="1534388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Energies</a:t>
          </a:r>
          <a:r>
            <a:rPr lang="fr-FR" sz="900" b="1" baseline="0"/>
            <a:t> / MP</a:t>
          </a:r>
          <a:endParaRPr lang="fr-FR" sz="900" b="1"/>
        </a:p>
      </xdr:txBody>
    </xdr:sp>
    <xdr:clientData/>
  </xdr:twoCellAnchor>
  <xdr:twoCellAnchor>
    <xdr:from>
      <xdr:col>2</xdr:col>
      <xdr:colOff>56286</xdr:colOff>
      <xdr:row>6</xdr:row>
      <xdr:rowOff>60615</xdr:rowOff>
    </xdr:from>
    <xdr:to>
      <xdr:col>6</xdr:col>
      <xdr:colOff>66675</xdr:colOff>
      <xdr:row>7</xdr:row>
      <xdr:rowOff>104774</xdr:rowOff>
    </xdr:to>
    <xdr:sp macro="[0]!Secteur_luxe" textlink="">
      <xdr:nvSpPr>
        <xdr:cNvPr id="3" name="Rectangle 2"/>
        <xdr:cNvSpPr/>
      </xdr:nvSpPr>
      <xdr:spPr>
        <a:xfrm>
          <a:off x="2637561" y="1356015"/>
          <a:ext cx="1534389" cy="23465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Luxe &amp; Beauté</a:t>
          </a:r>
        </a:p>
      </xdr:txBody>
    </xdr:sp>
    <xdr:clientData/>
  </xdr:twoCellAnchor>
  <xdr:twoCellAnchor>
    <xdr:from>
      <xdr:col>6</xdr:col>
      <xdr:colOff>266700</xdr:colOff>
      <xdr:row>5</xdr:row>
      <xdr:rowOff>85725</xdr:rowOff>
    </xdr:from>
    <xdr:to>
      <xdr:col>10</xdr:col>
      <xdr:colOff>114300</xdr:colOff>
      <xdr:row>5</xdr:row>
      <xdr:rowOff>304800</xdr:rowOff>
    </xdr:to>
    <xdr:sp macro="[0]!Secteur_biens" textlink="">
      <xdr:nvSpPr>
        <xdr:cNvPr id="4" name="Rectangle 3"/>
        <xdr:cNvSpPr/>
      </xdr:nvSpPr>
      <xdr:spPr>
        <a:xfrm>
          <a:off x="4371975" y="1047750"/>
          <a:ext cx="1371600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Biens de consommation</a:t>
          </a:r>
        </a:p>
      </xdr:txBody>
    </xdr:sp>
    <xdr:clientData/>
  </xdr:twoCellAnchor>
  <xdr:twoCellAnchor>
    <xdr:from>
      <xdr:col>6</xdr:col>
      <xdr:colOff>266700</xdr:colOff>
      <xdr:row>6</xdr:row>
      <xdr:rowOff>60615</xdr:rowOff>
    </xdr:from>
    <xdr:to>
      <xdr:col>10</xdr:col>
      <xdr:colOff>123825</xdr:colOff>
      <xdr:row>7</xdr:row>
      <xdr:rowOff>104775</xdr:rowOff>
    </xdr:to>
    <xdr:sp macro="[0]!Secteur_Informatique" textlink="">
      <xdr:nvSpPr>
        <xdr:cNvPr id="5" name="Rectangle 4"/>
        <xdr:cNvSpPr/>
      </xdr:nvSpPr>
      <xdr:spPr>
        <a:xfrm>
          <a:off x="4371975" y="1356015"/>
          <a:ext cx="1381125" cy="234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Informatique</a:t>
          </a:r>
        </a:p>
      </xdr:txBody>
    </xdr:sp>
    <xdr:clientData/>
  </xdr:twoCellAnchor>
  <xdr:twoCellAnchor>
    <xdr:from>
      <xdr:col>10</xdr:col>
      <xdr:colOff>333375</xdr:colOff>
      <xdr:row>5</xdr:row>
      <xdr:rowOff>69273</xdr:rowOff>
    </xdr:from>
    <xdr:to>
      <xdr:col>14</xdr:col>
      <xdr:colOff>95250</xdr:colOff>
      <xdr:row>5</xdr:row>
      <xdr:rowOff>323850</xdr:rowOff>
    </xdr:to>
    <xdr:sp macro="[0]!Secteur_finance" textlink="">
      <xdr:nvSpPr>
        <xdr:cNvPr id="6" name="Rectangle 5"/>
        <xdr:cNvSpPr/>
      </xdr:nvSpPr>
      <xdr:spPr>
        <a:xfrm>
          <a:off x="5962650" y="1031298"/>
          <a:ext cx="1285875" cy="25457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Finance</a:t>
          </a:r>
        </a:p>
      </xdr:txBody>
    </xdr:sp>
    <xdr:clientData/>
  </xdr:twoCellAnchor>
  <xdr:twoCellAnchor>
    <xdr:from>
      <xdr:col>10</xdr:col>
      <xdr:colOff>342900</xdr:colOff>
      <xdr:row>6</xdr:row>
      <xdr:rowOff>60614</xdr:rowOff>
    </xdr:from>
    <xdr:to>
      <xdr:col>14</xdr:col>
      <xdr:colOff>104776</xdr:colOff>
      <xdr:row>7</xdr:row>
      <xdr:rowOff>123826</xdr:rowOff>
    </xdr:to>
    <xdr:sp macro="[0]!Secteur_automobile" textlink="">
      <xdr:nvSpPr>
        <xdr:cNvPr id="7" name="Rectangle 6"/>
        <xdr:cNvSpPr/>
      </xdr:nvSpPr>
      <xdr:spPr>
        <a:xfrm>
          <a:off x="5972175" y="1356014"/>
          <a:ext cx="1285876" cy="25371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Automobile</a:t>
          </a:r>
        </a:p>
      </xdr:txBody>
    </xdr:sp>
    <xdr:clientData/>
  </xdr:twoCellAnchor>
  <xdr:twoCellAnchor>
    <xdr:from>
      <xdr:col>14</xdr:col>
      <xdr:colOff>323850</xdr:colOff>
      <xdr:row>5</xdr:row>
      <xdr:rowOff>69273</xdr:rowOff>
    </xdr:from>
    <xdr:to>
      <xdr:col>18</xdr:col>
      <xdr:colOff>123825</xdr:colOff>
      <xdr:row>6</xdr:row>
      <xdr:rowOff>0</xdr:rowOff>
    </xdr:to>
    <xdr:sp macro="[0]!Secteur_Télécommunications" textlink="">
      <xdr:nvSpPr>
        <xdr:cNvPr id="8" name="Rectangle 7"/>
        <xdr:cNvSpPr/>
      </xdr:nvSpPr>
      <xdr:spPr>
        <a:xfrm>
          <a:off x="7477125" y="1031298"/>
          <a:ext cx="1323975" cy="26410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Télécommunications</a:t>
          </a:r>
        </a:p>
      </xdr:txBody>
    </xdr:sp>
    <xdr:clientData/>
  </xdr:twoCellAnchor>
  <xdr:twoCellAnchor>
    <xdr:from>
      <xdr:col>14</xdr:col>
      <xdr:colOff>323851</xdr:colOff>
      <xdr:row>6</xdr:row>
      <xdr:rowOff>60615</xdr:rowOff>
    </xdr:from>
    <xdr:to>
      <xdr:col>18</xdr:col>
      <xdr:colOff>114301</xdr:colOff>
      <xdr:row>7</xdr:row>
      <xdr:rowOff>95251</xdr:rowOff>
    </xdr:to>
    <xdr:sp macro="[0]!Secteur_chimie" textlink="">
      <xdr:nvSpPr>
        <xdr:cNvPr id="9" name="Rectangle 8"/>
        <xdr:cNvSpPr/>
      </xdr:nvSpPr>
      <xdr:spPr>
        <a:xfrm>
          <a:off x="7477126" y="1356015"/>
          <a:ext cx="1314450" cy="2251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Chimie / Pharmacie</a:t>
          </a:r>
        </a:p>
      </xdr:txBody>
    </xdr:sp>
    <xdr:clientData/>
  </xdr:twoCellAnchor>
  <xdr:twoCellAnchor>
    <xdr:from>
      <xdr:col>18</xdr:col>
      <xdr:colOff>295276</xdr:colOff>
      <xdr:row>5</xdr:row>
      <xdr:rowOff>69273</xdr:rowOff>
    </xdr:from>
    <xdr:to>
      <xdr:col>22</xdr:col>
      <xdr:colOff>247650</xdr:colOff>
      <xdr:row>6</xdr:row>
      <xdr:rowOff>9525</xdr:rowOff>
    </xdr:to>
    <xdr:sp macro="[0]!Secteur_BTP" textlink="">
      <xdr:nvSpPr>
        <xdr:cNvPr id="10" name="Rectangle 9"/>
        <xdr:cNvSpPr/>
      </xdr:nvSpPr>
      <xdr:spPr>
        <a:xfrm>
          <a:off x="8972551" y="1031298"/>
          <a:ext cx="1476374" cy="27362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B.T.P</a:t>
          </a:r>
        </a:p>
      </xdr:txBody>
    </xdr:sp>
    <xdr:clientData/>
  </xdr:twoCellAnchor>
  <xdr:twoCellAnchor>
    <xdr:from>
      <xdr:col>18</xdr:col>
      <xdr:colOff>295276</xdr:colOff>
      <xdr:row>6</xdr:row>
      <xdr:rowOff>60614</xdr:rowOff>
    </xdr:from>
    <xdr:to>
      <xdr:col>22</xdr:col>
      <xdr:colOff>257176</xdr:colOff>
      <xdr:row>7</xdr:row>
      <xdr:rowOff>133350</xdr:rowOff>
    </xdr:to>
    <xdr:sp macro="[0]!Secteur_Aéronautique" textlink="">
      <xdr:nvSpPr>
        <xdr:cNvPr id="11" name="Rectangle 10"/>
        <xdr:cNvSpPr/>
      </xdr:nvSpPr>
      <xdr:spPr>
        <a:xfrm>
          <a:off x="8972551" y="1356014"/>
          <a:ext cx="1485900" cy="2632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Aéronautique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ine/AppData/Local/Temp/Tableau%20de%20suivi%20-%20Groupe%2010%2001%2012%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ORTEFEUILLE"/>
      <sheetName val="SUIVI HEBDO"/>
      <sheetName val="GESTION"/>
      <sheetName val="ARCHIVAGE PORTEFEUILLE"/>
      <sheetName val="RentaRisque"/>
      <sheetName val="Notes"/>
      <sheetName val="OBLIGATIONS"/>
      <sheetName val="Y"/>
      <sheetName val="Rendement"/>
      <sheetName val="Croissance"/>
      <sheetName val="Données Rendement"/>
      <sheetName val="Données Croissance"/>
      <sheetName val="Bêta"/>
      <sheetName val="sbf 120"/>
      <sheetName val="Couple Renta Risque"/>
      <sheetName val="Evaluation des Entrepri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0">
          <cell r="K20" t="str">
            <v>CFAO</v>
          </cell>
        </row>
        <row r="21">
          <cell r="K21" t="str">
            <v>FAURECIA</v>
          </cell>
        </row>
        <row r="22">
          <cell r="K22" t="str">
            <v>MICHELIN</v>
          </cell>
        </row>
        <row r="23">
          <cell r="K23" t="str">
            <v>PEUGEOT</v>
          </cell>
        </row>
        <row r="24">
          <cell r="K24" t="str">
            <v>RENAULT</v>
          </cell>
        </row>
        <row r="25">
          <cell r="K25" t="str">
            <v>VALEO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B1:Y43"/>
  <sheetViews>
    <sheetView tabSelected="1" zoomScaleNormal="100" workbookViewId="0">
      <selection activeCell="X6" sqref="X6"/>
    </sheetView>
  </sheetViews>
  <sheetFormatPr baseColWidth="10" defaultRowHeight="15"/>
  <cols>
    <col min="1" max="1" width="20.28515625" style="1" customWidth="1"/>
    <col min="2" max="2" width="18.42578125" style="1" bestFit="1" customWidth="1"/>
    <col min="3" max="22" width="5.7109375" style="1" customWidth="1"/>
    <col min="23" max="23" width="5.42578125" style="1" bestFit="1" customWidth="1"/>
    <col min="24" max="16384" width="11.42578125" style="1"/>
  </cols>
  <sheetData>
    <row r="1" spans="2:25" ht="15.75" thickBot="1"/>
    <row r="2" spans="2:25" ht="15" customHeight="1">
      <c r="B2" s="20" t="s">
        <v>16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2"/>
      <c r="X2" s="12"/>
      <c r="Y2" s="12"/>
    </row>
    <row r="3" spans="2:25" ht="15" customHeight="1">
      <c r="B3" s="23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5"/>
      <c r="X3" s="12"/>
      <c r="Y3" s="12"/>
    </row>
    <row r="4" spans="2:25" ht="15" customHeight="1" thickBot="1">
      <c r="B4" s="26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8"/>
      <c r="X4" s="12"/>
      <c r="Y4" s="12"/>
    </row>
    <row r="6" spans="2:25" ht="26.25">
      <c r="B6" s="10">
        <v>1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2:25" ht="15" customHeight="1">
      <c r="B7" s="19" t="s">
        <v>15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2:25" ht="15" customHeight="1">
      <c r="B8" s="19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</row>
    <row r="9" spans="2: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  <row r="10" spans="2:25" ht="26.25">
      <c r="B10" s="10">
        <v>2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2:25" ht="15" customHeight="1">
      <c r="B11" s="19" t="s">
        <v>14</v>
      </c>
      <c r="C11" s="4"/>
      <c r="D11" s="4"/>
      <c r="E11" s="4"/>
      <c r="F11" s="4"/>
      <c r="G11" s="4"/>
      <c r="H11" s="4"/>
      <c r="I11" s="4"/>
      <c r="J11" s="30"/>
      <c r="K11" s="31"/>
      <c r="L11" s="31"/>
      <c r="M11" s="31"/>
      <c r="N11" s="31"/>
      <c r="O11" s="31"/>
      <c r="P11" s="31"/>
      <c r="Q11" s="4"/>
      <c r="R11" s="4"/>
      <c r="S11" s="4"/>
      <c r="T11" s="4"/>
      <c r="U11" s="4"/>
      <c r="V11" s="4"/>
      <c r="W11" s="4"/>
    </row>
    <row r="12" spans="2:25">
      <c r="B12" s="19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</row>
    <row r="13" spans="2: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  <row r="14" spans="2:25" ht="26.25">
      <c r="B14" s="10">
        <v>3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</row>
    <row r="15" spans="2:25" ht="18.75">
      <c r="B15" s="19" t="s">
        <v>13</v>
      </c>
      <c r="C15" s="4"/>
      <c r="D15" s="8"/>
      <c r="E15" s="8"/>
      <c r="F15" s="8"/>
      <c r="G15" s="8"/>
      <c r="H15" s="8"/>
      <c r="I15" s="8"/>
      <c r="J15" s="8"/>
      <c r="K15" s="14" t="s">
        <v>12</v>
      </c>
      <c r="L15" s="14"/>
      <c r="M15" s="14"/>
      <c r="N15" s="9"/>
      <c r="O15" s="9"/>
      <c r="P15" s="9"/>
      <c r="Q15" s="9"/>
      <c r="R15" s="9"/>
      <c r="S15" s="8"/>
      <c r="T15" s="8"/>
      <c r="U15" s="8"/>
      <c r="V15" s="8"/>
      <c r="W15" s="4"/>
    </row>
    <row r="16" spans="2:25">
      <c r="B16" s="19"/>
      <c r="C16" s="4"/>
      <c r="D16" s="13" t="s">
        <v>11</v>
      </c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7"/>
      <c r="V16" s="4"/>
      <c r="W16" s="4"/>
      <c r="X16" s="2">
        <f>IF(V16="",0,IF(V16="OUI","G","D"))</f>
        <v>0</v>
      </c>
    </row>
    <row r="17" spans="2:24">
      <c r="B17" s="5"/>
      <c r="C17" s="4"/>
      <c r="D17" s="13" t="s">
        <v>10</v>
      </c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7"/>
      <c r="V17" s="4"/>
      <c r="W17" s="4"/>
      <c r="X17" s="2">
        <f t="shared" ref="X17:X28" si="0">IF(V17="",0,IF(V17="OUI","G","D"))</f>
        <v>0</v>
      </c>
    </row>
    <row r="18" spans="2:24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2">
        <f t="shared" si="0"/>
        <v>0</v>
      </c>
    </row>
    <row r="19" spans="2:24" ht="18.75">
      <c r="B19" s="5"/>
      <c r="C19" s="4"/>
      <c r="D19" s="8"/>
      <c r="E19" s="8"/>
      <c r="F19" s="8"/>
      <c r="G19" s="8"/>
      <c r="H19" s="8"/>
      <c r="I19" s="8"/>
      <c r="J19" s="8"/>
      <c r="K19" s="34" t="s">
        <v>9</v>
      </c>
      <c r="L19" s="34"/>
      <c r="M19" s="34"/>
      <c r="N19" s="9"/>
      <c r="O19" s="9"/>
      <c r="P19" s="9"/>
      <c r="Q19" s="9"/>
      <c r="R19" s="9"/>
      <c r="S19" s="8"/>
      <c r="T19" s="8"/>
      <c r="U19" s="8"/>
      <c r="V19" s="8"/>
      <c r="W19" s="4"/>
      <c r="X19" s="2">
        <f t="shared" si="0"/>
        <v>0</v>
      </c>
    </row>
    <row r="20" spans="2:24">
      <c r="B20" s="5"/>
      <c r="C20" s="4"/>
      <c r="D20" s="13" t="s">
        <v>8</v>
      </c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7"/>
      <c r="V20" s="4"/>
      <c r="W20" s="4"/>
      <c r="X20" s="2">
        <f t="shared" si="0"/>
        <v>0</v>
      </c>
    </row>
    <row r="21" spans="2:24">
      <c r="B21" s="5"/>
      <c r="C21" s="4"/>
      <c r="D21" s="13" t="s">
        <v>7</v>
      </c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7"/>
      <c r="V21" s="4"/>
      <c r="W21" s="4"/>
      <c r="X21" s="2">
        <f t="shared" si="0"/>
        <v>0</v>
      </c>
    </row>
    <row r="22" spans="2:24">
      <c r="B22" s="5"/>
      <c r="C22" s="4"/>
      <c r="D22" s="13" t="s">
        <v>6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7"/>
      <c r="V22" s="4"/>
      <c r="W22" s="4"/>
      <c r="X22" s="2">
        <f t="shared" si="0"/>
        <v>0</v>
      </c>
    </row>
    <row r="23" spans="2:24">
      <c r="B23" s="5"/>
      <c r="C23" s="4"/>
      <c r="D23" s="13" t="s">
        <v>5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7"/>
      <c r="V23" s="4"/>
      <c r="W23" s="4"/>
      <c r="X23" s="2">
        <f t="shared" si="0"/>
        <v>0</v>
      </c>
    </row>
    <row r="24" spans="2:24">
      <c r="B24" s="5"/>
      <c r="C24" s="4"/>
      <c r="D24" s="13" t="s">
        <v>4</v>
      </c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7"/>
      <c r="V24" s="4"/>
      <c r="W24" s="4"/>
      <c r="X24" s="2">
        <f t="shared" si="0"/>
        <v>0</v>
      </c>
    </row>
    <row r="25" spans="2:24">
      <c r="B25" s="5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2">
        <f t="shared" si="0"/>
        <v>0</v>
      </c>
    </row>
    <row r="26" spans="2:24" ht="18.75">
      <c r="B26" s="5"/>
      <c r="C26" s="4"/>
      <c r="D26" s="8"/>
      <c r="E26" s="8"/>
      <c r="F26" s="8"/>
      <c r="G26" s="8"/>
      <c r="H26" s="8"/>
      <c r="I26" s="8"/>
      <c r="J26" s="8"/>
      <c r="K26" s="14" t="s">
        <v>3</v>
      </c>
      <c r="L26" s="14"/>
      <c r="M26" s="14"/>
      <c r="N26" s="9"/>
      <c r="O26" s="9"/>
      <c r="P26" s="9"/>
      <c r="Q26" s="9"/>
      <c r="R26" s="9"/>
      <c r="S26" s="8"/>
      <c r="T26" s="8"/>
      <c r="U26" s="8"/>
      <c r="V26" s="8"/>
      <c r="W26" s="4"/>
      <c r="X26" s="2">
        <f t="shared" si="0"/>
        <v>0</v>
      </c>
    </row>
    <row r="27" spans="2:24">
      <c r="B27" s="5"/>
      <c r="C27" s="4"/>
      <c r="D27" s="13" t="s">
        <v>2</v>
      </c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7"/>
      <c r="V27" s="4"/>
      <c r="W27" s="4"/>
      <c r="X27" s="2">
        <f t="shared" si="0"/>
        <v>0</v>
      </c>
    </row>
    <row r="28" spans="2:24">
      <c r="B28" s="5"/>
      <c r="C28" s="4"/>
      <c r="D28" s="13" t="s">
        <v>1</v>
      </c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7"/>
      <c r="V28" s="4"/>
      <c r="W28" s="4"/>
      <c r="X28" s="2">
        <f t="shared" si="0"/>
        <v>0</v>
      </c>
    </row>
    <row r="29" spans="2:24">
      <c r="B29" s="5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2:24">
      <c r="B30" s="5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</row>
    <row r="31" spans="2:24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</row>
    <row r="32" spans="2:24" ht="33.75">
      <c r="B32" s="5"/>
      <c r="C32" s="5"/>
      <c r="D32" s="5"/>
      <c r="E32" s="5"/>
      <c r="F32" s="5"/>
      <c r="G32" s="5"/>
      <c r="H32" s="5"/>
      <c r="I32" s="5"/>
      <c r="J32" s="5"/>
      <c r="K32" s="18" t="s">
        <v>0</v>
      </c>
      <c r="L32" s="18"/>
      <c r="M32" s="18"/>
      <c r="N32" s="18"/>
      <c r="O32" s="18"/>
      <c r="P32" s="18"/>
      <c r="Q32" s="6"/>
      <c r="R32" s="6"/>
      <c r="S32" s="5"/>
      <c r="T32" s="5"/>
      <c r="U32" s="5"/>
      <c r="V32" s="5"/>
      <c r="W32" s="5"/>
    </row>
    <row r="33" spans="2:23" ht="33.75">
      <c r="B33" s="5"/>
      <c r="C33" s="5"/>
      <c r="D33" s="5"/>
      <c r="E33" s="5"/>
      <c r="F33" s="5"/>
      <c r="G33" s="5"/>
      <c r="H33" s="5"/>
      <c r="I33" s="5"/>
      <c r="J33" s="5"/>
      <c r="K33" s="18"/>
      <c r="L33" s="18"/>
      <c r="M33" s="18"/>
      <c r="N33" s="18"/>
      <c r="O33" s="18"/>
      <c r="P33" s="18"/>
      <c r="Q33" s="6"/>
      <c r="R33" s="6"/>
      <c r="S33" s="5"/>
      <c r="T33" s="5"/>
      <c r="U33" s="5"/>
      <c r="V33" s="5"/>
      <c r="W33" s="5"/>
    </row>
    <row r="34" spans="2:23" ht="33.75">
      <c r="B34" s="5"/>
      <c r="C34" s="5"/>
      <c r="D34" s="5"/>
      <c r="E34" s="5"/>
      <c r="F34" s="5"/>
      <c r="G34" s="5"/>
      <c r="H34" s="5"/>
      <c r="I34" s="5"/>
      <c r="J34" s="5"/>
      <c r="K34" s="29"/>
      <c r="L34" s="29"/>
      <c r="M34" s="29"/>
      <c r="N34" s="6"/>
      <c r="O34" s="6"/>
      <c r="P34" s="6"/>
      <c r="Q34" s="6"/>
      <c r="R34" s="6"/>
      <c r="S34" s="5"/>
      <c r="T34" s="5"/>
      <c r="U34" s="5"/>
      <c r="V34" s="5"/>
      <c r="W34" s="5"/>
    </row>
    <row r="35" spans="2:23" ht="15" customHeight="1">
      <c r="B35" s="15"/>
      <c r="C35" s="4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4"/>
    </row>
    <row r="36" spans="2:23" ht="25.5">
      <c r="B36" s="15"/>
      <c r="C36" s="4"/>
      <c r="D36" s="33" t="str">
        <f>IF(COUNTIF($X$16:$X$28,"D")-COUNTIF($X$16:$X$28,"G")=9,"ê","")</f>
        <v/>
      </c>
      <c r="E36" s="33" t="str">
        <f>IF(COUNTIF($X$16:$X$28,"D")-COUNTIF($X$16:$X$28,"G")=8,"ê","")</f>
        <v/>
      </c>
      <c r="F36" s="33" t="str">
        <f>IF(COUNTIF($X$16:$X$28,"D")-COUNTIF($X$16:$X$28,"G")=7,"ê","")</f>
        <v/>
      </c>
      <c r="G36" s="33" t="str">
        <f>IF(COUNTIF($X$16:$X$28,"D")-COUNTIF($X$16:$X$28,"G")=6,"ê","")</f>
        <v/>
      </c>
      <c r="H36" s="33" t="str">
        <f>IF(COUNTIF($X$16:$X$28,"D")-COUNTIF($X$16:$X$28,"G")=5,"ê","")</f>
        <v/>
      </c>
      <c r="I36" s="33" t="str">
        <f>IF(COUNTIF($X$16:$X$28,"D")-COUNTIF($X$16:$X$28,"G")=4,"ê","")</f>
        <v/>
      </c>
      <c r="J36" s="33" t="str">
        <f>IF(COUNTIF($X$16:$X$28,"D")-COUNTIF($X$16:$X$28,"G")=3,"ê","")</f>
        <v/>
      </c>
      <c r="K36" s="33" t="str">
        <f>IF(COUNTIF($X$16:$X$28,"D")-COUNTIF($X$16:$X$28,"G")=2,"ê","")</f>
        <v/>
      </c>
      <c r="L36" s="33" t="str">
        <f>IF(COUNTIF($X$16:$X$28,"D")-COUNTIF($X$16:$X$28,"G")=1,"ê","")</f>
        <v/>
      </c>
      <c r="M36" s="33" t="str">
        <f>IF(COUNTIF($X$16:$X$28,"G")=COUNTIF($X$16:$X$28,"D"),"ê","")</f>
        <v>ê</v>
      </c>
      <c r="N36" s="33" t="str">
        <f>IF(COUNTIF($X$16:$X$28,"G")-COUNTIF($X$16:$X$28,"D")=1,"ê","")</f>
        <v/>
      </c>
      <c r="O36" s="33" t="str">
        <f>IF(COUNTIF($X$16:$X$28,"G")-COUNTIF($X$16:$X$28,"D")=2,"ê","")</f>
        <v/>
      </c>
      <c r="P36" s="33" t="str">
        <f>IF(COUNTIF($X$16:$X$28,"G")-COUNTIF($X$16:$X$28,"D")=3,"ê","")</f>
        <v/>
      </c>
      <c r="Q36" s="33" t="str">
        <f>IF(COUNTIF($X$16:$X$28,"G")-COUNTIF($X$16:$X$28,"D")=4,"ê","")</f>
        <v/>
      </c>
      <c r="R36" s="33" t="str">
        <f>IF(COUNTIF($X$16:$X$28,"G")-COUNTIF($X$16:$X$28,"D")=5,"ê","")</f>
        <v/>
      </c>
      <c r="S36" s="33" t="str">
        <f>IF(COUNTIF($X$16:$X$28,"G")-COUNTIF($X$16:$X$28,"D")=6,"ê","")</f>
        <v/>
      </c>
      <c r="T36" s="33" t="str">
        <f>IF(COUNTIF($X$16:$X$28,"G")-COUNTIF($X$16:$X$28,"D")=7,"ê","")</f>
        <v/>
      </c>
      <c r="U36" s="33"/>
      <c r="V36" s="33" t="str">
        <f>IF(COUNTIF($X$16:$X$28,"G")-COUNTIF($X$16:$X$28,"D")=8,"ê","")</f>
        <v/>
      </c>
      <c r="W36" s="32" t="str">
        <f>IF(COUNTIF($X$16:$X$28,"G")-COUNTIF($X$16:$X$28,"D")=9,"ê","")</f>
        <v/>
      </c>
    </row>
    <row r="37" spans="2:23" ht="15" customHeight="1">
      <c r="B37" s="15"/>
      <c r="C37" s="4"/>
      <c r="D37" s="16"/>
      <c r="E37" s="16"/>
      <c r="F37" s="16"/>
      <c r="G37" s="16"/>
      <c r="H37" s="16"/>
      <c r="I37" s="16"/>
      <c r="J37" s="16"/>
      <c r="K37" s="16"/>
      <c r="L37" s="16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4"/>
    </row>
    <row r="38" spans="2:23" ht="15" customHeight="1">
      <c r="B38" s="15"/>
      <c r="C38" s="4"/>
      <c r="D38" s="16"/>
      <c r="E38" s="16"/>
      <c r="F38" s="16"/>
      <c r="G38" s="16"/>
      <c r="H38" s="16"/>
      <c r="I38" s="16"/>
      <c r="J38" s="16"/>
      <c r="K38" s="16"/>
      <c r="L38" s="16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4"/>
    </row>
    <row r="39" spans="2:23">
      <c r="B39" s="15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2:23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2:23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3" spans="2:23">
      <c r="S43" s="2"/>
    </row>
  </sheetData>
  <mergeCells count="20">
    <mergeCell ref="B7:B8"/>
    <mergeCell ref="B11:B12"/>
    <mergeCell ref="B2:W4"/>
    <mergeCell ref="B15:B16"/>
    <mergeCell ref="K15:M15"/>
    <mergeCell ref="D16:T16"/>
    <mergeCell ref="J11:P11"/>
    <mergeCell ref="B35:B39"/>
    <mergeCell ref="D37:L38"/>
    <mergeCell ref="M37:V38"/>
    <mergeCell ref="D23:T23"/>
    <mergeCell ref="K32:P33"/>
    <mergeCell ref="D24:T24"/>
    <mergeCell ref="K26:M26"/>
    <mergeCell ref="D27:T27"/>
    <mergeCell ref="D28:T28"/>
    <mergeCell ref="D17:T17"/>
    <mergeCell ref="D20:T20"/>
    <mergeCell ref="D21:T21"/>
    <mergeCell ref="D22:T22"/>
  </mergeCells>
  <conditionalFormatting sqref="D36:V37 O36:W36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1">
    <dataValidation type="list" allowBlank="1" showInputMessage="1" showErrorMessage="1" sqref="V20:V24 V27:V28 V16:V17">
      <formula1>"Oui, Non"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 chartiste</vt:lpstr>
      <vt:lpstr>'Analyse chartiste'!pétrolegas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ggg</dc:creator>
  <cp:lastModifiedBy>Utilisateur</cp:lastModifiedBy>
  <dcterms:created xsi:type="dcterms:W3CDTF">2012-12-01T21:12:23Z</dcterms:created>
  <dcterms:modified xsi:type="dcterms:W3CDTF">2012-12-01T22:06:55Z</dcterms:modified>
</cp:coreProperties>
</file>