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120" yWindow="120" windowWidth="18915" windowHeight="7485" activeTab="2"/>
  </bookViews>
  <sheets>
    <sheet name="Graph kWh" sheetId="4" r:id="rId1"/>
    <sheet name="Graph Eur" sheetId="5" r:id="rId2"/>
    <sheet name="Feuil1" sheetId="1" r:id="rId3"/>
  </sheets>
  <calcPr calcId="144525"/>
  <pivotCaches>
    <pivotCache cacheId="51" r:id="rId4"/>
  </pivotCaches>
</workbook>
</file>

<file path=xl/calcChain.xml><?xml version="1.0" encoding="utf-8"?>
<calcChain xmlns="http://schemas.openxmlformats.org/spreadsheetml/2006/main">
  <c r="J16" i="1" l="1"/>
  <c r="J17" i="1"/>
  <c r="J18" i="1"/>
  <c r="J19" i="1"/>
  <c r="I16" i="1"/>
  <c r="I17" i="1"/>
  <c r="I18" i="1"/>
  <c r="I19" i="1"/>
  <c r="F7" i="1"/>
  <c r="J7" i="1" s="1"/>
  <c r="F8" i="1"/>
  <c r="J8" i="1" s="1"/>
  <c r="F9" i="1"/>
  <c r="J9" i="1" s="1"/>
  <c r="F10" i="1"/>
  <c r="J10" i="1" s="1"/>
  <c r="F11" i="1"/>
  <c r="J11" i="1" s="1"/>
  <c r="F12" i="1"/>
  <c r="J12" i="1" s="1"/>
  <c r="F13" i="1"/>
  <c r="J13" i="1" s="1"/>
  <c r="F14" i="1"/>
  <c r="J14" i="1" s="1"/>
  <c r="F15" i="1"/>
  <c r="J15" i="1" s="1"/>
  <c r="F16" i="1"/>
  <c r="F17" i="1"/>
  <c r="F18" i="1"/>
  <c r="F19" i="1"/>
  <c r="E7" i="1"/>
  <c r="I7" i="1" s="1"/>
  <c r="E8" i="1"/>
  <c r="I8" i="1" s="1"/>
  <c r="E9" i="1"/>
  <c r="I9" i="1" s="1"/>
  <c r="E10" i="1"/>
  <c r="I10" i="1" s="1"/>
  <c r="E11" i="1"/>
  <c r="I11" i="1" s="1"/>
  <c r="E12" i="1"/>
  <c r="I12" i="1" s="1"/>
  <c r="E13" i="1"/>
  <c r="I13" i="1" s="1"/>
  <c r="E14" i="1"/>
  <c r="I14" i="1" s="1"/>
  <c r="E15" i="1"/>
  <c r="I15" i="1" s="1"/>
  <c r="E16" i="1"/>
  <c r="E17" i="1"/>
  <c r="E18" i="1"/>
  <c r="E19" i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 l="1"/>
  <c r="C20" i="1"/>
  <c r="H20" i="1" l="1"/>
  <c r="G20" i="1"/>
  <c r="K7" i="1" l="1"/>
  <c r="K19" i="1"/>
  <c r="K15" i="1"/>
  <c r="K11" i="1"/>
  <c r="K18" i="1"/>
  <c r="K14" i="1"/>
  <c r="K10" i="1"/>
  <c r="K17" i="1"/>
  <c r="K13" i="1"/>
  <c r="K9" i="1"/>
  <c r="K16" i="1"/>
  <c r="K12" i="1"/>
  <c r="K8" i="1"/>
  <c r="K20" i="1" l="1"/>
  <c r="L4" i="1" s="1"/>
</calcChain>
</file>

<file path=xl/sharedStrings.xml><?xml version="1.0" encoding="utf-8"?>
<sst xmlns="http://schemas.openxmlformats.org/spreadsheetml/2006/main" count="26" uniqueCount="23">
  <si>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</si>
  <si>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</si>
  <si>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</si>
  <si>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</si>
  <si>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</si>
  <si>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</si>
  <si>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</si>
  <si>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</si>
  <si>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</si>
  <si>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</si>
  <si>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</si>
  <si>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</si>
  <si>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</si>
  <si>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</si>
  <si>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</si>
  <si>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</si>
  <si>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</si>
  <si>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</si>
  <si>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</si>
  <si>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</si>
  <si>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Total général</t>
  </si>
  <si>
    <t>Consommation en kWh</t>
  </si>
  <si>
    <t>Cout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</si>
</sst>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/>
    <xf numFmtId="164" fontId="3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left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kWh!Tableau croisé dynamique15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kWh'!$B$4</c:f>
              <c:strCache>
                <c:ptCount val="1"/>
                <c:pt idx="0">
                  <c:v>Somme de Conso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kWh'!$A$5:$A$6</c:f>
              <c:strCache>
                <c:ptCount val="1"/>
                <c:pt idx="0">
                  <c:v>01/01/2016</c:v>
                </c:pt>
              </c:strCache>
            </c:strRef>
          </c:cat>
          <c:val>
            <c:numRef>
              <c:f>'Graph kWh'!$B$5:$B$6</c:f>
              <c:numCache>
                <c:formatCode>General</c:formatCode>
                <c:ptCount val="1"/>
                <c:pt idx="0">
                  <c:v>108</c:v>
                </c:pt>
              </c:numCache>
            </c:numRef>
          </c:val>
        </c:ser>
        <c:ser>
          <c:idx val="1"/>
          <c:order val="1"/>
          <c:tx>
            <c:strRef>
              <c:f>'Graph kWh'!$C$4</c:f>
              <c:strCache>
                <c:ptCount val="1"/>
                <c:pt idx="0">
                  <c:v>Somme de Conso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kWh'!$A$5:$A$6</c:f>
              <c:strCache>
                <c:ptCount val="1"/>
                <c:pt idx="0">
                  <c:v>01/01/2016</c:v>
                </c:pt>
              </c:strCache>
            </c:strRef>
          </c:cat>
          <c:val>
            <c:numRef>
              <c:f>'Graph kWh'!$C$5:$C$6</c:f>
              <c:numCache>
                <c:formatCode>General</c:formatCode>
                <c:ptCount val="1"/>
                <c:pt idx="0">
                  <c:v>175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83993344"/>
        <c:axId val="83994880"/>
      </c:barChart>
      <c:catAx>
        <c:axId val="83993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94880"/>
        <c:crosses val="autoZero"/>
        <c:auto val="1"/>
        <c:lblAlgn val="ctr"/>
        <c:lblOffset val="100"/>
        <c:noMultiLvlLbl val="0"/>
      </c:catAx>
      <c:valAx>
        <c:axId val="83994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93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Eur!Tableau croisé dynamique16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Eur'!$B$4</c:f>
              <c:strCache>
                <c:ptCount val="1"/>
                <c:pt idx="0">
                  <c:v>Somme de MT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linear"/>
            <c:forward val="2"/>
            <c:dispRSqr val="0"/>
            <c:dispEq val="0"/>
          </c:trendline>
          <c:cat>
            <c:strRef>
              <c:f>'Graph Eur'!$A$5</c:f>
              <c:strCache>
                <c:ptCount val="1"/>
                <c:pt idx="0">
                  <c:v>01/01/2016</c:v>
                </c:pt>
              </c:strCache>
            </c:strRef>
          </c:cat>
          <c:val>
            <c:numRef>
              <c:f>'Graph Eur'!$B$5</c:f>
              <c:numCache>
                <c:formatCode>#,##0.00\ "€"</c:formatCode>
                <c:ptCount val="1"/>
                <c:pt idx="0">
                  <c:v>12.0312</c:v>
                </c:pt>
              </c:numCache>
            </c:numRef>
          </c:val>
        </c:ser>
        <c:ser>
          <c:idx val="1"/>
          <c:order val="1"/>
          <c:tx>
            <c:strRef>
              <c:f>'Graph Eur'!$C$4</c:f>
              <c:strCache>
                <c:ptCount val="1"/>
                <c:pt idx="0">
                  <c:v>Somme de MT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linear"/>
            <c:forward val="2"/>
            <c:dispRSqr val="0"/>
            <c:dispEq val="0"/>
          </c:trendline>
          <c:cat>
            <c:strRef>
              <c:f>'Graph Eur'!$A$5</c:f>
              <c:strCache>
                <c:ptCount val="1"/>
                <c:pt idx="0">
                  <c:v>01/01/2016</c:v>
                </c:pt>
              </c:strCache>
            </c:strRef>
          </c:cat>
          <c:val>
            <c:numRef>
              <c:f>'Graph Eur'!$C$5</c:f>
              <c:numCache>
                <c:formatCode>#,##0.00\ "€"</c:formatCode>
                <c:ptCount val="1"/>
                <c:pt idx="0">
                  <c:v>28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84353024"/>
        <c:axId val="84354560"/>
      </c:barChart>
      <c:catAx>
        <c:axId val="8435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4560"/>
        <c:crosses val="autoZero"/>
        <c:auto val="1"/>
        <c:lblAlgn val="ctr"/>
        <c:lblOffset val="100"/>
        <c:noMultiLvlLbl val="0"/>
      </c:catAx>
      <c:valAx>
        <c:axId val="84354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3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Graph kWh'!A1"/><Relationship Id="rId1" Type="http://schemas.openxmlformats.org/officeDocument/2006/relationships/hyperlink" Target="#'Graph Eu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 tooltip="Voir le Graphique"/>
        </xdr:cNvPr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2" tooltip="Voir le Graphique"/>
        </xdr:cNvPr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dric" refreshedDate="42378.792673958334" createdVersion="5" refreshedVersion="4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07-02T00:00:00" count="9">
        <d v="2016-01-01T00:00:00"/>
        <m/>
        <d v="2016-07-01T00:00:00" u="1"/>
        <d v="2015-06-01T00:00:00" u="1"/>
        <d v="2016-05-01T00:00:00" u="1"/>
        <d v="2016-04-01T00:00:00" u="1"/>
        <d v="2016-03-01T00:00:00" u="1"/>
        <d v="2015-12-01T00:00:00" u="1"/>
        <d v="2016-02-01T00:00:00" u="1"/>
      </sharedItems>
    </cacheField>
    <cacheField name="Consommation heures creuses" numFmtId="0">
      <sharedItems containsString="0" containsBlank="1" containsNumber="1" containsInteger="1" minValue="108" maxValue="108"/>
    </cacheField>
    <cacheField name="Consommation heures pleines" numFmtId="0">
      <sharedItems containsString="0" containsBlank="1" containsNumber="1" containsInteger="1" minValue="175" maxValue="175"/>
    </cacheField>
    <cacheField name="Conso HC" numFmtId="0">
      <sharedItems containsMixedTypes="1" containsNumber="1" containsInteger="1" minValue="0" maxValue="108"/>
    </cacheField>
    <cacheField name="Conso HP" numFmtId="0">
      <sharedItems containsMixedTypes="1" containsNumber="1" containsInteger="1" minValue="0" maxValue="175"/>
    </cacheField>
    <cacheField name="Total heures creuses" numFmtId="164">
      <sharedItems containsSemiMixedTypes="0" containsString="0" containsNumber="1" minValue="0" maxValue="12.0312"/>
    </cacheField>
    <cacheField name="Total heures pleines" numFmtId="164">
      <sharedItems containsSemiMixedTypes="0" containsString="0" containsNumber="1" containsInteger="1" minValue="0" maxValue="28"/>
    </cacheField>
    <cacheField name="MT HC" numFmtId="0">
      <sharedItems containsMixedTypes="1" containsNumber="1" minValue="0" maxValue="12.0312"/>
    </cacheField>
    <cacheField name="MT HP" numFmtId="0">
      <sharedItems containsMixedTypes="1" containsNumber="1" containsInteger="1" minValue="0" maxValue="28"/>
    </cacheField>
    <cacheField name="Total" numFmtId="164">
      <sharedItems containsSemiMixedTypes="0" containsString="0" containsNumber="1" minValue="0" maxValue="40.0311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0"/>
    <n v="108"/>
    <n v="175"/>
    <n v="108"/>
    <n v="175"/>
    <n v="12.0312"/>
    <n v="28"/>
    <n v="12.0312"/>
    <n v="28"/>
    <n v="40.031199999999998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  <r>
    <x v="1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5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">
  <location ref="A4:C6" firstHeaderRow="0" firstDataRow="1" firstDataCol="1"/>
  <pivotFields count="10">
    <pivotField axis="axisRow" showAll="0">
      <items count="10">
        <item m="1" x="7"/>
        <item x="0"/>
        <item m="1" x="8"/>
        <item h="1" x="1"/>
        <item m="1" x="6"/>
        <item m="1" x="5"/>
        <item m="1" x="4"/>
        <item m="1" x="3"/>
        <item m="1" x="2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formats count="1">
    <format dxfId="23">
      <pivotArea dataOnly="0" labelOnly="1" fieldPosition="0">
        <references count="1">
          <reference field="0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51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5" indent="0" outline="1" outlineData="1" multipleFieldFilters="0" chartFormat="2">
  <location ref="A4:C5" firstHeaderRow="0" firstDataRow="1" firstDataCol="1"/>
  <pivotFields count="10">
    <pivotField axis="axisRow" showAll="0">
      <items count="10">
        <item m="1" x="7"/>
        <item x="0"/>
        <item m="1" x="8"/>
        <item h="1" x="1"/>
        <item m="1" x="6"/>
        <item m="1" x="5"/>
        <item m="1" x="4"/>
        <item m="1" x="3"/>
        <item m="1" x="2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1">
    <i>
      <x v="1"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20">
  <autoFilter ref="B6:K19"/>
  <tableColumns count="10">
    <tableColumn id="6" name="Date" totalsRowLabel="Total" dataDxfId="19" totalsRowDxfId="9"/>
    <tableColumn id="1" name="Consommation heures creuses" totalsRowFunction="sum" dataDxfId="18" totalsRowDxfId="8"/>
    <tableColumn id="2" name="Consommation heures pleines" totalsRowFunction="sum" dataDxfId="17" totalsRowDxfId="7"/>
    <tableColumn id="8" name="Conso HC" dataDxfId="16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5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4" totalsRowDxfId="4">
      <calculatedColumnFormula>C7*$G$2</calculatedColumnFormula>
    </tableColumn>
    <tableColumn id="4" name="Total heures pleines" totalsRowFunction="sum" dataDxfId="13" totalsRowDxfId="3">
      <calculatedColumnFormula>D7*$H$2</calculatedColumnFormula>
    </tableColumn>
    <tableColumn id="10" name="MT HC" dataDxfId="12" totalsRowDxfId="2">
      <calculatedColumnFormula>IF(Tableau1[[#This Row],[Date]]="","",Tableau1[[#This Row],[Conso HC]]*$G$2)</calculatedColumnFormula>
    </tableColumn>
    <tableColumn id="9" name="MT HP" dataDxfId="11" totalsRowDxfId="1">
      <calculatedColumnFormula>IF(Tableau1[[#This Row],[Date]]="","",Tableau1[[#This Row],[Conso HP]]*$H$2)</calculatedColumnFormula>
    </tableColumn>
    <tableColumn id="5" name="Total" totalsRowFunction="sum" dataDxfId="10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/>
  </sheetViews>
  <sheetFormatPr baseColWidth="10" defaultRowHeight="15" x14ac:dyDescent="0.25"/>
  <cols>
    <col min="1" max="1" width="21" customWidth="1"/>
    <col min="2" max="2" width="19.28515625" customWidth="1"/>
    <col min="3" max="3" width="19.28515625" bestFit="1" customWidth="1"/>
  </cols>
  <sheetData>
    <row r="1" spans="1:3" x14ac:dyDescent="0.25">
      <c r="B1" s="34" t="s">
        <v>21</v>
      </c>
      <c r="C1" s="34"/>
    </row>
    <row r="2" spans="1:3" x14ac:dyDescent="0.25">
      <c r="B2" s="34"/>
      <c r="C2" s="34"/>
    </row>
    <row r="4" spans="1:3" x14ac:dyDescent="0.25">
      <c r="A4" s="19" t="s">
        <v>19</v>
      </c>
      <c r="B4" t="s">
        <v>17</v>
      </c>
      <c r="C4" t="s">
        <v>18</v>
      </c>
    </row>
    <row r="5" spans="1:3" x14ac:dyDescent="0.25">
      <c r="A5" s="33">
        <v>42370</v>
      </c>
      <c r="B5" s="18">
        <v>108</v>
      </c>
      <c r="C5" s="18">
        <v>175</v>
      </c>
    </row>
    <row r="6" spans="1:3" x14ac:dyDescent="0.25">
      <c r="A6" s="21" t="s">
        <v>20</v>
      </c>
      <c r="B6" s="18">
        <v>108</v>
      </c>
      <c r="C6" s="18">
        <v>175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/>
  </sheetViews>
  <sheetFormatPr baseColWidth="10" defaultRowHeight="15" x14ac:dyDescent="0.25"/>
  <cols>
    <col min="1" max="1" width="21" bestFit="1" customWidth="1"/>
    <col min="2" max="3" width="16.7109375" customWidth="1"/>
  </cols>
  <sheetData>
    <row r="1" spans="1:3" x14ac:dyDescent="0.25">
      <c r="B1" s="34" t="s">
        <v>22</v>
      </c>
      <c r="C1" s="34"/>
    </row>
    <row r="2" spans="1:3" x14ac:dyDescent="0.25">
      <c r="B2" s="34"/>
      <c r="C2" s="34"/>
    </row>
    <row r="4" spans="1:3" x14ac:dyDescent="0.25">
      <c r="A4" s="19" t="s">
        <v>19</v>
      </c>
      <c r="B4" t="s">
        <v>15</v>
      </c>
      <c r="C4" t="s">
        <v>16</v>
      </c>
    </row>
    <row r="5" spans="1:3" x14ac:dyDescent="0.25">
      <c r="A5" s="20">
        <v>42370</v>
      </c>
      <c r="B5" s="30">
        <v>12.0312</v>
      </c>
      <c r="C5" s="30">
        <v>28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0"/>
  <sheetViews>
    <sheetView tabSelected="1" workbookViewId="0"/>
  </sheetViews>
  <sheetFormatPr baseColWidth="10" defaultRowHeight="15" x14ac:dyDescent="0.25"/>
  <cols>
    <col min="1" max="1" width="5.7109375" customWidth="1"/>
    <col min="2" max="4" width="20.140625" customWidth="1"/>
    <col min="5" max="6" width="20.7109375" style="18" hidden="1" customWidth="1"/>
    <col min="7" max="8" width="20.7109375" customWidth="1"/>
    <col min="9" max="10" width="20.7109375" style="18" hidden="1" customWidth="1"/>
    <col min="11" max="11" width="20.7109375" customWidth="1"/>
    <col min="12" max="12" width="25.7109375" customWidth="1"/>
  </cols>
  <sheetData>
    <row r="1" spans="2:12" x14ac:dyDescent="0.25">
      <c r="G1" s="10" t="s">
        <v>7</v>
      </c>
      <c r="H1" s="11" t="s">
        <v>8</v>
      </c>
      <c r="I1" s="27"/>
      <c r="J1" s="27"/>
      <c r="L1" s="14" t="s">
        <v>9</v>
      </c>
    </row>
    <row r="2" spans="2:12" x14ac:dyDescent="0.25">
      <c r="D2" s="9" t="s">
        <v>6</v>
      </c>
      <c r="E2" s="22"/>
      <c r="F2" s="22"/>
      <c r="G2" s="12">
        <v>0.1114</v>
      </c>
      <c r="H2" s="13">
        <v>0.16</v>
      </c>
      <c r="I2" s="28"/>
      <c r="J2" s="28"/>
      <c r="K2" s="9" t="s">
        <v>6</v>
      </c>
      <c r="L2" s="15">
        <v>75</v>
      </c>
    </row>
    <row r="3" spans="2:12" s="4" customFormat="1" ht="15.75" thickBot="1" x14ac:dyDescent="0.3">
      <c r="D3" s="6"/>
      <c r="E3" s="23"/>
      <c r="F3" s="23"/>
      <c r="G3" s="5"/>
      <c r="H3" s="5"/>
      <c r="I3" s="29"/>
      <c r="J3" s="29"/>
      <c r="K3" s="5"/>
    </row>
    <row r="4" spans="2:12" s="4" customFormat="1" ht="15.75" thickBot="1" x14ac:dyDescent="0.3">
      <c r="D4" s="6"/>
      <c r="E4" s="23"/>
      <c r="F4" s="23"/>
      <c r="G4" s="5"/>
      <c r="H4" s="5"/>
      <c r="I4" s="29"/>
      <c r="J4" s="29"/>
      <c r="K4" s="16" t="s">
        <v>10</v>
      </c>
      <c r="L4" s="17">
        <f>L2+Tableau1[[#Totals],[Total]]</f>
        <v>115.0312</v>
      </c>
    </row>
    <row r="5" spans="2:12" s="4" customFormat="1" x14ac:dyDescent="0.25">
      <c r="E5" s="24"/>
      <c r="F5" s="24"/>
      <c r="G5" s="5"/>
      <c r="H5" s="5"/>
      <c r="I5" s="29"/>
      <c r="J5" s="29"/>
    </row>
    <row r="6" spans="2:12" ht="30" x14ac:dyDescent="0.25">
      <c r="B6" s="1" t="s">
        <v>3</v>
      </c>
      <c r="C6" s="1" t="s">
        <v>0</v>
      </c>
      <c r="D6" s="1" t="s">
        <v>1</v>
      </c>
      <c r="E6" s="25" t="s">
        <v>11</v>
      </c>
      <c r="F6" s="25" t="s">
        <v>12</v>
      </c>
      <c r="G6" s="1" t="s">
        <v>4</v>
      </c>
      <c r="H6" s="1" t="s">
        <v>5</v>
      </c>
      <c r="I6" s="25" t="s">
        <v>13</v>
      </c>
      <c r="J6" s="25" t="s">
        <v>14</v>
      </c>
      <c r="K6" s="1" t="s">
        <v>2</v>
      </c>
    </row>
    <row r="7" spans="2:12" x14ac:dyDescent="0.25">
      <c r="B7" s="32">
        <v>42370</v>
      </c>
      <c r="C7" s="3"/>
      <c r="D7" s="3"/>
      <c r="E7" s="26">
        <f>IF(Tableau1[[#This Row],[Date]]="","",IF(ROW()=ROW(Tableau1[#Headers])+1,0,Tableau1[[#This Row],[Consommation heures creuses]]-C6))</f>
        <v>0</v>
      </c>
      <c r="F7" s="26">
        <f>IF(Tableau1[[#This Row],[Date]]="","",IF(ROW()=ROW(Tableau1[#Headers])+1,0,Tableau1[[#This Row],[Consommation heures pleines]]-D6))</f>
        <v>0</v>
      </c>
      <c r="G7" s="7">
        <f t="shared" ref="G7:G19" si="0">C7*$G$2</f>
        <v>0</v>
      </c>
      <c r="H7" s="7">
        <f t="shared" ref="H7:H19" si="1">D7*$H$2</f>
        <v>0</v>
      </c>
      <c r="I7" s="26">
        <f>IF(Tableau1[[#This Row],[Date]]="","",Tableau1[[#This Row],[Conso HC]]*$G$2)</f>
        <v>0</v>
      </c>
      <c r="J7" s="26">
        <f>IF(Tableau1[[#This Row],[Date]]="","",Tableau1[[#This Row],[Conso HP]]*$H$2)</f>
        <v>0</v>
      </c>
      <c r="K7" s="8">
        <f>SUM(G7:H7)</f>
        <v>0</v>
      </c>
    </row>
    <row r="8" spans="2:12" x14ac:dyDescent="0.25">
      <c r="B8" s="32">
        <v>42370</v>
      </c>
      <c r="C8" s="3">
        <v>108</v>
      </c>
      <c r="D8" s="3">
        <v>175</v>
      </c>
      <c r="E8" s="26">
        <f>IF(Tableau1[[#This Row],[Date]]="","",IF(ROW()=ROW(Tableau1[#Headers])+1,0,Tableau1[[#This Row],[Consommation heures creuses]]-C7))</f>
        <v>108</v>
      </c>
      <c r="F8" s="26">
        <f>IF(Tableau1[[#This Row],[Date]]="","",IF(ROW()=ROW(Tableau1[#Headers])+1,0,Tableau1[[#This Row],[Consommation heures pleines]]-D7))</f>
        <v>175</v>
      </c>
      <c r="G8" s="7">
        <f t="shared" si="0"/>
        <v>12.0312</v>
      </c>
      <c r="H8" s="7">
        <f t="shared" si="1"/>
        <v>28</v>
      </c>
      <c r="I8" s="26">
        <f>IF(Tableau1[[#This Row],[Date]]="","",Tableau1[[#This Row],[Conso HC]]*$G$2)</f>
        <v>12.0312</v>
      </c>
      <c r="J8" s="26">
        <f>IF(Tableau1[[#This Row],[Date]]="","",Tableau1[[#This Row],[Conso HP]]*$H$2)</f>
        <v>28</v>
      </c>
      <c r="K8" s="8">
        <f t="shared" ref="K8:K19" si="2">SUM(G8:H8)</f>
        <v>40.031199999999998</v>
      </c>
    </row>
    <row r="9" spans="2:12" x14ac:dyDescent="0.25">
      <c r="B9" s="32"/>
      <c r="C9" s="3"/>
      <c r="D9" s="3"/>
      <c r="E9" s="26" t="str">
        <f>IF(Tableau1[[#This Row],[Date]]="","",IF(ROW()=ROW(Tableau1[#Headers])+1,0,Tableau1[[#This Row],[Consommation heures creuses]]-C8))</f>
        <v/>
      </c>
      <c r="F9" s="26" t="str">
        <f>IF(Tableau1[[#This Row],[Date]]="","",IF(ROW()=ROW(Tableau1[#Headers])+1,0,Tableau1[[#This Row],[Consommation heures pleines]]-D8))</f>
        <v/>
      </c>
      <c r="G9" s="7">
        <f t="shared" si="0"/>
        <v>0</v>
      </c>
      <c r="H9" s="7">
        <f t="shared" si="1"/>
        <v>0</v>
      </c>
      <c r="I9" s="26" t="str">
        <f>IF(Tableau1[[#This Row],[Date]]="","",Tableau1[[#This Row],[Conso HC]]*$G$2)</f>
        <v/>
      </c>
      <c r="J9" s="26" t="str">
        <f>IF(Tableau1[[#This Row],[Date]]="","",Tableau1[[#This Row],[Conso HP]]*$H$2)</f>
        <v/>
      </c>
      <c r="K9" s="8">
        <f t="shared" si="2"/>
        <v>0</v>
      </c>
    </row>
    <row r="10" spans="2:12" x14ac:dyDescent="0.25">
      <c r="B10" s="32"/>
      <c r="C10" s="3"/>
      <c r="D10" s="3"/>
      <c r="E10" s="26" t="str">
        <f>IF(Tableau1[[#This Row],[Date]]="","",IF(ROW()=ROW(Tableau1[#Headers])+1,0,Tableau1[[#This Row],[Consommation heures creuses]]-C9))</f>
        <v/>
      </c>
      <c r="F10" s="26" t="str">
        <f>IF(Tableau1[[#This Row],[Date]]="","",IF(ROW()=ROW(Tableau1[#Headers])+1,0,Tableau1[[#This Row],[Consommation heures pleines]]-D9))</f>
        <v/>
      </c>
      <c r="G10" s="7">
        <f t="shared" si="0"/>
        <v>0</v>
      </c>
      <c r="H10" s="7">
        <f t="shared" si="1"/>
        <v>0</v>
      </c>
      <c r="I10" s="26" t="str">
        <f>IF(Tableau1[[#This Row],[Date]]="","",Tableau1[[#This Row],[Conso HC]]*$G$2)</f>
        <v/>
      </c>
      <c r="J10" s="26" t="str">
        <f>IF(Tableau1[[#This Row],[Date]]="","",Tableau1[[#This Row],[Conso HP]]*$H$2)</f>
        <v/>
      </c>
      <c r="K10" s="8">
        <f t="shared" si="2"/>
        <v>0</v>
      </c>
    </row>
    <row r="11" spans="2:12" x14ac:dyDescent="0.25">
      <c r="B11" s="2"/>
      <c r="C11" s="3"/>
      <c r="D11" s="3"/>
      <c r="E11" s="26" t="str">
        <f>IF(Tableau1[[#This Row],[Date]]="","",IF(ROW()=ROW(Tableau1[#Headers])+1,0,Tableau1[[#This Row],[Consommation heures creuses]]-C10))</f>
        <v/>
      </c>
      <c r="F11" s="26" t="str">
        <f>IF(Tableau1[[#This Row],[Date]]="","",IF(ROW()=ROW(Tableau1[#Headers])+1,0,Tableau1[[#This Row],[Consommation heures pleines]]-D10))</f>
        <v/>
      </c>
      <c r="G11" s="7">
        <f t="shared" si="0"/>
        <v>0</v>
      </c>
      <c r="H11" s="7">
        <f t="shared" si="1"/>
        <v>0</v>
      </c>
      <c r="I11" s="26" t="str">
        <f>IF(Tableau1[[#This Row],[Date]]="","",Tableau1[[#This Row],[Conso HC]]*$G$2)</f>
        <v/>
      </c>
      <c r="J11" s="26" t="str">
        <f>IF(Tableau1[[#This Row],[Date]]="","",Tableau1[[#This Row],[Conso HP]]*$H$2)</f>
        <v/>
      </c>
      <c r="K11" s="8">
        <f t="shared" si="2"/>
        <v>0</v>
      </c>
    </row>
    <row r="12" spans="2:12" x14ac:dyDescent="0.25">
      <c r="B12" s="2"/>
      <c r="C12" s="3"/>
      <c r="D12" s="3"/>
      <c r="E12" s="26" t="str">
        <f>IF(Tableau1[[#This Row],[Date]]="","",IF(ROW()=ROW(Tableau1[#Headers])+1,0,Tableau1[[#This Row],[Consommation heures creuses]]-C11))</f>
        <v/>
      </c>
      <c r="F12" s="26" t="str">
        <f>IF(Tableau1[[#This Row],[Date]]="","",IF(ROW()=ROW(Tableau1[#Headers])+1,0,Tableau1[[#This Row],[Consommation heures pleines]]-D11))</f>
        <v/>
      </c>
      <c r="G12" s="7">
        <f t="shared" si="0"/>
        <v>0</v>
      </c>
      <c r="H12" s="7">
        <f t="shared" si="1"/>
        <v>0</v>
      </c>
      <c r="I12" s="26" t="str">
        <f>IF(Tableau1[[#This Row],[Date]]="","",Tableau1[[#This Row],[Conso HC]]*$G$2)</f>
        <v/>
      </c>
      <c r="J12" s="26" t="str">
        <f>IF(Tableau1[[#This Row],[Date]]="","",Tableau1[[#This Row],[Conso HP]]*$H$2)</f>
        <v/>
      </c>
      <c r="K12" s="8">
        <f t="shared" si="2"/>
        <v>0</v>
      </c>
    </row>
    <row r="13" spans="2:12" x14ac:dyDescent="0.25">
      <c r="B13" s="2"/>
      <c r="C13" s="3"/>
      <c r="D13" s="3"/>
      <c r="E13" s="26" t="str">
        <f>IF(Tableau1[[#This Row],[Date]]="","",IF(ROW()=ROW(Tableau1[#Headers])+1,0,Tableau1[[#This Row],[Consommation heures creuses]]-C12))</f>
        <v/>
      </c>
      <c r="F13" s="26" t="str">
        <f>IF(Tableau1[[#This Row],[Date]]="","",IF(ROW()=ROW(Tableau1[#Headers])+1,0,Tableau1[[#This Row],[Consommation heures pleines]]-D12))</f>
        <v/>
      </c>
      <c r="G13" s="7">
        <f t="shared" si="0"/>
        <v>0</v>
      </c>
      <c r="H13" s="7">
        <f t="shared" si="1"/>
        <v>0</v>
      </c>
      <c r="I13" s="26" t="str">
        <f>IF(Tableau1[[#This Row],[Date]]="","",Tableau1[[#This Row],[Conso HC]]*$G$2)</f>
        <v/>
      </c>
      <c r="J13" s="26" t="str">
        <f>IF(Tableau1[[#This Row],[Date]]="","",Tableau1[[#This Row],[Conso HP]]*$H$2)</f>
        <v/>
      </c>
      <c r="K13" s="8">
        <f t="shared" si="2"/>
        <v>0</v>
      </c>
    </row>
    <row r="14" spans="2:12" x14ac:dyDescent="0.25">
      <c r="B14" s="2"/>
      <c r="C14" s="3"/>
      <c r="D14" s="3"/>
      <c r="E14" s="26" t="str">
        <f>IF(Tableau1[[#This Row],[Date]]="","",IF(ROW()=ROW(Tableau1[#Headers])+1,0,Tableau1[[#This Row],[Consommation heures creuses]]-C13))</f>
        <v/>
      </c>
      <c r="F14" s="26" t="str">
        <f>IF(Tableau1[[#This Row],[Date]]="","",IF(ROW()=ROW(Tableau1[#Headers])+1,0,Tableau1[[#This Row],[Consommation heures pleines]]-D13))</f>
        <v/>
      </c>
      <c r="G14" s="7">
        <f t="shared" si="0"/>
        <v>0</v>
      </c>
      <c r="H14" s="7">
        <f t="shared" si="1"/>
        <v>0</v>
      </c>
      <c r="I14" s="26" t="str">
        <f>IF(Tableau1[[#This Row],[Date]]="","",Tableau1[[#This Row],[Conso HC]]*$G$2)</f>
        <v/>
      </c>
      <c r="J14" s="26" t="str">
        <f>IF(Tableau1[[#This Row],[Date]]="","",Tableau1[[#This Row],[Conso HP]]*$H$2)</f>
        <v/>
      </c>
      <c r="K14" s="8">
        <f t="shared" si="2"/>
        <v>0</v>
      </c>
    </row>
    <row r="15" spans="2:12" x14ac:dyDescent="0.25">
      <c r="B15" s="2"/>
      <c r="C15" s="3"/>
      <c r="D15" s="3"/>
      <c r="E15" s="26" t="str">
        <f>IF(Tableau1[[#This Row],[Date]]="","",IF(ROW()=ROW(Tableau1[#Headers])+1,0,Tableau1[[#This Row],[Consommation heures creuses]]-C14))</f>
        <v/>
      </c>
      <c r="F15" s="26" t="str">
        <f>IF(Tableau1[[#This Row],[Date]]="","",IF(ROW()=ROW(Tableau1[#Headers])+1,0,Tableau1[[#This Row],[Consommation heures pleines]]-D14))</f>
        <v/>
      </c>
      <c r="G15" s="7">
        <f t="shared" si="0"/>
        <v>0</v>
      </c>
      <c r="H15" s="7">
        <f t="shared" si="1"/>
        <v>0</v>
      </c>
      <c r="I15" s="26" t="str">
        <f>IF(Tableau1[[#This Row],[Date]]="","",Tableau1[[#This Row],[Conso HC]]*$G$2)</f>
        <v/>
      </c>
      <c r="J15" s="26" t="str">
        <f>IF(Tableau1[[#This Row],[Date]]="","",Tableau1[[#This Row],[Conso HP]]*$H$2)</f>
        <v/>
      </c>
      <c r="K15" s="8">
        <f t="shared" si="2"/>
        <v>0</v>
      </c>
    </row>
    <row r="16" spans="2:12" x14ac:dyDescent="0.25">
      <c r="B16" s="2"/>
      <c r="C16" s="3"/>
      <c r="D16" s="3"/>
      <c r="E16" s="26" t="str">
        <f>IF(Tableau1[[#This Row],[Date]]="","",IF(ROW()=ROW(Tableau1[#Headers])+1,0,Tableau1[[#This Row],[Consommation heures creuses]]-C15))</f>
        <v/>
      </c>
      <c r="F16" s="26" t="str">
        <f>IF(Tableau1[[#This Row],[Date]]="","",IF(ROW()=ROW(Tableau1[#Headers])+1,0,Tableau1[[#This Row],[Consommation heures pleines]]-D15))</f>
        <v/>
      </c>
      <c r="G16" s="7">
        <f t="shared" si="0"/>
        <v>0</v>
      </c>
      <c r="H16" s="7">
        <f t="shared" si="1"/>
        <v>0</v>
      </c>
      <c r="I16" s="26" t="str">
        <f>IF(Tableau1[[#This Row],[Date]]="","",Tableau1[[#This Row],[Conso HC]]*$G$2)</f>
        <v/>
      </c>
      <c r="J16" s="26" t="str">
        <f>IF(Tableau1[[#This Row],[Date]]="","",Tableau1[[#This Row],[Conso HP]]*$H$2)</f>
        <v/>
      </c>
      <c r="K16" s="8">
        <f t="shared" si="2"/>
        <v>0</v>
      </c>
    </row>
    <row r="17" spans="2:11" x14ac:dyDescent="0.25">
      <c r="B17" s="2"/>
      <c r="C17" s="3"/>
      <c r="D17" s="3"/>
      <c r="E17" s="26" t="str">
        <f>IF(Tableau1[[#This Row],[Date]]="","",IF(ROW()=ROW(Tableau1[#Headers])+1,0,Tableau1[[#This Row],[Consommation heures creuses]]-C16))</f>
        <v/>
      </c>
      <c r="F17" s="26" t="str">
        <f>IF(Tableau1[[#This Row],[Date]]="","",IF(ROW()=ROW(Tableau1[#Headers])+1,0,Tableau1[[#This Row],[Consommation heures pleines]]-D16))</f>
        <v/>
      </c>
      <c r="G17" s="7">
        <f t="shared" si="0"/>
        <v>0</v>
      </c>
      <c r="H17" s="7">
        <f t="shared" si="1"/>
        <v>0</v>
      </c>
      <c r="I17" s="26" t="str">
        <f>IF(Tableau1[[#This Row],[Date]]="","",Tableau1[[#This Row],[Conso HC]]*$G$2)</f>
        <v/>
      </c>
      <c r="J17" s="26" t="str">
        <f>IF(Tableau1[[#This Row],[Date]]="","",Tableau1[[#This Row],[Conso HP]]*$H$2)</f>
        <v/>
      </c>
      <c r="K17" s="8">
        <f t="shared" si="2"/>
        <v>0</v>
      </c>
    </row>
    <row r="18" spans="2:11" x14ac:dyDescent="0.25">
      <c r="B18" s="2"/>
      <c r="C18" s="3"/>
      <c r="D18" s="3"/>
      <c r="E18" s="26" t="str">
        <f>IF(Tableau1[[#This Row],[Date]]="","",IF(ROW()=ROW(Tableau1[#Headers])+1,0,Tableau1[[#This Row],[Consommation heures creuses]]-C17))</f>
        <v/>
      </c>
      <c r="F18" s="26" t="str">
        <f>IF(Tableau1[[#This Row],[Date]]="","",IF(ROW()=ROW(Tableau1[#Headers])+1,0,Tableau1[[#This Row],[Consommation heures pleines]]-D17))</f>
        <v/>
      </c>
      <c r="G18" s="7">
        <f t="shared" si="0"/>
        <v>0</v>
      </c>
      <c r="H18" s="7">
        <f t="shared" si="1"/>
        <v>0</v>
      </c>
      <c r="I18" s="26" t="str">
        <f>IF(Tableau1[[#This Row],[Date]]="","",Tableau1[[#This Row],[Conso HC]]*$G$2)</f>
        <v/>
      </c>
      <c r="J18" s="26" t="str">
        <f>IF(Tableau1[[#This Row],[Date]]="","",Tableau1[[#This Row],[Conso HP]]*$H$2)</f>
        <v/>
      </c>
      <c r="K18" s="8">
        <f t="shared" si="2"/>
        <v>0</v>
      </c>
    </row>
    <row r="19" spans="2:11" x14ac:dyDescent="0.25">
      <c r="B19" s="2"/>
      <c r="C19" s="3"/>
      <c r="D19" s="3"/>
      <c r="E19" s="26" t="str">
        <f>IF(Tableau1[[#This Row],[Date]]="","",IF(ROW()=ROW(Tableau1[#Headers])+1,0,Tableau1[[#This Row],[Consommation heures creuses]]-C18))</f>
        <v/>
      </c>
      <c r="F19" s="26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6" t="str">
        <f>IF(Tableau1[[#This Row],[Date]]="","",Tableau1[[#This Row],[Conso HC]]*$G$2)</f>
        <v/>
      </c>
      <c r="J19" s="26" t="str">
        <f>IF(Tableau1[[#This Row],[Date]]="","",Tableau1[[#This Row],[Conso HP]]*$H$2)</f>
        <v/>
      </c>
      <c r="K19" s="8">
        <f t="shared" si="2"/>
        <v>0</v>
      </c>
    </row>
    <row r="20" spans="2:11" x14ac:dyDescent="0.25">
      <c r="B20" s="3" t="s">
        <v>2</v>
      </c>
      <c r="C20" s="3">
        <f>SUBTOTAL(109,Tableau1[Consommation heures creuses])</f>
        <v>108</v>
      </c>
      <c r="D20" s="3">
        <f>SUBTOTAL(109,Tableau1[Consommation heures pleines])</f>
        <v>175</v>
      </c>
      <c r="E20" s="26"/>
      <c r="F20" s="26"/>
      <c r="G20" s="7">
        <f>SUBTOTAL(109,Tableau1[Total heures creuses])</f>
        <v>12.0312</v>
      </c>
      <c r="H20" s="7">
        <f>SUBTOTAL(109,Tableau1[Total heures pleines])</f>
        <v>28</v>
      </c>
      <c r="I20" s="26"/>
      <c r="J20" s="26"/>
      <c r="K20" s="31">
        <f>SUBTOTAL(109,Tableau1[Total])</f>
        <v>40.031199999999998</v>
      </c>
    </row>
  </sheetData>
  <pageMargins left="0.7" right="0.7" top="0.75" bottom="0.75" header="0.3" footer="0.3"/>
  <pageSetup paperSize="9" orientation="portrait" horizontalDpi="4294967292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 kWh</vt:lpstr>
      <vt:lpstr>Graph Eur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Cedric</cp:lastModifiedBy>
  <dcterms:created xsi:type="dcterms:W3CDTF">2015-12-15T20:31:31Z</dcterms:created>
  <dcterms:modified xsi:type="dcterms:W3CDTF">2016-01-09T18:01:32Z</dcterms:modified>
</cp:coreProperties>
</file>