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noure\OneDrive\Bureau\"/>
    </mc:Choice>
  </mc:AlternateContent>
  <bookViews>
    <workbookView xWindow="-120" yWindow="-120" windowWidth="20730" windowHeight="11160"/>
  </bookViews>
  <sheets>
    <sheet name="Personnel" sheetId="1" r:id="rId1"/>
  </sheets>
  <calcPr calcId="162913"/>
</workbook>
</file>

<file path=xl/calcChain.xml><?xml version="1.0" encoding="utf-8"?>
<calcChain xmlns="http://schemas.openxmlformats.org/spreadsheetml/2006/main">
  <c r="K7" i="1" l="1"/>
  <c r="K6" i="1"/>
  <c r="J7" i="1"/>
  <c r="J6" i="1"/>
  <c r="D6" i="1"/>
  <c r="D7" i="1"/>
  <c r="A4" i="1"/>
  <c r="AB7" i="1" l="1"/>
  <c r="AF6" i="1"/>
  <c r="AF7" i="1"/>
  <c r="AB6" i="1"/>
  <c r="AE6" i="1"/>
  <c r="AE7" i="1"/>
  <c r="I6" i="1"/>
  <c r="I7" i="1"/>
</calcChain>
</file>

<file path=xl/comments1.xml><?xml version="1.0" encoding="utf-8"?>
<comments xmlns="http://schemas.openxmlformats.org/spreadsheetml/2006/main">
  <authors>
    <author>HP</author>
  </authors>
  <commentList>
    <comment ref="B6" authorId="0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Saisir une date</t>
        </r>
      </text>
    </comment>
    <comment ref="C6" authorId="0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Saisir un chiffre</t>
        </r>
      </text>
    </comment>
    <comment ref="D6" authorId="0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Ne pas toucher, cellule calculée automatiquement</t>
        </r>
      </text>
    </comment>
    <comment ref="I6" authorId="0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Ne pas toucher, cellule calculée automatiquement</t>
        </r>
      </text>
    </comment>
    <comment ref="J6" authorId="0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Saisir la colonne DATE SORTIE pour voir le résultat
Ne pas toucher, cellule calculée automatiquement</t>
        </r>
      </text>
    </comment>
    <comment ref="K6" authorId="0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Ne pas toucher, cellule calculée automatiquement</t>
        </r>
      </text>
    </comment>
    <comment ref="L6" authorId="0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H : Homme
F ; Femme
</t>
        </r>
      </text>
    </comment>
    <comment ref="M6" authorId="0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M : Marié(e)
C : Célibataire
V : Veuf(ve)
D : Divorcé(e)</t>
        </r>
      </text>
    </comment>
    <comment ref="T6" authorId="0" shapeId="0">
      <text>
        <r>
          <rPr>
            <b/>
            <sz val="9"/>
            <color indexed="81"/>
            <rFont val="Tahoma"/>
            <family val="2"/>
          </rPr>
          <t>HP:</t>
        </r>
        <r>
          <rPr>
            <sz val="9"/>
            <color indexed="81"/>
            <rFont val="Tahoma"/>
            <family val="2"/>
          </rPr>
          <t xml:space="preserve">
CDI : contrat à durée indéterminée
CDD : contrat à durée déterminée</t>
        </r>
      </text>
    </comment>
  </commentList>
</comments>
</file>

<file path=xl/sharedStrings.xml><?xml version="1.0" encoding="utf-8"?>
<sst xmlns="http://schemas.openxmlformats.org/spreadsheetml/2006/main" count="65" uniqueCount="54">
  <si>
    <t>SF</t>
  </si>
  <si>
    <t>N° SS</t>
  </si>
  <si>
    <t>TYPE DE CONTRAT</t>
  </si>
  <si>
    <t>TEL</t>
  </si>
  <si>
    <t>DATE DE SORTIE</t>
  </si>
  <si>
    <t>COMPTE BQE</t>
  </si>
  <si>
    <t>CDI</t>
  </si>
  <si>
    <t>C</t>
  </si>
  <si>
    <t>M</t>
  </si>
  <si>
    <t>Chef de projet</t>
  </si>
  <si>
    <t>Projet</t>
  </si>
  <si>
    <t>Pôle</t>
  </si>
  <si>
    <t>Salaire</t>
  </si>
  <si>
    <t>Fonction</t>
  </si>
  <si>
    <t>Age</t>
  </si>
  <si>
    <t>Date entrée</t>
  </si>
  <si>
    <t>Nom &amp; Prénom</t>
  </si>
  <si>
    <t>Date de naissance</t>
  </si>
  <si>
    <t>Lieu</t>
  </si>
  <si>
    <t>Adresse</t>
  </si>
  <si>
    <t>Genre</t>
  </si>
  <si>
    <t>Nbre  enfants</t>
  </si>
  <si>
    <t>F</t>
  </si>
  <si>
    <t>MOTIF</t>
  </si>
  <si>
    <t>Démission</t>
  </si>
  <si>
    <t>AGB
03226333633366</t>
  </si>
  <si>
    <t>H</t>
  </si>
  <si>
    <t>V</t>
  </si>
  <si>
    <t>CDD</t>
  </si>
  <si>
    <t>Abondon de poste</t>
  </si>
  <si>
    <t>Décès</t>
  </si>
  <si>
    <t>05 55 55 55 55</t>
  </si>
  <si>
    <t>TAUX COTISATION PATRONALE</t>
  </si>
  <si>
    <t>Fin période d'essai / Fin CDD</t>
  </si>
  <si>
    <t>Ancienneté de l'employé actif</t>
  </si>
  <si>
    <t>MATRICULE</t>
  </si>
  <si>
    <t>Période d'essai (Mois) / CDD</t>
  </si>
  <si>
    <t xml:space="preserve">Ancienneté </t>
  </si>
  <si>
    <t>DATE FIN DE CONTRAT N°1</t>
  </si>
  <si>
    <t>DATE FIN DE CONTRAT N°2</t>
  </si>
  <si>
    <t>RESTE DE CONTRAT N° 1</t>
  </si>
  <si>
    <t>RESTE DE CONTRAT N° 2</t>
  </si>
  <si>
    <t>DATE DEBUT CONTRAT N°2</t>
  </si>
  <si>
    <t>RENOUVELLEMENT DE CONTRAT</t>
  </si>
  <si>
    <t>xx</t>
  </si>
  <si>
    <t>xxxx</t>
  </si>
  <si>
    <t>xxx</t>
  </si>
  <si>
    <t>x y</t>
  </si>
  <si>
    <t xml:space="preserve">FIN AVANTAGE  </t>
  </si>
  <si>
    <t xml:space="preserve">RENOUVELLEMENT AVANTAGE </t>
  </si>
  <si>
    <t>FORMULE AUX CELLULES GRISES</t>
  </si>
  <si>
    <t xml:space="preserve">DEBUT AVANTAGE </t>
  </si>
  <si>
    <t>obs</t>
  </si>
  <si>
    <t>4 55 55 55 55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</si>
</sst>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\ _€_-;\-* #,##0.00\ _€_-;_-* &quot;-&quot;??\ _€_-;_-@_-"/>
    <numFmt numFmtId="164" formatCode="000"/>
    <numFmt numFmtId="165" formatCode="[&gt;=3000000000000]#&quot; &quot;##&quot; &quot;##&quot; &quot;##&quot; &quot;###&quot; &quot;###&quot; | &quot;##;#&quot; &quot;##&quot; &quot;##&quot; &quot;##&quot; &quot;###&quot; &quot;###"/>
    <numFmt numFmtId="166" formatCode="[&lt;=9999999]###\-####;###\-###\-####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20"/>
      <color rgb="FFFF0000"/>
      <name val="Times New Roman"/>
      <family val="1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32">
    <xf numFmtId="0" fontId="0" fillId="0" borderId="0" xfId="0"/>
    <xf numFmtId="0" fontId="2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43" fontId="3" fillId="0" borderId="0" xfId="1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166" fontId="2" fillId="0" borderId="0" xfId="0" applyNumberFormat="1" applyFont="1" applyAlignment="1">
      <alignment horizontal="center" vertical="center"/>
    </xf>
    <xf numFmtId="0" fontId="2" fillId="0" borderId="0" xfId="0" applyFont="1"/>
    <xf numFmtId="164" fontId="3" fillId="0" borderId="0" xfId="0" applyNumberFormat="1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0" fontId="3" fillId="0" borderId="0" xfId="0" applyFont="1" applyAlignment="1">
      <alignment horizontal="center" vertical="center" wrapText="1"/>
    </xf>
    <xf numFmtId="165" fontId="3" fillId="0" borderId="0" xfId="0" applyNumberFormat="1" applyFont="1" applyAlignment="1">
      <alignment horizontal="center" vertical="center" wrapText="1"/>
    </xf>
    <xf numFmtId="9" fontId="2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vertical="center"/>
    </xf>
    <xf numFmtId="14" fontId="3" fillId="2" borderId="0" xfId="0" applyNumberFormat="1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9" fontId="3" fillId="2" borderId="1" xfId="0" applyNumberFormat="1" applyFont="1" applyFill="1" applyBorder="1"/>
    <xf numFmtId="0" fontId="3" fillId="2" borderId="1" xfId="0" applyFont="1" applyFill="1" applyBorder="1"/>
    <xf numFmtId="14" fontId="4" fillId="2" borderId="0" xfId="0" applyNumberFormat="1" applyFont="1" applyFill="1"/>
    <xf numFmtId="0" fontId="2" fillId="0" borderId="0" xfId="0" applyFont="1" applyAlignment="1">
      <alignment horizontal="center"/>
    </xf>
    <xf numFmtId="0" fontId="8" fillId="3" borderId="0" xfId="0" applyFont="1" applyFill="1" applyAlignment="1">
      <alignment horizontal="center" vertical="center" wrapText="1"/>
    </xf>
    <xf numFmtId="0" fontId="3" fillId="4" borderId="0" xfId="0" applyFont="1" applyFill="1" applyAlignment="1">
      <alignment horizontal="center" vertical="center"/>
    </xf>
    <xf numFmtId="0" fontId="10" fillId="0" borderId="0" xfId="2"/>
    <xf numFmtId="0" fontId="2" fillId="2" borderId="0" xfId="0" applyFont="1" applyFill="1" applyAlignment="1">
      <alignment horizontal="center" vertical="center"/>
    </xf>
    <xf numFmtId="0" fontId="11" fillId="0" borderId="0" xfId="0" applyFont="1"/>
    <xf numFmtId="0" fontId="11" fillId="0" borderId="0" xfId="0" applyFont="1" applyAlignment="1">
      <alignment horizontal="center" vertical="center"/>
    </xf>
    <xf numFmtId="0" fontId="7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9" fillId="3" borderId="0" xfId="0" applyFont="1" applyFill="1" applyAlignment="1">
      <alignment horizontal="center" vertical="center"/>
    </xf>
  </cellXfs>
  <cellStyles count="3">
    <cellStyle name="Lien hypertexte" xfId="2" builtinId="8"/>
    <cellStyle name="Milliers" xfId="1" builtinId="3"/>
    <cellStyle name="Normal" xfId="0" builtinId="0"/>
  </cellStyles>
  <dxfs count="35"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</dxf>
    <dxf>
      <font>
        <b/>
        <strike val="0"/>
        <outline val="0"/>
        <shadow val="0"/>
        <u val="none"/>
        <vertAlign val="baseline"/>
        <sz val="12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b/>
        <strike val="0"/>
        <outline val="0"/>
        <shadow val="0"/>
        <u val="none"/>
        <vertAlign val="baseline"/>
        <sz val="12"/>
        <name val="Calibri"/>
        <scheme val="minor"/>
      </font>
      <fill>
        <patternFill patternType="solid">
          <fgColor indexed="64"/>
          <bgColor theme="0" tint="-0.249977111117893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relative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  <fill>
        <patternFill>
          <fgColor indexed="64"/>
          <bgColor theme="0" tint="-0.249977111117893"/>
        </patternFill>
      </fill>
      <alignment horizontal="center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127000</xdr:colOff>
      <xdr:row>7</xdr:row>
      <xdr:rowOff>31750</xdr:rowOff>
    </xdr:from>
    <xdr:to>
      <xdr:col>33</xdr:col>
      <xdr:colOff>42333</xdr:colOff>
      <xdr:row>15</xdr:row>
      <xdr:rowOff>116417</xdr:rowOff>
    </xdr:to>
    <xdr:sp macro="" textlink="">
      <xdr:nvSpPr>
        <xdr:cNvPr id="2" name="ZoneTexte 1"/>
        <xdr:cNvSpPr txBox="1"/>
      </xdr:nvSpPr>
      <xdr:spPr>
        <a:xfrm>
          <a:off x="34004250" y="2370667"/>
          <a:ext cx="2010833" cy="169333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ajouter à la formule existante, que si la cellule « 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DEBUT AVANTAGE »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 vide la cellule « 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RENOUVELLEMENT AVANTAGE »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soit vide (s'il n'y a pas de « 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DEBUT D’AVANTAGE »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il n’aura pas de « 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RENOUVELLEMENT D’AVANTAGE »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). Merci</a:t>
          </a:r>
        </a:p>
        <a:p>
          <a:endParaRPr lang="fr-FR" sz="1100"/>
        </a:p>
      </xdr:txBody>
    </xdr:sp>
    <xdr:clientData/>
  </xdr:twoCellAnchor>
  <xdr:twoCellAnchor>
    <xdr:from>
      <xdr:col>31</xdr:col>
      <xdr:colOff>137583</xdr:colOff>
      <xdr:row>6</xdr:row>
      <xdr:rowOff>190500</xdr:rowOff>
    </xdr:from>
    <xdr:to>
      <xdr:col>31</xdr:col>
      <xdr:colOff>190500</xdr:colOff>
      <xdr:row>7</xdr:row>
      <xdr:rowOff>63500</xdr:rowOff>
    </xdr:to>
    <xdr:cxnSp macro="">
      <xdr:nvCxnSpPr>
        <xdr:cNvPr id="4" name="Connecteur droit avec flèche 3"/>
        <xdr:cNvCxnSpPr/>
      </xdr:nvCxnSpPr>
      <xdr:spPr>
        <a:xfrm flipH="1" flipV="1">
          <a:off x="34014833" y="2127250"/>
          <a:ext cx="52917" cy="275167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21166</xdr:colOff>
      <xdr:row>7</xdr:row>
      <xdr:rowOff>137583</xdr:rowOff>
    </xdr:from>
    <xdr:to>
      <xdr:col>29</xdr:col>
      <xdr:colOff>158750</xdr:colOff>
      <xdr:row>16</xdr:row>
      <xdr:rowOff>116416</xdr:rowOff>
    </xdr:to>
    <xdr:sp macro="" textlink="">
      <xdr:nvSpPr>
        <xdr:cNvPr id="5" name="ZoneTexte 4"/>
        <xdr:cNvSpPr txBox="1"/>
      </xdr:nvSpPr>
      <xdr:spPr>
        <a:xfrm>
          <a:off x="29315833" y="2476500"/>
          <a:ext cx="2328334" cy="178858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la cellule « 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DATE DE SORTIE » contient une date DE SORTIE, c'est-à-dire que le salarié a quitté l’entreprise et dan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 ce cas la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cellule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« RESTE DE CONTRAT N° 1 »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doit afficher « 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Sortant »,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Sinon elle doit compter les jours « 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restant »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jusqu’à la « 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DATE FIN DE CONTRAT N°1 »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 affiche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« contrat expiré »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Merci</a:t>
          </a:r>
          <a:endParaRPr lang="fr-FR" sz="1100"/>
        </a:p>
      </xdr:txBody>
    </xdr:sp>
    <xdr:clientData/>
  </xdr:twoCellAnchor>
  <xdr:twoCellAnchor>
    <xdr:from>
      <xdr:col>27</xdr:col>
      <xdr:colOff>497416</xdr:colOff>
      <xdr:row>6</xdr:row>
      <xdr:rowOff>275167</xdr:rowOff>
    </xdr:from>
    <xdr:to>
      <xdr:col>27</xdr:col>
      <xdr:colOff>550333</xdr:colOff>
      <xdr:row>7</xdr:row>
      <xdr:rowOff>179916</xdr:rowOff>
    </xdr:to>
    <xdr:cxnSp macro="">
      <xdr:nvCxnSpPr>
        <xdr:cNvPr id="7" name="Connecteur droit avec flèche 6"/>
        <xdr:cNvCxnSpPr/>
      </xdr:nvCxnSpPr>
      <xdr:spPr>
        <a:xfrm flipH="1" flipV="1">
          <a:off x="29792083" y="2211917"/>
          <a:ext cx="52917" cy="306916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29</xdr:col>
      <xdr:colOff>539749</xdr:colOff>
      <xdr:row>7</xdr:row>
      <xdr:rowOff>116415</xdr:rowOff>
    </xdr:from>
    <xdr:to>
      <xdr:col>30</xdr:col>
      <xdr:colOff>1079501</xdr:colOff>
      <xdr:row>22</xdr:row>
      <xdr:rowOff>42332</xdr:rowOff>
    </xdr:to>
    <xdr:sp macro="" textlink="">
      <xdr:nvSpPr>
        <xdr:cNvPr id="6" name="ZoneTexte 5"/>
        <xdr:cNvSpPr txBox="1"/>
      </xdr:nvSpPr>
      <xdr:spPr>
        <a:xfrm>
          <a:off x="32025166" y="2455332"/>
          <a:ext cx="1830918" cy="294216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la cellule « 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DATE DE SORTIE » contient une date DE SORTIE, c'est-à-dire que le salarié a quitté l’entreprise aprè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deuxieme contrat et dan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 ce cas la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cellule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« RESTE DE CONTRAT N° 2 »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doit afficher « 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Sortant »,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ou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cellule  vide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S'i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 n’aura pas de deuxième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contrat,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Sinon elle doit compter les jours « 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restant »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jusqu’à la « 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DATE FIN DE CONTRAT N°2 »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 affiche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« contrat expiré   »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Merci</a:t>
          </a:r>
          <a:endParaRPr lang="fr-FR" sz="1100"/>
        </a:p>
      </xdr:txBody>
    </xdr:sp>
    <xdr:clientData/>
  </xdr:twoCellAnchor>
  <xdr:twoCellAnchor>
    <xdr:from>
      <xdr:col>30</xdr:col>
      <xdr:colOff>539750</xdr:colOff>
      <xdr:row>6</xdr:row>
      <xdr:rowOff>232833</xdr:rowOff>
    </xdr:from>
    <xdr:to>
      <xdr:col>30</xdr:col>
      <xdr:colOff>592667</xdr:colOff>
      <xdr:row>7</xdr:row>
      <xdr:rowOff>137582</xdr:rowOff>
    </xdr:to>
    <xdr:cxnSp macro="">
      <xdr:nvCxnSpPr>
        <xdr:cNvPr id="8" name="Connecteur droit avec flèche 7"/>
        <xdr:cNvCxnSpPr/>
      </xdr:nvCxnSpPr>
      <xdr:spPr>
        <a:xfrm flipH="1" flipV="1">
          <a:off x="33316333" y="2169583"/>
          <a:ext cx="52917" cy="306916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2" name="Tableau2" displayName="Tableau2" ref="A5:AG7" totalsRowShown="0" headerRowDxfId="34" dataDxfId="33">
  <tableColumns count="33">
    <tableColumn id="1" name="MATRICULE" dataDxfId="32"/>
    <tableColumn id="2" name="Date entrée" dataDxfId="31"/>
    <tableColumn id="24" name="Période d'essai (Mois) / CDD" dataDxfId="30"/>
    <tableColumn id="25" name="Fin période d'essai / Fin CDD" dataDxfId="29">
      <calculatedColumnFormula>EDATE(Tableau2[[#This Row],[Date entrée]],Tableau2[[#This Row],[Période d''essai (Mois) / CDD]])</calculatedColumnFormula>
    </tableColumn>
    <tableColumn id="3" name="Nom &amp; Prénom" dataDxfId="28"/>
    <tableColumn id="4" name="Date de naissance" dataDxfId="27"/>
    <tableColumn id="5" name="Lieu" dataDxfId="26"/>
    <tableColumn id="6" name="Adresse" dataDxfId="25"/>
    <tableColumn id="7" name="Ancienneté de l'employé actif" dataDxfId="24">
      <calculatedColumnFormula>IF(Tableau2[[#This Row],[Ancienneté ]]&lt;&gt;"","-",DATEDIF(B6,$A$4,"m")&amp;" mois " &amp; "et " &amp;  DATEDIF(B6,$A$4,"md")&amp;" jours")</calculatedColumnFormula>
    </tableColumn>
    <tableColumn id="27" name="Ancienneté " dataDxfId="23">
      <calculatedColumnFormula>IF(Tableau2[[#This Row],[DATE DE SORTIE]]&lt;&gt;"",DATEDIF(Tableau2[[#This Row],[Date entrée]],Tableau2[[#This Row],[DATE DE SORTIE]],"m")&amp;" mois " &amp; "et " &amp;  DATEDIF(Tableau2[[#This Row],[Date entrée]],Tableau2[[#This Row],[DATE DE SORTIE]],"md")&amp;" jours","")</calculatedColumnFormula>
    </tableColumn>
    <tableColumn id="8" name="Age" dataDxfId="22">
      <calculatedColumnFormula>DATEDIF(Tableau2[[#This Row],[Date de naissance]],TODAY(),"y")</calculatedColumnFormula>
    </tableColumn>
    <tableColumn id="9" name="Genre" dataDxfId="21"/>
    <tableColumn id="10" name="SF" dataDxfId="20"/>
    <tableColumn id="11" name="Nbre  enfants" dataDxfId="19"/>
    <tableColumn id="12" name="Fonction" dataDxfId="18"/>
    <tableColumn id="13" name="Pôle" dataDxfId="17"/>
    <tableColumn id="14" name="Salaire" dataDxfId="16"/>
    <tableColumn id="15" name="N° SS" dataDxfId="15"/>
    <tableColumn id="16" name="COMPTE BQE" dataDxfId="14"/>
    <tableColumn id="17" name="TYPE DE CONTRAT" dataDxfId="13"/>
    <tableColumn id="18" name="TEL" dataDxfId="12"/>
    <tableColumn id="19" name="DEBUT AVANTAGE " dataDxfId="11"/>
    <tableColumn id="20" name="FIN AVANTAGE  " dataDxfId="10"/>
    <tableColumn id="21" name="TAUX COTISATION PATRONALE" dataDxfId="9"/>
    <tableColumn id="22" name="DATE DE SORTIE" dataDxfId="8"/>
    <tableColumn id="23" name="MOTIF" dataDxfId="7"/>
    <tableColumn id="26" name="DATE FIN DE CONTRAT N°1" dataDxfId="6"/>
    <tableColumn id="30" name="RESTE DE CONTRAT N° 1" dataDxfId="5">
      <calculatedColumnFormula>IF(Tableau2[[#This Row],[DATE DE SORTIE]],Tableau2[[#This Row],[DATE FIN DE CONTRAT N°1]]-$A$4,"Sortant")</calculatedColumnFormula>
    </tableColumn>
    <tableColumn id="28" name="DATE DEBUT CONTRAT N°2" dataDxfId="4"/>
    <tableColumn id="29" name="DATE FIN DE CONTRAT N°2" dataDxfId="3">
      <calculatedColumnFormula>DATEDIF(B6,TODAY(),"d")</calculatedColumnFormula>
    </tableColumn>
    <tableColumn id="31" name="RESTE DE CONTRAT N° 2" dataDxfId="2">
      <calculatedColumnFormula>IF(ISBLANK(Tableau2[[#This Row],[DATE DEBUT CONTRAT N°2]]),"Sortant",Tableau2[[#This Row],[DATE FIN DE CONTRAT N°2]]-$A$4)</calculatedColumnFormula>
    </tableColumn>
    <tableColumn id="32" name="RENOUVELLEMENT AVANTAGE " dataDxfId="1">
      <calculatedColumnFormula>IF($A$4&lt;Tableau2[[#This Row],[FIN AVANTAGE  ]],"Reste:" &amp;Tableau2[[#This Row],[FIN AVANTAGE  ]]-$A$4  &amp; " jours","")&amp;IF($A$4&gt;Tableau2[[#This Row],[FIN AVANTAGE  ]],"Retard:" &amp;$A$4-Tableau2[[#This Row],[FIN AVANTAGE  ]]  &amp; " jours"," ")&amp;IF(Tableau2[[#This Row],[DEBUT AVANTAGE ]]&lt;&gt;"","","")</calculatedColumnFormula>
    </tableColumn>
    <tableColumn id="33" name="obs" dataDxfId="0">
      <calculatedColumnFormula>IF(ISBLANK(Tableau2[[#This Row],[DEBUT AVANTAGE ]])," ","o")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F7"/>
  <sheetViews>
    <sheetView tabSelected="1" topLeftCell="V7" zoomScale="90" zoomScaleNormal="90" workbookViewId="0">
      <selection activeCell="Y19" sqref="Y19"/>
    </sheetView>
  </sheetViews>
  <sheetFormatPr baseColWidth="10" defaultRowHeight="15.75" outlineLevelCol="1" x14ac:dyDescent="0.25"/>
  <cols>
    <col min="1" max="1" width="12.5703125" style="9" bestFit="1" customWidth="1"/>
    <col min="2" max="4" width="13.7109375" style="9" customWidth="1"/>
    <col min="5" max="5" width="25.28515625" style="9" bestFit="1" customWidth="1"/>
    <col min="6" max="6" width="14.85546875" style="9" customWidth="1"/>
    <col min="7" max="7" width="9.28515625" style="9" customWidth="1"/>
    <col min="8" max="8" width="36" style="9" customWidth="1"/>
    <col min="9" max="10" width="20" style="9" customWidth="1"/>
    <col min="11" max="11" width="7.5703125" style="9" customWidth="1"/>
    <col min="12" max="13" width="8" style="9" customWidth="1"/>
    <col min="14" max="14" width="12" style="9" customWidth="1"/>
    <col min="15" max="15" width="26.42578125" style="9" bestFit="1" customWidth="1"/>
    <col min="16" max="16" width="11.42578125" style="9"/>
    <col min="17" max="17" width="18.28515625" style="9" customWidth="1" outlineLevel="1"/>
    <col min="18" max="18" width="16" style="9" customWidth="1" outlineLevel="1"/>
    <col min="19" max="19" width="20.42578125" style="9" customWidth="1" outlineLevel="1"/>
    <col min="20" max="20" width="19" style="9" customWidth="1" outlineLevel="1"/>
    <col min="21" max="21" width="15" style="9" customWidth="1" outlineLevel="1"/>
    <col min="22" max="22" width="17" style="9" customWidth="1" outlineLevel="1"/>
    <col min="23" max="23" width="12.28515625" style="9" customWidth="1" outlineLevel="1"/>
    <col min="24" max="24" width="15.7109375" style="9" customWidth="1"/>
    <col min="25" max="25" width="12.5703125" style="9" bestFit="1" customWidth="1"/>
    <col min="26" max="26" width="19.7109375" style="22" bestFit="1" customWidth="1"/>
    <col min="27" max="27" width="20.85546875" style="1" customWidth="1"/>
    <col min="28" max="28" width="14.85546875" style="1" customWidth="1"/>
    <col min="29" max="29" width="18" style="9" customWidth="1"/>
    <col min="30" max="30" width="19.28515625" style="9" customWidth="1"/>
    <col min="31" max="31" width="16.5703125" style="9" customWidth="1"/>
    <col min="32" max="32" width="20" style="9" bestFit="1" customWidth="1"/>
    <col min="33" max="57" width="11.42578125" style="9"/>
    <col min="58" max="58" width="19.7109375" style="9" bestFit="1" customWidth="1"/>
    <col min="59" max="16384" width="11.42578125" style="9"/>
  </cols>
  <sheetData>
    <row r="1" spans="1:58" x14ac:dyDescent="0.25">
      <c r="A1" s="30"/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25"/>
    </row>
    <row r="2" spans="1:58" x14ac:dyDescent="0.25">
      <c r="A2" s="30"/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</row>
    <row r="3" spans="1:58" ht="25.5" x14ac:dyDescent="0.35">
      <c r="A3" s="29" t="s">
        <v>50</v>
      </c>
      <c r="B3" s="29"/>
      <c r="C3" s="29"/>
      <c r="D3" s="29"/>
      <c r="E3" s="29"/>
      <c r="F3" s="29"/>
      <c r="G3" s="29"/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AC3" s="31" t="s">
        <v>43</v>
      </c>
      <c r="AD3" s="31"/>
      <c r="AE3" s="31"/>
    </row>
    <row r="4" spans="1:58" x14ac:dyDescent="0.25">
      <c r="A4" s="21">
        <f ca="1">TODAY()</f>
        <v>45056</v>
      </c>
      <c r="AC4" s="31"/>
      <c r="AD4" s="31"/>
      <c r="AE4" s="31"/>
    </row>
    <row r="5" spans="1:58" ht="47.25" x14ac:dyDescent="0.25">
      <c r="A5" s="10" t="s">
        <v>35</v>
      </c>
      <c r="B5" s="11" t="s">
        <v>15</v>
      </c>
      <c r="C5" s="11" t="s">
        <v>36</v>
      </c>
      <c r="D5" s="11" t="s">
        <v>33</v>
      </c>
      <c r="E5" s="12" t="s">
        <v>16</v>
      </c>
      <c r="F5" s="13" t="s">
        <v>17</v>
      </c>
      <c r="G5" s="13" t="s">
        <v>18</v>
      </c>
      <c r="H5" s="13" t="s">
        <v>19</v>
      </c>
      <c r="I5" s="13" t="s">
        <v>34</v>
      </c>
      <c r="J5" s="13" t="s">
        <v>37</v>
      </c>
      <c r="K5" s="13" t="s">
        <v>14</v>
      </c>
      <c r="L5" s="13" t="s">
        <v>20</v>
      </c>
      <c r="M5" s="13" t="s">
        <v>0</v>
      </c>
      <c r="N5" s="13" t="s">
        <v>21</v>
      </c>
      <c r="O5" s="13" t="s">
        <v>13</v>
      </c>
      <c r="P5" s="13" t="s">
        <v>11</v>
      </c>
      <c r="Q5" s="13" t="s">
        <v>12</v>
      </c>
      <c r="R5" s="14" t="s">
        <v>1</v>
      </c>
      <c r="S5" s="13" t="s">
        <v>5</v>
      </c>
      <c r="T5" s="13" t="s">
        <v>2</v>
      </c>
      <c r="U5" s="13" t="s">
        <v>3</v>
      </c>
      <c r="V5" s="13" t="s">
        <v>51</v>
      </c>
      <c r="W5" s="13" t="s">
        <v>48</v>
      </c>
      <c r="X5" s="13" t="s">
        <v>32</v>
      </c>
      <c r="Y5" s="13" t="s">
        <v>4</v>
      </c>
      <c r="Z5" s="13" t="s">
        <v>23</v>
      </c>
      <c r="AA5" s="7" t="s">
        <v>38</v>
      </c>
      <c r="AB5" s="7" t="s">
        <v>40</v>
      </c>
      <c r="AC5" s="23" t="s">
        <v>42</v>
      </c>
      <c r="AD5" s="23" t="s">
        <v>39</v>
      </c>
      <c r="AE5" s="23" t="s">
        <v>41</v>
      </c>
      <c r="AF5" s="7" t="s">
        <v>49</v>
      </c>
      <c r="AG5" s="27" t="s">
        <v>52</v>
      </c>
      <c r="BB5" s="19">
        <v>0.26</v>
      </c>
      <c r="BC5" s="20" t="s">
        <v>26</v>
      </c>
      <c r="BD5" s="20" t="s">
        <v>8</v>
      </c>
      <c r="BE5" s="20" t="s">
        <v>6</v>
      </c>
      <c r="BF5" s="20" t="s">
        <v>24</v>
      </c>
    </row>
    <row r="6" spans="1:58" ht="31.5" x14ac:dyDescent="0.25">
      <c r="A6" s="1">
        <v>1</v>
      </c>
      <c r="B6" s="2">
        <v>45017</v>
      </c>
      <c r="C6" s="3">
        <v>1</v>
      </c>
      <c r="D6" s="17">
        <f>EDATE(Tableau2[[#This Row],[Date entrée]],Tableau2[[#This Row],[Période d''essai (Mois) / CDD]])</f>
        <v>45047</v>
      </c>
      <c r="E6" s="4" t="s">
        <v>47</v>
      </c>
      <c r="F6" s="5">
        <v>31048</v>
      </c>
      <c r="G6" s="1" t="s">
        <v>46</v>
      </c>
      <c r="H6" s="1" t="s">
        <v>44</v>
      </c>
      <c r="I6" s="18" t="str">
        <f ca="1">IF(Tableau2[[#This Row],[Ancienneté ]]&lt;&gt;"","-",DATEDIF(B6,$A$4,"m")&amp;" mois " &amp; "et " &amp;  DATEDIF(B6,$A$4,"md")&amp;" jours")</f>
        <v>1 mois et 9 jours</v>
      </c>
      <c r="J6" s="18" t="str">
        <f>IF(Tableau2[[#This Row],[DATE DE SORTIE]]&lt;&gt;"",DATEDIF(Tableau2[[#This Row],[Date entrée]],Tableau2[[#This Row],[DATE DE SORTIE]],"m")&amp;" mois " &amp; "et " &amp;  DATEDIF(Tableau2[[#This Row],[Date entrée]],Tableau2[[#This Row],[DATE DE SORTIE]],"md")&amp;" jours","")</f>
        <v/>
      </c>
      <c r="K6" s="18">
        <f ca="1">DATEDIF(Tableau2[[#This Row],[Date de naissance]],TODAY(),"y")</f>
        <v>38</v>
      </c>
      <c r="L6" s="1" t="s">
        <v>8</v>
      </c>
      <c r="M6" s="1" t="s">
        <v>7</v>
      </c>
      <c r="N6" s="1">
        <v>0</v>
      </c>
      <c r="O6" s="1" t="s">
        <v>9</v>
      </c>
      <c r="P6" s="1" t="s">
        <v>10</v>
      </c>
      <c r="Q6" s="6">
        <v>100000</v>
      </c>
      <c r="R6" s="3">
        <v>812236365656</v>
      </c>
      <c r="S6" s="7" t="s">
        <v>25</v>
      </c>
      <c r="T6" s="1" t="s">
        <v>6</v>
      </c>
      <c r="U6" s="8" t="s">
        <v>53</v>
      </c>
      <c r="V6" s="5">
        <v>44976</v>
      </c>
      <c r="W6" s="5">
        <v>45047</v>
      </c>
      <c r="X6" s="15">
        <v>0.26</v>
      </c>
      <c r="Y6" s="16"/>
      <c r="Z6" s="1"/>
      <c r="AA6" s="2">
        <v>45061</v>
      </c>
      <c r="AB6" s="24" t="str">
        <f>IF(Tableau2[[#This Row],[DATE DE SORTIE]],Tableau2[[#This Row],[DATE FIN DE CONTRAT N°1]]-$A$4,"Sortant")</f>
        <v>Sortant</v>
      </c>
      <c r="AC6" s="2"/>
      <c r="AD6" s="2"/>
      <c r="AE6" s="24" t="str">
        <f>IF(ISBLANK(Tableau2[[#This Row],[DATE DEBUT CONTRAT N°2]]),"Sortant",Tableau2[[#This Row],[DATE FIN DE CONTRAT N°2]]-$A$4)</f>
        <v>Sortant</v>
      </c>
      <c r="AF6" s="26" t="str">
        <f ca="1">IF($A$4&lt;Tableau2[[#This Row],[FIN AVANTAGE  ]],"Reste:" &amp;Tableau2[[#This Row],[FIN AVANTAGE  ]]-$A$4  &amp; " jours","")&amp;IF($A$4&gt;Tableau2[[#This Row],[FIN AVANTAGE  ]],"Retard:" &amp;$A$4-Tableau2[[#This Row],[FIN AVANTAGE  ]]  &amp; " jours"," ")&amp;IF(Tableau2[[#This Row],[DEBUT AVANTAGE ]]&lt;&gt;"","","")</f>
        <v>Retard:9 jours</v>
      </c>
      <c r="AG6" s="27"/>
      <c r="BB6" s="19">
        <v>0.16</v>
      </c>
      <c r="BC6" s="20" t="s">
        <v>22</v>
      </c>
      <c r="BD6" s="20" t="s">
        <v>7</v>
      </c>
      <c r="BE6" s="20" t="s">
        <v>28</v>
      </c>
      <c r="BF6" s="20" t="s">
        <v>29</v>
      </c>
    </row>
    <row r="7" spans="1:58" ht="31.5" x14ac:dyDescent="0.25">
      <c r="A7" s="1">
        <v>2</v>
      </c>
      <c r="B7" s="2">
        <v>44247</v>
      </c>
      <c r="C7" s="3">
        <v>3</v>
      </c>
      <c r="D7" s="17">
        <f>EDATE(Tableau2[[#This Row],[Date entrée]],Tableau2[[#This Row],[Période d''essai (Mois) / CDD]])</f>
        <v>44336</v>
      </c>
      <c r="E7" s="4" t="s">
        <v>47</v>
      </c>
      <c r="F7" s="5">
        <v>32510</v>
      </c>
      <c r="G7" s="1" t="s">
        <v>46</v>
      </c>
      <c r="H7" s="1" t="s">
        <v>45</v>
      </c>
      <c r="I7" s="18" t="str">
        <f>IF(Tableau2[[#This Row],[Ancienneté ]]&lt;&gt;"","-",DATEDIF(B7,$A$4,"m")&amp;" mois " &amp; "et " &amp;  DATEDIF(B7,$A$4,"md")&amp;" jours")</f>
        <v>-</v>
      </c>
      <c r="J7" s="18" t="str">
        <f>IF(Tableau2[[#This Row],[DATE DE SORTIE]]&lt;&gt;"",DATEDIF(Tableau2[[#This Row],[Date entrée]],Tableau2[[#This Row],[DATE DE SORTIE]],"m")&amp;" mois " &amp; "et " &amp;  DATEDIF(Tableau2[[#This Row],[Date entrée]],Tableau2[[#This Row],[DATE DE SORTIE]],"md")&amp;" jours","")</f>
        <v>26 mois et 11 jours</v>
      </c>
      <c r="K7" s="18">
        <f ca="1">DATEDIF(Tableau2[[#This Row],[Date de naissance]],TODAY(),"y")</f>
        <v>34</v>
      </c>
      <c r="L7" s="1" t="s">
        <v>8</v>
      </c>
      <c r="M7" s="1" t="s">
        <v>8</v>
      </c>
      <c r="N7" s="1">
        <v>1</v>
      </c>
      <c r="O7" s="1" t="s">
        <v>9</v>
      </c>
      <c r="P7" s="1" t="s">
        <v>10</v>
      </c>
      <c r="Q7" s="6">
        <v>100000</v>
      </c>
      <c r="R7" s="3">
        <v>812236365656</v>
      </c>
      <c r="S7" s="7" t="s">
        <v>25</v>
      </c>
      <c r="T7" s="1" t="s">
        <v>28</v>
      </c>
      <c r="U7" s="8" t="s">
        <v>31</v>
      </c>
      <c r="V7" s="5">
        <v>45019</v>
      </c>
      <c r="W7" s="5">
        <v>45056</v>
      </c>
      <c r="X7" s="15">
        <v>0.26</v>
      </c>
      <c r="Y7" s="16">
        <v>45047</v>
      </c>
      <c r="Z7" s="1"/>
      <c r="AA7" s="2">
        <v>45053</v>
      </c>
      <c r="AB7" s="24">
        <f ca="1">IF(Tableau2[[#This Row],[DATE DE SORTIE]],Tableau2[[#This Row],[DATE FIN DE CONTRAT N°1]]-$A$4,"Sortant")</f>
        <v>-3</v>
      </c>
      <c r="AC7" s="2">
        <v>45054</v>
      </c>
      <c r="AD7" s="2">
        <v>45058</v>
      </c>
      <c r="AE7" s="24">
        <f ca="1">IF(ISBLANK(Tableau2[[#This Row],[DATE DEBUT CONTRAT N°2]]),"Sortant",Tableau2[[#This Row],[DATE FIN DE CONTRAT N°2]]-$A$4)</f>
        <v>2</v>
      </c>
      <c r="AF7" s="26" t="str">
        <f ca="1">IF($A$4&lt;Tableau2[[#This Row],[FIN AVANTAGE  ]],"Reste:" &amp;Tableau2[[#This Row],[FIN AVANTAGE  ]]-$A$4  &amp; " jours","")&amp;IF($A$4&gt;Tableau2[[#This Row],[FIN AVANTAGE  ]],"Retard:" &amp;$A$4-Tableau2[[#This Row],[FIN AVANTAGE  ]]  &amp; " jours"," ")&amp;IF(Tableau2[[#This Row],[DEBUT AVANTAGE ]]&lt;&gt;"","","")</f>
        <v xml:space="preserve"> </v>
      </c>
      <c r="AG7" s="28"/>
      <c r="BB7" s="19">
        <v>0.06</v>
      </c>
      <c r="BC7" s="20"/>
      <c r="BD7" s="20" t="s">
        <v>27</v>
      </c>
      <c r="BE7" s="20"/>
      <c r="BF7" s="20" t="s">
        <v>30</v>
      </c>
    </row>
  </sheetData>
  <mergeCells count="3">
    <mergeCell ref="A3:S3"/>
    <mergeCell ref="A1:S2"/>
    <mergeCell ref="AC3:AE4"/>
  </mergeCells>
  <phoneticPr fontId="12" type="noConversion"/>
  <dataValidations count="5">
    <dataValidation type="list" allowBlank="1" showInputMessage="1" showErrorMessage="1" sqref="M6:M448">
      <formula1>$BD$5:$BD$7</formula1>
    </dataValidation>
    <dataValidation type="list" allowBlank="1" showInputMessage="1" showErrorMessage="1" sqref="L6:L473">
      <formula1>$BC$5:$BC$6</formula1>
    </dataValidation>
    <dataValidation type="list" allowBlank="1" showInputMessage="1" showErrorMessage="1" sqref="T6:T495">
      <formula1>$BE$5:$BE$6</formula1>
    </dataValidation>
    <dataValidation type="list" allowBlank="1" showInputMessage="1" showErrorMessage="1" sqref="Z6:Z420">
      <formula1>$BF$5:$BF$7</formula1>
    </dataValidation>
    <dataValidation type="list" allowBlank="1" showInputMessage="1" showErrorMessage="1" sqref="X6:X398">
      <formula1>$BB$5:$BB$7</formula1>
    </dataValidation>
  </dataValidations>
  <pageMargins left="0.7" right="0.7" top="0.75" bottom="0.75" header="0.3" footer="0.3"/>
  <pageSetup paperSize="9" orientation="portrait" verticalDpi="1200" r:id="rId1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Personnel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Ouchen Nouredine</cp:lastModifiedBy>
  <dcterms:created xsi:type="dcterms:W3CDTF">2018-07-03T11:15:04Z</dcterms:created>
  <dcterms:modified xsi:type="dcterms:W3CDTF">2023-05-10T17:48:39Z</dcterms:modified>
</cp:coreProperties>
</file>