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7.xml" ContentType="application/vnd.openxmlformats-officedocument.spreadsheetml.tab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oulbesc\Desktop\VBA\2016\Detail_semaine\"/>
    </mc:Choice>
  </mc:AlternateContent>
  <bookViews>
    <workbookView xWindow="0" yWindow="0" windowWidth="7650" windowHeight="7680" activeTab="6"/>
  </bookViews>
  <sheets>
    <sheet name="LACAZEA" sheetId="6" r:id="rId1"/>
    <sheet name="FRELONX" sheetId="5" r:id="rId2"/>
    <sheet name="SARRAZANASC" sheetId="7" r:id="rId3"/>
    <sheet name="LEGERB" sheetId="8" r:id="rId4"/>
    <sheet name="PUPPATOP" sheetId="9" r:id="rId5"/>
    <sheet name="SERRANOG" sheetId="10" r:id="rId6"/>
    <sheet name="Global" sheetId="1" r:id="rId7"/>
  </sheets>
  <externalReferences>
    <externalReference r:id="rId8"/>
  </externalReferences>
  <definedNames>
    <definedName name="LABORCODE" localSheetId="5">[1]!Tableau1[#All]</definedName>
    <definedName name="LABORCODE">Tableau1[#All]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0" l="1"/>
  <c r="B11" i="10"/>
  <c r="D11" i="10" l="1"/>
  <c r="C17" i="6" l="1"/>
  <c r="B17" i="8"/>
  <c r="B17" i="6"/>
  <c r="B15" i="9"/>
  <c r="C12" i="7"/>
  <c r="B12" i="7"/>
  <c r="C18" i="5"/>
  <c r="B18" i="5"/>
  <c r="C15" i="9"/>
  <c r="B50" i="1"/>
  <c r="C50" i="1"/>
  <c r="D41" i="1"/>
  <c r="C17" i="8"/>
  <c r="D29" i="1"/>
  <c r="D30" i="1"/>
  <c r="D33" i="1"/>
  <c r="D44" i="1"/>
  <c r="D48" i="1"/>
  <c r="D10" i="1"/>
  <c r="D47" i="1"/>
  <c r="D14" i="1"/>
  <c r="D24" i="1"/>
  <c r="D45" i="1"/>
  <c r="D11" i="1"/>
  <c r="D7" i="1"/>
  <c r="D9" i="1"/>
  <c r="D39" i="1"/>
  <c r="D13" i="1"/>
  <c r="D15" i="1"/>
  <c r="D17" i="1"/>
  <c r="D21" i="1"/>
  <c r="D25" i="1"/>
  <c r="D19" i="1"/>
  <c r="D26" i="1"/>
  <c r="D34" i="1"/>
  <c r="D32" i="1"/>
  <c r="D36" i="1"/>
  <c r="D40" i="1"/>
  <c r="D18" i="1"/>
  <c r="D28" i="1"/>
  <c r="D43" i="1"/>
  <c r="D12" i="1"/>
  <c r="D16" i="1"/>
  <c r="D23" i="1"/>
  <c r="D31" i="1"/>
  <c r="D38" i="1"/>
  <c r="D46" i="1"/>
  <c r="D20" i="1"/>
  <c r="D22" i="1"/>
  <c r="D27" i="1"/>
  <c r="D35" i="1"/>
  <c r="D37" i="1"/>
  <c r="D42" i="1"/>
  <c r="D8" i="1"/>
  <c r="D17" i="6" l="1"/>
  <c r="D18" i="5"/>
  <c r="D15" i="9"/>
  <c r="D50" i="1"/>
  <c r="D17" i="8"/>
  <c r="D12" i="7"/>
</calcChain>
</file>

<file path=xl/sharedStrings.xml><?xml version="1.0" encoding="utf-8"?>
<sst xmlns="http://schemas.openxmlformats.org/spreadsheetml/2006/main" count="146" uniqueCount="61">
  <si>
    <t>Activité Maximo/E-Temptation - Global</t>
  </si>
  <si>
    <t>hors formation, délégation, maladie</t>
  </si>
  <si>
    <t>LABORCODE</t>
  </si>
  <si>
    <t>Heures MAXIMO</t>
  </si>
  <si>
    <t>Heures e-temptation</t>
  </si>
  <si>
    <t>% activité</t>
  </si>
  <si>
    <t>ARCHIAPS</t>
  </si>
  <si>
    <t>BERNADEX</t>
  </si>
  <si>
    <t>BIGEONC</t>
  </si>
  <si>
    <t>BIRONDI</t>
  </si>
  <si>
    <t>BOTTGESH</t>
  </si>
  <si>
    <t>BLOTB</t>
  </si>
  <si>
    <t>BOUREJ</t>
  </si>
  <si>
    <t>CAMBOUP</t>
  </si>
  <si>
    <t>CASASOPH</t>
  </si>
  <si>
    <t>CHALLIEP</t>
  </si>
  <si>
    <t>COTTINP</t>
  </si>
  <si>
    <t>DAGIEUXA</t>
  </si>
  <si>
    <t>DA SILVA MATA</t>
  </si>
  <si>
    <t>DANIELCE</t>
  </si>
  <si>
    <t>DELPECHM</t>
  </si>
  <si>
    <t>DEPRADLA</t>
  </si>
  <si>
    <t>DURANDFA</t>
  </si>
  <si>
    <t>ELMEKKAL</t>
  </si>
  <si>
    <t>FAUREL</t>
  </si>
  <si>
    <t>FERRATII</t>
  </si>
  <si>
    <t>FOLTRAN</t>
  </si>
  <si>
    <t>GARDINAL</t>
  </si>
  <si>
    <t>GAUCIER</t>
  </si>
  <si>
    <t>GOULARDP</t>
  </si>
  <si>
    <t>LOUPIAE</t>
  </si>
  <si>
    <t>LARRENGU</t>
  </si>
  <si>
    <t>LAURENTB</t>
  </si>
  <si>
    <t>LEGALTH</t>
  </si>
  <si>
    <t>MAGNEG</t>
  </si>
  <si>
    <t>MARINAC</t>
  </si>
  <si>
    <t>MARSACFA</t>
  </si>
  <si>
    <t>MARTIW</t>
  </si>
  <si>
    <t>MATIVETW</t>
  </si>
  <si>
    <t>MAUROUXB</t>
  </si>
  <si>
    <t>MEHDIS</t>
  </si>
  <si>
    <t>PIQUENEC</t>
  </si>
  <si>
    <t>PLANQUEJ</t>
  </si>
  <si>
    <t>SAILHANJ</t>
  </si>
  <si>
    <t>VANSTAGU</t>
  </si>
  <si>
    <t>VERGNEL</t>
  </si>
  <si>
    <t>VIDALOCL</t>
  </si>
  <si>
    <t>VIETTISE</t>
  </si>
  <si>
    <t>LACAZEA</t>
  </si>
  <si>
    <t>FRELONX</t>
  </si>
  <si>
    <t>PUPPATOP</t>
  </si>
  <si>
    <t>LEGERB</t>
  </si>
  <si>
    <t xml:space="preserve">Moyenne  </t>
  </si>
  <si>
    <t>Moyenne</t>
  </si>
  <si>
    <t xml:space="preserve">Moyenne </t>
  </si>
  <si>
    <t>Activité Maximo/E-Temptation</t>
  </si>
  <si>
    <t xml:space="preserve">Responsable : </t>
  </si>
  <si>
    <t>Responsable :</t>
  </si>
  <si>
    <t>SARRAZANASC</t>
  </si>
  <si>
    <t>pour la période de Janvier à Août</t>
  </si>
  <si>
    <t>SERRANOG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</si>
</sst>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indexed="8"/>
      <name val="Arial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4" tint="0.79998168889431442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 style="dotted">
        <color indexed="8"/>
      </top>
      <bottom style="dotted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dotted">
        <color indexed="8"/>
      </top>
      <bottom style="dotted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 style="dotted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medium">
        <color indexed="8"/>
      </bottom>
      <diagonal/>
    </border>
    <border>
      <left style="thin">
        <color indexed="8"/>
      </left>
      <right/>
      <top style="dotted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55">
    <xf numFmtId="0" fontId="0" fillId="0" borderId="0" xfId="0"/>
    <xf numFmtId="0" fontId="0" fillId="0" borderId="0" xfId="0" applyBorder="1"/>
    <xf numFmtId="0" fontId="1" fillId="0" borderId="0" xfId="0" applyFont="1" applyFill="1" applyAlignment="1">
      <alignment horizontal="center"/>
    </xf>
    <xf numFmtId="0" fontId="1" fillId="0" borderId="0" xfId="0" applyFont="1" applyBorder="1" applyAlignment="1">
      <alignment horizontal="center"/>
    </xf>
    <xf numFmtId="2" fontId="2" fillId="0" borderId="1" xfId="0" applyNumberFormat="1" applyFont="1" applyFill="1" applyBorder="1" applyAlignment="1">
      <alignment horizontal="center" wrapText="1"/>
    </xf>
    <xf numFmtId="2" fontId="2" fillId="0" borderId="2" xfId="0" applyNumberFormat="1" applyFont="1" applyFill="1" applyBorder="1" applyAlignment="1">
      <alignment horizontal="center" wrapText="1"/>
    </xf>
    <xf numFmtId="10" fontId="0" fillId="0" borderId="0" xfId="0" applyNumberFormat="1"/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left"/>
    </xf>
    <xf numFmtId="0" fontId="2" fillId="0" borderId="4" xfId="0" applyFont="1" applyFill="1" applyBorder="1" applyAlignment="1">
      <alignment wrapText="1"/>
    </xf>
    <xf numFmtId="10" fontId="0" fillId="0" borderId="6" xfId="0" applyNumberFormat="1" applyBorder="1"/>
    <xf numFmtId="0" fontId="2" fillId="2" borderId="5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wrapText="1"/>
    </xf>
    <xf numFmtId="0" fontId="2" fillId="0" borderId="8" xfId="0" applyFont="1" applyFill="1" applyBorder="1" applyAlignment="1">
      <alignment horizontal="left"/>
    </xf>
    <xf numFmtId="2" fontId="2" fillId="0" borderId="9" xfId="0" applyNumberFormat="1" applyFont="1" applyFill="1" applyBorder="1" applyAlignment="1">
      <alignment horizontal="center" wrapText="1"/>
    </xf>
    <xf numFmtId="10" fontId="0" fillId="0" borderId="10" xfId="0" applyNumberFormat="1" applyBorder="1"/>
    <xf numFmtId="0" fontId="2" fillId="2" borderId="5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10" fontId="0" fillId="0" borderId="6" xfId="0" applyNumberFormat="1" applyBorder="1" applyAlignment="1">
      <alignment horizontal="center"/>
    </xf>
    <xf numFmtId="10" fontId="0" fillId="0" borderId="10" xfId="0" applyNumberFormat="1" applyBorder="1" applyAlignment="1">
      <alignment horizontal="center"/>
    </xf>
    <xf numFmtId="2" fontId="2" fillId="0" borderId="1" xfId="0" applyNumberFormat="1" applyFont="1" applyFill="1" applyBorder="1" applyAlignment="1">
      <alignment horizontal="left" wrapText="1"/>
    </xf>
    <xf numFmtId="2" fontId="2" fillId="0" borderId="9" xfId="0" applyNumberFormat="1" applyFont="1" applyFill="1" applyBorder="1" applyAlignment="1">
      <alignment horizontal="left" wrapText="1"/>
    </xf>
    <xf numFmtId="2" fontId="2" fillId="0" borderId="2" xfId="0" applyNumberFormat="1" applyFont="1" applyFill="1" applyBorder="1" applyAlignment="1">
      <alignment horizontal="left" wrapText="1"/>
    </xf>
    <xf numFmtId="0" fontId="1" fillId="0" borderId="11" xfId="0" applyFont="1" applyFill="1" applyBorder="1" applyAlignment="1">
      <alignment horizontal="left" wrapText="1"/>
    </xf>
    <xf numFmtId="2" fontId="1" fillId="0" borderId="11" xfId="0" applyNumberFormat="1" applyFont="1" applyBorder="1" applyAlignment="1">
      <alignment horizontal="center"/>
    </xf>
    <xf numFmtId="10" fontId="3" fillId="3" borderId="11" xfId="0" applyNumberFormat="1" applyFont="1" applyFill="1" applyBorder="1"/>
    <xf numFmtId="0" fontId="1" fillId="0" borderId="11" xfId="0" applyFont="1" applyBorder="1" applyAlignment="1">
      <alignment horizontal="center"/>
    </xf>
    <xf numFmtId="0" fontId="2" fillId="0" borderId="0" xfId="0" applyFont="1"/>
    <xf numFmtId="0" fontId="2" fillId="0" borderId="0" xfId="1"/>
    <xf numFmtId="0" fontId="2" fillId="0" borderId="0" xfId="1" applyBorder="1"/>
    <xf numFmtId="0" fontId="1" fillId="0" borderId="0" xfId="1" applyFont="1" applyFill="1" applyAlignment="1">
      <alignment horizontal="center"/>
    </xf>
    <xf numFmtId="0" fontId="1" fillId="0" borderId="0" xfId="1" applyFont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2" fillId="2" borderId="7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left"/>
    </xf>
    <xf numFmtId="2" fontId="2" fillId="0" borderId="1" xfId="1" applyNumberFormat="1" applyFont="1" applyFill="1" applyBorder="1" applyAlignment="1">
      <alignment horizontal="center" wrapText="1"/>
    </xf>
    <xf numFmtId="10" fontId="2" fillId="0" borderId="6" xfId="1" applyNumberFormat="1" applyBorder="1"/>
    <xf numFmtId="0" fontId="2" fillId="0" borderId="8" xfId="1" applyFont="1" applyFill="1" applyBorder="1" applyAlignment="1">
      <alignment horizontal="left"/>
    </xf>
    <xf numFmtId="10" fontId="2" fillId="0" borderId="10" xfId="1" applyNumberFormat="1" applyBorder="1"/>
    <xf numFmtId="0" fontId="5" fillId="0" borderId="11" xfId="1" applyFont="1" applyBorder="1"/>
    <xf numFmtId="2" fontId="5" fillId="0" borderId="11" xfId="1" applyNumberFormat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10" fontId="5" fillId="3" borderId="11" xfId="1" applyNumberFormat="1" applyFont="1" applyFill="1" applyBorder="1"/>
    <xf numFmtId="0" fontId="2" fillId="0" borderId="0" xfId="1" applyAlignment="1">
      <alignment horizontal="center"/>
    </xf>
    <xf numFmtId="0" fontId="5" fillId="0" borderId="11" xfId="0" applyFont="1" applyFill="1" applyBorder="1" applyAlignment="1">
      <alignment horizontal="left" wrapText="1"/>
    </xf>
    <xf numFmtId="2" fontId="5" fillId="0" borderId="11" xfId="0" applyNumberFormat="1" applyFont="1" applyBorder="1" applyAlignment="1">
      <alignment horizontal="center"/>
    </xf>
    <xf numFmtId="10" fontId="5" fillId="0" borderId="1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1" applyFont="1" applyAlignment="1">
      <alignment horizontal="center"/>
    </xf>
    <xf numFmtId="0" fontId="1" fillId="0" borderId="0" xfId="1" applyFont="1" applyFill="1" applyAlignment="1">
      <alignment horizontal="center"/>
    </xf>
  </cellXfs>
  <cellStyles count="2">
    <cellStyle name="Normal" xfId="0" builtinId="0"/>
    <cellStyle name="Normal 2" xfId="1"/>
  </cellStyles>
  <dxfs count="97"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rgb="FF00B050"/>
        </patternFill>
      </fill>
    </dxf>
    <dxf>
      <numFmt numFmtId="14" formatCode="0.00%"/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/>
        <top style="dotted">
          <color indexed="8"/>
        </top>
        <bottom style="dotted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border outline="0">
        <left style="medium">
          <color indexed="8"/>
        </left>
        <right style="medium">
          <color indexed="8"/>
        </right>
        <top style="medium">
          <color indexed="8"/>
        </top>
      </border>
    </dxf>
    <dxf>
      <border outline="0">
        <bottom style="medium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left" vertical="bottom" textRotation="0" wrapText="0" indent="0" justifyLastLine="0" shrinkToFit="0" readingOrder="0"/>
    </dxf>
    <dxf>
      <numFmt numFmtId="14" formatCode="0.00%"/>
      <border diagonalUp="0" diagonalDown="0">
        <left style="thin">
          <color indexed="8"/>
        </left>
        <right/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</dxf>
    <dxf>
      <numFmt numFmtId="14" formatCode="0.00%"/>
      <border diagonalUp="0" diagonalDown="0">
        <left style="thin">
          <color indexed="8"/>
        </left>
        <right/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8"/>
          <bgColor indexed="45"/>
        </patternFill>
      </fill>
      <alignment horizontal="general" vertical="bottom" textRotation="0" wrapText="1" indent="0" justifyLastLine="0" shrinkToFit="0" readingOrder="0"/>
      <border diagonalUp="0" diagonalDown="0">
        <left/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</dxf>
    <dxf>
      <numFmt numFmtId="14" formatCode="0.00%"/>
      <border diagonalUp="0" diagonalDown="0">
        <left style="thin">
          <color indexed="8"/>
        </left>
        <right/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</dxf>
    <dxf>
      <numFmt numFmtId="14" formatCode="0.00%"/>
      <border diagonalUp="0" diagonalDown="0">
        <left style="thin">
          <color indexed="8"/>
        </left>
        <right/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</dxf>
    <dxf>
      <numFmt numFmtId="14" formatCode="0.00%"/>
      <border diagonalUp="0" diagonalDown="0">
        <left style="thin">
          <color indexed="8"/>
        </left>
        <right/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</dxf>
    <dxf>
      <numFmt numFmtId="14" formatCode="0.00%"/>
      <border diagonalUp="0" diagonalDown="0">
        <left style="thin">
          <color indexed="8"/>
        </left>
        <right/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dotted">
          <color indexed="8"/>
        </top>
        <bottom style="dotted">
          <color indexed="8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/>
              <a:t>Activité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LACAZEA!$A$7:$A$17</c:f>
              <c:strCache>
                <c:ptCount val="11"/>
                <c:pt idx="0">
                  <c:v>BERNADEX</c:v>
                </c:pt>
                <c:pt idx="1">
                  <c:v>BIRONDI</c:v>
                </c:pt>
                <c:pt idx="2">
                  <c:v>BOTTGESH</c:v>
                </c:pt>
                <c:pt idx="3">
                  <c:v>CAMBOUP</c:v>
                </c:pt>
                <c:pt idx="4">
                  <c:v>DEPRADLA</c:v>
                </c:pt>
                <c:pt idx="5">
                  <c:v>DURANDFA</c:v>
                </c:pt>
                <c:pt idx="6">
                  <c:v>FERRATII</c:v>
                </c:pt>
                <c:pt idx="7">
                  <c:v>LAURENTB</c:v>
                </c:pt>
                <c:pt idx="8">
                  <c:v>LEGALTH</c:v>
                </c:pt>
                <c:pt idx="10">
                  <c:v>Moyenne</c:v>
                </c:pt>
              </c:strCache>
            </c:strRef>
          </c:cat>
          <c:val>
            <c:numRef>
              <c:f>LACAZEA!$D$7:$D$17</c:f>
              <c:numCache>
                <c:formatCode>0.00%</c:formatCode>
                <c:ptCount val="11"/>
                <c:pt idx="0">
                  <c:v>9.0909090909090912E-2</c:v>
                </c:pt>
                <c:pt idx="1">
                  <c:v>0.17391304347826086</c:v>
                </c:pt>
                <c:pt idx="2">
                  <c:v>0.25</c:v>
                </c:pt>
                <c:pt idx="3">
                  <c:v>0.32</c:v>
                </c:pt>
                <c:pt idx="4">
                  <c:v>0.55172413793103448</c:v>
                </c:pt>
                <c:pt idx="5">
                  <c:v>0.57627118644067798</c:v>
                </c:pt>
                <c:pt idx="6">
                  <c:v>0.64516129032258063</c:v>
                </c:pt>
                <c:pt idx="7">
                  <c:v>0.76470588235294112</c:v>
                </c:pt>
                <c:pt idx="8">
                  <c:v>0.78260869565217395</c:v>
                </c:pt>
                <c:pt idx="10">
                  <c:v>0.5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16329288"/>
        <c:axId val="216329680"/>
      </c:barChart>
      <c:catAx>
        <c:axId val="2163292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/>
                  <a:t>Nom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6329680"/>
        <c:crosses val="autoZero"/>
        <c:auto val="1"/>
        <c:lblAlgn val="ctr"/>
        <c:lblOffset val="100"/>
        <c:noMultiLvlLbl val="0"/>
      </c:catAx>
      <c:valAx>
        <c:axId val="216329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b="1"/>
                  <a:t>% activité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6329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/>
              <a:t>Activité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FRELONX!$A$7:$A$18</c:f>
              <c:strCache>
                <c:ptCount val="12"/>
                <c:pt idx="0">
                  <c:v>BIGEONC</c:v>
                </c:pt>
                <c:pt idx="1">
                  <c:v>BLOTB</c:v>
                </c:pt>
                <c:pt idx="2">
                  <c:v>BOUREJ</c:v>
                </c:pt>
                <c:pt idx="3">
                  <c:v>DA SILVA MATA</c:v>
                </c:pt>
                <c:pt idx="4">
                  <c:v>DAGIEUXA</c:v>
                </c:pt>
                <c:pt idx="5">
                  <c:v>DANIELCE</c:v>
                </c:pt>
                <c:pt idx="6">
                  <c:v>LARRENGU</c:v>
                </c:pt>
                <c:pt idx="7">
                  <c:v>MARINAC</c:v>
                </c:pt>
                <c:pt idx="8">
                  <c:v>VANSTAGU</c:v>
                </c:pt>
                <c:pt idx="9">
                  <c:v>VIDALOCL</c:v>
                </c:pt>
                <c:pt idx="11">
                  <c:v>Moyenne  </c:v>
                </c:pt>
              </c:strCache>
            </c:strRef>
          </c:cat>
          <c:val>
            <c:numRef>
              <c:f>FRELONX!$D$7:$D$18</c:f>
              <c:numCache>
                <c:formatCode>0.00%</c:formatCode>
                <c:ptCount val="12"/>
                <c:pt idx="0">
                  <c:v>0.13333333333333333</c:v>
                </c:pt>
                <c:pt idx="1">
                  <c:v>0.21276595744680851</c:v>
                </c:pt>
                <c:pt idx="2">
                  <c:v>0.2857142857142857</c:v>
                </c:pt>
                <c:pt idx="3">
                  <c:v>0.44444444444444442</c:v>
                </c:pt>
                <c:pt idx="4">
                  <c:v>0.47272727272727272</c:v>
                </c:pt>
                <c:pt idx="5">
                  <c:v>0.5</c:v>
                </c:pt>
                <c:pt idx="6">
                  <c:v>0.74626865671641796</c:v>
                </c:pt>
                <c:pt idx="7">
                  <c:v>0.83333333333333337</c:v>
                </c:pt>
                <c:pt idx="8">
                  <c:v>0.96296296296296291</c:v>
                </c:pt>
                <c:pt idx="9">
                  <c:v>0.98795180722891562</c:v>
                </c:pt>
                <c:pt idx="11">
                  <c:v>0.62068965517241381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16330464"/>
        <c:axId val="216330856"/>
      </c:barChart>
      <c:catAx>
        <c:axId val="2163304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/>
                  <a:t>Nom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6330856"/>
        <c:crosses val="autoZero"/>
        <c:auto val="1"/>
        <c:lblAlgn val="ctr"/>
        <c:lblOffset val="100"/>
        <c:noMultiLvlLbl val="0"/>
      </c:catAx>
      <c:valAx>
        <c:axId val="216330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b="1"/>
                  <a:t>% activité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6330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/>
              <a:t>Activité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SARRAZANASC!$A$7:$A$12</c:f>
              <c:strCache>
                <c:ptCount val="6"/>
                <c:pt idx="0">
                  <c:v>CASASOPH</c:v>
                </c:pt>
                <c:pt idx="1">
                  <c:v>COTTINP</c:v>
                </c:pt>
                <c:pt idx="2">
                  <c:v>GOULARDP</c:v>
                </c:pt>
                <c:pt idx="3">
                  <c:v>PIQUENEC</c:v>
                </c:pt>
                <c:pt idx="5">
                  <c:v>Moyenne</c:v>
                </c:pt>
              </c:strCache>
            </c:strRef>
          </c:cat>
          <c:val>
            <c:numRef>
              <c:f>SARRAZANASC!$D$7:$D$12</c:f>
              <c:numCache>
                <c:formatCode>0.00%</c:formatCode>
                <c:ptCount val="6"/>
                <c:pt idx="0">
                  <c:v>0.35294117647058826</c:v>
                </c:pt>
                <c:pt idx="1">
                  <c:v>0.41509433962264153</c:v>
                </c:pt>
                <c:pt idx="2">
                  <c:v>0.72727272727272729</c:v>
                </c:pt>
                <c:pt idx="3">
                  <c:v>0.92307692307692313</c:v>
                </c:pt>
                <c:pt idx="5">
                  <c:v>0.64516129032258063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16331640"/>
        <c:axId val="218488080"/>
      </c:barChart>
      <c:catAx>
        <c:axId val="2163316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/>
                  <a:t>Nom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8488080"/>
        <c:crosses val="autoZero"/>
        <c:auto val="1"/>
        <c:lblAlgn val="ctr"/>
        <c:lblOffset val="100"/>
        <c:noMultiLvlLbl val="0"/>
      </c:catAx>
      <c:valAx>
        <c:axId val="218488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b="1"/>
                  <a:t>% activité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6331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/>
              <a:t>Activité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LEGERB!$A$7:$A$17</c:f>
              <c:strCache>
                <c:ptCount val="11"/>
                <c:pt idx="0">
                  <c:v>CHALLIEP</c:v>
                </c:pt>
                <c:pt idx="1">
                  <c:v>DELPECHM</c:v>
                </c:pt>
                <c:pt idx="2">
                  <c:v>FAUREL</c:v>
                </c:pt>
                <c:pt idx="3">
                  <c:v>GARDINAL</c:v>
                </c:pt>
                <c:pt idx="4">
                  <c:v>MAGNEG</c:v>
                </c:pt>
                <c:pt idx="5">
                  <c:v>MARSACFA</c:v>
                </c:pt>
                <c:pt idx="6">
                  <c:v>MARTIW</c:v>
                </c:pt>
                <c:pt idx="7">
                  <c:v>PLANQUEJ</c:v>
                </c:pt>
                <c:pt idx="8">
                  <c:v>VERGNEL</c:v>
                </c:pt>
                <c:pt idx="10">
                  <c:v>Moyenne</c:v>
                </c:pt>
              </c:strCache>
            </c:strRef>
          </c:cat>
          <c:val>
            <c:numRef>
              <c:f>LEGERB!$D$7:$D$17</c:f>
              <c:numCache>
                <c:formatCode>0.00%</c:formatCode>
                <c:ptCount val="11"/>
                <c:pt idx="0">
                  <c:v>0.38461538461538464</c:v>
                </c:pt>
                <c:pt idx="1">
                  <c:v>0.52631578947368418</c:v>
                </c:pt>
                <c:pt idx="2">
                  <c:v>0.62295081967213117</c:v>
                </c:pt>
                <c:pt idx="3">
                  <c:v>0.6875</c:v>
                </c:pt>
                <c:pt idx="4">
                  <c:v>0.81690140845070425</c:v>
                </c:pt>
                <c:pt idx="5">
                  <c:v>0.84931506849315064</c:v>
                </c:pt>
                <c:pt idx="6">
                  <c:v>0.86486486486486491</c:v>
                </c:pt>
                <c:pt idx="7">
                  <c:v>0.93670886075949367</c:v>
                </c:pt>
                <c:pt idx="8">
                  <c:v>0.97560975609756095</c:v>
                </c:pt>
                <c:pt idx="10">
                  <c:v>0.76672104404567698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18490432"/>
        <c:axId val="218490824"/>
      </c:barChart>
      <c:catAx>
        <c:axId val="2184904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/>
                  <a:t>Nom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8490824"/>
        <c:crosses val="autoZero"/>
        <c:auto val="1"/>
        <c:lblAlgn val="ctr"/>
        <c:lblOffset val="100"/>
        <c:noMultiLvlLbl val="0"/>
      </c:catAx>
      <c:valAx>
        <c:axId val="218490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b="1"/>
                  <a:t>% activité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8490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/>
              <a:t>Activité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PUPPATOP!$A$7:$A$15</c:f>
              <c:strCache>
                <c:ptCount val="9"/>
                <c:pt idx="0">
                  <c:v>ARCHIAPS</c:v>
                </c:pt>
                <c:pt idx="1">
                  <c:v>FOLTRAN</c:v>
                </c:pt>
                <c:pt idx="2">
                  <c:v>GAUCIER</c:v>
                </c:pt>
                <c:pt idx="3">
                  <c:v>LOUPIAE</c:v>
                </c:pt>
                <c:pt idx="4">
                  <c:v>MEHDIS</c:v>
                </c:pt>
                <c:pt idx="5">
                  <c:v>SAILHANJ</c:v>
                </c:pt>
                <c:pt idx="6">
                  <c:v>VIETTISE</c:v>
                </c:pt>
                <c:pt idx="8">
                  <c:v>Moyenne</c:v>
                </c:pt>
              </c:strCache>
            </c:strRef>
          </c:cat>
          <c:val>
            <c:numRef>
              <c:f>PUPPATOP!$D$7:$D$15</c:f>
              <c:numCache>
                <c:formatCode>0.00%</c:formatCode>
                <c:ptCount val="9"/>
                <c:pt idx="0">
                  <c:v>4.6511627906976744E-2</c:v>
                </c:pt>
                <c:pt idx="1">
                  <c:v>0.66666666666666663</c:v>
                </c:pt>
                <c:pt idx="2">
                  <c:v>0.70769230769230773</c:v>
                </c:pt>
                <c:pt idx="3">
                  <c:v>0.8</c:v>
                </c:pt>
                <c:pt idx="4">
                  <c:v>0.90909090909090906</c:v>
                </c:pt>
                <c:pt idx="5">
                  <c:v>0.95</c:v>
                </c:pt>
                <c:pt idx="6">
                  <c:v>1</c:v>
                </c:pt>
                <c:pt idx="8">
                  <c:v>0.78008298755186722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18490040"/>
        <c:axId val="218489648"/>
      </c:barChart>
      <c:catAx>
        <c:axId val="2184900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/>
                  <a:t>Nom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8489648"/>
        <c:crosses val="autoZero"/>
        <c:auto val="1"/>
        <c:lblAlgn val="ctr"/>
        <c:lblOffset val="100"/>
        <c:noMultiLvlLbl val="0"/>
      </c:catAx>
      <c:valAx>
        <c:axId val="218489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b="1"/>
                  <a:t>% activité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84900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/>
              <a:t>Activité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SERRANOG!$A$7:$A$11</c:f>
              <c:strCache>
                <c:ptCount val="5"/>
                <c:pt idx="0">
                  <c:v>ELMEKKAL</c:v>
                </c:pt>
                <c:pt idx="1">
                  <c:v>MATIVETW</c:v>
                </c:pt>
                <c:pt idx="2">
                  <c:v>MAUROUXB</c:v>
                </c:pt>
                <c:pt idx="4">
                  <c:v>Moyenne</c:v>
                </c:pt>
              </c:strCache>
            </c:strRef>
          </c:cat>
          <c:val>
            <c:numRef>
              <c:f>SERRANOG!$D$7:$D$11</c:f>
              <c:numCache>
                <c:formatCode>0.00%</c:formatCode>
                <c:ptCount val="5"/>
                <c:pt idx="0">
                  <c:v>0.6</c:v>
                </c:pt>
                <c:pt idx="1">
                  <c:v>0.88</c:v>
                </c:pt>
                <c:pt idx="2">
                  <c:v>0.89473684210526316</c:v>
                </c:pt>
                <c:pt idx="4">
                  <c:v>0.80568720379146919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18488864"/>
        <c:axId val="218491608"/>
      </c:barChart>
      <c:catAx>
        <c:axId val="2184888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 b="1"/>
                  <a:t>Nom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8491608"/>
        <c:crosses val="autoZero"/>
        <c:auto val="1"/>
        <c:lblAlgn val="ctr"/>
        <c:lblOffset val="100"/>
        <c:noMultiLvlLbl val="0"/>
      </c:catAx>
      <c:valAx>
        <c:axId val="218491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b="1"/>
                  <a:t>% activité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8488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Activité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0052479337553855E-2"/>
          <c:y val="0.10933013773340712"/>
          <c:w val="0.94847864597332487"/>
          <c:h val="0.6705031795043385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Global!$A$7:$A$50</c:f>
              <c:strCache>
                <c:ptCount val="44"/>
                <c:pt idx="0">
                  <c:v>ARCHIAPS</c:v>
                </c:pt>
                <c:pt idx="1">
                  <c:v>BERNADEX</c:v>
                </c:pt>
                <c:pt idx="2">
                  <c:v>BIGEONC</c:v>
                </c:pt>
                <c:pt idx="3">
                  <c:v>BIRONDI</c:v>
                </c:pt>
                <c:pt idx="4">
                  <c:v>BLOTB</c:v>
                </c:pt>
                <c:pt idx="5">
                  <c:v>BOTTGESH</c:v>
                </c:pt>
                <c:pt idx="6">
                  <c:v>BOUREJ</c:v>
                </c:pt>
                <c:pt idx="7">
                  <c:v>CAMBOUP</c:v>
                </c:pt>
                <c:pt idx="8">
                  <c:v>CASASOPH</c:v>
                </c:pt>
                <c:pt idx="9">
                  <c:v>CHALLIEP</c:v>
                </c:pt>
                <c:pt idx="10">
                  <c:v>COTTINP</c:v>
                </c:pt>
                <c:pt idx="11">
                  <c:v>DA SILVA MATA</c:v>
                </c:pt>
                <c:pt idx="12">
                  <c:v>DAGIEUXA</c:v>
                </c:pt>
                <c:pt idx="13">
                  <c:v>DANIELCE</c:v>
                </c:pt>
                <c:pt idx="14">
                  <c:v>DELPECHM</c:v>
                </c:pt>
                <c:pt idx="15">
                  <c:v>DEPRADLA</c:v>
                </c:pt>
                <c:pt idx="16">
                  <c:v>DURANDFA</c:v>
                </c:pt>
                <c:pt idx="17">
                  <c:v>ELMEKKAL</c:v>
                </c:pt>
                <c:pt idx="18">
                  <c:v>FAUREL</c:v>
                </c:pt>
                <c:pt idx="19">
                  <c:v>FERRATII</c:v>
                </c:pt>
                <c:pt idx="20">
                  <c:v>FOLTRAN</c:v>
                </c:pt>
                <c:pt idx="21">
                  <c:v>GARDINAL</c:v>
                </c:pt>
                <c:pt idx="22">
                  <c:v>GAUCIER</c:v>
                </c:pt>
                <c:pt idx="23">
                  <c:v>GOULARDP</c:v>
                </c:pt>
                <c:pt idx="24">
                  <c:v>LARRENGU</c:v>
                </c:pt>
                <c:pt idx="25">
                  <c:v>LAURENTB</c:v>
                </c:pt>
                <c:pt idx="26">
                  <c:v>LEGALTH</c:v>
                </c:pt>
                <c:pt idx="27">
                  <c:v>LOUPIAE</c:v>
                </c:pt>
                <c:pt idx="28">
                  <c:v>MAGNEG</c:v>
                </c:pt>
                <c:pt idx="29">
                  <c:v>MARINAC</c:v>
                </c:pt>
                <c:pt idx="30">
                  <c:v>MARSACFA</c:v>
                </c:pt>
                <c:pt idx="31">
                  <c:v>MARTIW</c:v>
                </c:pt>
                <c:pt idx="32">
                  <c:v>MATIVETW</c:v>
                </c:pt>
                <c:pt idx="33">
                  <c:v>MAUROUXB</c:v>
                </c:pt>
                <c:pt idx="34">
                  <c:v>MEHDIS</c:v>
                </c:pt>
                <c:pt idx="35">
                  <c:v>PIQUENEC</c:v>
                </c:pt>
                <c:pt idx="36">
                  <c:v>PLANQUEJ</c:v>
                </c:pt>
                <c:pt idx="37">
                  <c:v>SAILHANJ</c:v>
                </c:pt>
                <c:pt idx="38">
                  <c:v>VANSTAGU</c:v>
                </c:pt>
                <c:pt idx="39">
                  <c:v>VERGNEL</c:v>
                </c:pt>
                <c:pt idx="40">
                  <c:v>VIDALOCL</c:v>
                </c:pt>
                <c:pt idx="41">
                  <c:v>VIETTISE</c:v>
                </c:pt>
                <c:pt idx="43">
                  <c:v>Moyenne </c:v>
                </c:pt>
              </c:strCache>
            </c:strRef>
          </c:cat>
          <c:val>
            <c:numRef>
              <c:f>Global!$D$7:$D$50</c:f>
              <c:numCache>
                <c:formatCode>0.00%</c:formatCode>
                <c:ptCount val="44"/>
                <c:pt idx="0">
                  <c:v>4.6511627906976744E-2</c:v>
                </c:pt>
                <c:pt idx="1">
                  <c:v>9.0909090909090912E-2</c:v>
                </c:pt>
                <c:pt idx="2">
                  <c:v>0.13333333333333333</c:v>
                </c:pt>
                <c:pt idx="3">
                  <c:v>0.17391304347826086</c:v>
                </c:pt>
                <c:pt idx="4">
                  <c:v>0.21276595744680851</c:v>
                </c:pt>
                <c:pt idx="5">
                  <c:v>0.25</c:v>
                </c:pt>
                <c:pt idx="6">
                  <c:v>0.2857142857142857</c:v>
                </c:pt>
                <c:pt idx="7">
                  <c:v>0.32</c:v>
                </c:pt>
                <c:pt idx="8">
                  <c:v>0.35294117647058826</c:v>
                </c:pt>
                <c:pt idx="9">
                  <c:v>0.38461538461538464</c:v>
                </c:pt>
                <c:pt idx="10">
                  <c:v>0.41509433962264153</c:v>
                </c:pt>
                <c:pt idx="11">
                  <c:v>0.44444444444444442</c:v>
                </c:pt>
                <c:pt idx="12">
                  <c:v>0.47272727272727272</c:v>
                </c:pt>
                <c:pt idx="13">
                  <c:v>0.5</c:v>
                </c:pt>
                <c:pt idx="14">
                  <c:v>0.52631578947368418</c:v>
                </c:pt>
                <c:pt idx="15">
                  <c:v>0.55172413793103448</c:v>
                </c:pt>
                <c:pt idx="16">
                  <c:v>0.57627118644067798</c:v>
                </c:pt>
                <c:pt idx="17">
                  <c:v>0.6</c:v>
                </c:pt>
                <c:pt idx="18">
                  <c:v>0.62295081967213117</c:v>
                </c:pt>
                <c:pt idx="19">
                  <c:v>0.64516129032258063</c:v>
                </c:pt>
                <c:pt idx="20">
                  <c:v>0.66666666666666663</c:v>
                </c:pt>
                <c:pt idx="21">
                  <c:v>0.6875</c:v>
                </c:pt>
                <c:pt idx="22">
                  <c:v>0.70769230769230773</c:v>
                </c:pt>
                <c:pt idx="23">
                  <c:v>0.72727272727272729</c:v>
                </c:pt>
                <c:pt idx="24">
                  <c:v>0.74626865671641796</c:v>
                </c:pt>
                <c:pt idx="25">
                  <c:v>0.76470588235294112</c:v>
                </c:pt>
                <c:pt idx="26">
                  <c:v>0.78260869565217395</c:v>
                </c:pt>
                <c:pt idx="27">
                  <c:v>0.8</c:v>
                </c:pt>
                <c:pt idx="28">
                  <c:v>0.81690140845070425</c:v>
                </c:pt>
                <c:pt idx="29">
                  <c:v>0.83333333333333337</c:v>
                </c:pt>
                <c:pt idx="30">
                  <c:v>0.84931506849315064</c:v>
                </c:pt>
                <c:pt idx="31">
                  <c:v>0.86486486486486491</c:v>
                </c:pt>
                <c:pt idx="32">
                  <c:v>0.88</c:v>
                </c:pt>
                <c:pt idx="33">
                  <c:v>0.89473684210526316</c:v>
                </c:pt>
                <c:pt idx="34">
                  <c:v>0.90909090909090906</c:v>
                </c:pt>
                <c:pt idx="35">
                  <c:v>0.92307692307692313</c:v>
                </c:pt>
                <c:pt idx="36">
                  <c:v>0.93670886075949367</c:v>
                </c:pt>
                <c:pt idx="37">
                  <c:v>0.95</c:v>
                </c:pt>
                <c:pt idx="38">
                  <c:v>0.96296296296296291</c:v>
                </c:pt>
                <c:pt idx="39">
                  <c:v>0.97560975609756095</c:v>
                </c:pt>
                <c:pt idx="40">
                  <c:v>0.98795180722891562</c:v>
                </c:pt>
                <c:pt idx="41">
                  <c:v>1</c:v>
                </c:pt>
                <c:pt idx="43">
                  <c:v>0.67716535433070868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220107408"/>
        <c:axId val="220107800"/>
      </c:barChart>
      <c:catAx>
        <c:axId val="2201074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000" b="1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2000" b="1"/>
                  <a:t>Nom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000" b="1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0107800"/>
        <c:crosses val="autoZero"/>
        <c:auto val="1"/>
        <c:lblAlgn val="ctr"/>
        <c:lblOffset val="100"/>
        <c:noMultiLvlLbl val="0"/>
      </c:catAx>
      <c:valAx>
        <c:axId val="220107800"/>
        <c:scaling>
          <c:orientation val="minMax"/>
        </c:scaling>
        <c:delete val="1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800" b="1"/>
                  <a:t>% activité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%" sourceLinked="1"/>
        <c:majorTickMark val="none"/>
        <c:minorTickMark val="none"/>
        <c:tickLblPos val="nextTo"/>
        <c:crossAx val="220107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0</xdr:rowOff>
    </xdr:from>
    <xdr:to>
      <xdr:col>5</xdr:col>
      <xdr:colOff>750793</xdr:colOff>
      <xdr:row>43</xdr:row>
      <xdr:rowOff>11206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0</xdr:rowOff>
    </xdr:from>
    <xdr:to>
      <xdr:col>5</xdr:col>
      <xdr:colOff>750793</xdr:colOff>
      <xdr:row>42</xdr:row>
      <xdr:rowOff>145677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4</xdr:col>
      <xdr:colOff>761999</xdr:colOff>
      <xdr:row>36</xdr:row>
      <xdr:rowOff>11205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11205</xdr:colOff>
      <xdr:row>20</xdr:row>
      <xdr:rowOff>11205</xdr:rowOff>
    </xdr:from>
    <xdr:to>
      <xdr:col>4</xdr:col>
      <xdr:colOff>750793</xdr:colOff>
      <xdr:row>41</xdr:row>
      <xdr:rowOff>11205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11205</xdr:colOff>
      <xdr:row>18</xdr:row>
      <xdr:rowOff>11205</xdr:rowOff>
    </xdr:from>
    <xdr:to>
      <xdr:col>4</xdr:col>
      <xdr:colOff>750793</xdr:colOff>
      <xdr:row>39</xdr:row>
      <xdr:rowOff>22412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145676</xdr:rowOff>
    </xdr:from>
    <xdr:to>
      <xdr:col>3</xdr:col>
      <xdr:colOff>1098175</xdr:colOff>
      <xdr:row>34</xdr:row>
      <xdr:rowOff>134471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11206</xdr:colOff>
      <xdr:row>8</xdr:row>
      <xdr:rowOff>0</xdr:rowOff>
    </xdr:from>
    <xdr:to>
      <xdr:col>19</xdr:col>
      <xdr:colOff>11206</xdr:colOff>
      <xdr:row>36</xdr:row>
      <xdr:rowOff>145677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142875</xdr:rowOff>
        </xdr:from>
        <xdr:to>
          <xdr:col>8</xdr:col>
          <xdr:colOff>742950</xdr:colOff>
          <xdr:row>6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Remplir onglets des coordinateurs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2</xdr:row>
          <xdr:rowOff>0</xdr:rowOff>
        </xdr:from>
        <xdr:to>
          <xdr:col>13</xdr:col>
          <xdr:colOff>0</xdr:colOff>
          <xdr:row>6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Actualiser les prochains fichiers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ulbesc/Desktop/VBA/Fichier_global_Test_Macro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CAZEA"/>
      <sheetName val="FRELONX"/>
      <sheetName val="SARRAZANASC"/>
      <sheetName val="LEGERB"/>
      <sheetName val="PUPPATOP"/>
      <sheetName val="SERRANOG"/>
      <sheetName val="Global"/>
      <sheetName val="Fichier_global_Test_MacroV3"/>
    </sheetNames>
    <sheetDataSet>
      <sheetData sheetId="0"/>
      <sheetData sheetId="1"/>
      <sheetData sheetId="2"/>
      <sheetData sheetId="3"/>
      <sheetData sheetId="4"/>
      <sheetData sheetId="5">
        <row r="7">
          <cell r="A7" t="str">
            <v>ELMEKKAL</v>
          </cell>
        </row>
      </sheetData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id="3" name="LACAZEA_v" displayName="LACAZEA_v" ref="A6:D15" totalsRowShown="0" headerRowDxfId="96" headerRowBorderDxfId="95" tableBorderDxfId="94">
  <sortState ref="A6:E14">
    <sortCondition ref="A5:A14"/>
  </sortState>
  <tableColumns count="4">
    <tableColumn id="1" name="LABORCODE" dataDxfId="93"/>
    <tableColumn id="3" name="Heures MAXIMO" dataDxfId="92"/>
    <tableColumn id="4" name="Heures e-temptation" dataDxfId="91"/>
    <tableColumn id="5" name="% activité" dataDxfId="90">
      <calculatedColumnFormula>IF(C7=0,0,B7/C7)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FRELONX_v" displayName="FRELONX_v" ref="A6:D16" totalsRowShown="0" headerRowDxfId="89" headerRowBorderDxfId="88" tableBorderDxfId="87">
  <sortState ref="A6:E15">
    <sortCondition ref="A5:A15"/>
  </sortState>
  <tableColumns count="4">
    <tableColumn id="1" name="LABORCODE" dataDxfId="86"/>
    <tableColumn id="3" name="Heures MAXIMO" dataDxfId="85"/>
    <tableColumn id="4" name="Heures e-temptation" dataDxfId="84"/>
    <tableColumn id="5" name="% activité" dataDxfId="83">
      <calculatedColumnFormula>IF(C7=0,0,B7/C7)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SARRAZANASC_v" displayName="SARRAZANASC_v" ref="A6:D10" totalsRowShown="0" headerRowDxfId="82" headerRowBorderDxfId="81" tableBorderDxfId="80">
  <sortState ref="A6:E47">
    <sortCondition ref="A5:A47"/>
  </sortState>
  <tableColumns count="4">
    <tableColumn id="1" name="LABORCODE" dataDxfId="79"/>
    <tableColumn id="3" name="Heures MAXIMO" dataDxfId="78"/>
    <tableColumn id="4" name="Heures e-temptation" dataDxfId="77"/>
    <tableColumn id="5" name="% activité" dataDxfId="76">
      <calculatedColumnFormula>IF(C7=0,0,B7/C7)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LEGERB_v" displayName="LEGERB_v" ref="A6:D15" totalsRowShown="0" headerRowDxfId="75" headerRowBorderDxfId="74" tableBorderDxfId="73">
  <tableColumns count="4">
    <tableColumn id="1" name="LABORCODE" dataDxfId="72"/>
    <tableColumn id="3" name="Heures MAXIMO" dataDxfId="71"/>
    <tableColumn id="4" name="Heures e-temptation" dataDxfId="70"/>
    <tableColumn id="5" name="% activité" dataDxfId="69">
      <calculatedColumnFormula>IF(C7=0,0,B7/C7)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PUPPATOP_v" displayName="PUPPATOP_v" ref="A6:D13" totalsRowShown="0" headerRowDxfId="68" headerRowBorderDxfId="67" tableBorderDxfId="66">
  <sortState ref="A6:D12">
    <sortCondition ref="A5:A12"/>
  </sortState>
  <tableColumns count="4">
    <tableColumn id="1" name="LABORCODE" dataDxfId="65"/>
    <tableColumn id="3" name="Heures MAXIMO" dataDxfId="64"/>
    <tableColumn id="4" name="Heures e-temptation" dataDxfId="63"/>
    <tableColumn id="5" name="% activité" dataDxfId="62">
      <calculatedColumnFormula>IF(C7=0,0,B7/C7)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SERRANOG_v" displayName="SERRANOG_v" ref="A6:D9" totalsRowShown="0" headerRowDxfId="61" headerRowBorderDxfId="60" tableBorderDxfId="59">
  <tableColumns count="4">
    <tableColumn id="1" name="LABORCODE" dataDxfId="58"/>
    <tableColumn id="3" name="Heures MAXIMO" dataDxfId="57"/>
    <tableColumn id="4" name="Heures e-temptation" dataDxfId="56"/>
    <tableColumn id="5" name="% activité" dataDxfId="55">
      <calculatedColumnFormula>IF(C7=0,0,B7/C7)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" name="Tableau1" displayName="Tableau1" ref="A6:D48" totalsRowShown="0" headerRowDxfId="54" headerRowBorderDxfId="53" tableBorderDxfId="52">
  <sortState ref="A6:E47">
    <sortCondition ref="A5:A47"/>
  </sortState>
  <tableColumns count="4">
    <tableColumn id="1" name="LABORCODE" dataDxfId="51"/>
    <tableColumn id="3" name="Heures MAXIMO" dataDxfId="50"/>
    <tableColumn id="4" name="Heures e-temptation" dataDxfId="49"/>
    <tableColumn id="5" name="% activité" dataDxfId="48">
      <calculatedColumnFormula>IF(C7=0,0,B7/C7)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7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25"/>
  <sheetViews>
    <sheetView zoomScale="85" zoomScaleNormal="85" zoomScaleSheetLayoutView="101" workbookViewId="0">
      <selection activeCell="F12" sqref="F12"/>
    </sheetView>
  </sheetViews>
  <sheetFormatPr baseColWidth="10" defaultRowHeight="12.75" x14ac:dyDescent="0.2"/>
  <cols>
    <col min="1" max="1" width="18.42578125" customWidth="1"/>
    <col min="2" max="2" width="18.5703125" style="7" customWidth="1"/>
    <col min="3" max="3" width="24.5703125" style="7" customWidth="1"/>
    <col min="4" max="4" width="16.85546875" customWidth="1"/>
  </cols>
  <sheetData>
    <row r="1" spans="1:7" x14ac:dyDescent="0.2">
      <c r="A1" s="51" t="s">
        <v>55</v>
      </c>
      <c r="B1" s="51"/>
      <c r="C1" s="51"/>
      <c r="D1" s="51"/>
    </row>
    <row r="2" spans="1:7" x14ac:dyDescent="0.2">
      <c r="A2" s="52"/>
      <c r="B2" s="52"/>
      <c r="C2" s="52"/>
      <c r="D2" s="52"/>
      <c r="G2" s="1"/>
    </row>
    <row r="3" spans="1:7" x14ac:dyDescent="0.2">
      <c r="A3" s="52" t="s">
        <v>1</v>
      </c>
      <c r="B3" s="52"/>
      <c r="C3" s="52"/>
      <c r="D3" s="52"/>
      <c r="G3" s="1"/>
    </row>
    <row r="4" spans="1:7" x14ac:dyDescent="0.2">
      <c r="A4" s="2"/>
      <c r="B4" s="2" t="s">
        <v>56</v>
      </c>
      <c r="C4" s="2" t="s">
        <v>48</v>
      </c>
      <c r="D4" s="2"/>
      <c r="G4" s="1"/>
    </row>
    <row r="5" spans="1:7" x14ac:dyDescent="0.2">
      <c r="A5" s="2"/>
      <c r="B5" s="2"/>
      <c r="C5" s="2"/>
      <c r="D5" s="2"/>
      <c r="G5" s="3"/>
    </row>
    <row r="6" spans="1:7" ht="13.5" customHeight="1" thickBot="1" x14ac:dyDescent="0.25">
      <c r="A6" s="11" t="s">
        <v>2</v>
      </c>
      <c r="B6" s="12" t="s">
        <v>3</v>
      </c>
      <c r="C6" s="12" t="s">
        <v>4</v>
      </c>
      <c r="D6" s="13" t="s">
        <v>5</v>
      </c>
      <c r="G6" s="1"/>
    </row>
    <row r="7" spans="1:7" ht="13.5" customHeight="1" x14ac:dyDescent="0.2">
      <c r="A7" s="23" t="s">
        <v>7</v>
      </c>
      <c r="B7" s="4">
        <v>4</v>
      </c>
      <c r="C7" s="4">
        <v>44</v>
      </c>
      <c r="D7" s="10">
        <v>9.0909090909090912E-2</v>
      </c>
      <c r="G7" s="3"/>
    </row>
    <row r="8" spans="1:7" ht="13.5" customHeight="1" x14ac:dyDescent="0.2">
      <c r="A8" s="23" t="s">
        <v>9</v>
      </c>
      <c r="B8" s="4">
        <v>8</v>
      </c>
      <c r="C8" s="4">
        <v>46</v>
      </c>
      <c r="D8" s="10">
        <v>0.17391304347826086</v>
      </c>
    </row>
    <row r="9" spans="1:7" ht="13.5" customHeight="1" x14ac:dyDescent="0.2">
      <c r="A9" s="23" t="s">
        <v>10</v>
      </c>
      <c r="B9" s="4">
        <v>12</v>
      </c>
      <c r="C9" s="4">
        <v>48</v>
      </c>
      <c r="D9" s="10">
        <v>0.25</v>
      </c>
    </row>
    <row r="10" spans="1:7" ht="13.5" customHeight="1" x14ac:dyDescent="0.2">
      <c r="A10" s="23" t="s">
        <v>13</v>
      </c>
      <c r="B10" s="4">
        <v>16</v>
      </c>
      <c r="C10" s="4">
        <v>50</v>
      </c>
      <c r="D10" s="10">
        <v>0.32</v>
      </c>
    </row>
    <row r="11" spans="1:7" ht="13.5" customHeight="1" x14ac:dyDescent="0.2">
      <c r="A11" s="23" t="s">
        <v>21</v>
      </c>
      <c r="B11" s="4">
        <v>32</v>
      </c>
      <c r="C11" s="4">
        <v>58</v>
      </c>
      <c r="D11" s="10">
        <v>0.55172413793103448</v>
      </c>
    </row>
    <row r="12" spans="1:7" ht="13.5" customHeight="1" x14ac:dyDescent="0.2">
      <c r="A12" s="23" t="s">
        <v>22</v>
      </c>
      <c r="B12" s="4">
        <v>34</v>
      </c>
      <c r="C12" s="4">
        <v>59</v>
      </c>
      <c r="D12" s="10">
        <v>0.57627118644067798</v>
      </c>
    </row>
    <row r="13" spans="1:7" ht="13.5" customHeight="1" x14ac:dyDescent="0.2">
      <c r="A13" s="23" t="s">
        <v>25</v>
      </c>
      <c r="B13" s="4">
        <v>40</v>
      </c>
      <c r="C13" s="4">
        <v>62</v>
      </c>
      <c r="D13" s="10">
        <v>0.64516129032258063</v>
      </c>
    </row>
    <row r="14" spans="1:7" ht="13.5" customHeight="1" x14ac:dyDescent="0.2">
      <c r="A14" s="23" t="s">
        <v>32</v>
      </c>
      <c r="B14" s="4">
        <v>52</v>
      </c>
      <c r="C14" s="4">
        <v>68</v>
      </c>
      <c r="D14" s="10">
        <v>0.76470588235294112</v>
      </c>
    </row>
    <row r="15" spans="1:7" ht="13.5" customHeight="1" thickBot="1" x14ac:dyDescent="0.25">
      <c r="A15" s="24" t="s">
        <v>33</v>
      </c>
      <c r="B15" s="16">
        <v>54</v>
      </c>
      <c r="C15" s="16">
        <v>69</v>
      </c>
      <c r="D15" s="17">
        <v>0.78260869565217395</v>
      </c>
    </row>
    <row r="17" spans="1:8" x14ac:dyDescent="0.2">
      <c r="A17" s="26" t="s">
        <v>53</v>
      </c>
      <c r="B17" s="27">
        <f>AVERAGE(LACAZEA_v[Heures MAXIMO])</f>
        <v>28</v>
      </c>
      <c r="C17" s="27">
        <f>AVERAGE(LACAZEA_v[Heures e-temptation])</f>
        <v>56</v>
      </c>
      <c r="D17" s="28">
        <f>IF(C17=0,0,B17/C17)</f>
        <v>0.5</v>
      </c>
    </row>
    <row r="25" spans="1:8" x14ac:dyDescent="0.2">
      <c r="H25" s="30"/>
    </row>
  </sheetData>
  <dataConsolidate/>
  <mergeCells count="3">
    <mergeCell ref="A1:D1"/>
    <mergeCell ref="A2:D2"/>
    <mergeCell ref="A3:D3"/>
  </mergeCells>
  <conditionalFormatting sqref="D7:D15">
    <cfRule type="cellIs" dxfId="47" priority="5" operator="between">
      <formula>0.8</formula>
      <formula>1.1</formula>
    </cfRule>
    <cfRule type="cellIs" dxfId="46" priority="6" stopIfTrue="1" operator="between">
      <formula>0.6</formula>
      <formula>0.8</formula>
    </cfRule>
    <cfRule type="cellIs" dxfId="45" priority="7" stopIfTrue="1" operator="between">
      <formula>0.4</formula>
      <formula>0.6</formula>
    </cfRule>
    <cfRule type="cellIs" dxfId="44" priority="8" stopIfTrue="1" operator="lessThan">
      <formula>0.4</formula>
    </cfRule>
  </conditionalFormatting>
  <conditionalFormatting sqref="D17">
    <cfRule type="cellIs" dxfId="43" priority="1" operator="between">
      <formula>0.8</formula>
      <formula>1.1</formula>
    </cfRule>
    <cfRule type="cellIs" dxfId="42" priority="2" stopIfTrue="1" operator="between">
      <formula>0.6</formula>
      <formula>0.8</formula>
    </cfRule>
    <cfRule type="cellIs" dxfId="41" priority="3" stopIfTrue="1" operator="between">
      <formula>0.4</formula>
      <formula>0.6</formula>
    </cfRule>
    <cfRule type="cellIs" dxfId="40" priority="4" stopIfTrue="1" operator="lessThan">
      <formula>0.4</formula>
    </cfRule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&amp;R&amp;D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8"/>
  <sheetViews>
    <sheetView zoomScale="85" zoomScaleNormal="85" zoomScaleSheetLayoutView="101" workbookViewId="0">
      <selection activeCell="A17" sqref="A17"/>
    </sheetView>
  </sheetViews>
  <sheetFormatPr baseColWidth="10" defaultRowHeight="12.75" x14ac:dyDescent="0.2"/>
  <cols>
    <col min="1" max="1" width="18.42578125" customWidth="1"/>
    <col min="2" max="2" width="18.5703125" style="7" customWidth="1"/>
    <col min="3" max="3" width="24.5703125" style="7" customWidth="1"/>
    <col min="4" max="4" width="16.85546875" customWidth="1"/>
  </cols>
  <sheetData>
    <row r="1" spans="1:8" x14ac:dyDescent="0.2">
      <c r="A1" s="51" t="s">
        <v>55</v>
      </c>
      <c r="B1" s="51"/>
      <c r="C1" s="51"/>
      <c r="D1" s="51"/>
    </row>
    <row r="2" spans="1:8" x14ac:dyDescent="0.2">
      <c r="A2" s="52"/>
      <c r="B2" s="52"/>
      <c r="C2" s="52"/>
      <c r="D2" s="52"/>
      <c r="G2" s="1"/>
    </row>
    <row r="3" spans="1:8" x14ac:dyDescent="0.2">
      <c r="A3" s="52" t="s">
        <v>1</v>
      </c>
      <c r="B3" s="52"/>
      <c r="C3" s="52"/>
      <c r="D3" s="52"/>
      <c r="G3" s="1"/>
    </row>
    <row r="4" spans="1:8" x14ac:dyDescent="0.2">
      <c r="A4" s="2"/>
      <c r="B4" s="2" t="s">
        <v>57</v>
      </c>
      <c r="C4" s="2" t="s">
        <v>49</v>
      </c>
      <c r="D4" s="2"/>
      <c r="G4" s="1"/>
    </row>
    <row r="5" spans="1:8" x14ac:dyDescent="0.2">
      <c r="A5" s="2"/>
      <c r="B5" s="2"/>
      <c r="C5" s="2"/>
      <c r="D5" s="2"/>
      <c r="G5" s="3"/>
    </row>
    <row r="6" spans="1:8" ht="13.5" customHeight="1" thickBot="1" x14ac:dyDescent="0.25">
      <c r="A6" s="11" t="s">
        <v>2</v>
      </c>
      <c r="B6" s="12" t="s">
        <v>3</v>
      </c>
      <c r="C6" s="12" t="s">
        <v>4</v>
      </c>
      <c r="D6" s="13" t="s">
        <v>5</v>
      </c>
      <c r="G6" s="1"/>
    </row>
    <row r="7" spans="1:8" ht="13.5" customHeight="1" x14ac:dyDescent="0.2">
      <c r="A7" s="23" t="s">
        <v>8</v>
      </c>
      <c r="B7" s="4">
        <v>6</v>
      </c>
      <c r="C7" s="4">
        <v>45</v>
      </c>
      <c r="D7" s="10">
        <v>0.13333333333333333</v>
      </c>
      <c r="G7" s="1"/>
    </row>
    <row r="8" spans="1:8" ht="13.5" customHeight="1" x14ac:dyDescent="0.2">
      <c r="A8" s="25" t="s">
        <v>11</v>
      </c>
      <c r="B8" s="4">
        <v>10</v>
      </c>
      <c r="C8" s="4">
        <v>47</v>
      </c>
      <c r="D8" s="10">
        <v>0.21276595744680851</v>
      </c>
      <c r="G8" s="3"/>
    </row>
    <row r="9" spans="1:8" ht="13.5" customHeight="1" x14ac:dyDescent="0.2">
      <c r="A9" s="23" t="s">
        <v>12</v>
      </c>
      <c r="B9" s="4">
        <v>14</v>
      </c>
      <c r="C9" s="4">
        <v>49</v>
      </c>
      <c r="D9" s="10">
        <v>0.2857142857142857</v>
      </c>
      <c r="G9" s="1"/>
    </row>
    <row r="10" spans="1:8" ht="13.5" customHeight="1" x14ac:dyDescent="0.2">
      <c r="A10" s="23" t="s">
        <v>18</v>
      </c>
      <c r="B10" s="4">
        <v>24</v>
      </c>
      <c r="C10" s="4">
        <v>54</v>
      </c>
      <c r="D10" s="10">
        <v>0.44444444444444442</v>
      </c>
      <c r="G10" s="1"/>
    </row>
    <row r="11" spans="1:8" ht="13.5" customHeight="1" x14ac:dyDescent="0.2">
      <c r="A11" s="23" t="s">
        <v>17</v>
      </c>
      <c r="B11" s="4">
        <v>26</v>
      </c>
      <c r="C11" s="4">
        <v>55</v>
      </c>
      <c r="D11" s="10">
        <v>0.47272727272727272</v>
      </c>
      <c r="G11" s="1"/>
    </row>
    <row r="12" spans="1:8" ht="13.5" customHeight="1" x14ac:dyDescent="0.2">
      <c r="A12" s="23" t="s">
        <v>19</v>
      </c>
      <c r="B12" s="4">
        <v>28</v>
      </c>
      <c r="C12" s="4">
        <v>56</v>
      </c>
      <c r="D12" s="10">
        <v>0.5</v>
      </c>
      <c r="G12" s="1"/>
      <c r="H12" s="3"/>
    </row>
    <row r="13" spans="1:8" ht="13.5" customHeight="1" x14ac:dyDescent="0.2">
      <c r="A13" s="23" t="s">
        <v>31</v>
      </c>
      <c r="B13" s="4">
        <v>50</v>
      </c>
      <c r="C13" s="4">
        <v>67</v>
      </c>
      <c r="D13" s="10">
        <v>0.74626865671641796</v>
      </c>
      <c r="G13" s="1"/>
    </row>
    <row r="14" spans="1:8" ht="13.5" customHeight="1" x14ac:dyDescent="0.2">
      <c r="A14" s="23" t="s">
        <v>35</v>
      </c>
      <c r="B14" s="4">
        <v>60</v>
      </c>
      <c r="C14" s="4">
        <v>72</v>
      </c>
      <c r="D14" s="10">
        <v>0.83333333333333337</v>
      </c>
      <c r="G14" s="1"/>
    </row>
    <row r="15" spans="1:8" ht="13.5" customHeight="1" x14ac:dyDescent="0.2">
      <c r="A15" s="23" t="s">
        <v>44</v>
      </c>
      <c r="B15" s="4">
        <v>78</v>
      </c>
      <c r="C15" s="4">
        <v>81</v>
      </c>
      <c r="D15" s="10">
        <v>0.96296296296296291</v>
      </c>
      <c r="G15" s="1"/>
    </row>
    <row r="16" spans="1:8" ht="13.5" customHeight="1" thickBot="1" x14ac:dyDescent="0.25">
      <c r="A16" s="24" t="s">
        <v>46</v>
      </c>
      <c r="B16" s="4">
        <v>82</v>
      </c>
      <c r="C16" s="4">
        <v>83</v>
      </c>
      <c r="D16" s="17">
        <v>0.98795180722891562</v>
      </c>
      <c r="G16" s="3"/>
    </row>
    <row r="18" spans="1:4" x14ac:dyDescent="0.2">
      <c r="A18" s="26" t="s">
        <v>52</v>
      </c>
      <c r="B18" s="27">
        <f>AVERAGE(B7:B16)</f>
        <v>37.799999999999997</v>
      </c>
      <c r="C18" s="27">
        <f>AVERAGE(C7:C16)</f>
        <v>60.9</v>
      </c>
      <c r="D18" s="28">
        <f>IF(C18=0,0,B18/C18)</f>
        <v>0.62068965517241381</v>
      </c>
    </row>
  </sheetData>
  <mergeCells count="3">
    <mergeCell ref="A1:D1"/>
    <mergeCell ref="A2:D2"/>
    <mergeCell ref="A3:D3"/>
  </mergeCells>
  <conditionalFormatting sqref="D7:D16">
    <cfRule type="cellIs" dxfId="39" priority="5" operator="between">
      <formula>0.8</formula>
      <formula>1.1</formula>
    </cfRule>
    <cfRule type="cellIs" dxfId="38" priority="6" stopIfTrue="1" operator="between">
      <formula>0.6</formula>
      <formula>0.8</formula>
    </cfRule>
    <cfRule type="cellIs" dxfId="37" priority="7" stopIfTrue="1" operator="between">
      <formula>0.4</formula>
      <formula>0.6</formula>
    </cfRule>
    <cfRule type="cellIs" dxfId="36" priority="8" stopIfTrue="1" operator="lessThan">
      <formula>0.4</formula>
    </cfRule>
  </conditionalFormatting>
  <conditionalFormatting sqref="D18">
    <cfRule type="cellIs" dxfId="35" priority="1" operator="between">
      <formula>0.8</formula>
      <formula>1.1</formula>
    </cfRule>
    <cfRule type="cellIs" dxfId="34" priority="2" stopIfTrue="1" operator="between">
      <formula>0.6</formula>
      <formula>0.8</formula>
    </cfRule>
    <cfRule type="cellIs" dxfId="33" priority="3" stopIfTrue="1" operator="between">
      <formula>0.4</formula>
      <formula>0.6</formula>
    </cfRule>
    <cfRule type="cellIs" dxfId="32" priority="4" stopIfTrue="1" operator="lessThan">
      <formula>0.4</formula>
    </cfRule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&amp;R&amp;D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2"/>
  <sheetViews>
    <sheetView zoomScale="85" zoomScaleNormal="85" zoomScaleSheetLayoutView="101" workbookViewId="0">
      <selection activeCell="A11" sqref="A11"/>
    </sheetView>
  </sheetViews>
  <sheetFormatPr baseColWidth="10" defaultRowHeight="12.75" x14ac:dyDescent="0.2"/>
  <cols>
    <col min="1" max="1" width="18.42578125" customWidth="1"/>
    <col min="2" max="2" width="18.5703125" style="7" customWidth="1"/>
    <col min="3" max="3" width="24.5703125" style="7" customWidth="1"/>
    <col min="4" max="4" width="16.85546875" customWidth="1"/>
  </cols>
  <sheetData>
    <row r="1" spans="1:7" x14ac:dyDescent="0.2">
      <c r="A1" s="51" t="s">
        <v>55</v>
      </c>
      <c r="B1" s="51"/>
      <c r="C1" s="51"/>
      <c r="D1" s="51"/>
    </row>
    <row r="2" spans="1:7" x14ac:dyDescent="0.2">
      <c r="A2" s="52"/>
      <c r="B2" s="52"/>
      <c r="C2" s="52"/>
      <c r="D2" s="52"/>
      <c r="G2" s="1"/>
    </row>
    <row r="3" spans="1:7" x14ac:dyDescent="0.2">
      <c r="A3" s="52" t="s">
        <v>1</v>
      </c>
      <c r="B3" s="52"/>
      <c r="C3" s="52"/>
      <c r="D3" s="52"/>
    </row>
    <row r="4" spans="1:7" x14ac:dyDescent="0.2">
      <c r="A4" s="2"/>
      <c r="B4" s="2" t="s">
        <v>57</v>
      </c>
      <c r="C4" s="2" t="s">
        <v>58</v>
      </c>
      <c r="D4" s="2"/>
    </row>
    <row r="5" spans="1:7" x14ac:dyDescent="0.2">
      <c r="A5" s="2"/>
      <c r="B5" s="2"/>
      <c r="C5" s="2"/>
      <c r="D5" s="2"/>
    </row>
    <row r="6" spans="1:7" ht="13.5" customHeight="1" thickBot="1" x14ac:dyDescent="0.25">
      <c r="A6" s="11" t="s">
        <v>2</v>
      </c>
      <c r="B6" s="12" t="s">
        <v>3</v>
      </c>
      <c r="C6" s="12" t="s">
        <v>4</v>
      </c>
      <c r="D6" s="13" t="s">
        <v>5</v>
      </c>
    </row>
    <row r="7" spans="1:7" ht="13.5" customHeight="1" x14ac:dyDescent="0.2">
      <c r="A7" s="23" t="s">
        <v>14</v>
      </c>
      <c r="B7" s="4">
        <v>18</v>
      </c>
      <c r="C7" s="4">
        <v>51</v>
      </c>
      <c r="D7" s="10">
        <v>0.35294117647058826</v>
      </c>
    </row>
    <row r="8" spans="1:7" ht="13.5" customHeight="1" x14ac:dyDescent="0.2">
      <c r="A8" s="23" t="s">
        <v>16</v>
      </c>
      <c r="B8" s="4">
        <v>22</v>
      </c>
      <c r="C8" s="4">
        <v>53</v>
      </c>
      <c r="D8" s="10">
        <v>0.41509433962264153</v>
      </c>
    </row>
    <row r="9" spans="1:7" ht="13.5" customHeight="1" x14ac:dyDescent="0.2">
      <c r="A9" s="23" t="s">
        <v>29</v>
      </c>
      <c r="B9" s="4">
        <v>48</v>
      </c>
      <c r="C9" s="4">
        <v>66</v>
      </c>
      <c r="D9" s="10">
        <v>0.72727272727272729</v>
      </c>
    </row>
    <row r="10" spans="1:7" ht="13.5" customHeight="1" thickBot="1" x14ac:dyDescent="0.25">
      <c r="A10" s="24" t="s">
        <v>41</v>
      </c>
      <c r="B10" s="4">
        <v>72</v>
      </c>
      <c r="C10" s="4">
        <v>78</v>
      </c>
      <c r="D10" s="17">
        <v>0.92307692307692313</v>
      </c>
    </row>
    <row r="12" spans="1:7" x14ac:dyDescent="0.2">
      <c r="A12" s="26" t="s">
        <v>53</v>
      </c>
      <c r="B12" s="27">
        <f>AVERAGE(B7:B10)</f>
        <v>40</v>
      </c>
      <c r="C12" s="27">
        <f>AVERAGE(C7:C10)</f>
        <v>62</v>
      </c>
      <c r="D12" s="28">
        <f>IF(C12=0,0,B12/C12)</f>
        <v>0.64516129032258063</v>
      </c>
    </row>
  </sheetData>
  <mergeCells count="3">
    <mergeCell ref="A1:D1"/>
    <mergeCell ref="A2:D2"/>
    <mergeCell ref="A3:D3"/>
  </mergeCells>
  <conditionalFormatting sqref="D7:D10">
    <cfRule type="cellIs" dxfId="31" priority="5" operator="between">
      <formula>0.8</formula>
      <formula>1.1</formula>
    </cfRule>
    <cfRule type="cellIs" dxfId="30" priority="6" stopIfTrue="1" operator="between">
      <formula>0.6</formula>
      <formula>0.8</formula>
    </cfRule>
    <cfRule type="cellIs" dxfId="29" priority="7" stopIfTrue="1" operator="between">
      <formula>0.4</formula>
      <formula>0.6</formula>
    </cfRule>
    <cfRule type="cellIs" dxfId="28" priority="8" stopIfTrue="1" operator="lessThan">
      <formula>0.4</formula>
    </cfRule>
  </conditionalFormatting>
  <conditionalFormatting sqref="D12">
    <cfRule type="cellIs" dxfId="27" priority="1" operator="between">
      <formula>0.8</formula>
      <formula>1.1</formula>
    </cfRule>
    <cfRule type="cellIs" dxfId="26" priority="2" stopIfTrue="1" operator="between">
      <formula>0.6</formula>
      <formula>0.8</formula>
    </cfRule>
    <cfRule type="cellIs" dxfId="25" priority="3" stopIfTrue="1" operator="between">
      <formula>0.4</formula>
      <formula>0.6</formula>
    </cfRule>
    <cfRule type="cellIs" dxfId="24" priority="4" stopIfTrue="1" operator="lessThan">
      <formula>0.4</formula>
    </cfRule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&amp;R&amp;D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7"/>
  <sheetViews>
    <sheetView zoomScale="85" zoomScaleNormal="85" zoomScaleSheetLayoutView="101" workbookViewId="0">
      <selection activeCell="A16" sqref="A16"/>
    </sheetView>
  </sheetViews>
  <sheetFormatPr baseColWidth="10" defaultRowHeight="12.75" x14ac:dyDescent="0.2"/>
  <cols>
    <col min="1" max="1" width="18.42578125" customWidth="1"/>
    <col min="2" max="2" width="18.5703125" style="7" customWidth="1"/>
    <col min="3" max="3" width="24.5703125" style="7" customWidth="1"/>
    <col min="4" max="4" width="16.85546875" customWidth="1"/>
  </cols>
  <sheetData>
    <row r="1" spans="1:7" x14ac:dyDescent="0.2">
      <c r="A1" s="51" t="s">
        <v>55</v>
      </c>
      <c r="B1" s="51"/>
      <c r="C1" s="51"/>
      <c r="D1" s="51"/>
    </row>
    <row r="2" spans="1:7" x14ac:dyDescent="0.2">
      <c r="A2" s="52"/>
      <c r="B2" s="52"/>
      <c r="C2" s="52"/>
      <c r="D2" s="52"/>
      <c r="G2" s="1"/>
    </row>
    <row r="3" spans="1:7" x14ac:dyDescent="0.2">
      <c r="A3" s="52" t="s">
        <v>1</v>
      </c>
      <c r="B3" s="52"/>
      <c r="C3" s="52"/>
      <c r="D3" s="52"/>
      <c r="G3" s="1"/>
    </row>
    <row r="4" spans="1:7" x14ac:dyDescent="0.2">
      <c r="A4" s="2"/>
      <c r="B4" s="2" t="s">
        <v>57</v>
      </c>
      <c r="C4" s="2" t="s">
        <v>51</v>
      </c>
      <c r="D4" s="2"/>
      <c r="G4" s="1"/>
    </row>
    <row r="5" spans="1:7" x14ac:dyDescent="0.2">
      <c r="A5" s="2"/>
      <c r="B5" s="2"/>
      <c r="C5" s="2"/>
      <c r="D5" s="2"/>
      <c r="G5" s="3"/>
    </row>
    <row r="6" spans="1:7" ht="13.5" customHeight="1" thickBot="1" x14ac:dyDescent="0.25">
      <c r="A6" s="11" t="s">
        <v>2</v>
      </c>
      <c r="B6" s="12" t="s">
        <v>3</v>
      </c>
      <c r="C6" s="12" t="s">
        <v>4</v>
      </c>
      <c r="D6" s="13" t="s">
        <v>5</v>
      </c>
      <c r="G6" s="1"/>
    </row>
    <row r="7" spans="1:7" ht="13.5" customHeight="1" x14ac:dyDescent="0.2">
      <c r="A7" s="23" t="s">
        <v>15</v>
      </c>
      <c r="B7" s="4">
        <v>20</v>
      </c>
      <c r="C7" s="4">
        <v>52</v>
      </c>
      <c r="D7" s="10">
        <v>0.38461538461538464</v>
      </c>
    </row>
    <row r="8" spans="1:7" ht="13.5" customHeight="1" x14ac:dyDescent="0.2">
      <c r="A8" s="23" t="s">
        <v>20</v>
      </c>
      <c r="B8" s="4">
        <v>30</v>
      </c>
      <c r="C8" s="4">
        <v>57</v>
      </c>
      <c r="D8" s="10">
        <v>0.52631578947368418</v>
      </c>
    </row>
    <row r="9" spans="1:7" ht="13.5" customHeight="1" x14ac:dyDescent="0.2">
      <c r="A9" s="23" t="s">
        <v>24</v>
      </c>
      <c r="B9" s="4">
        <v>38</v>
      </c>
      <c r="C9" s="4">
        <v>61</v>
      </c>
      <c r="D9" s="10">
        <v>0.62295081967213117</v>
      </c>
    </row>
    <row r="10" spans="1:7" ht="13.5" customHeight="1" x14ac:dyDescent="0.2">
      <c r="A10" s="23" t="s">
        <v>27</v>
      </c>
      <c r="B10" s="4">
        <v>44</v>
      </c>
      <c r="C10" s="4">
        <v>64</v>
      </c>
      <c r="D10" s="10">
        <v>0.6875</v>
      </c>
    </row>
    <row r="11" spans="1:7" ht="13.5" customHeight="1" x14ac:dyDescent="0.2">
      <c r="A11" s="23" t="s">
        <v>34</v>
      </c>
      <c r="B11" s="4">
        <v>58</v>
      </c>
      <c r="C11" s="4">
        <v>71</v>
      </c>
      <c r="D11" s="10">
        <v>0.81690140845070425</v>
      </c>
    </row>
    <row r="12" spans="1:7" ht="13.5" customHeight="1" x14ac:dyDescent="0.2">
      <c r="A12" s="23" t="s">
        <v>36</v>
      </c>
      <c r="B12" s="4">
        <v>62</v>
      </c>
      <c r="C12" s="4">
        <v>73</v>
      </c>
      <c r="D12" s="10">
        <v>0.84931506849315064</v>
      </c>
    </row>
    <row r="13" spans="1:7" ht="13.5" customHeight="1" x14ac:dyDescent="0.2">
      <c r="A13" s="23" t="s">
        <v>37</v>
      </c>
      <c r="B13" s="4">
        <v>64</v>
      </c>
      <c r="C13" s="4">
        <v>74</v>
      </c>
      <c r="D13" s="10">
        <v>0.86486486486486491</v>
      </c>
    </row>
    <row r="14" spans="1:7" ht="13.5" customHeight="1" x14ac:dyDescent="0.2">
      <c r="A14" s="23" t="s">
        <v>42</v>
      </c>
      <c r="B14" s="4">
        <v>74</v>
      </c>
      <c r="C14" s="4">
        <v>79</v>
      </c>
      <c r="D14" s="10">
        <v>0.93670886075949367</v>
      </c>
      <c r="E14" s="6"/>
    </row>
    <row r="15" spans="1:7" ht="13.5" customHeight="1" thickBot="1" x14ac:dyDescent="0.25">
      <c r="A15" s="24" t="s">
        <v>45</v>
      </c>
      <c r="B15" s="4">
        <v>80</v>
      </c>
      <c r="C15" s="4">
        <v>82</v>
      </c>
      <c r="D15" s="17">
        <v>0.97560975609756095</v>
      </c>
    </row>
    <row r="17" spans="1:4" x14ac:dyDescent="0.2">
      <c r="A17" s="26" t="s">
        <v>53</v>
      </c>
      <c r="B17" s="27">
        <f>AVERAGE(B7:B15)</f>
        <v>52.222222222222221</v>
      </c>
      <c r="C17" s="29">
        <f>AVERAGE(C7:C15)</f>
        <v>68.111111111111114</v>
      </c>
      <c r="D17" s="28">
        <f>IF(C17=0,0,B17/C17)</f>
        <v>0.76672104404567698</v>
      </c>
    </row>
  </sheetData>
  <mergeCells count="3">
    <mergeCell ref="A1:D1"/>
    <mergeCell ref="A2:D2"/>
    <mergeCell ref="A3:D3"/>
  </mergeCells>
  <conditionalFormatting sqref="D7:D15">
    <cfRule type="cellIs" dxfId="23" priority="5" operator="between">
      <formula>0.8</formula>
      <formula>1.1</formula>
    </cfRule>
    <cfRule type="cellIs" dxfId="22" priority="6" stopIfTrue="1" operator="between">
      <formula>0.6</formula>
      <formula>0.8</formula>
    </cfRule>
    <cfRule type="cellIs" dxfId="21" priority="7" stopIfTrue="1" operator="between">
      <formula>0.4</formula>
      <formula>0.6</formula>
    </cfRule>
    <cfRule type="cellIs" dxfId="20" priority="8" stopIfTrue="1" operator="lessThan">
      <formula>0.4</formula>
    </cfRule>
  </conditionalFormatting>
  <conditionalFormatting sqref="D17">
    <cfRule type="cellIs" dxfId="19" priority="1" operator="between">
      <formula>0.8</formula>
      <formula>1.1</formula>
    </cfRule>
    <cfRule type="cellIs" dxfId="18" priority="2" stopIfTrue="1" operator="between">
      <formula>0.6</formula>
      <formula>0.8</formula>
    </cfRule>
    <cfRule type="cellIs" dxfId="17" priority="3" stopIfTrue="1" operator="between">
      <formula>0.4</formula>
      <formula>0.6</formula>
    </cfRule>
    <cfRule type="cellIs" dxfId="16" priority="4" stopIfTrue="1" operator="lessThan">
      <formula>0.4</formula>
    </cfRule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&amp;R&amp;D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15"/>
  <sheetViews>
    <sheetView zoomScale="85" zoomScaleNormal="85" zoomScaleSheetLayoutView="101" workbookViewId="0">
      <selection activeCell="A14" sqref="A14"/>
    </sheetView>
  </sheetViews>
  <sheetFormatPr baseColWidth="10" defaultRowHeight="12.75" x14ac:dyDescent="0.2"/>
  <cols>
    <col min="1" max="1" width="18.42578125" customWidth="1"/>
    <col min="2" max="2" width="18.5703125" style="7" customWidth="1"/>
    <col min="3" max="3" width="24.5703125" style="7" customWidth="1"/>
    <col min="4" max="4" width="16.85546875" customWidth="1"/>
  </cols>
  <sheetData>
    <row r="1" spans="1:7" x14ac:dyDescent="0.2">
      <c r="A1" s="51" t="s">
        <v>55</v>
      </c>
      <c r="B1" s="51"/>
      <c r="C1" s="51"/>
      <c r="D1" s="51"/>
    </row>
    <row r="2" spans="1:7" x14ac:dyDescent="0.2">
      <c r="A2" s="52"/>
      <c r="B2" s="52"/>
      <c r="C2" s="52"/>
      <c r="D2" s="52"/>
      <c r="G2" s="1"/>
    </row>
    <row r="3" spans="1:7" x14ac:dyDescent="0.2">
      <c r="A3" s="52" t="s">
        <v>1</v>
      </c>
      <c r="B3" s="52"/>
      <c r="C3" s="52"/>
      <c r="D3" s="52"/>
      <c r="G3" s="1"/>
    </row>
    <row r="4" spans="1:7" x14ac:dyDescent="0.2">
      <c r="A4" s="2"/>
      <c r="B4" s="2" t="s">
        <v>57</v>
      </c>
      <c r="C4" s="2" t="s">
        <v>50</v>
      </c>
      <c r="D4" s="2"/>
      <c r="G4" s="1"/>
    </row>
    <row r="5" spans="1:7" x14ac:dyDescent="0.2">
      <c r="A5" s="2"/>
      <c r="B5" s="2"/>
      <c r="C5" s="2"/>
      <c r="D5" s="2"/>
      <c r="G5" s="3"/>
    </row>
    <row r="6" spans="1:7" ht="13.5" customHeight="1" thickBot="1" x14ac:dyDescent="0.25">
      <c r="A6" s="11" t="s">
        <v>2</v>
      </c>
      <c r="B6" s="12" t="s">
        <v>3</v>
      </c>
      <c r="C6" s="12" t="s">
        <v>4</v>
      </c>
      <c r="D6" s="13" t="s">
        <v>5</v>
      </c>
      <c r="G6" s="1"/>
    </row>
    <row r="7" spans="1:7" ht="13.5" customHeight="1" x14ac:dyDescent="0.2">
      <c r="A7" s="8" t="s">
        <v>6</v>
      </c>
      <c r="B7" s="4">
        <v>2</v>
      </c>
      <c r="C7" s="4">
        <v>43</v>
      </c>
      <c r="D7" s="10">
        <v>4.6511627906976744E-2</v>
      </c>
    </row>
    <row r="8" spans="1:7" ht="13.5" customHeight="1" x14ac:dyDescent="0.2">
      <c r="A8" s="9" t="s">
        <v>26</v>
      </c>
      <c r="B8" s="4">
        <v>42</v>
      </c>
      <c r="C8" s="4">
        <v>63</v>
      </c>
      <c r="D8" s="10">
        <v>0.66666666666666663</v>
      </c>
    </row>
    <row r="9" spans="1:7" ht="13.5" customHeight="1" x14ac:dyDescent="0.2">
      <c r="A9" s="9" t="s">
        <v>28</v>
      </c>
      <c r="B9" s="4">
        <v>46</v>
      </c>
      <c r="C9" s="4">
        <v>65</v>
      </c>
      <c r="D9" s="10">
        <v>0.70769230769230773</v>
      </c>
    </row>
    <row r="10" spans="1:7" ht="13.5" customHeight="1" x14ac:dyDescent="0.2">
      <c r="A10" s="9" t="s">
        <v>30</v>
      </c>
      <c r="B10" s="4">
        <v>56</v>
      </c>
      <c r="C10" s="4">
        <v>70</v>
      </c>
      <c r="D10" s="10">
        <v>0.8</v>
      </c>
    </row>
    <row r="11" spans="1:7" ht="13.5" customHeight="1" x14ac:dyDescent="0.2">
      <c r="A11" s="9" t="s">
        <v>40</v>
      </c>
      <c r="B11" s="4">
        <v>70</v>
      </c>
      <c r="C11" s="4">
        <v>77</v>
      </c>
      <c r="D11" s="10">
        <v>0.90909090909090906</v>
      </c>
    </row>
    <row r="12" spans="1:7" ht="13.5" customHeight="1" x14ac:dyDescent="0.2">
      <c r="A12" s="9" t="s">
        <v>43</v>
      </c>
      <c r="B12" s="4">
        <v>76</v>
      </c>
      <c r="C12" s="4">
        <v>80</v>
      </c>
      <c r="D12" s="10">
        <v>0.95</v>
      </c>
    </row>
    <row r="13" spans="1:7" ht="13.5" customHeight="1" thickBot="1" x14ac:dyDescent="0.25">
      <c r="A13" s="14" t="s">
        <v>47</v>
      </c>
      <c r="B13" s="4">
        <v>84</v>
      </c>
      <c r="C13" s="4">
        <v>84</v>
      </c>
      <c r="D13" s="17">
        <v>1</v>
      </c>
    </row>
    <row r="15" spans="1:7" x14ac:dyDescent="0.2">
      <c r="A15" s="26" t="s">
        <v>53</v>
      </c>
      <c r="B15" s="27">
        <f>AVERAGE(B7:B13)</f>
        <v>53.714285714285715</v>
      </c>
      <c r="C15" s="27">
        <f>AVERAGE(C7:C13)</f>
        <v>68.857142857142861</v>
      </c>
      <c r="D15" s="28">
        <f>IF(C15=0,0,B15/C15)</f>
        <v>0.78008298755186722</v>
      </c>
    </row>
  </sheetData>
  <mergeCells count="3">
    <mergeCell ref="A1:D1"/>
    <mergeCell ref="A2:D2"/>
    <mergeCell ref="A3:D3"/>
  </mergeCells>
  <conditionalFormatting sqref="D7:D13">
    <cfRule type="cellIs" dxfId="15" priority="5" operator="between">
      <formula>0.8</formula>
      <formula>1.1</formula>
    </cfRule>
    <cfRule type="cellIs" dxfId="14" priority="6" stopIfTrue="1" operator="between">
      <formula>0.6</formula>
      <formula>0.8</formula>
    </cfRule>
    <cfRule type="cellIs" dxfId="13" priority="7" stopIfTrue="1" operator="between">
      <formula>0.4</formula>
      <formula>0.6</formula>
    </cfRule>
    <cfRule type="cellIs" dxfId="12" priority="8" stopIfTrue="1" operator="lessThan">
      <formula>0.4</formula>
    </cfRule>
  </conditionalFormatting>
  <conditionalFormatting sqref="D15">
    <cfRule type="cellIs" dxfId="11" priority="1" operator="between">
      <formula>0.8</formula>
      <formula>1.1</formula>
    </cfRule>
    <cfRule type="cellIs" dxfId="10" priority="2" stopIfTrue="1" operator="between">
      <formula>0.6</formula>
      <formula>0.8</formula>
    </cfRule>
    <cfRule type="cellIs" dxfId="9" priority="3" stopIfTrue="1" operator="between">
      <formula>0.4</formula>
      <formula>0.6</formula>
    </cfRule>
    <cfRule type="cellIs" dxfId="8" priority="4" stopIfTrue="1" operator="lessThan">
      <formula>0.4</formula>
    </cfRule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&amp;R&amp;D</oddFooter>
  </headerFooter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11"/>
  <sheetViews>
    <sheetView zoomScale="85" zoomScaleNormal="85" zoomScaleSheetLayoutView="101" workbookViewId="0">
      <selection activeCell="A10" sqref="A10"/>
    </sheetView>
  </sheetViews>
  <sheetFormatPr baseColWidth="10" defaultRowHeight="12.75" x14ac:dyDescent="0.2"/>
  <cols>
    <col min="1" max="1" width="18.42578125" style="31" customWidth="1"/>
    <col min="2" max="2" width="18.5703125" style="47" customWidth="1"/>
    <col min="3" max="3" width="24.5703125" style="47" customWidth="1"/>
    <col min="4" max="4" width="16.85546875" style="31" customWidth="1"/>
    <col min="5" max="16384" width="11.42578125" style="31"/>
  </cols>
  <sheetData>
    <row r="1" spans="1:7" x14ac:dyDescent="0.2">
      <c r="A1" s="53" t="s">
        <v>55</v>
      </c>
      <c r="B1" s="53"/>
      <c r="C1" s="53"/>
      <c r="D1" s="53"/>
    </row>
    <row r="2" spans="1:7" x14ac:dyDescent="0.2">
      <c r="A2" s="54" t="s">
        <v>59</v>
      </c>
      <c r="B2" s="54"/>
      <c r="C2" s="54"/>
      <c r="D2" s="54"/>
      <c r="G2" s="32"/>
    </row>
    <row r="3" spans="1:7" x14ac:dyDescent="0.2">
      <c r="A3" s="54" t="s">
        <v>1</v>
      </c>
      <c r="B3" s="54"/>
      <c r="C3" s="54"/>
      <c r="D3" s="54"/>
      <c r="G3" s="32"/>
    </row>
    <row r="4" spans="1:7" x14ac:dyDescent="0.2">
      <c r="A4" s="33"/>
      <c r="B4" s="33" t="s">
        <v>57</v>
      </c>
      <c r="C4" s="33" t="s">
        <v>60</v>
      </c>
      <c r="D4" s="33"/>
      <c r="G4" s="32"/>
    </row>
    <row r="5" spans="1:7" x14ac:dyDescent="0.2">
      <c r="A5" s="33"/>
      <c r="B5" s="33"/>
      <c r="C5" s="33"/>
      <c r="D5" s="33"/>
      <c r="G5" s="34"/>
    </row>
    <row r="6" spans="1:7" ht="13.5" customHeight="1" thickBot="1" x14ac:dyDescent="0.25">
      <c r="A6" s="35" t="s">
        <v>2</v>
      </c>
      <c r="B6" s="36" t="s">
        <v>3</v>
      </c>
      <c r="C6" s="36" t="s">
        <v>4</v>
      </c>
      <c r="D6" s="37" t="s">
        <v>5</v>
      </c>
      <c r="G6" s="32"/>
    </row>
    <row r="7" spans="1:7" ht="13.5" customHeight="1" x14ac:dyDescent="0.2">
      <c r="A7" s="38" t="s">
        <v>23</v>
      </c>
      <c r="B7" s="39">
        <v>36</v>
      </c>
      <c r="C7" s="39">
        <v>60</v>
      </c>
      <c r="D7" s="40">
        <v>0.6</v>
      </c>
    </row>
    <row r="8" spans="1:7" ht="13.5" customHeight="1" x14ac:dyDescent="0.2">
      <c r="A8" s="38" t="s">
        <v>38</v>
      </c>
      <c r="B8" s="39">
        <v>66</v>
      </c>
      <c r="C8" s="39">
        <v>75</v>
      </c>
      <c r="D8" s="40">
        <v>0.88</v>
      </c>
    </row>
    <row r="9" spans="1:7" ht="13.5" customHeight="1" thickBot="1" x14ac:dyDescent="0.25">
      <c r="A9" s="41" t="s">
        <v>39</v>
      </c>
      <c r="B9" s="39">
        <v>68</v>
      </c>
      <c r="C9" s="39">
        <v>76</v>
      </c>
      <c r="D9" s="42">
        <v>0.89473684210526316</v>
      </c>
    </row>
    <row r="11" spans="1:7" ht="15.75" x14ac:dyDescent="0.25">
      <c r="A11" s="43" t="s">
        <v>53</v>
      </c>
      <c r="B11" s="44">
        <f>AVERAGE(B7:B9)</f>
        <v>56.666666666666664</v>
      </c>
      <c r="C11" s="45">
        <f>AVERAGE(C7:C9)</f>
        <v>70.333333333333329</v>
      </c>
      <c r="D11" s="46">
        <f>IF(C11=0,0,B11/C11)</f>
        <v>0.80568720379146919</v>
      </c>
    </row>
  </sheetData>
  <mergeCells count="3">
    <mergeCell ref="A1:D1"/>
    <mergeCell ref="A2:D2"/>
    <mergeCell ref="A3:D3"/>
  </mergeCells>
  <conditionalFormatting sqref="D7:D9 D11">
    <cfRule type="cellIs" dxfId="7" priority="1" operator="between">
      <formula>0.8</formula>
      <formula>1.1</formula>
    </cfRule>
    <cfRule type="cellIs" dxfId="6" priority="2" stopIfTrue="1" operator="between">
      <formula>0.6</formula>
      <formula>0.8</formula>
    </cfRule>
    <cfRule type="cellIs" dxfId="5" priority="3" stopIfTrue="1" operator="between">
      <formula>0.4</formula>
      <formula>0.6</formula>
    </cfRule>
    <cfRule type="cellIs" dxfId="4" priority="4" stopIfTrue="1" operator="lessThan">
      <formula>0.4</formula>
    </cfRule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&amp;R&amp;D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50"/>
  <sheetViews>
    <sheetView tabSelected="1" zoomScale="70" zoomScaleNormal="70" zoomScaleSheetLayoutView="55" zoomScalePageLayoutView="55" workbookViewId="0">
      <selection activeCell="E9" sqref="E9"/>
    </sheetView>
  </sheetViews>
  <sheetFormatPr baseColWidth="10" defaultRowHeight="12.75" x14ac:dyDescent="0.2"/>
  <cols>
    <col min="1" max="1" width="18.42578125" customWidth="1"/>
    <col min="2" max="2" width="18.5703125" style="7" customWidth="1"/>
    <col min="3" max="3" width="22.85546875" style="7" customWidth="1"/>
    <col min="4" max="4" width="12.85546875" customWidth="1"/>
  </cols>
  <sheetData>
    <row r="1" spans="1:8" x14ac:dyDescent="0.2">
      <c r="A1" s="51" t="s">
        <v>0</v>
      </c>
      <c r="B1" s="51"/>
      <c r="C1" s="51"/>
      <c r="D1" s="51"/>
    </row>
    <row r="2" spans="1:8" x14ac:dyDescent="0.2">
      <c r="A2" s="52"/>
      <c r="B2" s="52"/>
      <c r="C2" s="52"/>
      <c r="D2" s="52"/>
      <c r="G2" s="1"/>
    </row>
    <row r="3" spans="1:8" x14ac:dyDescent="0.2">
      <c r="A3" s="52" t="s">
        <v>1</v>
      </c>
      <c r="B3" s="52"/>
      <c r="C3" s="52"/>
      <c r="D3" s="52"/>
      <c r="G3" s="1"/>
    </row>
    <row r="4" spans="1:8" x14ac:dyDescent="0.2">
      <c r="A4" s="2"/>
      <c r="B4" s="2"/>
      <c r="C4" s="2"/>
      <c r="D4" s="2"/>
      <c r="G4" s="1"/>
    </row>
    <row r="5" spans="1:8" x14ac:dyDescent="0.2">
      <c r="A5" s="2"/>
      <c r="B5" s="2"/>
      <c r="C5" s="2"/>
      <c r="D5" s="2"/>
      <c r="G5" s="3"/>
    </row>
    <row r="6" spans="1:8" ht="13.5" customHeight="1" thickBot="1" x14ac:dyDescent="0.25">
      <c r="A6" s="18" t="s">
        <v>2</v>
      </c>
      <c r="B6" s="19" t="s">
        <v>3</v>
      </c>
      <c r="C6" s="19" t="s">
        <v>4</v>
      </c>
      <c r="D6" s="20" t="s">
        <v>5</v>
      </c>
      <c r="G6" s="1"/>
    </row>
    <row r="7" spans="1:8" ht="13.5" customHeight="1" x14ac:dyDescent="0.2">
      <c r="A7" s="8" t="s">
        <v>6</v>
      </c>
      <c r="B7" s="4">
        <v>2</v>
      </c>
      <c r="C7" s="4">
        <v>43</v>
      </c>
      <c r="D7" s="21">
        <f t="shared" ref="D7:D48" si="0">IF(C7=0,0,B7/C7)</f>
        <v>4.6511627906976744E-2</v>
      </c>
    </row>
    <row r="8" spans="1:8" ht="13.5" customHeight="1" x14ac:dyDescent="0.2">
      <c r="A8" s="8" t="s">
        <v>7</v>
      </c>
      <c r="B8" s="5">
        <v>4</v>
      </c>
      <c r="C8" s="5">
        <v>44</v>
      </c>
      <c r="D8" s="21">
        <f t="shared" si="0"/>
        <v>9.0909090909090912E-2</v>
      </c>
      <c r="G8" s="3"/>
    </row>
    <row r="9" spans="1:8" ht="13.5" customHeight="1" x14ac:dyDescent="0.2">
      <c r="A9" s="8" t="s">
        <v>8</v>
      </c>
      <c r="B9" s="4">
        <v>6</v>
      </c>
      <c r="C9" s="4">
        <v>45</v>
      </c>
      <c r="D9" s="21">
        <f t="shared" si="0"/>
        <v>0.13333333333333333</v>
      </c>
      <c r="G9" s="1"/>
    </row>
    <row r="10" spans="1:8" ht="13.5" customHeight="1" x14ac:dyDescent="0.2">
      <c r="A10" s="8" t="s">
        <v>9</v>
      </c>
      <c r="B10" s="4">
        <v>8</v>
      </c>
      <c r="C10" s="5">
        <v>46</v>
      </c>
      <c r="D10" s="21">
        <f t="shared" si="0"/>
        <v>0.17391304347826086</v>
      </c>
      <c r="G10" s="1"/>
    </row>
    <row r="11" spans="1:8" ht="13.5" customHeight="1" x14ac:dyDescent="0.2">
      <c r="A11" s="8" t="s">
        <v>11</v>
      </c>
      <c r="B11" s="5">
        <v>10</v>
      </c>
      <c r="C11" s="4">
        <v>47</v>
      </c>
      <c r="D11" s="21">
        <f t="shared" si="0"/>
        <v>0.21276595744680851</v>
      </c>
      <c r="G11" s="1"/>
    </row>
    <row r="12" spans="1:8" ht="13.5" customHeight="1" x14ac:dyDescent="0.2">
      <c r="A12" s="8" t="s">
        <v>10</v>
      </c>
      <c r="B12" s="4">
        <v>12</v>
      </c>
      <c r="C12" s="5">
        <v>48</v>
      </c>
      <c r="D12" s="21">
        <f t="shared" si="0"/>
        <v>0.25</v>
      </c>
      <c r="G12" s="1"/>
      <c r="H12" s="3"/>
    </row>
    <row r="13" spans="1:8" ht="13.5" customHeight="1" x14ac:dyDescent="0.2">
      <c r="A13" s="8" t="s">
        <v>12</v>
      </c>
      <c r="B13" s="4">
        <v>14</v>
      </c>
      <c r="C13" s="4">
        <v>49</v>
      </c>
      <c r="D13" s="21">
        <f t="shared" si="0"/>
        <v>0.2857142857142857</v>
      </c>
      <c r="G13" s="1"/>
    </row>
    <row r="14" spans="1:8" ht="13.5" customHeight="1" x14ac:dyDescent="0.2">
      <c r="A14" s="8" t="s">
        <v>13</v>
      </c>
      <c r="B14" s="5">
        <v>16</v>
      </c>
      <c r="C14" s="5">
        <v>50</v>
      </c>
      <c r="D14" s="21">
        <f t="shared" si="0"/>
        <v>0.32</v>
      </c>
      <c r="G14" s="1"/>
    </row>
    <row r="15" spans="1:8" ht="13.5" customHeight="1" x14ac:dyDescent="0.2">
      <c r="A15" s="8" t="s">
        <v>14</v>
      </c>
      <c r="B15" s="4">
        <v>18</v>
      </c>
      <c r="C15" s="4">
        <v>51</v>
      </c>
      <c r="D15" s="21">
        <f t="shared" si="0"/>
        <v>0.35294117647058826</v>
      </c>
      <c r="G15" s="1"/>
    </row>
    <row r="16" spans="1:8" ht="13.5" customHeight="1" x14ac:dyDescent="0.2">
      <c r="A16" s="8" t="s">
        <v>15</v>
      </c>
      <c r="B16" s="4">
        <v>20</v>
      </c>
      <c r="C16" s="5">
        <v>52</v>
      </c>
      <c r="D16" s="21">
        <f t="shared" si="0"/>
        <v>0.38461538461538464</v>
      </c>
      <c r="G16" s="3"/>
    </row>
    <row r="17" spans="1:7" ht="13.5" customHeight="1" x14ac:dyDescent="0.2">
      <c r="A17" s="8" t="s">
        <v>16</v>
      </c>
      <c r="B17" s="5">
        <v>22</v>
      </c>
      <c r="C17" s="4">
        <v>53</v>
      </c>
      <c r="D17" s="21">
        <f t="shared" si="0"/>
        <v>0.41509433962264153</v>
      </c>
      <c r="G17" s="3"/>
    </row>
    <row r="18" spans="1:7" ht="13.5" customHeight="1" x14ac:dyDescent="0.2">
      <c r="A18" s="8" t="s">
        <v>18</v>
      </c>
      <c r="B18" s="4">
        <v>24</v>
      </c>
      <c r="C18" s="5">
        <v>54</v>
      </c>
      <c r="D18" s="21">
        <f t="shared" si="0"/>
        <v>0.44444444444444442</v>
      </c>
    </row>
    <row r="19" spans="1:7" ht="13.5" customHeight="1" x14ac:dyDescent="0.2">
      <c r="A19" s="8" t="s">
        <v>17</v>
      </c>
      <c r="B19" s="4">
        <v>26</v>
      </c>
      <c r="C19" s="4">
        <v>55</v>
      </c>
      <c r="D19" s="21">
        <f t="shared" si="0"/>
        <v>0.47272727272727272</v>
      </c>
    </row>
    <row r="20" spans="1:7" ht="13.5" customHeight="1" x14ac:dyDescent="0.2">
      <c r="A20" s="8" t="s">
        <v>19</v>
      </c>
      <c r="B20" s="5">
        <v>28</v>
      </c>
      <c r="C20" s="5">
        <v>56</v>
      </c>
      <c r="D20" s="21">
        <f t="shared" si="0"/>
        <v>0.5</v>
      </c>
    </row>
    <row r="21" spans="1:7" ht="13.5" customHeight="1" x14ac:dyDescent="0.2">
      <c r="A21" s="8" t="s">
        <v>20</v>
      </c>
      <c r="B21" s="4">
        <v>30</v>
      </c>
      <c r="C21" s="4">
        <v>57</v>
      </c>
      <c r="D21" s="21">
        <f t="shared" si="0"/>
        <v>0.52631578947368418</v>
      </c>
    </row>
    <row r="22" spans="1:7" ht="13.5" customHeight="1" x14ac:dyDescent="0.2">
      <c r="A22" s="8" t="s">
        <v>21</v>
      </c>
      <c r="B22" s="4">
        <v>32</v>
      </c>
      <c r="C22" s="5">
        <v>58</v>
      </c>
      <c r="D22" s="21">
        <f t="shared" si="0"/>
        <v>0.55172413793103448</v>
      </c>
    </row>
    <row r="23" spans="1:7" ht="13.5" customHeight="1" x14ac:dyDescent="0.2">
      <c r="A23" s="8" t="s">
        <v>22</v>
      </c>
      <c r="B23" s="5">
        <v>34</v>
      </c>
      <c r="C23" s="4">
        <v>59</v>
      </c>
      <c r="D23" s="21">
        <f t="shared" si="0"/>
        <v>0.57627118644067798</v>
      </c>
    </row>
    <row r="24" spans="1:7" ht="13.5" customHeight="1" x14ac:dyDescent="0.2">
      <c r="A24" s="8" t="s">
        <v>23</v>
      </c>
      <c r="B24" s="4">
        <v>36</v>
      </c>
      <c r="C24" s="5">
        <v>60</v>
      </c>
      <c r="D24" s="21">
        <f t="shared" si="0"/>
        <v>0.6</v>
      </c>
    </row>
    <row r="25" spans="1:7" ht="13.5" customHeight="1" x14ac:dyDescent="0.2">
      <c r="A25" s="8" t="s">
        <v>24</v>
      </c>
      <c r="B25" s="4">
        <v>38</v>
      </c>
      <c r="C25" s="4">
        <v>61</v>
      </c>
      <c r="D25" s="21">
        <f t="shared" si="0"/>
        <v>0.62295081967213117</v>
      </c>
    </row>
    <row r="26" spans="1:7" ht="13.5" customHeight="1" x14ac:dyDescent="0.2">
      <c r="A26" s="8" t="s">
        <v>25</v>
      </c>
      <c r="B26" s="5">
        <v>40</v>
      </c>
      <c r="C26" s="5">
        <v>62</v>
      </c>
      <c r="D26" s="21">
        <f t="shared" si="0"/>
        <v>0.64516129032258063</v>
      </c>
    </row>
    <row r="27" spans="1:7" ht="13.5" customHeight="1" x14ac:dyDescent="0.2">
      <c r="A27" s="8" t="s">
        <v>26</v>
      </c>
      <c r="B27" s="4">
        <v>42</v>
      </c>
      <c r="C27" s="4">
        <v>63</v>
      </c>
      <c r="D27" s="21">
        <f t="shared" si="0"/>
        <v>0.66666666666666663</v>
      </c>
    </row>
    <row r="28" spans="1:7" ht="13.5" customHeight="1" x14ac:dyDescent="0.2">
      <c r="A28" s="8" t="s">
        <v>27</v>
      </c>
      <c r="B28" s="4">
        <v>44</v>
      </c>
      <c r="C28" s="5">
        <v>64</v>
      </c>
      <c r="D28" s="21">
        <f t="shared" si="0"/>
        <v>0.6875</v>
      </c>
    </row>
    <row r="29" spans="1:7" ht="13.5" customHeight="1" x14ac:dyDescent="0.2">
      <c r="A29" s="8" t="s">
        <v>28</v>
      </c>
      <c r="B29" s="5">
        <v>46</v>
      </c>
      <c r="C29" s="4">
        <v>65</v>
      </c>
      <c r="D29" s="21">
        <f t="shared" si="0"/>
        <v>0.70769230769230773</v>
      </c>
    </row>
    <row r="30" spans="1:7" ht="13.5" customHeight="1" x14ac:dyDescent="0.2">
      <c r="A30" s="8" t="s">
        <v>29</v>
      </c>
      <c r="B30" s="4">
        <v>48</v>
      </c>
      <c r="C30" s="5">
        <v>66</v>
      </c>
      <c r="D30" s="21">
        <f t="shared" si="0"/>
        <v>0.72727272727272729</v>
      </c>
    </row>
    <row r="31" spans="1:7" ht="13.5" customHeight="1" x14ac:dyDescent="0.2">
      <c r="A31" s="8" t="s">
        <v>31</v>
      </c>
      <c r="B31" s="4">
        <v>50</v>
      </c>
      <c r="C31" s="4">
        <v>67</v>
      </c>
      <c r="D31" s="21">
        <f t="shared" si="0"/>
        <v>0.74626865671641796</v>
      </c>
    </row>
    <row r="32" spans="1:7" ht="13.5" customHeight="1" x14ac:dyDescent="0.2">
      <c r="A32" s="8" t="s">
        <v>32</v>
      </c>
      <c r="B32" s="5">
        <v>52</v>
      </c>
      <c r="C32" s="5">
        <v>68</v>
      </c>
      <c r="D32" s="21">
        <f t="shared" si="0"/>
        <v>0.76470588235294112</v>
      </c>
    </row>
    <row r="33" spans="1:5" ht="13.5" customHeight="1" x14ac:dyDescent="0.2">
      <c r="A33" s="8" t="s">
        <v>33</v>
      </c>
      <c r="B33" s="4">
        <v>54</v>
      </c>
      <c r="C33" s="4">
        <v>69</v>
      </c>
      <c r="D33" s="21">
        <f t="shared" si="0"/>
        <v>0.78260869565217395</v>
      </c>
      <c r="E33" s="6"/>
    </row>
    <row r="34" spans="1:5" ht="13.5" customHeight="1" x14ac:dyDescent="0.2">
      <c r="A34" s="8" t="s">
        <v>30</v>
      </c>
      <c r="B34" s="4">
        <v>56</v>
      </c>
      <c r="C34" s="5">
        <v>70</v>
      </c>
      <c r="D34" s="21">
        <f t="shared" si="0"/>
        <v>0.8</v>
      </c>
    </row>
    <row r="35" spans="1:5" ht="13.5" customHeight="1" x14ac:dyDescent="0.2">
      <c r="A35" s="8" t="s">
        <v>34</v>
      </c>
      <c r="B35" s="5">
        <v>58</v>
      </c>
      <c r="C35" s="4">
        <v>71</v>
      </c>
      <c r="D35" s="21">
        <f t="shared" si="0"/>
        <v>0.81690140845070425</v>
      </c>
    </row>
    <row r="36" spans="1:5" ht="13.5" customHeight="1" x14ac:dyDescent="0.2">
      <c r="A36" s="8" t="s">
        <v>35</v>
      </c>
      <c r="B36" s="4">
        <v>60</v>
      </c>
      <c r="C36" s="5">
        <v>72</v>
      </c>
      <c r="D36" s="21">
        <f t="shared" si="0"/>
        <v>0.83333333333333337</v>
      </c>
    </row>
    <row r="37" spans="1:5" ht="13.5" customHeight="1" x14ac:dyDescent="0.2">
      <c r="A37" s="8" t="s">
        <v>36</v>
      </c>
      <c r="B37" s="4">
        <v>62</v>
      </c>
      <c r="C37" s="4">
        <v>73</v>
      </c>
      <c r="D37" s="21">
        <f t="shared" si="0"/>
        <v>0.84931506849315064</v>
      </c>
    </row>
    <row r="38" spans="1:5" ht="13.5" customHeight="1" x14ac:dyDescent="0.2">
      <c r="A38" s="8" t="s">
        <v>37</v>
      </c>
      <c r="B38" s="5">
        <v>64</v>
      </c>
      <c r="C38" s="5">
        <v>74</v>
      </c>
      <c r="D38" s="21">
        <f t="shared" si="0"/>
        <v>0.86486486486486491</v>
      </c>
    </row>
    <row r="39" spans="1:5" ht="13.5" customHeight="1" x14ac:dyDescent="0.2">
      <c r="A39" s="8" t="s">
        <v>38</v>
      </c>
      <c r="B39" s="4">
        <v>66</v>
      </c>
      <c r="C39" s="4">
        <v>75</v>
      </c>
      <c r="D39" s="21">
        <f t="shared" si="0"/>
        <v>0.88</v>
      </c>
    </row>
    <row r="40" spans="1:5" ht="13.5" customHeight="1" x14ac:dyDescent="0.2">
      <c r="A40" s="8" t="s">
        <v>39</v>
      </c>
      <c r="B40" s="4">
        <v>68</v>
      </c>
      <c r="C40" s="5">
        <v>76</v>
      </c>
      <c r="D40" s="21">
        <f t="shared" si="0"/>
        <v>0.89473684210526316</v>
      </c>
    </row>
    <row r="41" spans="1:5" ht="13.5" customHeight="1" x14ac:dyDescent="0.2">
      <c r="A41" s="8" t="s">
        <v>40</v>
      </c>
      <c r="B41" s="5">
        <v>70</v>
      </c>
      <c r="C41" s="4">
        <v>77</v>
      </c>
      <c r="D41" s="21">
        <f t="shared" si="0"/>
        <v>0.90909090909090906</v>
      </c>
    </row>
    <row r="42" spans="1:5" ht="13.5" customHeight="1" x14ac:dyDescent="0.2">
      <c r="A42" s="8" t="s">
        <v>41</v>
      </c>
      <c r="B42" s="4">
        <v>72</v>
      </c>
      <c r="C42" s="5">
        <v>78</v>
      </c>
      <c r="D42" s="21">
        <f t="shared" si="0"/>
        <v>0.92307692307692313</v>
      </c>
    </row>
    <row r="43" spans="1:5" ht="13.5" customHeight="1" x14ac:dyDescent="0.2">
      <c r="A43" s="8" t="s">
        <v>42</v>
      </c>
      <c r="B43" s="4">
        <v>74</v>
      </c>
      <c r="C43" s="4">
        <v>79</v>
      </c>
      <c r="D43" s="21">
        <f t="shared" si="0"/>
        <v>0.93670886075949367</v>
      </c>
    </row>
    <row r="44" spans="1:5" ht="13.5" customHeight="1" x14ac:dyDescent="0.2">
      <c r="A44" s="8" t="s">
        <v>43</v>
      </c>
      <c r="B44" s="5">
        <v>76</v>
      </c>
      <c r="C44" s="5">
        <v>80</v>
      </c>
      <c r="D44" s="21">
        <f t="shared" si="0"/>
        <v>0.95</v>
      </c>
    </row>
    <row r="45" spans="1:5" ht="13.5" customHeight="1" x14ac:dyDescent="0.2">
      <c r="A45" s="8" t="s">
        <v>44</v>
      </c>
      <c r="B45" s="4">
        <v>78</v>
      </c>
      <c r="C45" s="4">
        <v>81</v>
      </c>
      <c r="D45" s="21">
        <f t="shared" si="0"/>
        <v>0.96296296296296291</v>
      </c>
    </row>
    <row r="46" spans="1:5" ht="13.5" customHeight="1" x14ac:dyDescent="0.2">
      <c r="A46" s="8" t="s">
        <v>45</v>
      </c>
      <c r="B46" s="4">
        <v>80</v>
      </c>
      <c r="C46" s="5">
        <v>82</v>
      </c>
      <c r="D46" s="21">
        <f t="shared" si="0"/>
        <v>0.97560975609756095</v>
      </c>
    </row>
    <row r="47" spans="1:5" ht="13.5" customHeight="1" x14ac:dyDescent="0.2">
      <c r="A47" s="8" t="s">
        <v>46</v>
      </c>
      <c r="B47" s="5">
        <v>82</v>
      </c>
      <c r="C47" s="4">
        <v>83</v>
      </c>
      <c r="D47" s="21">
        <f t="shared" si="0"/>
        <v>0.98795180722891562</v>
      </c>
    </row>
    <row r="48" spans="1:5" ht="13.5" customHeight="1" thickBot="1" x14ac:dyDescent="0.25">
      <c r="A48" s="15" t="s">
        <v>47</v>
      </c>
      <c r="B48" s="4">
        <v>84</v>
      </c>
      <c r="C48" s="5">
        <v>84</v>
      </c>
      <c r="D48" s="22">
        <f t="shared" si="0"/>
        <v>1</v>
      </c>
    </row>
    <row r="49" spans="1:4" x14ac:dyDescent="0.2">
      <c r="D49" s="7"/>
    </row>
    <row r="50" spans="1:4" ht="15.75" x14ac:dyDescent="0.25">
      <c r="A50" s="48" t="s">
        <v>54</v>
      </c>
      <c r="B50" s="49">
        <f>AVERAGE(B7:B48)</f>
        <v>43</v>
      </c>
      <c r="C50" s="49">
        <f>AVERAGE(C7:C48)</f>
        <v>63.5</v>
      </c>
      <c r="D50" s="50">
        <f>IF(C50=0,0,B50/C50)</f>
        <v>0.67716535433070868</v>
      </c>
    </row>
  </sheetData>
  <mergeCells count="3">
    <mergeCell ref="A1:D1"/>
    <mergeCell ref="A2:D2"/>
    <mergeCell ref="A3:D3"/>
  </mergeCells>
  <conditionalFormatting sqref="D50 D7:D48">
    <cfRule type="cellIs" dxfId="3" priority="1" operator="between">
      <formula>0.8</formula>
      <formula>1.1</formula>
    </cfRule>
    <cfRule type="cellIs" dxfId="2" priority="2" stopIfTrue="1" operator="between">
      <formula>0.6</formula>
      <formula>0.8</formula>
    </cfRule>
    <cfRule type="cellIs" dxfId="1" priority="3" stopIfTrue="1" operator="between">
      <formula>0.4</formula>
      <formula>0.6</formula>
    </cfRule>
    <cfRule type="cellIs" dxfId="0" priority="4" stopIfTrue="1" operator="lessThan">
      <formula>0.4</formula>
    </cfRule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&amp;R&amp;D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remplir">
                <anchor moveWithCells="1" sizeWithCells="1">
                  <from>
                    <xdr:col>6</xdr:col>
                    <xdr:colOff>0</xdr:colOff>
                    <xdr:row>1</xdr:row>
                    <xdr:rowOff>142875</xdr:rowOff>
                  </from>
                  <to>
                    <xdr:col>8</xdr:col>
                    <xdr:colOff>742950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Modification_employe.Modification_employe">
                <anchor moveWithCells="1" sizeWithCells="1">
                  <from>
                    <xdr:col>9</xdr:col>
                    <xdr:colOff>752475</xdr:colOff>
                    <xdr:row>2</xdr:row>
                    <xdr:rowOff>0</xdr:rowOff>
                  </from>
                  <to>
                    <xdr:col>13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LACAZEA</vt:lpstr>
      <vt:lpstr>FRELONX</vt:lpstr>
      <vt:lpstr>SARRAZANASC</vt:lpstr>
      <vt:lpstr>LEGERB</vt:lpstr>
      <vt:lpstr>PUPPATOP</vt:lpstr>
      <vt:lpstr>SERRANOG</vt:lpstr>
      <vt:lpstr>Global</vt:lpstr>
      <vt:lpstr>LABORCODE</vt:lpstr>
    </vt:vector>
  </TitlesOfParts>
  <Company>Bristol-Myers Squibb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BMS</dc:creator>
  <cp:lastModifiedBy>BMS</cp:lastModifiedBy>
  <dcterms:created xsi:type="dcterms:W3CDTF">2015-12-17T08:17:41Z</dcterms:created>
  <dcterms:modified xsi:type="dcterms:W3CDTF">2016-01-06T14:24:04Z</dcterms:modified>
</cp:coreProperties>
</file>