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tabRatio="592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Feuil2!$A$1:$AC$1</definedName>
    <definedName name="numerocommande">Feuil2!$A$1</definedName>
  </definedNames>
  <calcPr calcId="145621"/>
</workbook>
</file>

<file path=xl/calcChain.xml><?xml version="1.0" encoding="utf-8"?>
<calcChain xmlns="http://schemas.openxmlformats.org/spreadsheetml/2006/main">
  <c r="E3" i="1" l="1"/>
  <c r="E4" i="1" s="1"/>
  <c r="E5" i="1" s="1"/>
  <c r="E6" i="1" s="1"/>
  <c r="E7" i="1" s="1"/>
  <c r="E8" i="1" s="1"/>
  <c r="E9" i="1" s="1"/>
  <c r="E10" i="1" s="1"/>
  <c r="E11" i="1" s="1"/>
  <c r="E2" i="1"/>
  <c r="B10" i="1"/>
  <c r="B11" i="1" s="1"/>
  <c r="B9" i="1"/>
  <c r="B7" i="1"/>
  <c r="B6" i="1"/>
  <c r="B5" i="1"/>
  <c r="B4" i="1"/>
  <c r="B3" i="1"/>
  <c r="B2" i="1"/>
  <c r="B8" i="1" l="1"/>
  <c r="E1" i="1"/>
</calcChain>
</file>

<file path=xl/sharedStrings.xml><?xml version="1.0" encoding="utf-8"?>
<sst xmlns="http://schemas.openxmlformats.org/spreadsheetml/2006/main" count="292" uniqueCount="110">
  <si>
    <t>N° Commande</t>
  </si>
  <si>
    <t>Lieu de chargement</t>
  </si>
  <si>
    <t>Horaire de chargement</t>
  </si>
  <si>
    <t>Date de chargement</t>
  </si>
  <si>
    <t>Lieu de livraison</t>
  </si>
  <si>
    <t>Date de livraison</t>
  </si>
  <si>
    <t>Horaire de livraison</t>
  </si>
  <si>
    <t>Transporteur</t>
  </si>
  <si>
    <t>N° commande SAP</t>
  </si>
  <si>
    <t>Raison sociale chargt:</t>
  </si>
  <si>
    <t>Localité chargt</t>
  </si>
  <si>
    <t>Raison sociale client destinataire</t>
  </si>
  <si>
    <t>Nom directeur livraison</t>
  </si>
  <si>
    <t>Localité livr:</t>
  </si>
  <si>
    <t>Date RDV chargt:</t>
  </si>
  <si>
    <t>Heure RDV chargt:</t>
  </si>
  <si>
    <t>Date arrivée sur site</t>
  </si>
  <si>
    <t>Heure arrivée sur site</t>
  </si>
  <si>
    <t>Date début chargement</t>
  </si>
  <si>
    <t>Heure début chargement</t>
  </si>
  <si>
    <t>Date départ du site</t>
  </si>
  <si>
    <t>Heure départ du site</t>
  </si>
  <si>
    <t>Date livraison prévisionnelle</t>
  </si>
  <si>
    <t>Heure Livraison prévisionnelle mini</t>
  </si>
  <si>
    <t>Heure Livraison prévisionnelle maxi</t>
  </si>
  <si>
    <t>Date arrivée sur site liv</t>
  </si>
  <si>
    <t>Heure arrivée sur site liv</t>
  </si>
  <si>
    <t>Date début livraison</t>
  </si>
  <si>
    <t>Heure début livraison</t>
  </si>
  <si>
    <t>Date départ du site liv</t>
  </si>
  <si>
    <t>Heure départ du site liv</t>
  </si>
  <si>
    <t>Poids (en Kgs)</t>
  </si>
  <si>
    <t>Nb Palettes Sol</t>
  </si>
  <si>
    <t>Code Site</t>
  </si>
  <si>
    <t>Kms charge théoriques</t>
  </si>
  <si>
    <t>Calcul émission CO2</t>
  </si>
  <si>
    <t xml:space="preserve">NW DC ARLES                   </t>
  </si>
  <si>
    <t>ARLES</t>
  </si>
  <si>
    <t>ID LOGISTICS  CAVAILLON</t>
  </si>
  <si>
    <t>CAVAILLON</t>
  </si>
  <si>
    <t xml:space="preserve">TGS BOISSONS                  </t>
  </si>
  <si>
    <t>LOGIDIS  ID LOGISTICS GRANS 1</t>
  </si>
  <si>
    <t>MIRAMAS</t>
  </si>
  <si>
    <t xml:space="preserve">DUPESSEY                      </t>
  </si>
  <si>
    <t xml:space="preserve">MAUFFREY                      </t>
  </si>
  <si>
    <t>SOC COOP APPROVISIONNEMENT IDF</t>
  </si>
  <si>
    <t>SAVIGNY LE TEMPLE</t>
  </si>
  <si>
    <t xml:space="preserve">LA FLECHE                     </t>
  </si>
  <si>
    <t>AUCHAN GARONS</t>
  </si>
  <si>
    <t>GARONS</t>
  </si>
  <si>
    <t>LOGIDIS</t>
  </si>
  <si>
    <t>COLOMIERS</t>
  </si>
  <si>
    <t xml:space="preserve">JACQUEMMOZ                    </t>
  </si>
  <si>
    <t xml:space="preserve">DHL SUPPLY CHAIN              </t>
  </si>
  <si>
    <t>SA COOP ACHATS EN COMMUN LE MI</t>
  </si>
  <si>
    <t>ENTRAIGUES SUR LA SORGUE</t>
  </si>
  <si>
    <t>SYSTEME U</t>
  </si>
  <si>
    <t xml:space="preserve">SYSTEME U VENDARGUES          </t>
  </si>
  <si>
    <t>SYSTEME U CENTRALE REGIONALE S</t>
  </si>
  <si>
    <t>CLERMONT L HERAULT</t>
  </si>
  <si>
    <t xml:space="preserve">TRANSPORTS DOUMEN SAS         </t>
  </si>
  <si>
    <t>EASYDIS MGF LOGISTIQUE</t>
  </si>
  <si>
    <t>CANALS</t>
  </si>
  <si>
    <t xml:space="preserve">EASYDIS                       </t>
  </si>
  <si>
    <t>LECASUD</t>
  </si>
  <si>
    <t>LE LUC</t>
  </si>
  <si>
    <t>DEDIE NORBERT DENTRESSANGLE NO</t>
  </si>
  <si>
    <t>EASYDIS</t>
  </si>
  <si>
    <t>LES MILLES</t>
  </si>
  <si>
    <t xml:space="preserve">NORBERT DENTRESSANGLE         </t>
  </si>
  <si>
    <t>SAS ED</t>
  </si>
  <si>
    <t>BOISSERON</t>
  </si>
  <si>
    <t xml:space="preserve">TRANSPORTS GENTES JACKY       </t>
  </si>
  <si>
    <t>LOGIDIS COMPTOIRS MODERNES</t>
  </si>
  <si>
    <t>SALON DE PROVENCE</t>
  </si>
  <si>
    <t>LEADER PRICE</t>
  </si>
  <si>
    <t>SAUVIAN</t>
  </si>
  <si>
    <t xml:space="preserve">ROUILLE &amp; COULON              </t>
  </si>
  <si>
    <t xml:space="preserve">BM PROVENCE SORGUES           </t>
  </si>
  <si>
    <t>SAMADA C/O MONOPRIX</t>
  </si>
  <si>
    <t>GRANS</t>
  </si>
  <si>
    <t xml:space="preserve">SARL TRANSGUY                 </t>
  </si>
  <si>
    <t>SCAPARTOIS CHEZ CAILLOT</t>
  </si>
  <si>
    <t>SIN LE NOBLE</t>
  </si>
  <si>
    <t xml:space="preserve">BM MULTIMODAL (DISTRI)        </t>
  </si>
  <si>
    <t xml:space="preserve">LEROY LOGISTIQUE              </t>
  </si>
  <si>
    <t xml:space="preserve">TRANSPORT LABATUT             </t>
  </si>
  <si>
    <t>SOC COOPÉRATIVE SOCAMIL</t>
  </si>
  <si>
    <t>TOURNEFEUILLE</t>
  </si>
  <si>
    <t>ITM BASE DE BEZIERS</t>
  </si>
  <si>
    <t>VILLENEUVE LES BEZIERS</t>
  </si>
  <si>
    <t>SPAL BOISSONS MIRAMAS</t>
  </si>
  <si>
    <t>SPAL BOISSONS BRESSOLS</t>
  </si>
  <si>
    <t>BRESSOLS</t>
  </si>
  <si>
    <t>TERROGROSA</t>
  </si>
  <si>
    <t>CASTETS</t>
  </si>
  <si>
    <t xml:space="preserve">CFC TRANSPORT                 </t>
  </si>
  <si>
    <t>ENT CASINO TOULON</t>
  </si>
  <si>
    <t>LA FARLEDE</t>
  </si>
  <si>
    <t>METRO EXEL SERVICES LOG</t>
  </si>
  <si>
    <t xml:space="preserve"> </t>
  </si>
  <si>
    <t xml:space="preserve">TRANSPORTEUR EXWORKS          </t>
  </si>
  <si>
    <t>Km</t>
  </si>
  <si>
    <t>Temps de trajet</t>
  </si>
  <si>
    <t>Temps de conduite</t>
  </si>
  <si>
    <t>Temps de chargement</t>
  </si>
  <si>
    <t>Temps de déchargement</t>
  </si>
  <si>
    <t>Coupure</t>
  </si>
  <si>
    <t xml:space="preserve">Pause </t>
  </si>
  <si>
    <t>Date et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</si>
</sst>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NumberFormat="1" applyAlignment="1">
      <alignment horizontal="left"/>
    </xf>
    <xf numFmtId="0" fontId="0" fillId="0" borderId="0" xfId="0"/>
    <xf numFmtId="14" fontId="0" fillId="0" borderId="0" xfId="0" applyNumberFormat="1"/>
    <xf numFmtId="21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22" fontId="0" fillId="0" borderId="0" xfId="0" applyNumberFormat="1"/>
    <xf numFmtId="0" fontId="0" fillId="0" borderId="0" xfId="0"/>
    <xf numFmtId="20" fontId="0" fillId="0" borderId="0" xfId="0" applyNumberFormat="1"/>
    <xf numFmtId="22" fontId="0" fillId="0" borderId="0" xfId="0" applyNumberFormat="1"/>
    <xf numFmtId="22" fontId="0" fillId="0" borderId="0" xfId="0" applyNumberForma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E5" sqref="E5"/>
    </sheetView>
  </sheetViews>
  <sheetFormatPr baseColWidth="10" defaultRowHeight="15" x14ac:dyDescent="0.25"/>
  <cols>
    <col min="1" max="1" width="21.42578125" customWidth="1"/>
    <col min="2" max="2" width="25.140625" customWidth="1"/>
    <col min="5" max="5" width="15.7109375" bestFit="1" customWidth="1"/>
  </cols>
  <sheetData>
    <row r="1" spans="1:5" x14ac:dyDescent="0.25">
      <c r="A1" t="s">
        <v>0</v>
      </c>
      <c r="B1" s="6">
        <v>305812694</v>
      </c>
      <c r="E1" s="8">
        <f>B3+B4</f>
        <v>42340.541666666664</v>
      </c>
    </row>
    <row r="2" spans="1:5" x14ac:dyDescent="0.25">
      <c r="A2" t="s">
        <v>1</v>
      </c>
      <c r="B2" s="6" t="str">
        <f>VLOOKUP(B1,Feuil2!A1:AC48,3,FALSE)</f>
        <v>ARLES</v>
      </c>
      <c r="E2" s="11">
        <f>IF(E1&gt;$B$8,"Stop arriver ",E1+Feuil3!$B$8)</f>
        <v>42340.583333333328</v>
      </c>
    </row>
    <row r="3" spans="1:5" x14ac:dyDescent="0.25">
      <c r="A3" t="s">
        <v>2</v>
      </c>
      <c r="B3" s="7">
        <f>VLOOKUP(B1,Feuil2!A1:AC48,8,FALSE)</f>
        <v>0.54166666666666663</v>
      </c>
      <c r="E3" s="11">
        <f>IF(E2&gt;$B$8,"Stop arriver ",E2+Feuil3!$B$8)</f>
        <v>42340.624999999993</v>
      </c>
    </row>
    <row r="4" spans="1:5" x14ac:dyDescent="0.25">
      <c r="A4" t="s">
        <v>3</v>
      </c>
      <c r="B4" s="5">
        <f>VLOOKUP($B$1,Feuil2!$A$1:$AC$48,7,FALSE)</f>
        <v>42340</v>
      </c>
      <c r="E4" s="11">
        <f>IF(E3&gt;$B$8,"Stop arriver ",E3+Feuil3!$B$8)</f>
        <v>42340.666666666657</v>
      </c>
    </row>
    <row r="5" spans="1:5" x14ac:dyDescent="0.25">
      <c r="A5" t="s">
        <v>4</v>
      </c>
      <c r="B5" s="5" t="str">
        <f>VLOOKUP($B$1,Feuil2!$A$1:$AC$48,6,FALSE)</f>
        <v>CASTETS</v>
      </c>
      <c r="E5" s="11">
        <f>IF(E4&gt;$B$8,"Stop arriver ",E4+Feuil3!$B$8)</f>
        <v>42340.708333333321</v>
      </c>
    </row>
    <row r="6" spans="1:5" x14ac:dyDescent="0.25">
      <c r="A6" t="s">
        <v>5</v>
      </c>
      <c r="B6" s="5">
        <f>VLOOKUP($B$1,Feuil2!$A$1:$AC$48,15,FALSE)</f>
        <v>42341</v>
      </c>
      <c r="E6" s="11">
        <f>IF(E5&gt;$B$8,"Stop arriver ",E5+Feuil3!$B$8)</f>
        <v>42340.749999999985</v>
      </c>
    </row>
    <row r="7" spans="1:5" s="9" customFormat="1" x14ac:dyDescent="0.25">
      <c r="A7" t="s">
        <v>6</v>
      </c>
      <c r="B7" s="7">
        <f>VLOOKUP($B$1,Feuil2!$A$1:$AC$48,16,FALSE)</f>
        <v>0.375</v>
      </c>
      <c r="E7" s="11">
        <f>IF(E6&gt;$B$8,"Stop arriver ",E6+Feuil3!$B$8)</f>
        <v>42340.79166666665</v>
      </c>
    </row>
    <row r="8" spans="1:5" x14ac:dyDescent="0.25">
      <c r="A8" t="s">
        <v>109</v>
      </c>
      <c r="B8" s="12">
        <f>B6+B7</f>
        <v>42341.375</v>
      </c>
      <c r="E8" s="11">
        <f>IF(E7&gt;$B$8,"Stop arriver ",E7+Feuil3!$B$8)</f>
        <v>42340.833333333314</v>
      </c>
    </row>
    <row r="9" spans="1:5" x14ac:dyDescent="0.25">
      <c r="A9" t="s">
        <v>7</v>
      </c>
      <c r="B9" s="5" t="str">
        <f>VLOOKUP($B$1,Feuil2!$A$1:$AC$48,26,FALSE)</f>
        <v xml:space="preserve">LEROY LOGISTIQUE              </v>
      </c>
      <c r="E9" s="11">
        <f>IF(E8&gt;$B$8,"Stop arriver ",E8+Feuil3!$B$8)</f>
        <v>42340.874999999978</v>
      </c>
    </row>
    <row r="10" spans="1:5" x14ac:dyDescent="0.25">
      <c r="A10" t="s">
        <v>102</v>
      </c>
      <c r="B10" s="1">
        <f>VLOOKUP($B$1,Feuil2!$A$1:$AC$48,28,FALSE)</f>
        <v>618</v>
      </c>
      <c r="E10" s="11">
        <f>IF(E9&gt;$B$8,"Stop arriver ",E9+Feuil3!$B$8)</f>
        <v>42340.916666666642</v>
      </c>
    </row>
    <row r="11" spans="1:5" x14ac:dyDescent="0.25">
      <c r="A11" t="s">
        <v>103</v>
      </c>
      <c r="B11" s="7">
        <f>(B10/70)/24</f>
        <v>0.36785714285714288</v>
      </c>
      <c r="E11" s="11">
        <f>IF(E10&gt;$B$8,"Stop arriver ",E10+Feuil3!$B$8)</f>
        <v>42340.958333333307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Feuil2!$A$2:$A$48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L4" workbookViewId="0">
      <selection activeCell="AB1" sqref="AB1"/>
    </sheetView>
  </sheetViews>
  <sheetFormatPr baseColWidth="10" defaultRowHeight="15" x14ac:dyDescent="0.25"/>
  <sheetData>
    <row r="1" spans="1:29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18</v>
      </c>
      <c r="L1" s="2" t="s">
        <v>19</v>
      </c>
      <c r="M1" s="2" t="s">
        <v>20</v>
      </c>
      <c r="N1" s="2" t="s">
        <v>21</v>
      </c>
      <c r="O1" s="2" t="s">
        <v>22</v>
      </c>
      <c r="P1" s="2" t="s">
        <v>23</v>
      </c>
      <c r="Q1" s="2" t="s">
        <v>24</v>
      </c>
      <c r="R1" s="2" t="s">
        <v>25</v>
      </c>
      <c r="S1" s="2" t="s">
        <v>26</v>
      </c>
      <c r="T1" s="2" t="s">
        <v>27</v>
      </c>
      <c r="U1" s="2" t="s">
        <v>28</v>
      </c>
      <c r="V1" s="2" t="s">
        <v>29</v>
      </c>
      <c r="W1" s="2" t="s">
        <v>30</v>
      </c>
      <c r="X1" s="2" t="s">
        <v>31</v>
      </c>
      <c r="Y1" s="2" t="s">
        <v>32</v>
      </c>
      <c r="Z1" s="2" t="s">
        <v>7</v>
      </c>
      <c r="AA1" s="2" t="s">
        <v>33</v>
      </c>
      <c r="AB1" s="2" t="s">
        <v>34</v>
      </c>
      <c r="AC1" s="2" t="s">
        <v>35</v>
      </c>
    </row>
    <row r="2" spans="1:29" x14ac:dyDescent="0.25">
      <c r="A2" s="2">
        <v>304719843</v>
      </c>
      <c r="B2" s="2" t="s">
        <v>36</v>
      </c>
      <c r="C2" s="2" t="s">
        <v>37</v>
      </c>
      <c r="D2" s="2" t="s">
        <v>38</v>
      </c>
      <c r="E2" s="2">
        <v>3558496</v>
      </c>
      <c r="F2" s="2" t="s">
        <v>39</v>
      </c>
      <c r="G2" s="3">
        <v>42339</v>
      </c>
      <c r="H2" s="4">
        <v>0.625</v>
      </c>
      <c r="I2" s="3">
        <v>42339</v>
      </c>
      <c r="J2" s="4">
        <v>0.54166666666666663</v>
      </c>
      <c r="K2" s="3">
        <v>42339</v>
      </c>
      <c r="L2" s="4">
        <v>0.54513888888888895</v>
      </c>
      <c r="M2" s="3">
        <v>42339</v>
      </c>
      <c r="N2" s="4">
        <v>0.55902777777777779</v>
      </c>
      <c r="O2" s="3">
        <v>42340</v>
      </c>
      <c r="P2" s="4">
        <v>0.20833333333333334</v>
      </c>
      <c r="Q2" s="4">
        <v>0.20833333333333334</v>
      </c>
      <c r="R2" s="3">
        <v>42340</v>
      </c>
      <c r="S2" s="4">
        <v>0.20833333333333334</v>
      </c>
      <c r="T2" s="3">
        <v>42340</v>
      </c>
      <c r="U2" s="4">
        <v>0.20833333333333334</v>
      </c>
      <c r="V2" s="3">
        <v>42340</v>
      </c>
      <c r="W2" s="4">
        <v>0.25</v>
      </c>
      <c r="X2" s="2">
        <v>24752</v>
      </c>
      <c r="Y2" s="2">
        <v>26</v>
      </c>
      <c r="Z2" s="2" t="s">
        <v>40</v>
      </c>
      <c r="AA2" s="2">
        <v>6562</v>
      </c>
      <c r="AB2" s="2">
        <v>43</v>
      </c>
      <c r="AC2" s="2">
        <v>52.942599999999999</v>
      </c>
    </row>
    <row r="3" spans="1:29" x14ac:dyDescent="0.25">
      <c r="A3" s="2">
        <v>305253407</v>
      </c>
      <c r="B3" s="2" t="s">
        <v>36</v>
      </c>
      <c r="C3" s="2" t="s">
        <v>37</v>
      </c>
      <c r="D3" s="2" t="s">
        <v>41</v>
      </c>
      <c r="E3" s="2">
        <v>2700921</v>
      </c>
      <c r="F3" s="2" t="s">
        <v>42</v>
      </c>
      <c r="G3" s="3">
        <v>42339</v>
      </c>
      <c r="H3" s="4">
        <v>0.33333333333333331</v>
      </c>
      <c r="I3" s="3">
        <v>42339</v>
      </c>
      <c r="J3" s="4">
        <v>0.34375</v>
      </c>
      <c r="K3" s="3">
        <v>42339</v>
      </c>
      <c r="L3" s="4">
        <v>0.34722222222222227</v>
      </c>
      <c r="M3" s="3">
        <v>42339</v>
      </c>
      <c r="N3" s="4">
        <v>0.36041666666666666</v>
      </c>
      <c r="O3" s="3">
        <v>42339</v>
      </c>
      <c r="P3" s="4">
        <v>0.41666666666666669</v>
      </c>
      <c r="Q3" s="4">
        <v>0.41666666666666669</v>
      </c>
      <c r="R3" s="3">
        <v>42339</v>
      </c>
      <c r="S3" s="4">
        <v>0.40972222222222227</v>
      </c>
      <c r="T3" s="3">
        <v>42339</v>
      </c>
      <c r="U3" s="4">
        <v>0.41666666666666669</v>
      </c>
      <c r="V3" s="3">
        <v>42339</v>
      </c>
      <c r="W3" s="4">
        <v>0.44791666666666669</v>
      </c>
      <c r="X3" s="2">
        <v>27096</v>
      </c>
      <c r="Y3" s="2">
        <v>24</v>
      </c>
      <c r="Z3" s="2" t="s">
        <v>43</v>
      </c>
      <c r="AA3" s="2">
        <v>6562</v>
      </c>
      <c r="AB3" s="2">
        <v>38</v>
      </c>
      <c r="AC3" s="2">
        <v>47.712699999999998</v>
      </c>
    </row>
    <row r="4" spans="1:29" x14ac:dyDescent="0.25">
      <c r="A4" s="2">
        <v>305253410</v>
      </c>
      <c r="B4" s="2" t="s">
        <v>36</v>
      </c>
      <c r="C4" s="2" t="s">
        <v>37</v>
      </c>
      <c r="D4" s="2" t="s">
        <v>41</v>
      </c>
      <c r="E4" s="2">
        <v>2700921</v>
      </c>
      <c r="F4" s="2" t="s">
        <v>42</v>
      </c>
      <c r="G4" s="3">
        <v>42340</v>
      </c>
      <c r="H4" s="4">
        <v>0.41666666666666669</v>
      </c>
      <c r="I4" s="3">
        <v>42340</v>
      </c>
      <c r="J4" s="4">
        <v>0.375</v>
      </c>
      <c r="K4" s="3">
        <v>42340</v>
      </c>
      <c r="L4" s="4">
        <v>0.375</v>
      </c>
      <c r="M4" s="3">
        <v>42340</v>
      </c>
      <c r="N4" s="4">
        <v>0.39583333333333331</v>
      </c>
      <c r="O4" s="3">
        <v>42341</v>
      </c>
      <c r="P4" s="4">
        <v>0.41666666666666669</v>
      </c>
      <c r="Q4" s="4">
        <v>0.41666666666666669</v>
      </c>
      <c r="R4" s="3">
        <v>42341</v>
      </c>
      <c r="S4" s="4">
        <v>0.41666666666666669</v>
      </c>
      <c r="T4" s="3">
        <v>42341</v>
      </c>
      <c r="U4" s="4">
        <v>0.41666666666666669</v>
      </c>
      <c r="V4" s="3">
        <v>42341</v>
      </c>
      <c r="W4" s="4">
        <v>0.45833333333333331</v>
      </c>
      <c r="X4" s="2">
        <v>26472</v>
      </c>
      <c r="Y4" s="2">
        <v>24</v>
      </c>
      <c r="Z4" s="2" t="s">
        <v>44</v>
      </c>
      <c r="AA4" s="2">
        <v>6562</v>
      </c>
      <c r="AB4" s="2">
        <v>38</v>
      </c>
      <c r="AC4" s="2">
        <v>47.471400000000003</v>
      </c>
    </row>
    <row r="5" spans="1:29" x14ac:dyDescent="0.25">
      <c r="A5" s="2">
        <v>305273197</v>
      </c>
      <c r="B5" s="2" t="s">
        <v>36</v>
      </c>
      <c r="C5" s="2" t="s">
        <v>37</v>
      </c>
      <c r="D5" s="2" t="s">
        <v>45</v>
      </c>
      <c r="E5" s="2">
        <v>4683020</v>
      </c>
      <c r="F5" s="2" t="s">
        <v>46</v>
      </c>
      <c r="G5" s="3">
        <v>42339</v>
      </c>
      <c r="H5" s="4">
        <v>0.4375</v>
      </c>
      <c r="I5" s="3">
        <v>42339</v>
      </c>
      <c r="J5" s="4">
        <v>0.4236111111111111</v>
      </c>
      <c r="K5" s="3">
        <v>42339</v>
      </c>
      <c r="L5" s="4">
        <v>0.42708333333333331</v>
      </c>
      <c r="M5" s="3">
        <v>42339</v>
      </c>
      <c r="N5" s="4">
        <v>0.4513888888888889</v>
      </c>
      <c r="O5" s="3">
        <v>42341</v>
      </c>
      <c r="P5" s="4">
        <v>0.20833333333333334</v>
      </c>
      <c r="Q5" s="4">
        <v>0.20833333333333334</v>
      </c>
      <c r="R5" s="3">
        <v>42341</v>
      </c>
      <c r="S5" s="4">
        <v>0.19791666666666666</v>
      </c>
      <c r="T5" s="3">
        <v>42341</v>
      </c>
      <c r="U5" s="4">
        <v>0.22916666666666666</v>
      </c>
      <c r="V5" s="3">
        <v>42341</v>
      </c>
      <c r="W5" s="4">
        <v>0.2638888888888889</v>
      </c>
      <c r="X5" s="2">
        <v>20176</v>
      </c>
      <c r="Y5" s="2">
        <v>26</v>
      </c>
      <c r="Z5" s="2" t="s">
        <v>47</v>
      </c>
      <c r="AA5" s="2">
        <v>6562</v>
      </c>
      <c r="AB5" s="2">
        <v>709</v>
      </c>
      <c r="AC5" s="2">
        <v>716.25490000000002</v>
      </c>
    </row>
    <row r="6" spans="1:29" x14ac:dyDescent="0.25">
      <c r="A6" s="2">
        <v>305273201</v>
      </c>
      <c r="B6" s="2" t="s">
        <v>36</v>
      </c>
      <c r="C6" s="2" t="s">
        <v>37</v>
      </c>
      <c r="D6" s="2" t="s">
        <v>45</v>
      </c>
      <c r="E6" s="2">
        <v>4683020</v>
      </c>
      <c r="F6" s="2" t="s">
        <v>46</v>
      </c>
      <c r="G6" s="3">
        <v>42340</v>
      </c>
      <c r="H6" s="4">
        <v>0.5625</v>
      </c>
      <c r="I6" s="3">
        <v>42340</v>
      </c>
      <c r="J6" s="4">
        <v>0.57638888888888895</v>
      </c>
      <c r="K6" s="3">
        <v>42340</v>
      </c>
      <c r="L6" s="4">
        <v>0.57638888888888895</v>
      </c>
      <c r="M6" s="3">
        <v>42340</v>
      </c>
      <c r="N6" s="4">
        <v>0.60416666666666663</v>
      </c>
      <c r="O6" s="3">
        <v>42342</v>
      </c>
      <c r="P6" s="4">
        <v>0.20833333333333334</v>
      </c>
      <c r="Q6" s="4">
        <v>0.20833333333333334</v>
      </c>
      <c r="R6" s="3">
        <v>42342</v>
      </c>
      <c r="S6" s="4">
        <v>0.19791666666666666</v>
      </c>
      <c r="T6" s="3">
        <v>42342</v>
      </c>
      <c r="U6" s="4">
        <v>0.22916666666666666</v>
      </c>
      <c r="V6" s="3">
        <v>42342</v>
      </c>
      <c r="W6" s="4">
        <v>0.2638888888888889</v>
      </c>
      <c r="X6" s="2">
        <v>20176</v>
      </c>
      <c r="Y6" s="2">
        <v>26</v>
      </c>
      <c r="Z6" s="2" t="s">
        <v>47</v>
      </c>
      <c r="AA6" s="2">
        <v>6562</v>
      </c>
      <c r="AB6" s="2">
        <v>709</v>
      </c>
      <c r="AC6" s="2">
        <v>716.25490000000002</v>
      </c>
    </row>
    <row r="7" spans="1:29" x14ac:dyDescent="0.25">
      <c r="A7" s="2">
        <v>305283722</v>
      </c>
      <c r="B7" s="2" t="s">
        <v>36</v>
      </c>
      <c r="C7" s="2" t="s">
        <v>37</v>
      </c>
      <c r="D7" s="2" t="s">
        <v>48</v>
      </c>
      <c r="E7" s="2">
        <v>3549047</v>
      </c>
      <c r="F7" s="2" t="s">
        <v>49</v>
      </c>
      <c r="G7" s="3">
        <v>42339</v>
      </c>
      <c r="H7" s="4">
        <v>0.58333333333333337</v>
      </c>
      <c r="I7" s="3">
        <v>42339</v>
      </c>
      <c r="J7" s="4">
        <v>0.64583333333333337</v>
      </c>
      <c r="K7" s="3">
        <v>42339</v>
      </c>
      <c r="L7" s="4">
        <v>0.64583333333333337</v>
      </c>
      <c r="M7" s="3">
        <v>42339</v>
      </c>
      <c r="N7" s="4">
        <v>0.66319444444444442</v>
      </c>
      <c r="O7" s="3">
        <v>42340</v>
      </c>
      <c r="P7" s="4">
        <v>0.41666666666666669</v>
      </c>
      <c r="Q7" s="4">
        <v>0.41666666666666669</v>
      </c>
      <c r="R7" s="3">
        <v>42340</v>
      </c>
      <c r="S7" s="4">
        <v>0.41666666666666669</v>
      </c>
      <c r="T7" s="3">
        <v>42340</v>
      </c>
      <c r="U7" s="4">
        <v>0.41666666666666669</v>
      </c>
      <c r="V7" s="3">
        <v>42340</v>
      </c>
      <c r="W7" s="4">
        <v>0.45833333333333331</v>
      </c>
      <c r="X7" s="2">
        <v>24752</v>
      </c>
      <c r="Y7" s="2">
        <v>26</v>
      </c>
      <c r="Z7" s="2" t="s">
        <v>44</v>
      </c>
      <c r="AA7" s="2">
        <v>6562</v>
      </c>
      <c r="AB7" s="2">
        <v>22</v>
      </c>
      <c r="AC7" s="2">
        <v>27.088200000000001</v>
      </c>
    </row>
    <row r="8" spans="1:29" x14ac:dyDescent="0.25">
      <c r="A8" s="2">
        <v>305287440</v>
      </c>
      <c r="B8" s="2" t="s">
        <v>36</v>
      </c>
      <c r="C8" s="2" t="s">
        <v>37</v>
      </c>
      <c r="D8" s="2" t="s">
        <v>48</v>
      </c>
      <c r="E8" s="2">
        <v>3549047</v>
      </c>
      <c r="F8" s="2" t="s">
        <v>49</v>
      </c>
      <c r="G8" s="3">
        <v>42339</v>
      </c>
      <c r="H8" s="4">
        <v>0.47916666666666669</v>
      </c>
      <c r="I8" s="3">
        <v>42339</v>
      </c>
      <c r="J8" s="4">
        <v>0.45833333333333331</v>
      </c>
      <c r="K8" s="3">
        <v>42339</v>
      </c>
      <c r="L8" s="4">
        <v>0.46180555555555558</v>
      </c>
      <c r="M8" s="3">
        <v>42339</v>
      </c>
      <c r="N8" s="4">
        <v>0.4826388888888889</v>
      </c>
      <c r="O8" s="3">
        <v>42339</v>
      </c>
      <c r="P8" s="4">
        <v>0.60416666666666663</v>
      </c>
      <c r="Q8" s="4">
        <v>0.60416666666666663</v>
      </c>
      <c r="R8" s="3">
        <v>42339</v>
      </c>
      <c r="S8" s="4">
        <v>0.60416666666666663</v>
      </c>
      <c r="T8" s="3">
        <v>42339</v>
      </c>
      <c r="U8" s="4">
        <v>0.60416666666666663</v>
      </c>
      <c r="V8" s="3">
        <v>42339</v>
      </c>
      <c r="W8" s="4">
        <v>0.64583333333333337</v>
      </c>
      <c r="X8" s="2">
        <v>24752</v>
      </c>
      <c r="Y8" s="2">
        <v>26</v>
      </c>
      <c r="Z8" s="2" t="s">
        <v>44</v>
      </c>
      <c r="AA8" s="2">
        <v>6562</v>
      </c>
      <c r="AB8" s="2">
        <v>22</v>
      </c>
      <c r="AC8" s="2">
        <v>27.088200000000001</v>
      </c>
    </row>
    <row r="9" spans="1:29" x14ac:dyDescent="0.25">
      <c r="A9" s="2">
        <v>305316583</v>
      </c>
      <c r="B9" s="2" t="s">
        <v>36</v>
      </c>
      <c r="C9" s="2" t="s">
        <v>37</v>
      </c>
      <c r="D9" s="2" t="s">
        <v>50</v>
      </c>
      <c r="E9" s="2">
        <v>769166</v>
      </c>
      <c r="F9" s="2" t="s">
        <v>51</v>
      </c>
      <c r="G9" s="3">
        <v>42340</v>
      </c>
      <c r="H9" s="4">
        <v>0.58333333333333337</v>
      </c>
      <c r="I9" s="3">
        <v>42340</v>
      </c>
      <c r="J9" s="4">
        <v>0.55208333333333337</v>
      </c>
      <c r="K9" s="3">
        <v>42340</v>
      </c>
      <c r="L9" s="4">
        <v>0.55208333333333337</v>
      </c>
      <c r="M9" s="3">
        <v>42340</v>
      </c>
      <c r="N9" s="4">
        <v>0.57638888888888895</v>
      </c>
      <c r="O9" s="3">
        <v>42341</v>
      </c>
      <c r="P9" s="4">
        <v>0.41666666666666669</v>
      </c>
      <c r="Q9" s="4">
        <v>0.41666666666666669</v>
      </c>
      <c r="R9" s="3">
        <v>42341</v>
      </c>
      <c r="S9" s="4">
        <v>0.41666666666666669</v>
      </c>
      <c r="T9" s="3">
        <v>42341</v>
      </c>
      <c r="U9" s="4">
        <v>0.41666666666666669</v>
      </c>
      <c r="V9" s="3">
        <v>42341</v>
      </c>
      <c r="W9" s="4">
        <v>0.41666666666666669</v>
      </c>
      <c r="X9" s="2">
        <v>26808</v>
      </c>
      <c r="Y9" s="2">
        <v>24</v>
      </c>
      <c r="Z9" s="2" t="s">
        <v>52</v>
      </c>
      <c r="AA9" s="2">
        <v>6562</v>
      </c>
      <c r="AB9" s="2">
        <v>326</v>
      </c>
      <c r="AC9" s="2">
        <v>363.00869999999998</v>
      </c>
    </row>
    <row r="10" spans="1:29" x14ac:dyDescent="0.25">
      <c r="A10" s="2">
        <v>305316980</v>
      </c>
      <c r="B10" s="2" t="s">
        <v>36</v>
      </c>
      <c r="C10" s="2" t="s">
        <v>37</v>
      </c>
      <c r="D10" s="2" t="s">
        <v>50</v>
      </c>
      <c r="E10" s="2">
        <v>769166</v>
      </c>
      <c r="F10" s="2" t="s">
        <v>51</v>
      </c>
      <c r="G10" s="3">
        <v>42339</v>
      </c>
      <c r="H10" s="4">
        <v>0.60416666666666663</v>
      </c>
      <c r="I10" s="3">
        <v>42339</v>
      </c>
      <c r="J10" s="4">
        <v>0.45833333333333331</v>
      </c>
      <c r="K10" s="3">
        <v>42339</v>
      </c>
      <c r="L10" s="4">
        <v>0.46180555555555558</v>
      </c>
      <c r="M10" s="3">
        <v>42339</v>
      </c>
      <c r="N10" s="4">
        <v>0.47222222222222227</v>
      </c>
      <c r="O10" s="3">
        <v>42340</v>
      </c>
      <c r="P10" s="4">
        <v>0.41666666666666669</v>
      </c>
      <c r="Q10" s="4">
        <v>0.41666666666666669</v>
      </c>
      <c r="R10" s="3">
        <v>42340</v>
      </c>
      <c r="S10" s="4">
        <v>0.41666666666666669</v>
      </c>
      <c r="T10" s="3">
        <v>42340</v>
      </c>
      <c r="U10" s="4">
        <v>0.41666666666666669</v>
      </c>
      <c r="V10" s="3">
        <v>42340</v>
      </c>
      <c r="W10" s="4">
        <v>0.44791666666666669</v>
      </c>
      <c r="X10" s="2">
        <v>26322</v>
      </c>
      <c r="Y10" s="2">
        <v>24</v>
      </c>
      <c r="Z10" s="2" t="s">
        <v>53</v>
      </c>
      <c r="AA10" s="2">
        <v>6562</v>
      </c>
      <c r="AB10" s="2">
        <v>326</v>
      </c>
      <c r="AC10" s="2">
        <v>361.37259999999998</v>
      </c>
    </row>
    <row r="11" spans="1:29" x14ac:dyDescent="0.25">
      <c r="A11" s="2">
        <v>305513968</v>
      </c>
      <c r="B11" s="2" t="s">
        <v>36</v>
      </c>
      <c r="C11" s="2" t="s">
        <v>37</v>
      </c>
      <c r="D11" s="2" t="s">
        <v>54</v>
      </c>
      <c r="E11" s="2">
        <v>770574</v>
      </c>
      <c r="F11" s="2" t="s">
        <v>55</v>
      </c>
      <c r="G11" s="3">
        <v>42339</v>
      </c>
      <c r="H11" s="4">
        <v>0.58333333333333337</v>
      </c>
      <c r="I11" s="3">
        <v>42339</v>
      </c>
      <c r="J11" s="4">
        <v>0.41666666666666669</v>
      </c>
      <c r="K11" s="3">
        <v>42339</v>
      </c>
      <c r="L11" s="4">
        <v>0.4201388888888889</v>
      </c>
      <c r="M11" s="3">
        <v>42339</v>
      </c>
      <c r="N11" s="4">
        <v>0.4375</v>
      </c>
      <c r="O11" s="3">
        <v>42340</v>
      </c>
      <c r="P11" s="4">
        <v>0.4375</v>
      </c>
      <c r="Q11" s="4">
        <v>0.4375</v>
      </c>
      <c r="R11" s="3">
        <v>42340</v>
      </c>
      <c r="S11" s="4">
        <v>0.4375</v>
      </c>
      <c r="T11" s="3">
        <v>42340</v>
      </c>
      <c r="U11" s="4">
        <v>0.4375</v>
      </c>
      <c r="V11" s="3">
        <v>42340</v>
      </c>
      <c r="W11" s="4">
        <v>0.47916666666666669</v>
      </c>
      <c r="X11" s="2">
        <v>26160</v>
      </c>
      <c r="Y11" s="2">
        <v>24</v>
      </c>
      <c r="Z11" s="2" t="s">
        <v>40</v>
      </c>
      <c r="AA11" s="2">
        <v>6562</v>
      </c>
      <c r="AB11" s="2">
        <v>47</v>
      </c>
      <c r="AC11" s="2">
        <v>58.574800000000003</v>
      </c>
    </row>
    <row r="12" spans="1:29" x14ac:dyDescent="0.25">
      <c r="A12" s="2">
        <v>305549353</v>
      </c>
      <c r="B12" s="2" t="s">
        <v>36</v>
      </c>
      <c r="C12" s="2" t="s">
        <v>37</v>
      </c>
      <c r="D12" s="2" t="s">
        <v>56</v>
      </c>
      <c r="E12" s="2">
        <v>883462</v>
      </c>
      <c r="F12" s="2" t="s">
        <v>42</v>
      </c>
      <c r="G12" s="3">
        <v>42339</v>
      </c>
      <c r="H12" s="4">
        <v>0.45833333333333331</v>
      </c>
      <c r="I12" s="3">
        <v>42339</v>
      </c>
      <c r="J12" s="4">
        <v>0.45833333333333331</v>
      </c>
      <c r="K12" s="3">
        <v>42339</v>
      </c>
      <c r="L12" s="4">
        <v>0.46180555555555558</v>
      </c>
      <c r="M12" s="3">
        <v>42339</v>
      </c>
      <c r="N12" s="4">
        <v>0.47916666666666669</v>
      </c>
      <c r="O12" s="3">
        <v>42339</v>
      </c>
      <c r="P12" s="4">
        <v>0.625</v>
      </c>
      <c r="Q12" s="4">
        <v>0.625</v>
      </c>
      <c r="R12" s="3">
        <v>42339</v>
      </c>
      <c r="S12" s="4">
        <v>0.65416666666666667</v>
      </c>
      <c r="T12" s="3">
        <v>42339</v>
      </c>
      <c r="U12" s="4">
        <v>0.65416666666666667</v>
      </c>
      <c r="V12" s="3">
        <v>42339</v>
      </c>
      <c r="W12" s="4">
        <v>0.6958333333333333</v>
      </c>
      <c r="X12" s="2">
        <v>27048</v>
      </c>
      <c r="Y12" s="2">
        <v>24</v>
      </c>
      <c r="Z12" s="2" t="s">
        <v>57</v>
      </c>
      <c r="AA12" s="2">
        <v>6562</v>
      </c>
      <c r="AB12" s="2">
        <v>38</v>
      </c>
      <c r="AC12" s="2">
        <v>47.685899999999997</v>
      </c>
    </row>
    <row r="13" spans="1:29" x14ac:dyDescent="0.25">
      <c r="A13" s="2">
        <v>305626322</v>
      </c>
      <c r="B13" s="2" t="s">
        <v>36</v>
      </c>
      <c r="C13" s="2" t="s">
        <v>37</v>
      </c>
      <c r="D13" s="2" t="s">
        <v>58</v>
      </c>
      <c r="E13" s="2">
        <v>4071043</v>
      </c>
      <c r="F13" s="2" t="s">
        <v>59</v>
      </c>
      <c r="G13" s="3">
        <v>42340</v>
      </c>
      <c r="H13" s="4">
        <v>0.58333333333333337</v>
      </c>
      <c r="I13" s="3">
        <v>42340</v>
      </c>
      <c r="J13" s="4">
        <v>0.55208333333333337</v>
      </c>
      <c r="K13" s="3">
        <v>42340</v>
      </c>
      <c r="L13" s="4">
        <v>0.5625</v>
      </c>
      <c r="M13" s="3">
        <v>42340</v>
      </c>
      <c r="N13" s="4">
        <v>0.56944444444444442</v>
      </c>
      <c r="O13" s="3">
        <v>42341</v>
      </c>
      <c r="P13" s="4">
        <v>0.47916666666666669</v>
      </c>
      <c r="Q13" s="4">
        <v>0.47916666666666669</v>
      </c>
      <c r="R13" s="3">
        <v>42341</v>
      </c>
      <c r="S13" s="4">
        <v>0.4375</v>
      </c>
      <c r="T13" s="3">
        <v>42341</v>
      </c>
      <c r="U13" s="4">
        <v>0.45833333333333331</v>
      </c>
      <c r="V13" s="3">
        <v>42341</v>
      </c>
      <c r="W13" s="4">
        <v>0.48958333333333331</v>
      </c>
      <c r="X13" s="2">
        <v>27168</v>
      </c>
      <c r="Y13" s="2">
        <v>24</v>
      </c>
      <c r="Z13" s="2" t="s">
        <v>60</v>
      </c>
      <c r="AA13" s="2">
        <v>6562</v>
      </c>
      <c r="AB13" s="2">
        <v>126</v>
      </c>
      <c r="AC13" s="2">
        <v>145.1498</v>
      </c>
    </row>
    <row r="14" spans="1:29" x14ac:dyDescent="0.25">
      <c r="A14" s="2">
        <v>305631855</v>
      </c>
      <c r="B14" s="2" t="s">
        <v>36</v>
      </c>
      <c r="C14" s="2" t="s">
        <v>37</v>
      </c>
      <c r="D14" s="2" t="s">
        <v>61</v>
      </c>
      <c r="E14" s="2">
        <v>2700651</v>
      </c>
      <c r="F14" s="2" t="s">
        <v>62</v>
      </c>
      <c r="G14" s="3">
        <v>42339</v>
      </c>
      <c r="H14" s="4">
        <v>0.35416666666666669</v>
      </c>
      <c r="I14" s="3">
        <v>42339</v>
      </c>
      <c r="J14" s="4">
        <v>0.35416666666666669</v>
      </c>
      <c r="K14" s="3">
        <v>42339</v>
      </c>
      <c r="L14" s="4">
        <v>0.3576388888888889</v>
      </c>
      <c r="M14" s="3">
        <v>42339</v>
      </c>
      <c r="N14" s="4">
        <v>0.38125000000000003</v>
      </c>
      <c r="O14" s="3">
        <v>42340</v>
      </c>
      <c r="P14" s="4">
        <v>0.3125</v>
      </c>
      <c r="Q14" s="4">
        <v>0.3125</v>
      </c>
      <c r="R14" s="3">
        <v>42340</v>
      </c>
      <c r="S14" s="4">
        <v>0.29166666666666669</v>
      </c>
      <c r="T14" s="3">
        <v>42340</v>
      </c>
      <c r="U14" s="4">
        <v>0.30555555555555552</v>
      </c>
      <c r="V14" s="3">
        <v>42340</v>
      </c>
      <c r="W14" s="4">
        <v>0.34027777777777773</v>
      </c>
      <c r="X14" s="2">
        <v>26095</v>
      </c>
      <c r="Y14" s="2">
        <v>26</v>
      </c>
      <c r="Z14" s="2" t="s">
        <v>63</v>
      </c>
      <c r="AA14" s="2">
        <v>6562</v>
      </c>
      <c r="AB14" s="2">
        <v>348</v>
      </c>
      <c r="AC14" s="2">
        <v>384.94740000000002</v>
      </c>
    </row>
    <row r="15" spans="1:29" x14ac:dyDescent="0.25">
      <c r="A15" s="2">
        <v>305631989</v>
      </c>
      <c r="B15" s="2" t="s">
        <v>36</v>
      </c>
      <c r="C15" s="2" t="s">
        <v>37</v>
      </c>
      <c r="D15" s="2" t="s">
        <v>64</v>
      </c>
      <c r="E15" s="2">
        <v>771170</v>
      </c>
      <c r="F15" s="2" t="s">
        <v>65</v>
      </c>
      <c r="G15" s="3">
        <v>42339</v>
      </c>
      <c r="H15" s="4">
        <v>0.41666666666666669</v>
      </c>
      <c r="I15" s="3">
        <v>42339</v>
      </c>
      <c r="J15" s="4">
        <v>0.40625</v>
      </c>
      <c r="K15" s="3">
        <v>42339</v>
      </c>
      <c r="L15" s="4">
        <v>0.40972222222222227</v>
      </c>
      <c r="M15" s="3">
        <v>42339</v>
      </c>
      <c r="N15" s="4">
        <v>0.41944444444444445</v>
      </c>
      <c r="O15" s="3">
        <v>42339</v>
      </c>
      <c r="P15" s="4">
        <v>0.58333333333333337</v>
      </c>
      <c r="Q15" s="4">
        <v>0.58333333333333337</v>
      </c>
      <c r="R15" s="3">
        <v>42339</v>
      </c>
      <c r="S15" s="4">
        <v>0.58333333333333337</v>
      </c>
      <c r="T15" s="3">
        <v>42339</v>
      </c>
      <c r="U15" s="4">
        <v>0.58333333333333337</v>
      </c>
      <c r="V15" s="3">
        <v>42339</v>
      </c>
      <c r="W15" s="4">
        <v>0.625</v>
      </c>
      <c r="X15" s="2">
        <v>28300</v>
      </c>
      <c r="Y15" s="2">
        <v>25</v>
      </c>
      <c r="Z15" s="2" t="s">
        <v>66</v>
      </c>
      <c r="AA15" s="2">
        <v>6562</v>
      </c>
      <c r="AB15" s="2">
        <v>158</v>
      </c>
      <c r="AC15" s="2">
        <v>183.87790000000001</v>
      </c>
    </row>
    <row r="16" spans="1:29" x14ac:dyDescent="0.25">
      <c r="A16" s="2">
        <v>305634944</v>
      </c>
      <c r="B16" s="2" t="s">
        <v>36</v>
      </c>
      <c r="C16" s="2" t="s">
        <v>37</v>
      </c>
      <c r="D16" s="2" t="s">
        <v>56</v>
      </c>
      <c r="E16" s="2">
        <v>883462</v>
      </c>
      <c r="F16" s="2" t="s">
        <v>42</v>
      </c>
      <c r="G16" s="3">
        <v>42340</v>
      </c>
      <c r="H16" s="4">
        <v>0.41666666666666669</v>
      </c>
      <c r="I16" s="3">
        <v>42340</v>
      </c>
      <c r="J16" s="4">
        <v>0.375</v>
      </c>
      <c r="K16" s="3">
        <v>42340</v>
      </c>
      <c r="L16" s="4">
        <v>0.375</v>
      </c>
      <c r="M16" s="3">
        <v>42340</v>
      </c>
      <c r="N16" s="4">
        <v>0.39583333333333331</v>
      </c>
      <c r="O16" s="3">
        <v>42341</v>
      </c>
      <c r="P16" s="4">
        <v>0.25</v>
      </c>
      <c r="Q16" s="4">
        <v>0.25</v>
      </c>
      <c r="R16" s="3">
        <v>42341</v>
      </c>
      <c r="S16" s="4">
        <v>0.25</v>
      </c>
      <c r="T16" s="3">
        <v>42341</v>
      </c>
      <c r="U16" s="4">
        <v>0.25</v>
      </c>
      <c r="V16" s="3">
        <v>42341</v>
      </c>
      <c r="W16" s="4">
        <v>0.29166666666666669</v>
      </c>
      <c r="X16" s="2">
        <v>27168</v>
      </c>
      <c r="Y16" s="2">
        <v>24</v>
      </c>
      <c r="Z16" s="2" t="s">
        <v>40</v>
      </c>
      <c r="AA16" s="2">
        <v>6562</v>
      </c>
      <c r="AB16" s="2">
        <v>38</v>
      </c>
      <c r="AC16" s="2">
        <v>47.739600000000003</v>
      </c>
    </row>
    <row r="17" spans="1:29" x14ac:dyDescent="0.25">
      <c r="A17" s="2">
        <v>305641790</v>
      </c>
      <c r="B17" s="2" t="s">
        <v>36</v>
      </c>
      <c r="C17" s="2" t="s">
        <v>37</v>
      </c>
      <c r="D17" s="2" t="s">
        <v>67</v>
      </c>
      <c r="E17" s="2">
        <v>770234</v>
      </c>
      <c r="F17" s="2" t="s">
        <v>68</v>
      </c>
      <c r="G17" s="3">
        <v>42339</v>
      </c>
      <c r="H17" s="4">
        <v>0.60416666666666663</v>
      </c>
      <c r="I17" s="3">
        <v>42339</v>
      </c>
      <c r="J17" s="4">
        <v>0.62152777777777779</v>
      </c>
      <c r="K17" s="3">
        <v>42339</v>
      </c>
      <c r="L17" s="4">
        <v>0.62152777777777779</v>
      </c>
      <c r="M17" s="3">
        <v>42339</v>
      </c>
      <c r="N17" s="4">
        <v>0.64027777777777783</v>
      </c>
      <c r="O17" s="3">
        <v>42340</v>
      </c>
      <c r="P17" s="4">
        <v>0.42708333333333331</v>
      </c>
      <c r="Q17" s="4">
        <v>0.42708333333333331</v>
      </c>
      <c r="R17" s="3">
        <v>42340</v>
      </c>
      <c r="S17" s="4">
        <v>0.41666666666666669</v>
      </c>
      <c r="T17" s="3">
        <v>42340</v>
      </c>
      <c r="U17" s="4">
        <v>0.41666666666666669</v>
      </c>
      <c r="V17" s="3">
        <v>42340</v>
      </c>
      <c r="W17" s="4">
        <v>0.45833333333333331</v>
      </c>
      <c r="X17" s="2">
        <v>26362</v>
      </c>
      <c r="Y17" s="2">
        <v>24</v>
      </c>
      <c r="Z17" s="2" t="s">
        <v>69</v>
      </c>
      <c r="AA17" s="2">
        <v>6562</v>
      </c>
      <c r="AB17" s="2">
        <v>76</v>
      </c>
      <c r="AC17" s="2">
        <v>94.862300000000005</v>
      </c>
    </row>
    <row r="18" spans="1:29" x14ac:dyDescent="0.25">
      <c r="A18" s="2">
        <v>305651338</v>
      </c>
      <c r="B18" s="2" t="s">
        <v>36</v>
      </c>
      <c r="C18" s="2" t="s">
        <v>37</v>
      </c>
      <c r="D18" s="2" t="s">
        <v>70</v>
      </c>
      <c r="E18" s="2">
        <v>960754</v>
      </c>
      <c r="F18" s="2" t="s">
        <v>71</v>
      </c>
      <c r="G18" s="3">
        <v>42339</v>
      </c>
      <c r="H18" s="4">
        <v>0.3125</v>
      </c>
      <c r="I18" s="3">
        <v>42339</v>
      </c>
      <c r="J18" s="4">
        <v>0.33333333333333331</v>
      </c>
      <c r="K18" s="3">
        <v>42339</v>
      </c>
      <c r="L18" s="4">
        <v>0.33680555555555558</v>
      </c>
      <c r="M18" s="3">
        <v>42339</v>
      </c>
      <c r="N18" s="4">
        <v>0.34791666666666665</v>
      </c>
      <c r="O18" s="3">
        <v>42340</v>
      </c>
      <c r="P18" s="4">
        <v>0.375</v>
      </c>
      <c r="Q18" s="4">
        <v>0.375</v>
      </c>
      <c r="R18" s="3">
        <v>42340</v>
      </c>
      <c r="S18" s="4">
        <v>0.40277777777777773</v>
      </c>
      <c r="T18" s="3">
        <v>42340</v>
      </c>
      <c r="U18" s="4">
        <v>0.40625</v>
      </c>
      <c r="V18" s="3">
        <v>42340</v>
      </c>
      <c r="W18" s="4">
        <v>0.5</v>
      </c>
      <c r="X18" s="2">
        <v>26740</v>
      </c>
      <c r="Y18" s="2">
        <v>25</v>
      </c>
      <c r="Z18" s="2" t="s">
        <v>72</v>
      </c>
      <c r="AA18" s="2">
        <v>6562</v>
      </c>
      <c r="AB18" s="2">
        <v>62</v>
      </c>
      <c r="AC18" s="2">
        <v>77.643900000000002</v>
      </c>
    </row>
    <row r="19" spans="1:29" x14ac:dyDescent="0.25">
      <c r="A19" s="2">
        <v>305669371</v>
      </c>
      <c r="B19" s="2" t="s">
        <v>36</v>
      </c>
      <c r="C19" s="2" t="s">
        <v>37</v>
      </c>
      <c r="D19" s="2" t="s">
        <v>61</v>
      </c>
      <c r="E19" s="2">
        <v>2700651</v>
      </c>
      <c r="F19" s="2" t="s">
        <v>62</v>
      </c>
      <c r="G19" s="3">
        <v>42340</v>
      </c>
      <c r="H19" s="4">
        <v>0.52083333333333337</v>
      </c>
      <c r="I19" s="3">
        <v>42340</v>
      </c>
      <c r="J19" s="4">
        <v>0.60416666666666663</v>
      </c>
      <c r="K19" s="3">
        <v>42340</v>
      </c>
      <c r="L19" s="4">
        <v>0.60416666666666663</v>
      </c>
      <c r="M19" s="3">
        <v>42340</v>
      </c>
      <c r="N19" s="4">
        <v>0.62083333333333335</v>
      </c>
      <c r="O19" s="3">
        <v>42341</v>
      </c>
      <c r="P19" s="4">
        <v>0.47916666666666669</v>
      </c>
      <c r="Q19" s="4">
        <v>0.47916666666666669</v>
      </c>
      <c r="R19" s="3">
        <v>42341</v>
      </c>
      <c r="S19" s="4">
        <v>0.46527777777777773</v>
      </c>
      <c r="T19" s="3">
        <v>42341</v>
      </c>
      <c r="U19" s="4">
        <v>0.4826388888888889</v>
      </c>
      <c r="V19" s="3">
        <v>42341</v>
      </c>
      <c r="W19" s="4">
        <v>0.51041666666666663</v>
      </c>
      <c r="X19" s="2">
        <v>26673</v>
      </c>
      <c r="Y19" s="2">
        <v>24</v>
      </c>
      <c r="Z19" s="2" t="s">
        <v>63</v>
      </c>
      <c r="AA19" s="2">
        <v>6562</v>
      </c>
      <c r="AB19" s="2">
        <v>348</v>
      </c>
      <c r="AC19" s="2">
        <v>387.0394</v>
      </c>
    </row>
    <row r="20" spans="1:29" x14ac:dyDescent="0.25">
      <c r="A20" s="2">
        <v>305724711</v>
      </c>
      <c r="B20" s="2" t="s">
        <v>36</v>
      </c>
      <c r="C20" s="2" t="s">
        <v>37</v>
      </c>
      <c r="D20" s="2" t="s">
        <v>73</v>
      </c>
      <c r="E20" s="2">
        <v>766430</v>
      </c>
      <c r="F20" s="2" t="s">
        <v>74</v>
      </c>
      <c r="G20" s="3">
        <v>42340</v>
      </c>
      <c r="H20" s="4">
        <v>0.29166666666666669</v>
      </c>
      <c r="I20" s="3">
        <v>42340</v>
      </c>
      <c r="J20" s="4">
        <v>0.30208333333333331</v>
      </c>
      <c r="K20" s="3">
        <v>42340</v>
      </c>
      <c r="L20" s="4">
        <v>0.30555555555555552</v>
      </c>
      <c r="M20" s="3">
        <v>42340</v>
      </c>
      <c r="N20" s="4">
        <v>0.32291666666666669</v>
      </c>
      <c r="O20" s="3">
        <v>42340</v>
      </c>
      <c r="P20" s="4">
        <v>0.375</v>
      </c>
      <c r="Q20" s="4">
        <v>0.375</v>
      </c>
      <c r="R20" s="3">
        <v>42340</v>
      </c>
      <c r="S20" s="4">
        <v>0.375</v>
      </c>
      <c r="T20" s="3">
        <v>42340</v>
      </c>
      <c r="U20" s="4">
        <v>0.375</v>
      </c>
      <c r="V20" s="3">
        <v>42340</v>
      </c>
      <c r="W20" s="4">
        <v>0.40625</v>
      </c>
      <c r="X20" s="2">
        <v>24757</v>
      </c>
      <c r="Y20" s="2">
        <v>26</v>
      </c>
      <c r="Z20" s="2" t="s">
        <v>53</v>
      </c>
      <c r="AA20" s="2">
        <v>6562</v>
      </c>
      <c r="AB20" s="2">
        <v>43</v>
      </c>
      <c r="AC20" s="2">
        <v>52.969499999999996</v>
      </c>
    </row>
    <row r="21" spans="1:29" x14ac:dyDescent="0.25">
      <c r="A21" s="2">
        <v>305741522</v>
      </c>
      <c r="B21" s="2" t="s">
        <v>36</v>
      </c>
      <c r="C21" s="2" t="s">
        <v>37</v>
      </c>
      <c r="D21" s="2" t="s">
        <v>41</v>
      </c>
      <c r="E21" s="2">
        <v>2700921</v>
      </c>
      <c r="F21" s="2" t="s">
        <v>42</v>
      </c>
      <c r="G21" s="3">
        <v>42339</v>
      </c>
      <c r="H21" s="4">
        <v>0.58333333333333337</v>
      </c>
      <c r="I21" s="3">
        <v>42339</v>
      </c>
      <c r="J21" s="4">
        <v>0.58333333333333337</v>
      </c>
      <c r="K21" s="3">
        <v>42339</v>
      </c>
      <c r="L21" s="4">
        <v>0.58333333333333337</v>
      </c>
      <c r="M21" s="3">
        <v>42339</v>
      </c>
      <c r="N21" s="4">
        <v>0.61111111111111105</v>
      </c>
      <c r="O21" s="3">
        <v>42340</v>
      </c>
      <c r="P21" s="4">
        <v>0.33333333333333331</v>
      </c>
      <c r="Q21" s="4">
        <v>0.33333333333333331</v>
      </c>
      <c r="R21" s="3">
        <v>42340</v>
      </c>
      <c r="S21" s="4">
        <v>0.33333333333333331</v>
      </c>
      <c r="T21" s="3">
        <v>42340</v>
      </c>
      <c r="U21" s="4">
        <v>0.33333333333333331</v>
      </c>
      <c r="V21" s="3">
        <v>42340</v>
      </c>
      <c r="W21" s="4">
        <v>0.375</v>
      </c>
      <c r="X21" s="2">
        <v>28300</v>
      </c>
      <c r="Y21" s="2">
        <v>25</v>
      </c>
      <c r="Z21" s="2" t="s">
        <v>43</v>
      </c>
      <c r="AA21" s="2">
        <v>6562</v>
      </c>
      <c r="AB21" s="2">
        <v>38</v>
      </c>
      <c r="AC21" s="2">
        <v>48.195500000000003</v>
      </c>
    </row>
    <row r="22" spans="1:29" x14ac:dyDescent="0.25">
      <c r="A22" s="2">
        <v>305756966</v>
      </c>
      <c r="B22" s="2" t="s">
        <v>36</v>
      </c>
      <c r="C22" s="2" t="s">
        <v>37</v>
      </c>
      <c r="D22" s="2" t="s">
        <v>75</v>
      </c>
      <c r="E22" s="2">
        <v>3372116</v>
      </c>
      <c r="F22" s="2" t="s">
        <v>76</v>
      </c>
      <c r="G22" s="3">
        <v>42339</v>
      </c>
      <c r="H22" s="4">
        <v>0.64583333333333337</v>
      </c>
      <c r="I22" s="3">
        <v>42339</v>
      </c>
      <c r="J22" s="4">
        <v>0.61458333333333337</v>
      </c>
      <c r="K22" s="3">
        <v>42339</v>
      </c>
      <c r="L22" s="4">
        <v>0.61458333333333337</v>
      </c>
      <c r="M22" s="3">
        <v>42339</v>
      </c>
      <c r="N22" s="4">
        <v>0.64027777777777783</v>
      </c>
      <c r="O22" s="3">
        <v>42340</v>
      </c>
      <c r="P22" s="4">
        <v>0.33333333333333331</v>
      </c>
      <c r="Q22" s="4">
        <v>0.33333333333333331</v>
      </c>
      <c r="R22" s="3">
        <v>42340</v>
      </c>
      <c r="S22" s="4">
        <v>0.3125</v>
      </c>
      <c r="T22" s="3">
        <v>42340</v>
      </c>
      <c r="U22" s="4">
        <v>0.33333333333333331</v>
      </c>
      <c r="V22" s="3">
        <v>42340</v>
      </c>
      <c r="W22" s="4">
        <v>0.36458333333333331</v>
      </c>
      <c r="X22" s="2">
        <v>24662</v>
      </c>
      <c r="Y22" s="2">
        <v>26</v>
      </c>
      <c r="Z22" s="2" t="s">
        <v>60</v>
      </c>
      <c r="AA22" s="2">
        <v>6562</v>
      </c>
      <c r="AB22" s="2">
        <v>144</v>
      </c>
      <c r="AC22" s="2">
        <v>162.18049999999999</v>
      </c>
    </row>
    <row r="23" spans="1:29" x14ac:dyDescent="0.25">
      <c r="A23" s="2">
        <v>305756967</v>
      </c>
      <c r="B23" s="2" t="s">
        <v>36</v>
      </c>
      <c r="C23" s="2" t="s">
        <v>37</v>
      </c>
      <c r="D23" s="2" t="s">
        <v>75</v>
      </c>
      <c r="E23" s="2">
        <v>3372116</v>
      </c>
      <c r="F23" s="2" t="s">
        <v>76</v>
      </c>
      <c r="G23" s="3">
        <v>42340</v>
      </c>
      <c r="H23" s="4">
        <v>0.625</v>
      </c>
      <c r="I23" s="3">
        <v>42340</v>
      </c>
      <c r="J23" s="4">
        <v>0.625</v>
      </c>
      <c r="K23" s="3">
        <v>42340</v>
      </c>
      <c r="L23" s="4">
        <v>0.625</v>
      </c>
      <c r="M23" s="3">
        <v>42340</v>
      </c>
      <c r="N23" s="4">
        <v>0.64583333333333337</v>
      </c>
      <c r="O23" s="3">
        <v>42341</v>
      </c>
      <c r="P23" s="4">
        <v>0.29166666666666669</v>
      </c>
      <c r="Q23" s="4">
        <v>0.29166666666666669</v>
      </c>
      <c r="R23" s="3">
        <v>42341</v>
      </c>
      <c r="S23" s="4">
        <v>0.29166666666666669</v>
      </c>
      <c r="T23" s="3">
        <v>42341</v>
      </c>
      <c r="U23" s="4">
        <v>0.29166666666666669</v>
      </c>
      <c r="V23" s="3">
        <v>42341</v>
      </c>
      <c r="W23" s="4">
        <v>0.33333333333333331</v>
      </c>
      <c r="X23" s="2">
        <v>27070</v>
      </c>
      <c r="Y23" s="2">
        <v>24</v>
      </c>
      <c r="Z23" s="2" t="s">
        <v>66</v>
      </c>
      <c r="AA23" s="2">
        <v>6562</v>
      </c>
      <c r="AB23" s="2">
        <v>144</v>
      </c>
      <c r="AC23" s="2">
        <v>165.74760000000001</v>
      </c>
    </row>
    <row r="24" spans="1:29" x14ac:dyDescent="0.25">
      <c r="A24" s="2">
        <v>305756970</v>
      </c>
      <c r="B24" s="2" t="s">
        <v>36</v>
      </c>
      <c r="C24" s="2" t="s">
        <v>37</v>
      </c>
      <c r="D24" s="2" t="s">
        <v>50</v>
      </c>
      <c r="E24" s="2">
        <v>769166</v>
      </c>
      <c r="F24" s="2" t="s">
        <v>51</v>
      </c>
      <c r="G24" s="3">
        <v>42339</v>
      </c>
      <c r="H24" s="4">
        <v>0.4375</v>
      </c>
      <c r="I24" s="3">
        <v>42339</v>
      </c>
      <c r="J24" s="4">
        <v>0.63541666666666663</v>
      </c>
      <c r="K24" s="3">
        <v>42339</v>
      </c>
      <c r="L24" s="4">
        <v>0.63541666666666663</v>
      </c>
      <c r="M24" s="3">
        <v>42339</v>
      </c>
      <c r="N24" s="4">
        <v>0.65625</v>
      </c>
      <c r="O24" s="3">
        <v>42340</v>
      </c>
      <c r="P24" s="4">
        <v>0.25</v>
      </c>
      <c r="Q24" s="4">
        <v>0.25</v>
      </c>
      <c r="R24" s="3">
        <v>42340</v>
      </c>
      <c r="S24" s="4">
        <v>0.25</v>
      </c>
      <c r="T24" s="3">
        <v>42340</v>
      </c>
      <c r="U24" s="4">
        <v>0.25</v>
      </c>
      <c r="V24" s="3">
        <v>42340</v>
      </c>
      <c r="W24" s="4">
        <v>0.27083333333333331</v>
      </c>
      <c r="X24" s="2">
        <v>28300</v>
      </c>
      <c r="Y24" s="2">
        <v>25</v>
      </c>
      <c r="Z24" s="2" t="s">
        <v>77</v>
      </c>
      <c r="AA24" s="2">
        <v>6562</v>
      </c>
      <c r="AB24" s="2">
        <v>326</v>
      </c>
      <c r="AC24" s="2">
        <v>368.05079999999998</v>
      </c>
    </row>
    <row r="25" spans="1:29" x14ac:dyDescent="0.25">
      <c r="A25" s="2">
        <v>305757998</v>
      </c>
      <c r="B25" s="2" t="s">
        <v>36</v>
      </c>
      <c r="C25" s="2" t="s">
        <v>37</v>
      </c>
      <c r="D25" s="2" t="s">
        <v>54</v>
      </c>
      <c r="E25" s="2">
        <v>770574</v>
      </c>
      <c r="F25" s="2" t="s">
        <v>55</v>
      </c>
      <c r="G25" s="3">
        <v>42340</v>
      </c>
      <c r="H25" s="4">
        <v>0.35416666666666669</v>
      </c>
      <c r="I25" s="3">
        <v>42340</v>
      </c>
      <c r="J25" s="4">
        <v>0.34722222222222227</v>
      </c>
      <c r="K25" s="3">
        <v>42340</v>
      </c>
      <c r="L25" s="4">
        <v>0.35069444444444442</v>
      </c>
      <c r="M25" s="3">
        <v>42340</v>
      </c>
      <c r="N25" s="4">
        <v>0.3611111111111111</v>
      </c>
      <c r="O25" s="3">
        <v>42340</v>
      </c>
      <c r="P25" s="4">
        <v>0.47916666666666669</v>
      </c>
      <c r="Q25" s="4">
        <v>0.47916666666666669</v>
      </c>
      <c r="R25" s="3">
        <v>42340</v>
      </c>
      <c r="S25" s="4">
        <v>0.45833333333333331</v>
      </c>
      <c r="T25" s="3">
        <v>42340</v>
      </c>
      <c r="U25" s="4">
        <v>0.47916666666666669</v>
      </c>
      <c r="V25" s="3">
        <v>42340</v>
      </c>
      <c r="W25" s="4">
        <v>0.52083333333333337</v>
      </c>
      <c r="X25" s="2">
        <v>25740</v>
      </c>
      <c r="Y25" s="2">
        <v>26</v>
      </c>
      <c r="Z25" s="2" t="s">
        <v>78</v>
      </c>
      <c r="AA25" s="2">
        <v>6562</v>
      </c>
      <c r="AB25" s="2">
        <v>47</v>
      </c>
      <c r="AC25" s="2">
        <v>58.360300000000002</v>
      </c>
    </row>
    <row r="26" spans="1:29" x14ac:dyDescent="0.25">
      <c r="A26" s="2">
        <v>305760030</v>
      </c>
      <c r="B26" s="2" t="s">
        <v>36</v>
      </c>
      <c r="C26" s="2" t="s">
        <v>37</v>
      </c>
      <c r="D26" s="2" t="s">
        <v>79</v>
      </c>
      <c r="E26" s="2">
        <v>4482669</v>
      </c>
      <c r="F26" s="2" t="s">
        <v>80</v>
      </c>
      <c r="G26" s="3">
        <v>42340</v>
      </c>
      <c r="H26" s="4">
        <v>0.60416666666666663</v>
      </c>
      <c r="I26" s="3">
        <v>42340</v>
      </c>
      <c r="J26" s="4">
        <v>0.64583333333333337</v>
      </c>
      <c r="K26" s="3">
        <v>42340</v>
      </c>
      <c r="L26" s="4">
        <v>0.64583333333333337</v>
      </c>
      <c r="M26" s="3">
        <v>42340</v>
      </c>
      <c r="N26" s="4">
        <v>0.66319444444444442</v>
      </c>
      <c r="O26" s="3">
        <v>42341</v>
      </c>
      <c r="P26" s="4">
        <v>0.3125</v>
      </c>
      <c r="Q26" s="4">
        <v>0.3125</v>
      </c>
      <c r="R26" s="3">
        <v>42341</v>
      </c>
      <c r="S26" s="4">
        <v>0.3125</v>
      </c>
      <c r="T26" s="3">
        <v>42341</v>
      </c>
      <c r="U26" s="4">
        <v>0.3125</v>
      </c>
      <c r="V26" s="3">
        <v>42341</v>
      </c>
      <c r="W26" s="4">
        <v>0.35416666666666669</v>
      </c>
      <c r="X26" s="2">
        <v>26988</v>
      </c>
      <c r="Y26" s="2">
        <v>24</v>
      </c>
      <c r="Z26" s="2" t="s">
        <v>81</v>
      </c>
      <c r="AA26" s="2">
        <v>6562</v>
      </c>
      <c r="AB26" s="2">
        <v>42</v>
      </c>
      <c r="AC26" s="2">
        <v>52.701300000000003</v>
      </c>
    </row>
    <row r="27" spans="1:29" x14ac:dyDescent="0.25">
      <c r="A27" s="2">
        <v>305762298</v>
      </c>
      <c r="B27" s="2" t="s">
        <v>36</v>
      </c>
      <c r="C27" s="2" t="s">
        <v>37</v>
      </c>
      <c r="D27" s="2" t="s">
        <v>82</v>
      </c>
      <c r="E27" s="2">
        <v>4336583</v>
      </c>
      <c r="F27" s="2" t="s">
        <v>83</v>
      </c>
      <c r="G27" s="3">
        <v>42339</v>
      </c>
      <c r="H27" s="4">
        <v>0.5</v>
      </c>
      <c r="I27" s="3">
        <v>42339</v>
      </c>
      <c r="J27" s="4">
        <v>0.4861111111111111</v>
      </c>
      <c r="K27" s="3">
        <v>42339</v>
      </c>
      <c r="L27" s="4">
        <v>0.48958333333333331</v>
      </c>
      <c r="M27" s="3">
        <v>42339</v>
      </c>
      <c r="N27" s="4">
        <v>0.50347222222222221</v>
      </c>
      <c r="O27" s="3">
        <v>42341</v>
      </c>
      <c r="P27" s="4">
        <v>0.25</v>
      </c>
      <c r="Q27" s="4">
        <v>0.25</v>
      </c>
      <c r="R27" s="3">
        <v>42341</v>
      </c>
      <c r="S27" s="4">
        <v>0.25</v>
      </c>
      <c r="T27" s="3">
        <v>42341</v>
      </c>
      <c r="U27" s="4">
        <v>0.25</v>
      </c>
      <c r="V27" s="3">
        <v>42341</v>
      </c>
      <c r="W27" s="4">
        <v>0.29166666666666669</v>
      </c>
      <c r="X27" s="2">
        <v>24570</v>
      </c>
      <c r="Y27" s="2">
        <v>26</v>
      </c>
      <c r="Z27" s="2" t="s">
        <v>84</v>
      </c>
      <c r="AA27" s="2">
        <v>6562</v>
      </c>
      <c r="AB27" s="2">
        <v>932</v>
      </c>
      <c r="AC27" s="2">
        <v>983.83799999999997</v>
      </c>
    </row>
    <row r="28" spans="1:29" x14ac:dyDescent="0.25">
      <c r="A28" s="2">
        <v>305766193</v>
      </c>
      <c r="B28" s="2" t="s">
        <v>36</v>
      </c>
      <c r="C28" s="2" t="s">
        <v>37</v>
      </c>
      <c r="D28" s="2" t="s">
        <v>41</v>
      </c>
      <c r="E28" s="2">
        <v>2700921</v>
      </c>
      <c r="F28" s="2" t="s">
        <v>42</v>
      </c>
      <c r="G28" s="3">
        <v>42340</v>
      </c>
      <c r="H28" s="4">
        <v>0.60416666666666663</v>
      </c>
      <c r="I28" s="3">
        <v>42340</v>
      </c>
      <c r="J28" s="4">
        <v>0.59722222222222221</v>
      </c>
      <c r="K28" s="3">
        <v>42340</v>
      </c>
      <c r="L28" s="4">
        <v>0.59722222222222221</v>
      </c>
      <c r="M28" s="3">
        <v>42340</v>
      </c>
      <c r="N28" s="4">
        <v>0.60972222222222217</v>
      </c>
      <c r="O28" s="3">
        <v>42341</v>
      </c>
      <c r="P28" s="4">
        <v>0.33333333333333331</v>
      </c>
      <c r="Q28" s="4">
        <v>0.33333333333333331</v>
      </c>
      <c r="R28" s="3">
        <v>42341</v>
      </c>
      <c r="S28" s="4">
        <v>0.33333333333333331</v>
      </c>
      <c r="T28" s="3">
        <v>42341</v>
      </c>
      <c r="U28" s="4">
        <v>0.33333333333333331</v>
      </c>
      <c r="V28" s="3">
        <v>42341</v>
      </c>
      <c r="W28" s="4">
        <v>0.375</v>
      </c>
      <c r="X28" s="2">
        <v>28300</v>
      </c>
      <c r="Y28" s="2">
        <v>25</v>
      </c>
      <c r="Z28" s="2" t="s">
        <v>40</v>
      </c>
      <c r="AA28" s="2">
        <v>6562</v>
      </c>
      <c r="AB28" s="2">
        <v>38</v>
      </c>
      <c r="AC28" s="2">
        <v>48.195500000000003</v>
      </c>
    </row>
    <row r="29" spans="1:29" x14ac:dyDescent="0.25">
      <c r="A29" s="2">
        <v>305778255</v>
      </c>
      <c r="B29" s="2" t="s">
        <v>36</v>
      </c>
      <c r="C29" s="2" t="s">
        <v>37</v>
      </c>
      <c r="D29" s="2" t="s">
        <v>54</v>
      </c>
      <c r="E29" s="2">
        <v>770574</v>
      </c>
      <c r="F29" s="2" t="s">
        <v>55</v>
      </c>
      <c r="G29" s="3">
        <v>42340</v>
      </c>
      <c r="H29" s="4">
        <v>0.375</v>
      </c>
      <c r="I29" s="3">
        <v>42340</v>
      </c>
      <c r="J29" s="4">
        <v>0.375</v>
      </c>
      <c r="K29" s="3">
        <v>42340</v>
      </c>
      <c r="L29" s="4">
        <v>0.38194444444444442</v>
      </c>
      <c r="M29" s="3">
        <v>42340</v>
      </c>
      <c r="N29" s="4">
        <v>0.40277777777777773</v>
      </c>
      <c r="O29" s="3">
        <v>42340</v>
      </c>
      <c r="P29" s="4">
        <v>0.5</v>
      </c>
      <c r="Q29" s="4">
        <v>0.5</v>
      </c>
      <c r="R29" s="3">
        <v>42340</v>
      </c>
      <c r="S29" s="4">
        <v>0.5</v>
      </c>
      <c r="T29" s="3">
        <v>42340</v>
      </c>
      <c r="U29" s="4">
        <v>0.5</v>
      </c>
      <c r="V29" s="3">
        <v>42340</v>
      </c>
      <c r="W29" s="4">
        <v>0.54166666666666663</v>
      </c>
      <c r="X29" s="2">
        <v>26376</v>
      </c>
      <c r="Y29" s="2">
        <v>24</v>
      </c>
      <c r="Z29" s="2" t="s">
        <v>85</v>
      </c>
      <c r="AA29" s="2">
        <v>6562</v>
      </c>
      <c r="AB29" s="2">
        <v>47</v>
      </c>
      <c r="AC29" s="2">
        <v>58.682099999999998</v>
      </c>
    </row>
    <row r="30" spans="1:29" x14ac:dyDescent="0.25">
      <c r="A30" s="2">
        <v>305779916</v>
      </c>
      <c r="B30" s="2" t="s">
        <v>36</v>
      </c>
      <c r="C30" s="2" t="s">
        <v>37</v>
      </c>
      <c r="D30" s="2" t="s">
        <v>67</v>
      </c>
      <c r="E30" s="2">
        <v>770234</v>
      </c>
      <c r="F30" s="2" t="s">
        <v>68</v>
      </c>
      <c r="G30" s="3">
        <v>42339</v>
      </c>
      <c r="H30" s="4">
        <v>0.41666666666666669</v>
      </c>
      <c r="I30" s="3">
        <v>42339</v>
      </c>
      <c r="J30" s="4">
        <v>0.45833333333333331</v>
      </c>
      <c r="K30" s="3">
        <v>42339</v>
      </c>
      <c r="L30" s="4">
        <v>0.46180555555555558</v>
      </c>
      <c r="M30" s="3">
        <v>42339</v>
      </c>
      <c r="N30" s="4">
        <v>0.4861111111111111</v>
      </c>
      <c r="O30" s="3">
        <v>42340</v>
      </c>
      <c r="P30" s="4">
        <v>0.35416666666666669</v>
      </c>
      <c r="Q30" s="4">
        <v>0.35416666666666669</v>
      </c>
      <c r="R30" s="3">
        <v>42340</v>
      </c>
      <c r="S30" s="4">
        <v>0.35416666666666669</v>
      </c>
      <c r="T30" s="3">
        <v>42340</v>
      </c>
      <c r="U30" s="4">
        <v>0.35416666666666669</v>
      </c>
      <c r="V30" s="3">
        <v>42340</v>
      </c>
      <c r="W30" s="4">
        <v>0.39583333333333331</v>
      </c>
      <c r="X30" s="2">
        <v>26178</v>
      </c>
      <c r="Y30" s="2">
        <v>24</v>
      </c>
      <c r="Z30" s="2" t="s">
        <v>44</v>
      </c>
      <c r="AA30" s="2">
        <v>6562</v>
      </c>
      <c r="AB30" s="2">
        <v>76</v>
      </c>
      <c r="AC30" s="2">
        <v>94.728200000000001</v>
      </c>
    </row>
    <row r="31" spans="1:29" x14ac:dyDescent="0.25">
      <c r="A31" s="2">
        <v>305779917</v>
      </c>
      <c r="B31" s="2" t="s">
        <v>36</v>
      </c>
      <c r="C31" s="2" t="s">
        <v>37</v>
      </c>
      <c r="D31" s="2" t="s">
        <v>67</v>
      </c>
      <c r="E31" s="2">
        <v>770234</v>
      </c>
      <c r="F31" s="2" t="s">
        <v>68</v>
      </c>
      <c r="G31" s="3">
        <v>42339</v>
      </c>
      <c r="H31" s="4">
        <v>0.52083333333333337</v>
      </c>
      <c r="I31" s="3">
        <v>42339</v>
      </c>
      <c r="J31" s="4">
        <v>0.53472222222222221</v>
      </c>
      <c r="K31" s="3">
        <v>42339</v>
      </c>
      <c r="L31" s="4">
        <v>0.53819444444444442</v>
      </c>
      <c r="M31" s="3">
        <v>42339</v>
      </c>
      <c r="N31" s="4">
        <v>0.55208333333333337</v>
      </c>
      <c r="O31" s="3">
        <v>42340</v>
      </c>
      <c r="P31" s="4">
        <v>0.32291666666666669</v>
      </c>
      <c r="Q31" s="4">
        <v>0.32291666666666669</v>
      </c>
      <c r="R31" s="3">
        <v>42340</v>
      </c>
      <c r="S31" s="4">
        <v>0.33333333333333331</v>
      </c>
      <c r="T31" s="3">
        <v>42340</v>
      </c>
      <c r="U31" s="4">
        <v>0.33333333333333331</v>
      </c>
      <c r="V31" s="3">
        <v>42340</v>
      </c>
      <c r="W31" s="4">
        <v>0.375</v>
      </c>
      <c r="X31" s="2">
        <v>26472</v>
      </c>
      <c r="Y31" s="2">
        <v>24</v>
      </c>
      <c r="Z31" s="2" t="s">
        <v>40</v>
      </c>
      <c r="AA31" s="2">
        <v>6562</v>
      </c>
      <c r="AB31" s="2">
        <v>76</v>
      </c>
      <c r="AC31" s="2">
        <v>94.942800000000005</v>
      </c>
    </row>
    <row r="32" spans="1:29" x14ac:dyDescent="0.25">
      <c r="A32" s="2">
        <v>305779918</v>
      </c>
      <c r="B32" s="2" t="s">
        <v>36</v>
      </c>
      <c r="C32" s="2" t="s">
        <v>37</v>
      </c>
      <c r="D32" s="2" t="s">
        <v>61</v>
      </c>
      <c r="E32" s="2">
        <v>2700651</v>
      </c>
      <c r="F32" s="2" t="s">
        <v>62</v>
      </c>
      <c r="G32" s="3">
        <v>42339</v>
      </c>
      <c r="H32" s="4">
        <v>0.58333333333333337</v>
      </c>
      <c r="I32" s="3">
        <v>42339</v>
      </c>
      <c r="J32" s="4">
        <v>0.45833333333333331</v>
      </c>
      <c r="K32" s="3">
        <v>42339</v>
      </c>
      <c r="L32" s="4">
        <v>0.46180555555555558</v>
      </c>
      <c r="M32" s="3">
        <v>42339</v>
      </c>
      <c r="N32" s="4">
        <v>0.4826388888888889</v>
      </c>
      <c r="O32" s="3">
        <v>42340</v>
      </c>
      <c r="P32" s="4">
        <v>0.54166666666666663</v>
      </c>
      <c r="Q32" s="4">
        <v>0.54166666666666663</v>
      </c>
      <c r="R32" s="3">
        <v>42340</v>
      </c>
      <c r="S32" s="4">
        <v>0.54166666666666663</v>
      </c>
      <c r="T32" s="3">
        <v>42340</v>
      </c>
      <c r="U32" s="4">
        <v>0.54166666666666663</v>
      </c>
      <c r="V32" s="3">
        <v>42340</v>
      </c>
      <c r="W32" s="4">
        <v>0.54166666666666663</v>
      </c>
      <c r="X32" s="2">
        <v>25690</v>
      </c>
      <c r="Y32" s="2">
        <v>26</v>
      </c>
      <c r="Z32" s="2" t="s">
        <v>52</v>
      </c>
      <c r="AA32" s="2">
        <v>6562</v>
      </c>
      <c r="AB32" s="2">
        <v>348</v>
      </c>
      <c r="AC32" s="2">
        <v>383.4991</v>
      </c>
    </row>
    <row r="33" spans="1:29" x14ac:dyDescent="0.25">
      <c r="A33" s="2">
        <v>305779923</v>
      </c>
      <c r="B33" s="2" t="s">
        <v>36</v>
      </c>
      <c r="C33" s="2" t="s">
        <v>37</v>
      </c>
      <c r="D33" s="2" t="s">
        <v>61</v>
      </c>
      <c r="E33" s="2">
        <v>2700651</v>
      </c>
      <c r="F33" s="2" t="s">
        <v>62</v>
      </c>
      <c r="G33" s="3">
        <v>42339</v>
      </c>
      <c r="H33" s="4">
        <v>0.47916666666666669</v>
      </c>
      <c r="I33" s="3">
        <v>42339</v>
      </c>
      <c r="J33" s="4">
        <v>0.54166666666666663</v>
      </c>
      <c r="K33" s="3">
        <v>42339</v>
      </c>
      <c r="L33" s="4">
        <v>0.54513888888888895</v>
      </c>
      <c r="M33" s="3">
        <v>42339</v>
      </c>
      <c r="N33" s="4">
        <v>0.5625</v>
      </c>
      <c r="O33" s="3">
        <v>42340</v>
      </c>
      <c r="P33" s="4">
        <v>0.52083333333333337</v>
      </c>
      <c r="Q33" s="4">
        <v>0.52083333333333337</v>
      </c>
      <c r="R33" s="3">
        <v>42340</v>
      </c>
      <c r="S33" s="4">
        <v>0.5</v>
      </c>
      <c r="T33" s="3">
        <v>42340</v>
      </c>
      <c r="U33" s="4">
        <v>0.52083333333333337</v>
      </c>
      <c r="V33" s="3">
        <v>42340</v>
      </c>
      <c r="W33" s="4">
        <v>0.55555555555555558</v>
      </c>
      <c r="X33" s="2">
        <v>26836</v>
      </c>
      <c r="Y33" s="2">
        <v>24</v>
      </c>
      <c r="Z33" s="2" t="s">
        <v>86</v>
      </c>
      <c r="AA33" s="2">
        <v>6562</v>
      </c>
      <c r="AB33" s="2">
        <v>348</v>
      </c>
      <c r="AC33" s="2">
        <v>387.62939999999998</v>
      </c>
    </row>
    <row r="34" spans="1:29" x14ac:dyDescent="0.25">
      <c r="A34" s="2">
        <v>305781124</v>
      </c>
      <c r="B34" s="2" t="s">
        <v>36</v>
      </c>
      <c r="C34" s="2" t="s">
        <v>37</v>
      </c>
      <c r="D34" s="2" t="s">
        <v>87</v>
      </c>
      <c r="E34" s="2">
        <v>770599</v>
      </c>
      <c r="F34" s="2" t="s">
        <v>88</v>
      </c>
      <c r="G34" s="3">
        <v>42339</v>
      </c>
      <c r="H34" s="4">
        <v>0.58333333333333337</v>
      </c>
      <c r="I34" s="3">
        <v>42339</v>
      </c>
      <c r="J34" s="4">
        <v>0.55902777777777779</v>
      </c>
      <c r="K34" s="3">
        <v>42339</v>
      </c>
      <c r="L34" s="4">
        <v>0.5625</v>
      </c>
      <c r="M34" s="3">
        <v>42339</v>
      </c>
      <c r="N34" s="4">
        <v>0.58333333333333337</v>
      </c>
      <c r="O34" s="3">
        <v>42340</v>
      </c>
      <c r="P34" s="4">
        <v>0.375</v>
      </c>
      <c r="Q34" s="4">
        <v>0.375</v>
      </c>
      <c r="R34" s="3">
        <v>42340</v>
      </c>
      <c r="S34" s="4">
        <v>0.36458333333333331</v>
      </c>
      <c r="T34" s="3">
        <v>42340</v>
      </c>
      <c r="U34" s="4">
        <v>0.375</v>
      </c>
      <c r="V34" s="3">
        <v>42340</v>
      </c>
      <c r="W34" s="4">
        <v>0.40277777777777773</v>
      </c>
      <c r="X34" s="2">
        <v>24302</v>
      </c>
      <c r="Y34" s="2">
        <v>25</v>
      </c>
      <c r="Z34" s="2" t="s">
        <v>86</v>
      </c>
      <c r="AA34" s="2">
        <v>6562</v>
      </c>
      <c r="AB34" s="2">
        <v>327</v>
      </c>
      <c r="AC34" s="2">
        <v>355.66</v>
      </c>
    </row>
    <row r="35" spans="1:29" x14ac:dyDescent="0.25">
      <c r="A35" s="2">
        <v>305784846</v>
      </c>
      <c r="B35" s="2" t="s">
        <v>36</v>
      </c>
      <c r="C35" s="2" t="s">
        <v>37</v>
      </c>
      <c r="D35" s="2" t="s">
        <v>89</v>
      </c>
      <c r="E35" s="2">
        <v>4634474</v>
      </c>
      <c r="F35" s="2" t="s">
        <v>90</v>
      </c>
      <c r="G35" s="3">
        <v>42339</v>
      </c>
      <c r="H35" s="4">
        <v>0.54166666666666663</v>
      </c>
      <c r="I35" s="3">
        <v>42339</v>
      </c>
      <c r="J35" s="4">
        <v>0.61111111111111105</v>
      </c>
      <c r="K35" s="3">
        <v>42339</v>
      </c>
      <c r="L35" s="4">
        <v>0.61458333333333337</v>
      </c>
      <c r="M35" s="3">
        <v>42339</v>
      </c>
      <c r="N35" s="4">
        <v>0.62847222222222221</v>
      </c>
      <c r="O35" s="3">
        <v>42340</v>
      </c>
      <c r="P35" s="4">
        <v>0.2986111111111111</v>
      </c>
      <c r="Q35" s="4">
        <v>0.2986111111111111</v>
      </c>
      <c r="R35" s="3">
        <v>42340</v>
      </c>
      <c r="S35" s="4">
        <v>0.29166666666666669</v>
      </c>
      <c r="T35" s="3">
        <v>42340</v>
      </c>
      <c r="U35" s="4">
        <v>0.29166666666666669</v>
      </c>
      <c r="V35" s="3">
        <v>42340</v>
      </c>
      <c r="W35" s="4">
        <v>0.33333333333333331</v>
      </c>
      <c r="X35" s="2">
        <v>26790</v>
      </c>
      <c r="Y35" s="2">
        <v>24</v>
      </c>
      <c r="Z35" s="2" t="s">
        <v>40</v>
      </c>
      <c r="AA35" s="2">
        <v>6562</v>
      </c>
      <c r="AB35" s="2">
        <v>141</v>
      </c>
      <c r="AC35" s="2">
        <v>161.88550000000001</v>
      </c>
    </row>
    <row r="36" spans="1:29" x14ac:dyDescent="0.25">
      <c r="A36" s="2">
        <v>305784847</v>
      </c>
      <c r="B36" s="2" t="s">
        <v>36</v>
      </c>
      <c r="C36" s="2" t="s">
        <v>37</v>
      </c>
      <c r="D36" s="2" t="s">
        <v>89</v>
      </c>
      <c r="E36" s="2">
        <v>4634474</v>
      </c>
      <c r="F36" s="2" t="s">
        <v>90</v>
      </c>
      <c r="G36" s="3">
        <v>42339</v>
      </c>
      <c r="H36" s="4">
        <v>0.5625</v>
      </c>
      <c r="I36" s="3">
        <v>42339</v>
      </c>
      <c r="J36" s="4">
        <v>0.54166666666666663</v>
      </c>
      <c r="K36" s="3">
        <v>42339</v>
      </c>
      <c r="L36" s="4">
        <v>0.54513888888888895</v>
      </c>
      <c r="M36" s="3">
        <v>42339</v>
      </c>
      <c r="N36" s="4">
        <v>0.55208333333333337</v>
      </c>
      <c r="O36" s="3">
        <v>42340</v>
      </c>
      <c r="P36" s="4">
        <v>0.27777777777777779</v>
      </c>
      <c r="Q36" s="4">
        <v>0.27777777777777779</v>
      </c>
      <c r="R36" s="3">
        <v>42340</v>
      </c>
      <c r="S36" s="4">
        <v>0.29166666666666669</v>
      </c>
      <c r="T36" s="3">
        <v>42340</v>
      </c>
      <c r="U36" s="4">
        <v>0.29166666666666669</v>
      </c>
      <c r="V36" s="3">
        <v>42340</v>
      </c>
      <c r="W36" s="4">
        <v>0.33333333333333331</v>
      </c>
      <c r="X36" s="2">
        <v>27153</v>
      </c>
      <c r="Y36" s="2">
        <v>24</v>
      </c>
      <c r="Z36" s="2" t="s">
        <v>40</v>
      </c>
      <c r="AA36" s="2">
        <v>6562</v>
      </c>
      <c r="AB36" s="2">
        <v>141</v>
      </c>
      <c r="AC36" s="2">
        <v>162.42189999999999</v>
      </c>
    </row>
    <row r="37" spans="1:29" x14ac:dyDescent="0.25">
      <c r="A37" s="2">
        <v>305789639</v>
      </c>
      <c r="B37" s="2" t="s">
        <v>36</v>
      </c>
      <c r="C37" s="2" t="s">
        <v>37</v>
      </c>
      <c r="D37" s="2" t="s">
        <v>87</v>
      </c>
      <c r="E37" s="2">
        <v>770599</v>
      </c>
      <c r="F37" s="2" t="s">
        <v>88</v>
      </c>
      <c r="G37" s="3">
        <v>42339</v>
      </c>
      <c r="H37" s="4">
        <v>0.64583333333333337</v>
      </c>
      <c r="I37" s="3">
        <v>42339</v>
      </c>
      <c r="J37" s="4">
        <v>0.56944444444444442</v>
      </c>
      <c r="K37" s="3">
        <v>42339</v>
      </c>
      <c r="L37" s="4">
        <v>0.57291666666666663</v>
      </c>
      <c r="M37" s="3">
        <v>42339</v>
      </c>
      <c r="N37" s="4">
        <v>0.58680555555555558</v>
      </c>
      <c r="O37" s="3">
        <v>42340</v>
      </c>
      <c r="P37" s="4">
        <v>0.45833333333333331</v>
      </c>
      <c r="Q37" s="4">
        <v>0.45833333333333331</v>
      </c>
      <c r="R37" s="3">
        <v>42340</v>
      </c>
      <c r="S37" s="4">
        <v>0.32291666666666669</v>
      </c>
      <c r="T37" s="3">
        <v>42340</v>
      </c>
      <c r="U37" s="4">
        <v>0.37361111111111112</v>
      </c>
      <c r="V37" s="3">
        <v>42340</v>
      </c>
      <c r="W37" s="4">
        <v>0.3972222222222222</v>
      </c>
      <c r="X37" s="2">
        <v>26808</v>
      </c>
      <c r="Y37" s="2">
        <v>24</v>
      </c>
      <c r="Z37" s="2" t="s">
        <v>77</v>
      </c>
      <c r="AA37" s="2">
        <v>6562</v>
      </c>
      <c r="AB37" s="2">
        <v>327</v>
      </c>
      <c r="AC37" s="2">
        <v>364.13510000000002</v>
      </c>
    </row>
    <row r="38" spans="1:29" x14ac:dyDescent="0.25">
      <c r="A38" s="2">
        <v>305799525</v>
      </c>
      <c r="B38" s="2" t="s">
        <v>36</v>
      </c>
      <c r="C38" s="2" t="s">
        <v>37</v>
      </c>
      <c r="D38" s="2" t="s">
        <v>91</v>
      </c>
      <c r="E38" s="2">
        <v>4062286</v>
      </c>
      <c r="F38" s="2" t="s">
        <v>42</v>
      </c>
      <c r="G38" s="3">
        <v>42339</v>
      </c>
      <c r="H38" s="4">
        <v>0.41666666666666669</v>
      </c>
      <c r="I38" s="3">
        <v>42339</v>
      </c>
      <c r="J38" s="4">
        <v>0.375</v>
      </c>
      <c r="K38" s="3">
        <v>42339</v>
      </c>
      <c r="L38" s="4">
        <v>0.37847222222222227</v>
      </c>
      <c r="M38" s="3">
        <v>42339</v>
      </c>
      <c r="N38" s="4">
        <v>0.39583333333333331</v>
      </c>
      <c r="O38" s="3">
        <v>42340</v>
      </c>
      <c r="P38" s="4">
        <v>0.39027777777777778</v>
      </c>
      <c r="Q38" s="4">
        <v>0.39027777777777778</v>
      </c>
      <c r="R38" s="3">
        <v>42340</v>
      </c>
      <c r="S38" s="4">
        <v>0.375</v>
      </c>
      <c r="T38" s="3">
        <v>42340</v>
      </c>
      <c r="U38" s="4">
        <v>0.375</v>
      </c>
      <c r="V38" s="3">
        <v>42340</v>
      </c>
      <c r="W38" s="4">
        <v>0.41666666666666669</v>
      </c>
      <c r="X38" s="2">
        <v>26955</v>
      </c>
      <c r="Y38" s="2">
        <v>24</v>
      </c>
      <c r="Z38" s="2" t="s">
        <v>40</v>
      </c>
      <c r="AA38" s="2">
        <v>6562</v>
      </c>
      <c r="AB38" s="2">
        <v>38</v>
      </c>
      <c r="AC38" s="2">
        <v>47.659100000000002</v>
      </c>
    </row>
    <row r="39" spans="1:29" x14ac:dyDescent="0.25">
      <c r="A39" s="2">
        <v>305799526</v>
      </c>
      <c r="B39" s="2" t="s">
        <v>36</v>
      </c>
      <c r="C39" s="2" t="s">
        <v>37</v>
      </c>
      <c r="D39" s="2" t="s">
        <v>91</v>
      </c>
      <c r="E39" s="2">
        <v>4062286</v>
      </c>
      <c r="F39" s="2" t="s">
        <v>42</v>
      </c>
      <c r="G39" s="3">
        <v>42339</v>
      </c>
      <c r="H39" s="4">
        <v>0.625</v>
      </c>
      <c r="I39" s="3">
        <v>42339</v>
      </c>
      <c r="J39" s="4">
        <v>0.55902777777777779</v>
      </c>
      <c r="K39" s="3">
        <v>42339</v>
      </c>
      <c r="L39" s="4">
        <v>0.5625</v>
      </c>
      <c r="M39" s="3">
        <v>42339</v>
      </c>
      <c r="N39" s="4">
        <v>0.56874999999999998</v>
      </c>
      <c r="O39" s="3">
        <v>42340</v>
      </c>
      <c r="P39" s="4">
        <v>0.2638888888888889</v>
      </c>
      <c r="Q39" s="4">
        <v>0.2638888888888889</v>
      </c>
      <c r="R39" s="3">
        <v>42340</v>
      </c>
      <c r="S39" s="4">
        <v>0.2638888888888889</v>
      </c>
      <c r="T39" s="3">
        <v>42340</v>
      </c>
      <c r="U39" s="4">
        <v>0.2638888888888889</v>
      </c>
      <c r="V39" s="3">
        <v>42340</v>
      </c>
      <c r="W39" s="4">
        <v>0.30555555555555552</v>
      </c>
      <c r="X39" s="2">
        <v>26966</v>
      </c>
      <c r="Y39" s="2">
        <v>24</v>
      </c>
      <c r="Z39" s="2" t="s">
        <v>40</v>
      </c>
      <c r="AA39" s="2">
        <v>6562</v>
      </c>
      <c r="AB39" s="2">
        <v>38</v>
      </c>
      <c r="AC39" s="2">
        <v>47.659100000000002</v>
      </c>
    </row>
    <row r="40" spans="1:29" x14ac:dyDescent="0.25">
      <c r="A40" s="2">
        <v>305800223</v>
      </c>
      <c r="B40" s="2" t="s">
        <v>36</v>
      </c>
      <c r="C40" s="2" t="s">
        <v>37</v>
      </c>
      <c r="D40" s="2" t="s">
        <v>58</v>
      </c>
      <c r="E40" s="2">
        <v>4071043</v>
      </c>
      <c r="F40" s="2" t="s">
        <v>59</v>
      </c>
      <c r="G40" s="3">
        <v>42339</v>
      </c>
      <c r="H40" s="4">
        <v>0.58333333333333337</v>
      </c>
      <c r="I40" s="3">
        <v>42339</v>
      </c>
      <c r="J40" s="4">
        <v>0.54166666666666663</v>
      </c>
      <c r="K40" s="3">
        <v>42339</v>
      </c>
      <c r="L40" s="4">
        <v>0.54513888888888895</v>
      </c>
      <c r="M40" s="3">
        <v>42339</v>
      </c>
      <c r="N40" s="4">
        <v>0.55555555555555558</v>
      </c>
      <c r="O40" s="3">
        <v>42340</v>
      </c>
      <c r="P40" s="4">
        <v>0.29166666666666669</v>
      </c>
      <c r="Q40" s="4">
        <v>0.29166666666666669</v>
      </c>
      <c r="R40" s="3">
        <v>42340</v>
      </c>
      <c r="S40" s="4">
        <v>0.29166666666666669</v>
      </c>
      <c r="T40" s="3">
        <v>42340</v>
      </c>
      <c r="U40" s="4">
        <v>0.29166666666666669</v>
      </c>
      <c r="V40" s="3">
        <v>42340</v>
      </c>
      <c r="W40" s="4">
        <v>0.33333333333333331</v>
      </c>
      <c r="X40" s="2">
        <v>27096</v>
      </c>
      <c r="Y40" s="2">
        <v>24</v>
      </c>
      <c r="Z40" s="2" t="s">
        <v>44</v>
      </c>
      <c r="AA40" s="2">
        <v>6562</v>
      </c>
      <c r="AB40" s="2">
        <v>126</v>
      </c>
      <c r="AC40" s="2">
        <v>145.0693</v>
      </c>
    </row>
    <row r="41" spans="1:29" x14ac:dyDescent="0.25">
      <c r="A41" s="2">
        <v>305803980</v>
      </c>
      <c r="B41" s="2" t="s">
        <v>36</v>
      </c>
      <c r="C41" s="2" t="s">
        <v>37</v>
      </c>
      <c r="D41" s="2" t="s">
        <v>92</v>
      </c>
      <c r="E41" s="2">
        <v>4062309</v>
      </c>
      <c r="F41" s="2" t="s">
        <v>93</v>
      </c>
      <c r="G41" s="3">
        <v>42339</v>
      </c>
      <c r="H41" s="4">
        <v>0.45833333333333331</v>
      </c>
      <c r="I41" s="3">
        <v>42339</v>
      </c>
      <c r="J41" s="4">
        <v>0.45833333333333331</v>
      </c>
      <c r="K41" s="3">
        <v>42339</v>
      </c>
      <c r="L41" s="4">
        <v>0.46180555555555558</v>
      </c>
      <c r="M41" s="3">
        <v>42339</v>
      </c>
      <c r="N41" s="4">
        <v>0.4826388888888889</v>
      </c>
      <c r="O41" s="3">
        <v>42340</v>
      </c>
      <c r="P41" s="4">
        <v>0.20625000000000002</v>
      </c>
      <c r="Q41" s="4">
        <v>0.20625000000000002</v>
      </c>
      <c r="R41" s="3">
        <v>42340</v>
      </c>
      <c r="S41" s="4">
        <v>0.20833333333333334</v>
      </c>
      <c r="T41" s="3">
        <v>42340</v>
      </c>
      <c r="U41" s="4">
        <v>0.21875</v>
      </c>
      <c r="V41" s="3">
        <v>42340</v>
      </c>
      <c r="W41" s="4">
        <v>0.25</v>
      </c>
      <c r="X41" s="2">
        <v>27000</v>
      </c>
      <c r="Y41" s="2">
        <v>24</v>
      </c>
      <c r="Z41" s="2" t="s">
        <v>78</v>
      </c>
      <c r="AA41" s="2">
        <v>6562</v>
      </c>
      <c r="AB41" s="2">
        <v>361</v>
      </c>
      <c r="AC41" s="2">
        <v>402.70229999999998</v>
      </c>
    </row>
    <row r="42" spans="1:29" x14ac:dyDescent="0.25">
      <c r="A42" s="2">
        <v>305803984</v>
      </c>
      <c r="B42" s="2" t="s">
        <v>36</v>
      </c>
      <c r="C42" s="2" t="s">
        <v>37</v>
      </c>
      <c r="D42" s="2" t="s">
        <v>92</v>
      </c>
      <c r="E42" s="2">
        <v>4062309</v>
      </c>
      <c r="F42" s="2" t="s">
        <v>93</v>
      </c>
      <c r="G42" s="3">
        <v>42340</v>
      </c>
      <c r="H42" s="4">
        <v>0.33333333333333331</v>
      </c>
      <c r="I42" s="3">
        <v>42340</v>
      </c>
      <c r="J42" s="4">
        <v>0.46388888888888885</v>
      </c>
      <c r="K42" s="3">
        <v>42340</v>
      </c>
      <c r="L42" s="4">
        <v>0.46875</v>
      </c>
      <c r="M42" s="3">
        <v>42340</v>
      </c>
      <c r="N42" s="4">
        <v>0.4826388888888889</v>
      </c>
      <c r="O42" s="3">
        <v>42341</v>
      </c>
      <c r="P42" s="4">
        <v>0.25</v>
      </c>
      <c r="Q42" s="4">
        <v>0.25</v>
      </c>
      <c r="R42" s="3">
        <v>42341</v>
      </c>
      <c r="S42" s="4">
        <v>0.25</v>
      </c>
      <c r="T42" s="3">
        <v>42341</v>
      </c>
      <c r="U42" s="4">
        <v>0.29166666666666669</v>
      </c>
      <c r="V42" s="3">
        <v>42341</v>
      </c>
      <c r="W42" s="4">
        <v>0.33333333333333331</v>
      </c>
      <c r="X42" s="2">
        <v>24752</v>
      </c>
      <c r="Y42" s="2">
        <v>26</v>
      </c>
      <c r="Z42" s="2" t="s">
        <v>78</v>
      </c>
      <c r="AA42" s="2">
        <v>6562</v>
      </c>
      <c r="AB42" s="2">
        <v>361</v>
      </c>
      <c r="AC42" s="2">
        <v>394.33440000000002</v>
      </c>
    </row>
    <row r="43" spans="1:29" x14ac:dyDescent="0.25">
      <c r="A43" s="2">
        <v>305812694</v>
      </c>
      <c r="B43" s="2" t="s">
        <v>36</v>
      </c>
      <c r="C43" s="2" t="s">
        <v>37</v>
      </c>
      <c r="D43" s="2" t="s">
        <v>94</v>
      </c>
      <c r="E43" s="2">
        <v>2701805</v>
      </c>
      <c r="F43" s="2" t="s">
        <v>95</v>
      </c>
      <c r="G43" s="3">
        <v>42340</v>
      </c>
      <c r="H43" s="4">
        <v>0.54166666666666663</v>
      </c>
      <c r="I43" s="3">
        <v>42340</v>
      </c>
      <c r="J43" s="4">
        <v>0.49305555555555558</v>
      </c>
      <c r="K43" s="3">
        <v>42340</v>
      </c>
      <c r="L43" s="4">
        <v>0.50694444444444442</v>
      </c>
      <c r="M43" s="3">
        <v>42340</v>
      </c>
      <c r="N43" s="4">
        <v>0.51250000000000007</v>
      </c>
      <c r="O43" s="3">
        <v>42341</v>
      </c>
      <c r="P43" s="4">
        <v>0.375</v>
      </c>
      <c r="Q43" s="4">
        <v>0.375</v>
      </c>
      <c r="R43" s="3">
        <v>42341</v>
      </c>
      <c r="S43" s="4">
        <v>0.375</v>
      </c>
      <c r="T43" s="3">
        <v>42341</v>
      </c>
      <c r="U43" s="4">
        <v>0.375</v>
      </c>
      <c r="V43" s="3">
        <v>42341</v>
      </c>
      <c r="W43" s="4">
        <v>0.41666666666666669</v>
      </c>
      <c r="X43" s="2">
        <v>24752</v>
      </c>
      <c r="Y43" s="2">
        <v>26</v>
      </c>
      <c r="Z43" s="2" t="s">
        <v>85</v>
      </c>
      <c r="AA43" s="2">
        <v>6562</v>
      </c>
      <c r="AB43" s="2">
        <v>618</v>
      </c>
      <c r="AC43" s="2">
        <v>653.52290000000005</v>
      </c>
    </row>
    <row r="44" spans="1:29" x14ac:dyDescent="0.25">
      <c r="A44" s="2">
        <v>305830737</v>
      </c>
      <c r="B44" s="2" t="s">
        <v>36</v>
      </c>
      <c r="C44" s="2" t="s">
        <v>37</v>
      </c>
      <c r="D44" s="2" t="s">
        <v>91</v>
      </c>
      <c r="E44" s="2">
        <v>4062286</v>
      </c>
      <c r="F44" s="2" t="s">
        <v>42</v>
      </c>
      <c r="G44" s="3">
        <v>42340</v>
      </c>
      <c r="H44" s="4">
        <v>0.4375</v>
      </c>
      <c r="I44" s="3">
        <v>42340</v>
      </c>
      <c r="J44" s="4">
        <v>0.4375</v>
      </c>
      <c r="K44" s="3">
        <v>42340</v>
      </c>
      <c r="L44" s="4">
        <v>0.44444444444444442</v>
      </c>
      <c r="M44" s="3">
        <v>42340</v>
      </c>
      <c r="N44" s="4">
        <v>0.45208333333333334</v>
      </c>
      <c r="O44" s="3">
        <v>42341</v>
      </c>
      <c r="P44" s="4">
        <v>0.20833333333333334</v>
      </c>
      <c r="Q44" s="4">
        <v>0.20833333333333334</v>
      </c>
      <c r="R44" s="3">
        <v>42341</v>
      </c>
      <c r="S44" s="4">
        <v>0.20833333333333334</v>
      </c>
      <c r="T44" s="3">
        <v>42341</v>
      </c>
      <c r="U44" s="4">
        <v>0.21527777777777779</v>
      </c>
      <c r="V44" s="3">
        <v>42341</v>
      </c>
      <c r="W44" s="4">
        <v>0.23611111111111113</v>
      </c>
      <c r="X44" s="2">
        <v>24865</v>
      </c>
      <c r="Y44" s="2">
        <v>26</v>
      </c>
      <c r="Z44" s="2" t="s">
        <v>96</v>
      </c>
      <c r="AA44" s="2">
        <v>6562</v>
      </c>
      <c r="AB44" s="2">
        <v>38</v>
      </c>
      <c r="AC44" s="2">
        <v>46.8277</v>
      </c>
    </row>
    <row r="45" spans="1:29" x14ac:dyDescent="0.25">
      <c r="A45" s="2">
        <v>305848368</v>
      </c>
      <c r="B45" s="2" t="s">
        <v>36</v>
      </c>
      <c r="C45" s="2" t="s">
        <v>37</v>
      </c>
      <c r="D45" s="2" t="s">
        <v>97</v>
      </c>
      <c r="E45" s="2">
        <v>1999583</v>
      </c>
      <c r="F45" s="2" t="s">
        <v>98</v>
      </c>
      <c r="G45" s="3">
        <v>42340</v>
      </c>
      <c r="H45" s="4">
        <v>0.58333333333333337</v>
      </c>
      <c r="I45" s="3">
        <v>42340</v>
      </c>
      <c r="J45" s="4">
        <v>0.375</v>
      </c>
      <c r="K45" s="3">
        <v>42340</v>
      </c>
      <c r="L45" s="4">
        <v>0.375</v>
      </c>
      <c r="M45" s="3">
        <v>42340</v>
      </c>
      <c r="N45" s="4">
        <v>0.39583333333333331</v>
      </c>
      <c r="O45" s="3">
        <v>42341</v>
      </c>
      <c r="P45" s="4">
        <v>0.47916666666666669</v>
      </c>
      <c r="Q45" s="4">
        <v>0.47916666666666669</v>
      </c>
      <c r="R45" s="3">
        <v>42341</v>
      </c>
      <c r="S45" s="4">
        <v>0.47916666666666669</v>
      </c>
      <c r="T45" s="3">
        <v>42341</v>
      </c>
      <c r="U45" s="4">
        <v>0.47916666666666669</v>
      </c>
      <c r="V45" s="3">
        <v>42341</v>
      </c>
      <c r="W45" s="4">
        <v>0.52083333333333337</v>
      </c>
      <c r="X45" s="2">
        <v>25594</v>
      </c>
      <c r="Y45" s="2">
        <v>26</v>
      </c>
      <c r="Z45" s="2" t="s">
        <v>40</v>
      </c>
      <c r="AA45" s="2">
        <v>6562</v>
      </c>
      <c r="AB45" s="2">
        <v>168</v>
      </c>
      <c r="AC45" s="2">
        <v>190.82429999999999</v>
      </c>
    </row>
    <row r="46" spans="1:29" x14ac:dyDescent="0.25">
      <c r="A46" s="2">
        <v>305849385</v>
      </c>
      <c r="B46" s="2" t="s">
        <v>36</v>
      </c>
      <c r="C46" s="2" t="s">
        <v>37</v>
      </c>
      <c r="D46" s="2" t="s">
        <v>92</v>
      </c>
      <c r="E46" s="2">
        <v>4062309</v>
      </c>
      <c r="F46" s="2" t="s">
        <v>93</v>
      </c>
      <c r="G46" s="3">
        <v>42340</v>
      </c>
      <c r="H46" s="4">
        <v>0.5625</v>
      </c>
      <c r="I46" s="3">
        <v>42340</v>
      </c>
      <c r="J46" s="4">
        <v>0.55208333333333337</v>
      </c>
      <c r="K46" s="3">
        <v>42340</v>
      </c>
      <c r="L46" s="4">
        <v>0.55902777777777779</v>
      </c>
      <c r="M46" s="3">
        <v>42340</v>
      </c>
      <c r="N46" s="4">
        <v>0.56805555555555554</v>
      </c>
      <c r="O46" s="3">
        <v>42341</v>
      </c>
      <c r="P46" s="4">
        <v>0.38125000000000003</v>
      </c>
      <c r="Q46" s="4">
        <v>0.38125000000000003</v>
      </c>
      <c r="R46" s="3">
        <v>42341</v>
      </c>
      <c r="S46" s="4">
        <v>0.38125000000000003</v>
      </c>
      <c r="T46" s="3">
        <v>42341</v>
      </c>
      <c r="U46" s="4">
        <v>0.38125000000000003</v>
      </c>
      <c r="V46" s="3">
        <v>42341</v>
      </c>
      <c r="W46" s="4">
        <v>0.42291666666666666</v>
      </c>
      <c r="X46" s="2">
        <v>26700</v>
      </c>
      <c r="Y46" s="2">
        <v>24</v>
      </c>
      <c r="Z46" s="2" t="s">
        <v>85</v>
      </c>
      <c r="AA46" s="2">
        <v>6562</v>
      </c>
      <c r="AB46" s="2">
        <v>361</v>
      </c>
      <c r="AC46" s="2">
        <v>401.6026</v>
      </c>
    </row>
    <row r="47" spans="1:29" x14ac:dyDescent="0.25">
      <c r="A47" s="2">
        <v>305899060</v>
      </c>
      <c r="B47" s="2" t="s">
        <v>36</v>
      </c>
      <c r="C47" s="2" t="s">
        <v>37</v>
      </c>
      <c r="D47" s="2" t="s">
        <v>73</v>
      </c>
      <c r="E47" s="2">
        <v>766430</v>
      </c>
      <c r="F47" s="2" t="s">
        <v>74</v>
      </c>
      <c r="G47" s="3">
        <v>42340</v>
      </c>
      <c r="H47" s="4">
        <v>0.5</v>
      </c>
      <c r="I47" s="3">
        <v>42340</v>
      </c>
      <c r="J47" s="4">
        <v>0.49305555555555558</v>
      </c>
      <c r="K47" s="3">
        <v>42340</v>
      </c>
      <c r="L47" s="4">
        <v>0.50694444444444442</v>
      </c>
      <c r="M47" s="3">
        <v>42340</v>
      </c>
      <c r="N47" s="4">
        <v>0.51250000000000007</v>
      </c>
      <c r="O47" s="3">
        <v>42341</v>
      </c>
      <c r="P47" s="4">
        <v>0.33333333333333331</v>
      </c>
      <c r="Q47" s="4">
        <v>0.33333333333333331</v>
      </c>
      <c r="R47" s="3">
        <v>42341</v>
      </c>
      <c r="S47" s="4">
        <v>0.33333333333333331</v>
      </c>
      <c r="T47" s="3">
        <v>42341</v>
      </c>
      <c r="U47" s="4">
        <v>0.33333333333333331</v>
      </c>
      <c r="V47" s="3">
        <v>42341</v>
      </c>
      <c r="W47" s="4">
        <v>0.36458333333333331</v>
      </c>
      <c r="X47" s="2">
        <v>26358</v>
      </c>
      <c r="Y47" s="2">
        <v>24</v>
      </c>
      <c r="Z47" s="2" t="s">
        <v>53</v>
      </c>
      <c r="AA47" s="2">
        <v>6562</v>
      </c>
      <c r="AB47" s="2">
        <v>43</v>
      </c>
      <c r="AC47" s="2">
        <v>53.666800000000002</v>
      </c>
    </row>
    <row r="48" spans="1:29" x14ac:dyDescent="0.25">
      <c r="A48" s="2">
        <v>305934800</v>
      </c>
      <c r="B48" s="2" t="s">
        <v>36</v>
      </c>
      <c r="C48" s="2" t="s">
        <v>37</v>
      </c>
      <c r="D48" s="2" t="s">
        <v>99</v>
      </c>
      <c r="E48" s="2">
        <v>3374145</v>
      </c>
      <c r="F48" s="2" t="s">
        <v>37</v>
      </c>
      <c r="G48" s="3">
        <v>42339</v>
      </c>
      <c r="H48" s="4">
        <v>0</v>
      </c>
      <c r="I48" s="2" t="s">
        <v>100</v>
      </c>
      <c r="J48" s="2" t="s">
        <v>100</v>
      </c>
      <c r="K48" s="2" t="s">
        <v>100</v>
      </c>
      <c r="L48" s="2" t="s">
        <v>100</v>
      </c>
      <c r="M48" s="2" t="s">
        <v>100</v>
      </c>
      <c r="N48" s="2" t="s">
        <v>100</v>
      </c>
      <c r="O48" s="3">
        <v>42339</v>
      </c>
      <c r="P48" s="4">
        <v>0.99930555555555556</v>
      </c>
      <c r="Q48" s="4">
        <v>0.99930555555555556</v>
      </c>
      <c r="R48" s="2" t="s">
        <v>100</v>
      </c>
      <c r="S48" s="2" t="s">
        <v>100</v>
      </c>
      <c r="T48" s="2" t="s">
        <v>100</v>
      </c>
      <c r="U48" s="2" t="s">
        <v>100</v>
      </c>
      <c r="V48" s="2" t="s">
        <v>100</v>
      </c>
      <c r="W48" s="2" t="s">
        <v>100</v>
      </c>
      <c r="X48" s="2">
        <v>27475</v>
      </c>
      <c r="Y48" s="2">
        <v>25</v>
      </c>
      <c r="Z48" s="2" t="s">
        <v>101</v>
      </c>
      <c r="AA48" s="2">
        <v>6562</v>
      </c>
      <c r="AB48" s="2">
        <v>0</v>
      </c>
      <c r="AC48" s="2"/>
    </row>
  </sheetData>
  <autoFilter ref="A1:AC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7" sqref="B7"/>
    </sheetView>
  </sheetViews>
  <sheetFormatPr baseColWidth="10" defaultRowHeight="15" x14ac:dyDescent="0.25"/>
  <cols>
    <col min="1" max="1" width="21.85546875" customWidth="1"/>
  </cols>
  <sheetData>
    <row r="1" spans="1:2" x14ac:dyDescent="0.25">
      <c r="A1" s="9" t="s">
        <v>104</v>
      </c>
      <c r="B1" s="10">
        <v>0.1875</v>
      </c>
    </row>
    <row r="2" spans="1:2" x14ac:dyDescent="0.25">
      <c r="A2" s="9"/>
      <c r="B2" s="10">
        <v>0.16666666666666666</v>
      </c>
    </row>
    <row r="3" spans="1:2" x14ac:dyDescent="0.25">
      <c r="A3" s="9"/>
      <c r="B3" s="10">
        <v>0.14583333333333334</v>
      </c>
    </row>
    <row r="4" spans="1:2" x14ac:dyDescent="0.25">
      <c r="A4" s="9"/>
      <c r="B4" s="10">
        <v>0.125</v>
      </c>
    </row>
    <row r="5" spans="1:2" x14ac:dyDescent="0.25">
      <c r="A5" s="9"/>
      <c r="B5" s="10">
        <v>0.10416666666666667</v>
      </c>
    </row>
    <row r="6" spans="1:2" x14ac:dyDescent="0.25">
      <c r="A6" s="9"/>
      <c r="B6" s="10">
        <v>8.3333333333333329E-2</v>
      </c>
    </row>
    <row r="7" spans="1:2" x14ac:dyDescent="0.25">
      <c r="A7" s="9"/>
      <c r="B7" s="10">
        <v>6.25E-2</v>
      </c>
    </row>
    <row r="8" spans="1:2" x14ac:dyDescent="0.25">
      <c r="A8" s="9"/>
      <c r="B8" s="10">
        <v>4.1666666666666664E-2</v>
      </c>
    </row>
    <row r="9" spans="1:2" x14ac:dyDescent="0.25">
      <c r="A9" s="9"/>
      <c r="B9" s="10">
        <v>2.0833333333333332E-2</v>
      </c>
    </row>
    <row r="10" spans="1:2" x14ac:dyDescent="0.25">
      <c r="A10" s="9" t="s">
        <v>105</v>
      </c>
      <c r="B10" s="10">
        <v>6.25E-2</v>
      </c>
    </row>
    <row r="11" spans="1:2" x14ac:dyDescent="0.25">
      <c r="A11" s="9" t="s">
        <v>106</v>
      </c>
      <c r="B11" s="10">
        <v>6.25E-2</v>
      </c>
    </row>
    <row r="12" spans="1:2" x14ac:dyDescent="0.25">
      <c r="A12" s="9" t="s">
        <v>107</v>
      </c>
      <c r="B12" s="10">
        <v>4.1666666666666664E-2</v>
      </c>
    </row>
    <row r="13" spans="1:2" x14ac:dyDescent="0.25">
      <c r="A13" s="9" t="s">
        <v>108</v>
      </c>
      <c r="B13" s="10">
        <v>0.45833333333333331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numerocommande</vt:lpstr>
    </vt:vector>
  </TitlesOfParts>
  <Company>Geodis 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Samoan MOKHFI</dc:creator>
  <cp:lastModifiedBy>Samoan MOKHFI</cp:lastModifiedBy>
  <dcterms:created xsi:type="dcterms:W3CDTF">2016-01-19T13:39:13Z</dcterms:created>
  <dcterms:modified xsi:type="dcterms:W3CDTF">2016-01-19T16:10:47Z</dcterms:modified>
</cp:coreProperties>
</file>