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/>
  <mc:AlternateContent xmlns:mc="http://schemas.openxmlformats.org/markup-compatibility/2006">
    <mc:Choice Requires="x15">
      <x15ac:absPath xmlns:x15ac="http://schemas.microsoft.com/office/spreadsheetml/2010/11/ac" url="C:\Users\Smaïn\Downloads\"/>
    </mc:Choice>
  </mc:AlternateContent>
  <xr:revisionPtr revIDLastSave="0" documentId="13_ncr:1_{B39B6BAB-5F27-41DF-88EC-17695CDA9E77}" xr6:coauthVersionLast="47" xr6:coauthVersionMax="47" xr10:uidLastSave="{00000000-0000-0000-0000-000000000000}"/>
  <bookViews>
    <workbookView xWindow="-120" yWindow="-120" windowWidth="20730" windowHeight="11040" xr2:uid="{C256580B-1FE4-D04A-95A2-5E5689B5D171}"/>
  </bookViews>
  <sheets>
    <sheet name="Bilan comptable" sheetId="1" r:id="rId1"/>
    <sheet name="Date base" sheetId="2" r:id="rId2"/>
  </sheets>
  <definedNames>
    <definedName name="_xlnm._FilterDatabase" localSheetId="1" hidden="1">'Date base'!$A$1:$AO$97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" i="1" l="1"/>
  <c r="AO21" i="2" l="1"/>
  <c r="AO32" i="2"/>
  <c r="AO35" i="2"/>
  <c r="AO36" i="2"/>
  <c r="AO43" i="2"/>
  <c r="AO44" i="2"/>
  <c r="AO52" i="2"/>
  <c r="AO57" i="2"/>
  <c r="AO71" i="2"/>
  <c r="AO74" i="2"/>
  <c r="AO82" i="2"/>
  <c r="AO83" i="2"/>
  <c r="AO84" i="2"/>
  <c r="AO85" i="2"/>
  <c r="AO86" i="2"/>
  <c r="AO87" i="2"/>
  <c r="AO88" i="2"/>
  <c r="AO89" i="2"/>
  <c r="AO90" i="2"/>
  <c r="AO91" i="2"/>
  <c r="AO92" i="2"/>
  <c r="AO96" i="2"/>
  <c r="AN3" i="2"/>
  <c r="AO3" i="2" s="1"/>
  <c r="AN4" i="2"/>
  <c r="AO4" i="2" s="1"/>
  <c r="AN5" i="2"/>
  <c r="AO5" i="2" s="1"/>
  <c r="AN6" i="2"/>
  <c r="AO6" i="2" s="1"/>
  <c r="AN7" i="2"/>
  <c r="AO7" i="2" s="1"/>
  <c r="AN8" i="2"/>
  <c r="AO8" i="2" s="1"/>
  <c r="AN9" i="2"/>
  <c r="AO9" i="2" s="1"/>
  <c r="AN10" i="2"/>
  <c r="AO10" i="2" s="1"/>
  <c r="AN11" i="2"/>
  <c r="AO11" i="2" s="1"/>
  <c r="AN12" i="2"/>
  <c r="AO12" i="2" s="1"/>
  <c r="AN13" i="2"/>
  <c r="AO13" i="2" s="1"/>
  <c r="AN14" i="2"/>
  <c r="AO14" i="2" s="1"/>
  <c r="AN15" i="2"/>
  <c r="AO15" i="2" s="1"/>
  <c r="AN16" i="2"/>
  <c r="AO16" i="2" s="1"/>
  <c r="AN17" i="2"/>
  <c r="AO17" i="2" s="1"/>
  <c r="AN18" i="2"/>
  <c r="AO18" i="2" s="1"/>
  <c r="AN19" i="2"/>
  <c r="AO19" i="2" s="1"/>
  <c r="AN20" i="2"/>
  <c r="AO20" i="2" s="1"/>
  <c r="AN21" i="2"/>
  <c r="AN22" i="2"/>
  <c r="AO22" i="2" s="1"/>
  <c r="AN23" i="2"/>
  <c r="AO23" i="2" s="1"/>
  <c r="AN24" i="2"/>
  <c r="AO24" i="2" s="1"/>
  <c r="AN25" i="2"/>
  <c r="AO25" i="2" s="1"/>
  <c r="AN26" i="2"/>
  <c r="AO26" i="2" s="1"/>
  <c r="AN27" i="2"/>
  <c r="AO27" i="2" s="1"/>
  <c r="AN28" i="2"/>
  <c r="AO28" i="2" s="1"/>
  <c r="AN29" i="2"/>
  <c r="AO29" i="2" s="1"/>
  <c r="AN30" i="2"/>
  <c r="AO30" i="2" s="1"/>
  <c r="AN31" i="2"/>
  <c r="AO31" i="2" s="1"/>
  <c r="AN32" i="2"/>
  <c r="AN33" i="2"/>
  <c r="AO33" i="2" s="1"/>
  <c r="AN34" i="2"/>
  <c r="AO34" i="2" s="1"/>
  <c r="AN35" i="2"/>
  <c r="AN36" i="2"/>
  <c r="AN37" i="2"/>
  <c r="AO37" i="2" s="1"/>
  <c r="AN38" i="2"/>
  <c r="AO38" i="2" s="1"/>
  <c r="AN39" i="2"/>
  <c r="AO39" i="2" s="1"/>
  <c r="AN40" i="2"/>
  <c r="AO40" i="2" s="1"/>
  <c r="AN41" i="2"/>
  <c r="AO41" i="2" s="1"/>
  <c r="AN42" i="2"/>
  <c r="AO42" i="2" s="1"/>
  <c r="AN43" i="2"/>
  <c r="AN44" i="2"/>
  <c r="AN45" i="2"/>
  <c r="AO45" i="2" s="1"/>
  <c r="AN46" i="2"/>
  <c r="AO46" i="2" s="1"/>
  <c r="AN47" i="2"/>
  <c r="AO47" i="2" s="1"/>
  <c r="AN48" i="2"/>
  <c r="AO48" i="2" s="1"/>
  <c r="AN49" i="2"/>
  <c r="AO49" i="2" s="1"/>
  <c r="AN50" i="2"/>
  <c r="AO50" i="2" s="1"/>
  <c r="AN51" i="2"/>
  <c r="AO51" i="2" s="1"/>
  <c r="AN52" i="2"/>
  <c r="AN53" i="2"/>
  <c r="AO53" i="2" s="1"/>
  <c r="AN54" i="2"/>
  <c r="AO54" i="2" s="1"/>
  <c r="AN55" i="2"/>
  <c r="AO55" i="2" s="1"/>
  <c r="AN56" i="2"/>
  <c r="AO56" i="2" s="1"/>
  <c r="AN57" i="2"/>
  <c r="AN58" i="2"/>
  <c r="AO58" i="2" s="1"/>
  <c r="AN59" i="2"/>
  <c r="AO59" i="2" s="1"/>
  <c r="AN60" i="2"/>
  <c r="AO60" i="2" s="1"/>
  <c r="AN61" i="2"/>
  <c r="AO61" i="2" s="1"/>
  <c r="AN62" i="2"/>
  <c r="AO62" i="2" s="1"/>
  <c r="AN63" i="2"/>
  <c r="AO63" i="2" s="1"/>
  <c r="AN64" i="2"/>
  <c r="AO64" i="2" s="1"/>
  <c r="AN65" i="2"/>
  <c r="AO65" i="2" s="1"/>
  <c r="AN66" i="2"/>
  <c r="AO66" i="2" s="1"/>
  <c r="AN67" i="2"/>
  <c r="AO67" i="2" s="1"/>
  <c r="AN68" i="2"/>
  <c r="AO68" i="2" s="1"/>
  <c r="AN69" i="2"/>
  <c r="AO69" i="2" s="1"/>
  <c r="AN70" i="2"/>
  <c r="AO70" i="2" s="1"/>
  <c r="AN71" i="2"/>
  <c r="AN72" i="2"/>
  <c r="AO72" i="2" s="1"/>
  <c r="AN73" i="2"/>
  <c r="AO73" i="2" s="1"/>
  <c r="AN74" i="2"/>
  <c r="AN75" i="2"/>
  <c r="AO75" i="2" s="1"/>
  <c r="AN76" i="2"/>
  <c r="AO76" i="2" s="1"/>
  <c r="AN77" i="2"/>
  <c r="AO77" i="2" s="1"/>
  <c r="AN78" i="2"/>
  <c r="AO78" i="2" s="1"/>
  <c r="AN79" i="2"/>
  <c r="AO79" i="2" s="1"/>
  <c r="AN80" i="2"/>
  <c r="AO80" i="2" s="1"/>
  <c r="AN81" i="2"/>
  <c r="AO81" i="2" s="1"/>
  <c r="AN82" i="2"/>
  <c r="AN83" i="2"/>
  <c r="AN84" i="2"/>
  <c r="AN85" i="2"/>
  <c r="AN86" i="2"/>
  <c r="AN87" i="2"/>
  <c r="AN88" i="2"/>
  <c r="AN89" i="2"/>
  <c r="AN90" i="2"/>
  <c r="AN91" i="2"/>
  <c r="AN92" i="2"/>
  <c r="AN93" i="2"/>
  <c r="AO93" i="2" s="1"/>
  <c r="AN94" i="2"/>
  <c r="AO94" i="2" s="1"/>
  <c r="AN95" i="2"/>
  <c r="AO95" i="2" s="1"/>
  <c r="AN96" i="2"/>
  <c r="AN97" i="2"/>
  <c r="AO97" i="2" s="1"/>
  <c r="AN2" i="2"/>
  <c r="AM3" i="2"/>
  <c r="AM4" i="2"/>
  <c r="AM5" i="2"/>
  <c r="AM6" i="2"/>
  <c r="AM7" i="2"/>
  <c r="AM8" i="2"/>
  <c r="AM9" i="2"/>
  <c r="AM10" i="2"/>
  <c r="AM11" i="2"/>
  <c r="AM12" i="2"/>
  <c r="AM13" i="2"/>
  <c r="AM14" i="2"/>
  <c r="AM15" i="2"/>
  <c r="AM16" i="2"/>
  <c r="AM17" i="2"/>
  <c r="AM18" i="2"/>
  <c r="AM19" i="2"/>
  <c r="AM20" i="2"/>
  <c r="AM21" i="2"/>
  <c r="AM22" i="2"/>
  <c r="AM23" i="2"/>
  <c r="AM24" i="2"/>
  <c r="AM25" i="2"/>
  <c r="AM26" i="2"/>
  <c r="AM27" i="2"/>
  <c r="AM28" i="2"/>
  <c r="AM29" i="2"/>
  <c r="AM30" i="2"/>
  <c r="AM31" i="2"/>
  <c r="AM32" i="2"/>
  <c r="AM33" i="2"/>
  <c r="AM34" i="2"/>
  <c r="AM35" i="2"/>
  <c r="AM36" i="2"/>
  <c r="AM37" i="2"/>
  <c r="AM38" i="2"/>
  <c r="AM39" i="2"/>
  <c r="AM40" i="2"/>
  <c r="AM41" i="2"/>
  <c r="AM42" i="2"/>
  <c r="AM43" i="2"/>
  <c r="AM44" i="2"/>
  <c r="AM45" i="2"/>
  <c r="AM46" i="2"/>
  <c r="AM47" i="2"/>
  <c r="AM48" i="2"/>
  <c r="AM49" i="2"/>
  <c r="AM50" i="2"/>
  <c r="AM51" i="2"/>
  <c r="AM52" i="2"/>
  <c r="AM53" i="2"/>
  <c r="AM54" i="2"/>
  <c r="AM55" i="2"/>
  <c r="AM56" i="2"/>
  <c r="AM57" i="2"/>
  <c r="AM58" i="2"/>
  <c r="AM59" i="2"/>
  <c r="AM60" i="2"/>
  <c r="AM61" i="2"/>
  <c r="AM62" i="2"/>
  <c r="AM63" i="2"/>
  <c r="AM64" i="2"/>
  <c r="AM65" i="2"/>
  <c r="AM66" i="2"/>
  <c r="AM67" i="2"/>
  <c r="AM68" i="2"/>
  <c r="AM69" i="2"/>
  <c r="AM70" i="2"/>
  <c r="AM71" i="2"/>
  <c r="AM72" i="2"/>
  <c r="AM73" i="2"/>
  <c r="AM74" i="2"/>
  <c r="AM75" i="2"/>
  <c r="AM76" i="2"/>
  <c r="AM77" i="2"/>
  <c r="AM78" i="2"/>
  <c r="AM79" i="2"/>
  <c r="AM80" i="2"/>
  <c r="AM81" i="2"/>
  <c r="AM82" i="2"/>
  <c r="AM83" i="2"/>
  <c r="AM84" i="2"/>
  <c r="AM85" i="2"/>
  <c r="AM86" i="2"/>
  <c r="AM87" i="2"/>
  <c r="AM88" i="2"/>
  <c r="AM89" i="2"/>
  <c r="AM90" i="2"/>
  <c r="AM91" i="2"/>
  <c r="AM92" i="2"/>
  <c r="AM93" i="2"/>
  <c r="AM94" i="2"/>
  <c r="AM95" i="2"/>
  <c r="AM96" i="2"/>
  <c r="AM97" i="2"/>
  <c r="AM2" i="2"/>
  <c r="A2" i="1" l="1"/>
  <c r="D2" i="1"/>
  <c r="AO2" i="2"/>
  <c r="C2" i="1" l="1"/>
  <c r="E2" i="1" s="1"/>
</calcChain>
</file>

<file path=xl/sharedStrings.xml><?xml version="1.0" encoding="utf-8"?>
<sst xmlns="http://schemas.openxmlformats.org/spreadsheetml/2006/main" count="684" uniqueCount="205">
  <si>
    <t>Chiffre d'affaire</t>
  </si>
  <si>
    <t xml:space="preserve">Coût </t>
  </si>
  <si>
    <t xml:space="preserve">Résultat </t>
  </si>
  <si>
    <t>TVA dû</t>
  </si>
  <si>
    <t>Chiffre d'affaire généré</t>
  </si>
  <si>
    <t>Coût</t>
  </si>
  <si>
    <t>TVA réel</t>
  </si>
  <si>
    <t>Marge</t>
  </si>
  <si>
    <t>Statut</t>
  </si>
  <si>
    <t>Date de la valeur (UTC)</t>
  </si>
  <si>
    <t>Date de la valeur (local)</t>
  </si>
  <si>
    <t>Date de l'opération (UTC)</t>
  </si>
  <si>
    <t>Date de l'opération (local)</t>
  </si>
  <si>
    <t>Montant total (TTC)</t>
  </si>
  <si>
    <t>Débit</t>
  </si>
  <si>
    <t>Crédit</t>
  </si>
  <si>
    <t>Solde</t>
  </si>
  <si>
    <t>Devise</t>
  </si>
  <si>
    <t>Montant total (TTC) (local)</t>
  </si>
  <si>
    <t>Devise (local)</t>
  </si>
  <si>
    <t>Montant total de la TVA</t>
  </si>
  <si>
    <t>Montant total (HT)</t>
  </si>
  <si>
    <t>Montant de la TVA (0.0 %)</t>
  </si>
  <si>
    <t>Montant (0.0 % HT)</t>
  </si>
  <si>
    <t>Montant de la TVA (5.5 %)</t>
  </si>
  <si>
    <t>Montant (5.5 % HT)</t>
  </si>
  <si>
    <t>Montant de la TVA (20.0 %)</t>
  </si>
  <si>
    <t>Montant (20.0 % HT)</t>
  </si>
  <si>
    <t>Nom du compte</t>
  </si>
  <si>
    <t>IBAN du compte</t>
  </si>
  <si>
    <t>Nom de la contrepartie</t>
  </si>
  <si>
    <t>IBAN de la contrepartie</t>
  </si>
  <si>
    <t>Méthode de paiement</t>
  </si>
  <si>
    <t>Nom de la carte</t>
  </si>
  <si>
    <t>Initiateur</t>
  </si>
  <si>
    <t>Adresse email de l'initiateur</t>
  </si>
  <si>
    <t>Équipe</t>
  </si>
  <si>
    <t>Justificatif</t>
  </si>
  <si>
    <t>Justificatif requis</t>
  </si>
  <si>
    <t>Justificatif perdu</t>
  </si>
  <si>
    <t>Identifiant de transaction</t>
  </si>
  <si>
    <t>Catégorie</t>
  </si>
  <si>
    <t>Référence</t>
  </si>
  <si>
    <t>Note</t>
  </si>
  <si>
    <t>Banque</t>
  </si>
  <si>
    <t>ID du compte</t>
  </si>
  <si>
    <t>settled</t>
  </si>
  <si>
    <t>19-09-2024 21:39:33</t>
  </si>
  <si>
    <t>19-09-2024 23:39:33</t>
  </si>
  <si>
    <t>19-09-2024 21:39:31</t>
  </si>
  <si>
    <t>19-09-2024 23:39:31</t>
  </si>
  <si>
    <t/>
  </si>
  <si>
    <t>EUR</t>
  </si>
  <si>
    <t>Compte principal</t>
  </si>
  <si>
    <t>transfer</t>
  </si>
  <si>
    <t>true</t>
  </si>
  <si>
    <t>false</t>
  </si>
  <si>
    <t>em-business-2590-1-transaction-01920c39-ddf6-73e5-97c8-1a5109-2ab489</t>
  </si>
  <si>
    <t>other_expense</t>
  </si>
  <si>
    <t>18-09-2024 14:19:55</t>
  </si>
  <si>
    <t>18-09-2024 16:19:55</t>
  </si>
  <si>
    <t>17-09-2024 19:53:56</t>
  </si>
  <si>
    <t>17-09-2024 21:53:56</t>
  </si>
  <si>
    <t>card</t>
  </si>
  <si>
    <t>One</t>
  </si>
  <si>
    <t>em-business-2590-1-transaction-0192018c-78da-726f-a464-bcccb4-096ca2</t>
  </si>
  <si>
    <t>online_service</t>
  </si>
  <si>
    <t>18-09-2024 14:52:16</t>
  </si>
  <si>
    <t>18-09-2024 16:52:16</t>
  </si>
  <si>
    <t>17-09-2024 11:23:48</t>
  </si>
  <si>
    <t>17-09-2024 13:23:48</t>
  </si>
  <si>
    <t>em-business-2590-1-transaction-0191ffb9-7053-7e48-836c-2f63c1-9d2c3d</t>
  </si>
  <si>
    <t>legal_and_accounting</t>
  </si>
  <si>
    <t>17-09-2024 09:48:46</t>
  </si>
  <si>
    <t>17-09-2024 11:48:46</t>
  </si>
  <si>
    <t>em-business-2590-1-transaction-0191ff62-9828-7e56-9e14-eeb450-e0a778</t>
  </si>
  <si>
    <t>other_income</t>
  </si>
  <si>
    <t>17-09-2024 16:26:23</t>
  </si>
  <si>
    <t>17-09-2024 18:26:23</t>
  </si>
  <si>
    <t>16-09-2024 10:42:33</t>
  </si>
  <si>
    <t>16-09-2024 12:42:33</t>
  </si>
  <si>
    <t>em-business-2590-1-transaction-0191fa6d-506f-724e-b0df-aab7e1-58724b</t>
  </si>
  <si>
    <t>other_service</t>
  </si>
  <si>
    <t>17-09-2024 16:34:17</t>
  </si>
  <si>
    <t>17-09-2024 18:34:17</t>
  </si>
  <si>
    <t>16-09-2024 10:28:53</t>
  </si>
  <si>
    <t>16-09-2024 12:28:53</t>
  </si>
  <si>
    <t>em-business-2590-1-transaction-0191fa60-ce1e-7309-a942-7538ff-ad4aaf</t>
  </si>
  <si>
    <t>16-09-2024 06:03:08</t>
  </si>
  <si>
    <t>16-09-2024 08:03:08</t>
  </si>
  <si>
    <t>direct_debit</t>
  </si>
  <si>
    <t>em-business-2590-1-transaction-0191f96d-bd26-7610-b881-518aa1-b85527</t>
  </si>
  <si>
    <t>15-09-2024 11:52:16</t>
  </si>
  <si>
    <t>15-09-2024 13:52:16</t>
  </si>
  <si>
    <t>15-09-2024 11:52:14</t>
  </si>
  <si>
    <t>15-09-2024 13:52:14</t>
  </si>
  <si>
    <t>em-business-2590-1-transaction-0191f586-c12a-7f2e-954e-85bae8-839940</t>
  </si>
  <si>
    <t>15-09-2024 15:04:46</t>
  </si>
  <si>
    <t>15-09-2024 17:04:46</t>
  </si>
  <si>
    <t>14-09-2024 21:53:05</t>
  </si>
  <si>
    <t>14-09-2024 23:53:05</t>
  </si>
  <si>
    <t>em-business-2590-1-transaction-0191f286-7ce3-7320-8e4a-b28506-02e9ef</t>
  </si>
  <si>
    <t>gas_station</t>
  </si>
  <si>
    <t>14-09-2024 18:08:29</t>
  </si>
  <si>
    <t>14-09-2024 20:08:29</t>
  </si>
  <si>
    <t>14-09-2024 18:08:28</t>
  </si>
  <si>
    <t>14-09-2024 20:08:28</t>
  </si>
  <si>
    <t>em-business-2590-1-transaction-0191f1b8-d680-7437-96c9-9c0df0-45027e</t>
  </si>
  <si>
    <t>16-09-2024 14:07:55</t>
  </si>
  <si>
    <t>16-09-2024 16:07:55</t>
  </si>
  <si>
    <t>14-09-2024 15:28:44</t>
  </si>
  <si>
    <t>14-09-2024 17:28:44</t>
  </si>
  <si>
    <t>em-business-2590-1-transaction-0191f126-9b77-77b7-8af7-6460c4-2e9ee2</t>
  </si>
  <si>
    <t>it_and_electronics</t>
  </si>
  <si>
    <t>12-09-2024 15:54:56</t>
  </si>
  <si>
    <t>12-09-2024 17:54:56</t>
  </si>
  <si>
    <t>12-09-2024 15:48:26</t>
  </si>
  <si>
    <t>12-09-2024 17:48:26</t>
  </si>
  <si>
    <t>em-business-2590-1-transaction-0191e6eb-ec76-7520-90dd-70edc0-428eb9</t>
  </si>
  <si>
    <t>12-09-2024 15:22:29</t>
  </si>
  <si>
    <t>12-09-2024 17:22:29</t>
  </si>
  <si>
    <t>11-09-2024 16:55:16</t>
  </si>
  <si>
    <t>11-09-2024 18:55:16</t>
  </si>
  <si>
    <t>em-business-2590-1-transaction-0191e202-c0ec-7a63-a05d-61f386-dffb9b</t>
  </si>
  <si>
    <t>12-09-2024 15:36:12</t>
  </si>
  <si>
    <t>12-09-2024 17:36:12</t>
  </si>
  <si>
    <t>11-09-2024 16:20:23</t>
  </si>
  <si>
    <t>11-09-2024 18:20:23</t>
  </si>
  <si>
    <t>em-business-2590-1-transaction-0191e1e2-ce60-789a-a4fa-2c9ce3-9e932c</t>
  </si>
  <si>
    <t>10-09-2024 09:47:28</t>
  </si>
  <si>
    <t>10-09-2024 11:47:28</t>
  </si>
  <si>
    <t>em-business-2590-1-transaction-0191db54-b9d7-7ebc-b7d5-6a000c-1a8493</t>
  </si>
  <si>
    <t>10-09-2024 14:13:50</t>
  </si>
  <si>
    <t>10-09-2024 16:13:50</t>
  </si>
  <si>
    <t>09-09-2024 17:02:23</t>
  </si>
  <si>
    <t>09-09-2024 19:02:23</t>
  </si>
  <si>
    <t>em-business-2590-1-transaction-0191d7bc-8bb1-7535-9633-d7cbfb-e8a22d</t>
  </si>
  <si>
    <t>10-09-2024 14:10:40</t>
  </si>
  <si>
    <t>10-09-2024 16:10:40</t>
  </si>
  <si>
    <t>09-09-2024 16:04:45</t>
  </si>
  <si>
    <t>09-09-2024 18:04:45</t>
  </si>
  <si>
    <t>em-business-2590-1-transaction-0191d787-c7f6-7432-aab8-41372a-e40f30</t>
  </si>
  <si>
    <t>food_and_grocery</t>
  </si>
  <si>
    <t>09-09-2024 14:31:08</t>
  </si>
  <si>
    <t>09-09-2024 16:31:08</t>
  </si>
  <si>
    <t>08-09-2024 14:36:20</t>
  </si>
  <si>
    <t>08-09-2024 16:36:20</t>
  </si>
  <si>
    <t>em-business-2590-1-transaction-0191d210-79de-78dc-b4fa-113aa1-96b86c</t>
  </si>
  <si>
    <t>07-09-2024 14:49:29</t>
  </si>
  <si>
    <t>07-09-2024 16:49:29</t>
  </si>
  <si>
    <t>05-09-2024 16:16:45</t>
  </si>
  <si>
    <t>05-09-2024 18:16:45</t>
  </si>
  <si>
    <t>em-business-2590-1-transaction-0191c2f9-5348-798e-b5ae-7fe1b5-d4aaf6</t>
  </si>
  <si>
    <t>marketing</t>
  </si>
  <si>
    <t>processing</t>
  </si>
  <si>
    <t>05-09-2024 16:13:04</t>
  </si>
  <si>
    <t>05-09-2024 18:13:04</t>
  </si>
  <si>
    <t>em-business-2590-1-transaction-0191c2f5-f6c7-771f-8680-e3dcde-6ff72c</t>
  </si>
  <si>
    <t>em-business-2590-1-transaction-0191c2f5-f577-7617-9c9b-af8225-9844d0</t>
  </si>
  <si>
    <t>04-09-2024 15:10:57</t>
  </si>
  <si>
    <t>04-09-2024 17:10:57</t>
  </si>
  <si>
    <t>04-09-2024 15:07:05</t>
  </si>
  <si>
    <t>04-09-2024 17:07:05</t>
  </si>
  <si>
    <t>em-business-2590-1-transaction-0191bd93-3148-7011-8691-3b4831-0dda17</t>
  </si>
  <si>
    <t>03-09-2024 19:33:15</t>
  </si>
  <si>
    <t>03-09-2024 21:33:15</t>
  </si>
  <si>
    <t>03-09-2024 19:33:14</t>
  </si>
  <si>
    <t>03-09-2024 21:33:14</t>
  </si>
  <si>
    <t>em-business-2590-1-transaction-0191b960-7f05-71be-bed6-412d03-52fcff</t>
  </si>
  <si>
    <t>03-09-2024 19:32:43</t>
  </si>
  <si>
    <t>03-09-2024 21:32:43</t>
  </si>
  <si>
    <t>03-09-2024 19:32:41</t>
  </si>
  <si>
    <t>03-09-2024 21:32:41</t>
  </si>
  <si>
    <t>em-business-2590-1-transaction-0191b95f-fdd7-73fd-a18c-3c9e18-48e6c8</t>
  </si>
  <si>
    <t>03-09-2024 19:31:58</t>
  </si>
  <si>
    <t>03-09-2024 21:31:58</t>
  </si>
  <si>
    <t>03-09-2024 19:31:57</t>
  </si>
  <si>
    <t>03-09-2024 21:31:57</t>
  </si>
  <si>
    <t>em-business-2590-1-transaction-0191b95f-52ae-71c1-b012-ea5cf0-1480f9</t>
  </si>
  <si>
    <t>03-09-2024 19:31:17</t>
  </si>
  <si>
    <t>03-09-2024 21:31:17</t>
  </si>
  <si>
    <t>03-09-2024 19:31:15</t>
  </si>
  <si>
    <t>03-09-2024 21:31:15</t>
  </si>
  <si>
    <t>em-business-2590-1-transaction-0191b95e-afe5-73aa-b6f3-092bf4-869b59</t>
  </si>
  <si>
    <t>03-09-2024 19:30:37</t>
  </si>
  <si>
    <t>03-09-2024 21:30:37</t>
  </si>
  <si>
    <t>03-09-2024 19:30:35</t>
  </si>
  <si>
    <t>03-09-2024 21:30:35</t>
  </si>
  <si>
    <t>em-business-2590-1-transaction-0191b95e-11f5-7be7-8c1b-519fce-1aa9a9</t>
  </si>
  <si>
    <t>03-09-2024 19:30:04</t>
  </si>
  <si>
    <t>03-09-2024 21:30:04</t>
  </si>
  <si>
    <t>03-09-2024 19:30:03</t>
  </si>
  <si>
    <t>03-09-2024 21:30:03</t>
  </si>
  <si>
    <t>em-business-2590-1-transaction-0191b95d-9469-71b3-8e9c-f0307c-1bb7df</t>
  </si>
  <si>
    <t>03-09-2024 19:29:16</t>
  </si>
  <si>
    <t>03-09-2024 21:29:16</t>
  </si>
  <si>
    <t>03-09-2024 19:29:15</t>
  </si>
  <si>
    <t>03-09-2024 21:29:15</t>
  </si>
  <si>
    <t>em-business-2590-1-transaction-0191b95c-d88d-7db1-bfb8-6c0b9a-6e6fa4</t>
  </si>
  <si>
    <t>03-09-2024 19:28:17</t>
  </si>
  <si>
    <t>03-09-2024 21:28:17</t>
  </si>
  <si>
    <t>em-business-2590-1-transaction-0191b95b-f7fe-785e-b3b7-111885-676aa9</t>
  </si>
  <si>
    <t>03-09-2024 09:49:13</t>
  </si>
  <si>
    <t>03-09-2024 11:49:13</t>
  </si>
  <si>
    <t>em-business-2590-1-transaction-0191b749-fbe1-7318-b687-e87c39-161a56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</si>
</sst>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 * #,##0.00_)\ &quot;€&quot;_ ;_ * \(#,##0.00\)\ &quot;€&quot;_ ;_ * &quot;-&quot;??_)\ &quot;€&quot;_ ;_ @_ "/>
    <numFmt numFmtId="165" formatCode="dd\-mm\-yyyy\ hh:mm:ss"/>
    <numFmt numFmtId="166" formatCode="#,##0.00\ &quot;€&quot;"/>
  </numFmts>
  <fonts count="4" x14ac:knownFonts="1">
    <font>
      <sz val="12"/>
      <color theme="1"/>
      <name val="Aptos Narrow"/>
      <family val="2"/>
      <scheme val="minor"/>
    </font>
    <font>
      <sz val="12"/>
      <color theme="1"/>
      <name val="Aptos Narrow"/>
      <family val="2"/>
      <scheme val="minor"/>
    </font>
    <font>
      <sz val="26"/>
      <color theme="1"/>
      <name val="Aptos Narrow"/>
      <family val="2"/>
      <scheme val="minor"/>
    </font>
    <font>
      <b/>
      <sz val="26"/>
      <color theme="1"/>
      <name val="Aptos Narrow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7">
    <xf numFmtId="0" fontId="0" fillId="0" borderId="0" xfId="0"/>
    <xf numFmtId="165" fontId="0" fillId="0" borderId="0" xfId="0" applyNumberFormat="1"/>
    <xf numFmtId="0" fontId="0" fillId="2" borderId="0" xfId="0" applyFill="1"/>
    <xf numFmtId="164" fontId="0" fillId="2" borderId="0" xfId="1" applyFont="1" applyFill="1"/>
    <xf numFmtId="166" fontId="2" fillId="0" borderId="1" xfId="0" applyNumberFormat="1" applyFont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10" fontId="2" fillId="0" borderId="1" xfId="2" applyNumberFormat="1" applyFont="1" applyBorder="1" applyAlignment="1">
      <alignment horizontal="center" vertical="center"/>
    </xf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E1EAAF-45FF-C440-BE6E-0460E79850CD}">
  <dimension ref="A1:E2"/>
  <sheetViews>
    <sheetView tabSelected="1" workbookViewId="0">
      <selection activeCell="B2" sqref="B2"/>
    </sheetView>
  </sheetViews>
  <sheetFormatPr baseColWidth="10" defaultRowHeight="15.75" x14ac:dyDescent="0.25"/>
  <cols>
    <col min="1" max="1" width="29" bestFit="1" customWidth="1"/>
    <col min="2" max="2" width="24.125" bestFit="1" customWidth="1"/>
    <col min="3" max="3" width="23.875" bestFit="1" customWidth="1"/>
    <col min="4" max="4" width="21.5" bestFit="1" customWidth="1"/>
    <col min="5" max="5" width="21.125" bestFit="1" customWidth="1"/>
  </cols>
  <sheetData>
    <row r="1" spans="1:5" ht="34.5" x14ac:dyDescent="0.25">
      <c r="A1" s="5" t="s">
        <v>0</v>
      </c>
      <c r="B1" s="5" t="s">
        <v>1</v>
      </c>
      <c r="C1" s="5" t="s">
        <v>2</v>
      </c>
      <c r="D1" s="5" t="s">
        <v>3</v>
      </c>
      <c r="E1" s="5" t="s">
        <v>7</v>
      </c>
    </row>
    <row r="2" spans="1:5" ht="34.5" x14ac:dyDescent="0.25">
      <c r="A2" s="4">
        <f>SUM('Date base'!AM:AM)</f>
        <v>687.51</v>
      </c>
      <c r="B2" s="4">
        <f>SUM('Date base'!AO:AO)</f>
        <v>-27394.400000000001</v>
      </c>
      <c r="C2" s="4">
        <f>A2+B2</f>
        <v>-26706.890000000003</v>
      </c>
      <c r="D2" s="4">
        <f>SUM('Date base'!AN:AN)</f>
        <v>-1092.7400000000002</v>
      </c>
      <c r="E2" s="6">
        <f>C2/A2</f>
        <v>-38.845820424430194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15F7EB-9430-9043-9EA5-B3889227E59D}">
  <dimension ref="A1:AO97"/>
  <sheetViews>
    <sheetView workbookViewId="0">
      <selection activeCell="AI2" sqref="AI2:AI36"/>
    </sheetView>
  </sheetViews>
  <sheetFormatPr baseColWidth="10" defaultRowHeight="15.75" x14ac:dyDescent="0.25"/>
  <cols>
    <col min="1" max="1" width="9.875" bestFit="1" customWidth="1"/>
    <col min="2" max="2" width="19.875" bestFit="1" customWidth="1"/>
    <col min="3" max="3" width="20.5" bestFit="1" customWidth="1"/>
    <col min="4" max="4" width="21.5" bestFit="1" customWidth="1"/>
    <col min="5" max="5" width="22" bestFit="1" customWidth="1"/>
    <col min="6" max="6" width="17" bestFit="1" customWidth="1"/>
    <col min="7" max="7" width="8.125" bestFit="1" customWidth="1"/>
    <col min="8" max="8" width="6.125" bestFit="1" customWidth="1"/>
    <col min="9" max="9" width="9.125" bestFit="1" customWidth="1"/>
    <col min="10" max="10" width="6.625" bestFit="1" customWidth="1"/>
    <col min="11" max="11" width="22.875" bestFit="1" customWidth="1"/>
    <col min="12" max="12" width="12.375" bestFit="1" customWidth="1"/>
    <col min="13" max="13" width="19.625" bestFit="1" customWidth="1"/>
    <col min="14" max="14" width="16" bestFit="1" customWidth="1"/>
    <col min="15" max="15" width="21.875" bestFit="1" customWidth="1"/>
    <col min="16" max="16" width="16.5" bestFit="1" customWidth="1"/>
    <col min="17" max="17" width="21.875" bestFit="1" customWidth="1"/>
    <col min="18" max="18" width="16.5" bestFit="1" customWidth="1"/>
    <col min="19" max="19" width="22.875" bestFit="1" customWidth="1"/>
    <col min="20" max="20" width="17.5" bestFit="1" customWidth="1"/>
    <col min="21" max="21" width="15.125" bestFit="1" customWidth="1"/>
    <col min="22" max="22" width="28.875" bestFit="1" customWidth="1"/>
    <col min="23" max="23" width="25.625" bestFit="1" customWidth="1"/>
    <col min="24" max="24" width="29.125" bestFit="1" customWidth="1"/>
    <col min="25" max="25" width="18.625" bestFit="1" customWidth="1"/>
    <col min="26" max="26" width="13.875" bestFit="1" customWidth="1"/>
    <col min="27" max="27" width="12.125" bestFit="1" customWidth="1"/>
    <col min="28" max="28" width="23.625" bestFit="1" customWidth="1"/>
    <col min="29" max="29" width="16.625" bestFit="1" customWidth="1"/>
    <col min="30" max="30" width="85.375" bestFit="1" customWidth="1"/>
    <col min="31" max="31" width="14.875" bestFit="1" customWidth="1"/>
    <col min="32" max="32" width="14.5" bestFit="1" customWidth="1"/>
    <col min="33" max="33" width="65.375" bestFit="1" customWidth="1"/>
    <col min="34" max="34" width="18.875" bestFit="1" customWidth="1"/>
    <col min="35" max="35" width="65" bestFit="1" customWidth="1"/>
    <col min="36" max="36" width="5.125" bestFit="1" customWidth="1"/>
    <col min="37" max="37" width="7.375" bestFit="1" customWidth="1"/>
    <col min="38" max="38" width="28.875" bestFit="1" customWidth="1"/>
    <col min="39" max="39" width="19.5" style="3" bestFit="1" customWidth="1"/>
    <col min="40" max="41" width="10.875" style="2"/>
  </cols>
  <sheetData>
    <row r="1" spans="1:41" x14ac:dyDescent="0.25">
      <c r="A1" t="s">
        <v>8</v>
      </c>
      <c r="B1" t="s">
        <v>9</v>
      </c>
      <c r="C1" t="s">
        <v>10</v>
      </c>
      <c r="D1" t="s">
        <v>11</v>
      </c>
      <c r="E1" t="s">
        <v>12</v>
      </c>
      <c r="F1" t="s">
        <v>13</v>
      </c>
      <c r="G1" t="s">
        <v>14</v>
      </c>
      <c r="H1" t="s">
        <v>15</v>
      </c>
      <c r="I1" t="s">
        <v>16</v>
      </c>
      <c r="J1" t="s">
        <v>17</v>
      </c>
      <c r="K1" t="s">
        <v>18</v>
      </c>
      <c r="L1" t="s">
        <v>19</v>
      </c>
      <c r="M1" t="s">
        <v>20</v>
      </c>
      <c r="N1" t="s">
        <v>21</v>
      </c>
      <c r="O1" t="s">
        <v>22</v>
      </c>
      <c r="P1" t="s">
        <v>23</v>
      </c>
      <c r="Q1" t="s">
        <v>24</v>
      </c>
      <c r="R1" t="s">
        <v>25</v>
      </c>
      <c r="S1" t="s">
        <v>26</v>
      </c>
      <c r="T1" t="s">
        <v>27</v>
      </c>
      <c r="U1" t="s">
        <v>28</v>
      </c>
      <c r="V1" t="s">
        <v>29</v>
      </c>
      <c r="W1" t="s">
        <v>30</v>
      </c>
      <c r="X1" t="s">
        <v>31</v>
      </c>
      <c r="Y1" t="s">
        <v>32</v>
      </c>
      <c r="Z1" t="s">
        <v>33</v>
      </c>
      <c r="AA1" t="s">
        <v>34</v>
      </c>
      <c r="AB1" t="s">
        <v>35</v>
      </c>
      <c r="AC1" t="s">
        <v>36</v>
      </c>
      <c r="AD1" t="s">
        <v>37</v>
      </c>
      <c r="AE1" t="s">
        <v>38</v>
      </c>
      <c r="AF1" t="s">
        <v>39</v>
      </c>
      <c r="AG1" t="s">
        <v>40</v>
      </c>
      <c r="AH1" t="s">
        <v>41</v>
      </c>
      <c r="AI1" t="s">
        <v>42</v>
      </c>
      <c r="AJ1" t="s">
        <v>43</v>
      </c>
      <c r="AK1" t="s">
        <v>44</v>
      </c>
      <c r="AL1" t="s">
        <v>45</v>
      </c>
      <c r="AM1" s="2" t="s">
        <v>4</v>
      </c>
      <c r="AN1" s="2" t="s">
        <v>6</v>
      </c>
      <c r="AO1" s="2" t="s">
        <v>5</v>
      </c>
    </row>
    <row r="2" spans="1:41" x14ac:dyDescent="0.25">
      <c r="A2" t="s">
        <v>46</v>
      </c>
      <c r="B2" s="1" t="s">
        <v>47</v>
      </c>
      <c r="C2" s="1" t="s">
        <v>48</v>
      </c>
      <c r="D2" s="1" t="s">
        <v>49</v>
      </c>
      <c r="E2" s="1" t="s">
        <v>50</v>
      </c>
      <c r="F2">
        <v>-228</v>
      </c>
      <c r="G2">
        <v>228</v>
      </c>
      <c r="H2" t="s">
        <v>51</v>
      </c>
      <c r="I2">
        <v>6469.3</v>
      </c>
      <c r="J2" t="s">
        <v>52</v>
      </c>
      <c r="K2">
        <v>-228</v>
      </c>
      <c r="L2" t="s">
        <v>52</v>
      </c>
      <c r="M2">
        <v>38</v>
      </c>
      <c r="N2">
        <v>190</v>
      </c>
      <c r="O2" t="s">
        <v>51</v>
      </c>
      <c r="P2" t="s">
        <v>51</v>
      </c>
      <c r="Q2" t="s">
        <v>51</v>
      </c>
      <c r="R2" t="s">
        <v>51</v>
      </c>
      <c r="S2">
        <v>38</v>
      </c>
      <c r="T2">
        <v>190</v>
      </c>
      <c r="U2" t="s">
        <v>53</v>
      </c>
      <c r="Y2" t="s">
        <v>54</v>
      </c>
      <c r="Z2" t="s">
        <v>51</v>
      </c>
      <c r="AE2" t="s">
        <v>55</v>
      </c>
      <c r="AF2" t="s">
        <v>56</v>
      </c>
      <c r="AG2" t="s">
        <v>57</v>
      </c>
      <c r="AH2" t="s">
        <v>58</v>
      </c>
      <c r="AJ2" t="s">
        <v>51</v>
      </c>
      <c r="AM2" s="3">
        <f>IF(F2&gt;0,N2,0)</f>
        <v>0</v>
      </c>
      <c r="AN2" s="2">
        <f>IF(F2&gt;=0,M2,-M2)</f>
        <v>-38</v>
      </c>
      <c r="AO2" s="2">
        <f>IF(F2&lt;0,F2-AN2,0)</f>
        <v>-190</v>
      </c>
    </row>
    <row r="3" spans="1:41" x14ac:dyDescent="0.25">
      <c r="A3" t="s">
        <v>46</v>
      </c>
      <c r="B3" s="1" t="s">
        <v>59</v>
      </c>
      <c r="C3" s="1" t="s">
        <v>60</v>
      </c>
      <c r="D3" s="1" t="s">
        <v>61</v>
      </c>
      <c r="E3" s="1" t="s">
        <v>62</v>
      </c>
      <c r="F3">
        <v>-82.8</v>
      </c>
      <c r="G3">
        <v>82.8</v>
      </c>
      <c r="H3" t="s">
        <v>51</v>
      </c>
      <c r="I3">
        <v>7389.69</v>
      </c>
      <c r="J3" t="s">
        <v>52</v>
      </c>
      <c r="K3">
        <v>-82.8</v>
      </c>
      <c r="L3" t="s">
        <v>52</v>
      </c>
      <c r="M3">
        <v>13.8</v>
      </c>
      <c r="N3">
        <v>69</v>
      </c>
      <c r="O3" t="s">
        <v>51</v>
      </c>
      <c r="P3" t="s">
        <v>51</v>
      </c>
      <c r="Q3" t="s">
        <v>51</v>
      </c>
      <c r="R3" t="s">
        <v>51</v>
      </c>
      <c r="S3">
        <v>13.8</v>
      </c>
      <c r="T3">
        <v>69</v>
      </c>
      <c r="U3" t="s">
        <v>53</v>
      </c>
      <c r="Y3" t="s">
        <v>63</v>
      </c>
      <c r="Z3" t="s">
        <v>64</v>
      </c>
      <c r="AE3" t="s">
        <v>55</v>
      </c>
      <c r="AF3" t="s">
        <v>56</v>
      </c>
      <c r="AG3" t="s">
        <v>65</v>
      </c>
      <c r="AH3" t="s">
        <v>66</v>
      </c>
      <c r="AJ3" t="s">
        <v>51</v>
      </c>
      <c r="AM3" s="3">
        <f t="shared" ref="AM3:AM66" si="0">IF(F3&gt;0,N3,0)</f>
        <v>0</v>
      </c>
      <c r="AN3" s="2">
        <f t="shared" ref="AN3:AN66" si="1">IF(F3&gt;=0,M3,-M3)</f>
        <v>-13.8</v>
      </c>
      <c r="AO3" s="2">
        <f t="shared" ref="AO3:AO66" si="2">IF(F3&lt;0,F3-AN3,0)</f>
        <v>-69</v>
      </c>
    </row>
    <row r="4" spans="1:41" x14ac:dyDescent="0.25">
      <c r="A4" t="s">
        <v>46</v>
      </c>
      <c r="B4" s="1" t="s">
        <v>67</v>
      </c>
      <c r="C4" s="1" t="s">
        <v>68</v>
      </c>
      <c r="D4" s="1" t="s">
        <v>69</v>
      </c>
      <c r="E4" s="1" t="s">
        <v>70</v>
      </c>
      <c r="F4">
        <v>-692.39</v>
      </c>
      <c r="G4">
        <v>692.39</v>
      </c>
      <c r="H4" t="s">
        <v>51</v>
      </c>
      <c r="I4">
        <v>6697.3</v>
      </c>
      <c r="J4" t="s">
        <v>52</v>
      </c>
      <c r="K4">
        <v>-692.39</v>
      </c>
      <c r="L4" t="s">
        <v>52</v>
      </c>
      <c r="M4">
        <v>105</v>
      </c>
      <c r="N4">
        <v>525</v>
      </c>
      <c r="O4" t="s">
        <v>51</v>
      </c>
      <c r="P4" t="s">
        <v>51</v>
      </c>
      <c r="Q4" t="s">
        <v>51</v>
      </c>
      <c r="R4" t="s">
        <v>51</v>
      </c>
      <c r="S4">
        <v>105</v>
      </c>
      <c r="T4">
        <v>525</v>
      </c>
      <c r="U4" t="s">
        <v>53</v>
      </c>
      <c r="Y4" t="s">
        <v>63</v>
      </c>
      <c r="Z4" t="s">
        <v>64</v>
      </c>
      <c r="AE4" t="s">
        <v>55</v>
      </c>
      <c r="AF4" t="s">
        <v>56</v>
      </c>
      <c r="AG4" t="s">
        <v>71</v>
      </c>
      <c r="AH4" t="s">
        <v>72</v>
      </c>
      <c r="AJ4" t="s">
        <v>51</v>
      </c>
      <c r="AM4" s="3">
        <f t="shared" si="0"/>
        <v>0</v>
      </c>
      <c r="AN4" s="2">
        <f t="shared" si="1"/>
        <v>-105</v>
      </c>
      <c r="AO4" s="2">
        <f t="shared" si="2"/>
        <v>-587.39</v>
      </c>
    </row>
    <row r="5" spans="1:41" x14ac:dyDescent="0.25">
      <c r="A5" t="s">
        <v>46</v>
      </c>
      <c r="B5" s="1" t="s">
        <v>73</v>
      </c>
      <c r="C5" s="1" t="s">
        <v>74</v>
      </c>
      <c r="D5" s="1" t="s">
        <v>73</v>
      </c>
      <c r="E5" s="1" t="s">
        <v>74</v>
      </c>
      <c r="F5">
        <v>275</v>
      </c>
      <c r="G5" t="s">
        <v>51</v>
      </c>
      <c r="H5">
        <v>275</v>
      </c>
      <c r="I5">
        <v>8272.49</v>
      </c>
      <c r="J5" t="s">
        <v>52</v>
      </c>
      <c r="K5">
        <v>275</v>
      </c>
      <c r="L5" t="s">
        <v>52</v>
      </c>
      <c r="M5">
        <v>45.83</v>
      </c>
      <c r="N5">
        <v>229.17</v>
      </c>
      <c r="O5" t="s">
        <v>51</v>
      </c>
      <c r="P5" t="s">
        <v>51</v>
      </c>
      <c r="Q5" t="s">
        <v>51</v>
      </c>
      <c r="R5" t="s">
        <v>51</v>
      </c>
      <c r="S5">
        <v>45.83</v>
      </c>
      <c r="T5">
        <v>229.17</v>
      </c>
      <c r="U5" t="s">
        <v>53</v>
      </c>
      <c r="Y5" t="s">
        <v>54</v>
      </c>
      <c r="Z5" t="s">
        <v>51</v>
      </c>
      <c r="AE5" t="s">
        <v>55</v>
      </c>
      <c r="AF5" t="s">
        <v>56</v>
      </c>
      <c r="AG5" t="s">
        <v>75</v>
      </c>
      <c r="AH5" t="s">
        <v>76</v>
      </c>
      <c r="AJ5" t="s">
        <v>51</v>
      </c>
      <c r="AM5" s="3">
        <f t="shared" si="0"/>
        <v>229.17</v>
      </c>
      <c r="AN5" s="2">
        <f t="shared" si="1"/>
        <v>45.83</v>
      </c>
      <c r="AO5" s="2">
        <f t="shared" si="2"/>
        <v>0</v>
      </c>
    </row>
    <row r="6" spans="1:41" x14ac:dyDescent="0.25">
      <c r="A6" t="s">
        <v>46</v>
      </c>
      <c r="B6" s="1" t="s">
        <v>77</v>
      </c>
      <c r="C6" s="1" t="s">
        <v>78</v>
      </c>
      <c r="D6" s="1" t="s">
        <v>79</v>
      </c>
      <c r="E6" s="1" t="s">
        <v>80</v>
      </c>
      <c r="F6">
        <v>-400</v>
      </c>
      <c r="G6">
        <v>400</v>
      </c>
      <c r="H6" t="s">
        <v>51</v>
      </c>
      <c r="I6">
        <v>7872.49</v>
      </c>
      <c r="J6" t="s">
        <v>52</v>
      </c>
      <c r="K6">
        <v>-400</v>
      </c>
      <c r="L6" t="s">
        <v>52</v>
      </c>
      <c r="M6">
        <v>0</v>
      </c>
      <c r="N6" t="s">
        <v>51</v>
      </c>
      <c r="O6" t="s">
        <v>51</v>
      </c>
      <c r="P6" t="s">
        <v>51</v>
      </c>
      <c r="Q6" t="s">
        <v>51</v>
      </c>
      <c r="R6" t="s">
        <v>51</v>
      </c>
      <c r="S6" t="s">
        <v>51</v>
      </c>
      <c r="T6" t="s">
        <v>51</v>
      </c>
      <c r="U6" t="s">
        <v>53</v>
      </c>
      <c r="Y6" t="s">
        <v>63</v>
      </c>
      <c r="Z6" t="s">
        <v>64</v>
      </c>
      <c r="AE6" t="s">
        <v>55</v>
      </c>
      <c r="AF6" t="s">
        <v>56</v>
      </c>
      <c r="AG6" t="s">
        <v>81</v>
      </c>
      <c r="AH6" t="s">
        <v>82</v>
      </c>
      <c r="AJ6" t="s">
        <v>51</v>
      </c>
      <c r="AM6" s="3">
        <f t="shared" si="0"/>
        <v>0</v>
      </c>
      <c r="AN6" s="2">
        <f t="shared" si="1"/>
        <v>0</v>
      </c>
      <c r="AO6" s="2">
        <f t="shared" si="2"/>
        <v>-400</v>
      </c>
    </row>
    <row r="7" spans="1:41" x14ac:dyDescent="0.25">
      <c r="A7" t="s">
        <v>46</v>
      </c>
      <c r="B7" s="1" t="s">
        <v>83</v>
      </c>
      <c r="C7" s="1" t="s">
        <v>84</v>
      </c>
      <c r="D7" s="1" t="s">
        <v>85</v>
      </c>
      <c r="E7" s="1" t="s">
        <v>86</v>
      </c>
      <c r="F7">
        <v>-400</v>
      </c>
      <c r="G7">
        <v>400</v>
      </c>
      <c r="H7" t="s">
        <v>51</v>
      </c>
      <c r="I7">
        <v>7472.49</v>
      </c>
      <c r="J7" t="s">
        <v>52</v>
      </c>
      <c r="K7">
        <v>-400</v>
      </c>
      <c r="L7" t="s">
        <v>52</v>
      </c>
      <c r="M7">
        <v>0</v>
      </c>
      <c r="N7" t="s">
        <v>51</v>
      </c>
      <c r="O7" t="s">
        <v>51</v>
      </c>
      <c r="P7" t="s">
        <v>51</v>
      </c>
      <c r="Q7" t="s">
        <v>51</v>
      </c>
      <c r="R7" t="s">
        <v>51</v>
      </c>
      <c r="S7" t="s">
        <v>51</v>
      </c>
      <c r="T7" t="s">
        <v>51</v>
      </c>
      <c r="U7" t="s">
        <v>53</v>
      </c>
      <c r="Y7" t="s">
        <v>63</v>
      </c>
      <c r="Z7" t="s">
        <v>64</v>
      </c>
      <c r="AE7" t="s">
        <v>55</v>
      </c>
      <c r="AF7" t="s">
        <v>56</v>
      </c>
      <c r="AG7" t="s">
        <v>87</v>
      </c>
      <c r="AH7" t="s">
        <v>82</v>
      </c>
      <c r="AJ7" t="s">
        <v>51</v>
      </c>
      <c r="AM7" s="3">
        <f t="shared" si="0"/>
        <v>0</v>
      </c>
      <c r="AN7" s="2">
        <f t="shared" si="1"/>
        <v>0</v>
      </c>
      <c r="AO7" s="2">
        <f t="shared" si="2"/>
        <v>-400</v>
      </c>
    </row>
    <row r="8" spans="1:41" x14ac:dyDescent="0.25">
      <c r="A8" t="s">
        <v>46</v>
      </c>
      <c r="B8" s="1" t="s">
        <v>88</v>
      </c>
      <c r="C8" s="1" t="s">
        <v>89</v>
      </c>
      <c r="D8" s="1" t="s">
        <v>88</v>
      </c>
      <c r="E8" s="1" t="s">
        <v>89</v>
      </c>
      <c r="F8">
        <v>-53.45</v>
      </c>
      <c r="G8">
        <v>53.45</v>
      </c>
      <c r="H8" t="s">
        <v>51</v>
      </c>
      <c r="I8">
        <v>9326.49</v>
      </c>
      <c r="J8" t="s">
        <v>52</v>
      </c>
      <c r="K8">
        <v>-53.45</v>
      </c>
      <c r="L8" t="s">
        <v>52</v>
      </c>
      <c r="M8">
        <v>0</v>
      </c>
      <c r="N8" t="s">
        <v>51</v>
      </c>
      <c r="O8" t="s">
        <v>51</v>
      </c>
      <c r="P8" t="s">
        <v>51</v>
      </c>
      <c r="Q8" t="s">
        <v>51</v>
      </c>
      <c r="R8" t="s">
        <v>51</v>
      </c>
      <c r="S8" t="s">
        <v>51</v>
      </c>
      <c r="T8" t="s">
        <v>51</v>
      </c>
      <c r="U8" t="s">
        <v>53</v>
      </c>
      <c r="Y8" t="s">
        <v>90</v>
      </c>
      <c r="Z8" t="s">
        <v>51</v>
      </c>
      <c r="AE8" t="s">
        <v>55</v>
      </c>
      <c r="AF8" t="s">
        <v>56</v>
      </c>
      <c r="AG8" t="s">
        <v>91</v>
      </c>
      <c r="AH8" t="s">
        <v>82</v>
      </c>
      <c r="AJ8" t="s">
        <v>51</v>
      </c>
      <c r="AM8" s="3">
        <f t="shared" si="0"/>
        <v>0</v>
      </c>
      <c r="AN8" s="2">
        <f t="shared" si="1"/>
        <v>0</v>
      </c>
      <c r="AO8" s="2">
        <f t="shared" si="2"/>
        <v>-53.45</v>
      </c>
    </row>
    <row r="9" spans="1:41" x14ac:dyDescent="0.25">
      <c r="A9" t="s">
        <v>46</v>
      </c>
      <c r="B9" s="1" t="s">
        <v>92</v>
      </c>
      <c r="C9" s="1" t="s">
        <v>93</v>
      </c>
      <c r="D9" s="1" t="s">
        <v>94</v>
      </c>
      <c r="E9" s="1" t="s">
        <v>95</v>
      </c>
      <c r="F9">
        <v>-140</v>
      </c>
      <c r="G9">
        <v>140</v>
      </c>
      <c r="H9" t="s">
        <v>51</v>
      </c>
      <c r="I9">
        <v>9456.27</v>
      </c>
      <c r="J9" t="s">
        <v>52</v>
      </c>
      <c r="K9">
        <v>-140</v>
      </c>
      <c r="L9" t="s">
        <v>52</v>
      </c>
      <c r="M9">
        <v>0</v>
      </c>
      <c r="N9">
        <v>140</v>
      </c>
      <c r="O9">
        <v>0</v>
      </c>
      <c r="P9">
        <v>140</v>
      </c>
      <c r="Q9" t="s">
        <v>51</v>
      </c>
      <c r="R9" t="s">
        <v>51</v>
      </c>
      <c r="S9" t="s">
        <v>51</v>
      </c>
      <c r="T9" t="s">
        <v>51</v>
      </c>
      <c r="U9" t="s">
        <v>53</v>
      </c>
      <c r="Y9" t="s">
        <v>54</v>
      </c>
      <c r="Z9" t="s">
        <v>51</v>
      </c>
      <c r="AE9" t="s">
        <v>55</v>
      </c>
      <c r="AF9" t="s">
        <v>56</v>
      </c>
      <c r="AG9" t="s">
        <v>96</v>
      </c>
      <c r="AH9" t="s">
        <v>58</v>
      </c>
      <c r="AJ9" t="s">
        <v>51</v>
      </c>
      <c r="AM9" s="3">
        <f t="shared" si="0"/>
        <v>0</v>
      </c>
      <c r="AN9" s="2">
        <f t="shared" si="1"/>
        <v>0</v>
      </c>
      <c r="AO9" s="2">
        <f t="shared" si="2"/>
        <v>-140</v>
      </c>
    </row>
    <row r="10" spans="1:41" x14ac:dyDescent="0.25">
      <c r="A10" t="s">
        <v>46</v>
      </c>
      <c r="B10" s="1" t="s">
        <v>97</v>
      </c>
      <c r="C10" s="1" t="s">
        <v>98</v>
      </c>
      <c r="D10" s="1" t="s">
        <v>99</v>
      </c>
      <c r="E10" s="1" t="s">
        <v>100</v>
      </c>
      <c r="F10">
        <v>-76.33</v>
      </c>
      <c r="G10">
        <v>76.33</v>
      </c>
      <c r="H10" t="s">
        <v>51</v>
      </c>
      <c r="I10">
        <v>9379.94</v>
      </c>
      <c r="J10" t="s">
        <v>52</v>
      </c>
      <c r="K10">
        <v>-76.33</v>
      </c>
      <c r="L10" t="s">
        <v>52</v>
      </c>
      <c r="M10">
        <v>12.72</v>
      </c>
      <c r="N10">
        <v>63.61</v>
      </c>
      <c r="O10" t="s">
        <v>51</v>
      </c>
      <c r="P10" t="s">
        <v>51</v>
      </c>
      <c r="Q10" t="s">
        <v>51</v>
      </c>
      <c r="R10" t="s">
        <v>51</v>
      </c>
      <c r="S10">
        <v>12.72</v>
      </c>
      <c r="T10">
        <v>63.61</v>
      </c>
      <c r="U10" t="s">
        <v>53</v>
      </c>
      <c r="Y10" t="s">
        <v>63</v>
      </c>
      <c r="Z10" t="s">
        <v>64</v>
      </c>
      <c r="AE10" t="s">
        <v>55</v>
      </c>
      <c r="AF10" t="s">
        <v>56</v>
      </c>
      <c r="AG10" t="s">
        <v>101</v>
      </c>
      <c r="AH10" t="s">
        <v>102</v>
      </c>
      <c r="AJ10" t="s">
        <v>51</v>
      </c>
      <c r="AM10" s="3">
        <f t="shared" si="0"/>
        <v>0</v>
      </c>
      <c r="AN10" s="2">
        <f t="shared" si="1"/>
        <v>-12.72</v>
      </c>
      <c r="AO10" s="2">
        <f t="shared" si="2"/>
        <v>-63.61</v>
      </c>
    </row>
    <row r="11" spans="1:41" x14ac:dyDescent="0.25">
      <c r="A11" t="s">
        <v>46</v>
      </c>
      <c r="B11" s="1" t="s">
        <v>103</v>
      </c>
      <c r="C11" s="1" t="s">
        <v>104</v>
      </c>
      <c r="D11" s="1" t="s">
        <v>105</v>
      </c>
      <c r="E11" s="1" t="s">
        <v>106</v>
      </c>
      <c r="F11">
        <v>-280</v>
      </c>
      <c r="G11">
        <v>280</v>
      </c>
      <c r="H11" t="s">
        <v>51</v>
      </c>
      <c r="I11">
        <v>9596.27</v>
      </c>
      <c r="J11" t="s">
        <v>52</v>
      </c>
      <c r="K11">
        <v>-280</v>
      </c>
      <c r="L11" t="s">
        <v>52</v>
      </c>
      <c r="M11">
        <v>0</v>
      </c>
      <c r="N11">
        <v>280</v>
      </c>
      <c r="O11">
        <v>0</v>
      </c>
      <c r="P11">
        <v>280</v>
      </c>
      <c r="Q11" t="s">
        <v>51</v>
      </c>
      <c r="R11" t="s">
        <v>51</v>
      </c>
      <c r="S11" t="s">
        <v>51</v>
      </c>
      <c r="T11" t="s">
        <v>51</v>
      </c>
      <c r="U11" t="s">
        <v>53</v>
      </c>
      <c r="Y11" t="s">
        <v>54</v>
      </c>
      <c r="Z11" t="s">
        <v>51</v>
      </c>
      <c r="AE11" t="s">
        <v>55</v>
      </c>
      <c r="AF11" t="s">
        <v>56</v>
      </c>
      <c r="AG11" t="s">
        <v>107</v>
      </c>
      <c r="AH11" t="s">
        <v>58</v>
      </c>
      <c r="AJ11" t="s">
        <v>51</v>
      </c>
      <c r="AM11" s="3">
        <f t="shared" si="0"/>
        <v>0</v>
      </c>
      <c r="AN11" s="2">
        <f t="shared" si="1"/>
        <v>0</v>
      </c>
      <c r="AO11" s="2">
        <f t="shared" si="2"/>
        <v>-280</v>
      </c>
    </row>
    <row r="12" spans="1:41" x14ac:dyDescent="0.25">
      <c r="A12" t="s">
        <v>46</v>
      </c>
      <c r="B12" s="1" t="s">
        <v>108</v>
      </c>
      <c r="C12" s="1" t="s">
        <v>109</v>
      </c>
      <c r="D12" s="1" t="s">
        <v>110</v>
      </c>
      <c r="E12" s="1" t="s">
        <v>111</v>
      </c>
      <c r="F12">
        <v>-1329</v>
      </c>
      <c r="G12">
        <v>1329</v>
      </c>
      <c r="H12" t="s">
        <v>51</v>
      </c>
      <c r="I12">
        <v>7997.49</v>
      </c>
      <c r="J12" t="s">
        <v>52</v>
      </c>
      <c r="K12">
        <v>-1329</v>
      </c>
      <c r="L12" t="s">
        <v>52</v>
      </c>
      <c r="M12">
        <v>221.5</v>
      </c>
      <c r="N12">
        <v>1107.5</v>
      </c>
      <c r="O12" t="s">
        <v>51</v>
      </c>
      <c r="P12" t="s">
        <v>51</v>
      </c>
      <c r="Q12" t="s">
        <v>51</v>
      </c>
      <c r="R12" t="s">
        <v>51</v>
      </c>
      <c r="S12">
        <v>221.5</v>
      </c>
      <c r="T12">
        <v>1107.5</v>
      </c>
      <c r="U12" t="s">
        <v>53</v>
      </c>
      <c r="Y12" t="s">
        <v>63</v>
      </c>
      <c r="Z12" t="s">
        <v>64</v>
      </c>
      <c r="AE12" t="s">
        <v>55</v>
      </c>
      <c r="AF12" t="s">
        <v>56</v>
      </c>
      <c r="AG12" t="s">
        <v>112</v>
      </c>
      <c r="AH12" t="s">
        <v>113</v>
      </c>
      <c r="AJ12" t="s">
        <v>51</v>
      </c>
      <c r="AM12" s="3">
        <f t="shared" si="0"/>
        <v>0</v>
      </c>
      <c r="AN12" s="2">
        <f t="shared" si="1"/>
        <v>-221.5</v>
      </c>
      <c r="AO12" s="2">
        <f t="shared" si="2"/>
        <v>-1107.5</v>
      </c>
    </row>
    <row r="13" spans="1:41" x14ac:dyDescent="0.25">
      <c r="A13" t="s">
        <v>46</v>
      </c>
      <c r="B13" s="1" t="s">
        <v>114</v>
      </c>
      <c r="C13" s="1" t="s">
        <v>115</v>
      </c>
      <c r="D13" s="1" t="s">
        <v>116</v>
      </c>
      <c r="E13" s="1" t="s">
        <v>117</v>
      </c>
      <c r="F13">
        <v>-3000</v>
      </c>
      <c r="G13">
        <v>3000</v>
      </c>
      <c r="H13" t="s">
        <v>51</v>
      </c>
      <c r="I13">
        <v>9876.27</v>
      </c>
      <c r="J13" t="s">
        <v>52</v>
      </c>
      <c r="K13">
        <v>-3000</v>
      </c>
      <c r="L13" t="s">
        <v>52</v>
      </c>
      <c r="M13">
        <v>0</v>
      </c>
      <c r="N13">
        <v>3000</v>
      </c>
      <c r="O13">
        <v>0</v>
      </c>
      <c r="P13">
        <v>3000</v>
      </c>
      <c r="Q13" t="s">
        <v>51</v>
      </c>
      <c r="R13" t="s">
        <v>51</v>
      </c>
      <c r="S13" t="s">
        <v>51</v>
      </c>
      <c r="T13" t="s">
        <v>51</v>
      </c>
      <c r="U13" t="s">
        <v>53</v>
      </c>
      <c r="Y13" t="s">
        <v>54</v>
      </c>
      <c r="Z13" t="s">
        <v>51</v>
      </c>
      <c r="AE13" t="s">
        <v>55</v>
      </c>
      <c r="AF13" t="s">
        <v>56</v>
      </c>
      <c r="AG13" t="s">
        <v>118</v>
      </c>
      <c r="AH13" t="s">
        <v>58</v>
      </c>
      <c r="AJ13" t="s">
        <v>51</v>
      </c>
      <c r="AM13" s="3">
        <f t="shared" si="0"/>
        <v>0</v>
      </c>
      <c r="AN13" s="2">
        <f t="shared" si="1"/>
        <v>0</v>
      </c>
      <c r="AO13" s="2">
        <f t="shared" si="2"/>
        <v>-3000</v>
      </c>
    </row>
    <row r="14" spans="1:41" x14ac:dyDescent="0.25">
      <c r="A14" t="s">
        <v>46</v>
      </c>
      <c r="B14" s="1" t="s">
        <v>119</v>
      </c>
      <c r="C14" s="1" t="s">
        <v>120</v>
      </c>
      <c r="D14" s="1" t="s">
        <v>121</v>
      </c>
      <c r="E14" s="1" t="s">
        <v>122</v>
      </c>
      <c r="F14">
        <v>-90</v>
      </c>
      <c r="G14">
        <v>90</v>
      </c>
      <c r="H14" t="s">
        <v>51</v>
      </c>
      <c r="I14">
        <v>13099.47</v>
      </c>
      <c r="J14" t="s">
        <v>52</v>
      </c>
      <c r="K14">
        <v>-90</v>
      </c>
      <c r="L14" t="s">
        <v>52</v>
      </c>
      <c r="M14">
        <v>15</v>
      </c>
      <c r="N14">
        <v>75</v>
      </c>
      <c r="O14" t="s">
        <v>51</v>
      </c>
      <c r="P14" t="s">
        <v>51</v>
      </c>
      <c r="Q14" t="s">
        <v>51</v>
      </c>
      <c r="R14" t="s">
        <v>51</v>
      </c>
      <c r="S14">
        <v>15</v>
      </c>
      <c r="T14">
        <v>75</v>
      </c>
      <c r="U14" t="s">
        <v>53</v>
      </c>
      <c r="Y14" t="s">
        <v>63</v>
      </c>
      <c r="Z14" t="s">
        <v>64</v>
      </c>
      <c r="AE14" t="s">
        <v>55</v>
      </c>
      <c r="AF14" t="s">
        <v>56</v>
      </c>
      <c r="AG14" t="s">
        <v>123</v>
      </c>
      <c r="AH14" t="s">
        <v>102</v>
      </c>
      <c r="AJ14" t="s">
        <v>51</v>
      </c>
      <c r="AM14" s="3">
        <f t="shared" si="0"/>
        <v>0</v>
      </c>
      <c r="AN14" s="2">
        <f t="shared" si="1"/>
        <v>-15</v>
      </c>
      <c r="AO14" s="2">
        <f t="shared" si="2"/>
        <v>-75</v>
      </c>
    </row>
    <row r="15" spans="1:41" x14ac:dyDescent="0.25">
      <c r="A15" t="s">
        <v>46</v>
      </c>
      <c r="B15" s="1" t="s">
        <v>124</v>
      </c>
      <c r="C15" s="1" t="s">
        <v>125</v>
      </c>
      <c r="D15" s="1" t="s">
        <v>126</v>
      </c>
      <c r="E15" s="1" t="s">
        <v>127</v>
      </c>
      <c r="F15">
        <v>-223.2</v>
      </c>
      <c r="G15">
        <v>223.2</v>
      </c>
      <c r="H15" t="s">
        <v>51</v>
      </c>
      <c r="I15">
        <v>12876.27</v>
      </c>
      <c r="J15" t="s">
        <v>52</v>
      </c>
      <c r="K15">
        <v>-223.2</v>
      </c>
      <c r="L15" t="s">
        <v>52</v>
      </c>
      <c r="M15">
        <v>37.200000000000003</v>
      </c>
      <c r="N15">
        <v>186</v>
      </c>
      <c r="O15" t="s">
        <v>51</v>
      </c>
      <c r="P15" t="s">
        <v>51</v>
      </c>
      <c r="Q15" t="s">
        <v>51</v>
      </c>
      <c r="R15" t="s">
        <v>51</v>
      </c>
      <c r="S15">
        <v>37.200000000000003</v>
      </c>
      <c r="T15">
        <v>186</v>
      </c>
      <c r="U15" t="s">
        <v>53</v>
      </c>
      <c r="Y15" t="s">
        <v>63</v>
      </c>
      <c r="Z15" t="s">
        <v>64</v>
      </c>
      <c r="AE15" t="s">
        <v>55</v>
      </c>
      <c r="AF15" t="s">
        <v>56</v>
      </c>
      <c r="AG15" t="s">
        <v>128</v>
      </c>
      <c r="AH15" t="s">
        <v>58</v>
      </c>
      <c r="AJ15" t="s">
        <v>51</v>
      </c>
      <c r="AM15" s="3">
        <f t="shared" si="0"/>
        <v>0</v>
      </c>
      <c r="AN15" s="2">
        <f t="shared" si="1"/>
        <v>-37.200000000000003</v>
      </c>
      <c r="AO15" s="2">
        <f t="shared" si="2"/>
        <v>-186</v>
      </c>
    </row>
    <row r="16" spans="1:41" x14ac:dyDescent="0.25">
      <c r="A16" t="s">
        <v>46</v>
      </c>
      <c r="B16" s="1" t="s">
        <v>129</v>
      </c>
      <c r="C16" s="1" t="s">
        <v>130</v>
      </c>
      <c r="D16" s="1" t="s">
        <v>129</v>
      </c>
      <c r="E16" s="1" t="s">
        <v>130</v>
      </c>
      <c r="F16">
        <v>275</v>
      </c>
      <c r="G16" t="s">
        <v>51</v>
      </c>
      <c r="H16">
        <v>275</v>
      </c>
      <c r="I16">
        <v>13235.56</v>
      </c>
      <c r="J16" t="s">
        <v>52</v>
      </c>
      <c r="K16">
        <v>275</v>
      </c>
      <c r="L16" t="s">
        <v>52</v>
      </c>
      <c r="M16">
        <v>45.83</v>
      </c>
      <c r="N16">
        <v>229.17</v>
      </c>
      <c r="O16" t="s">
        <v>51</v>
      </c>
      <c r="P16" t="s">
        <v>51</v>
      </c>
      <c r="Q16" t="s">
        <v>51</v>
      </c>
      <c r="R16" t="s">
        <v>51</v>
      </c>
      <c r="S16">
        <v>45.83</v>
      </c>
      <c r="T16">
        <v>229.17</v>
      </c>
      <c r="U16" t="s">
        <v>53</v>
      </c>
      <c r="Y16" t="s">
        <v>54</v>
      </c>
      <c r="Z16" t="s">
        <v>51</v>
      </c>
      <c r="AE16" t="s">
        <v>55</v>
      </c>
      <c r="AF16" t="s">
        <v>56</v>
      </c>
      <c r="AG16" t="s">
        <v>131</v>
      </c>
      <c r="AH16" t="s">
        <v>76</v>
      </c>
      <c r="AJ16" t="s">
        <v>51</v>
      </c>
      <c r="AM16" s="3">
        <f t="shared" si="0"/>
        <v>229.17</v>
      </c>
      <c r="AN16" s="2">
        <f t="shared" si="1"/>
        <v>45.83</v>
      </c>
      <c r="AO16" s="2">
        <f t="shared" si="2"/>
        <v>0</v>
      </c>
    </row>
    <row r="17" spans="1:41" x14ac:dyDescent="0.25">
      <c r="A17" t="s">
        <v>46</v>
      </c>
      <c r="B17" s="1" t="s">
        <v>132</v>
      </c>
      <c r="C17" s="1" t="s">
        <v>133</v>
      </c>
      <c r="D17" s="1" t="s">
        <v>134</v>
      </c>
      <c r="E17" s="1" t="s">
        <v>135</v>
      </c>
      <c r="F17">
        <v>-7.18</v>
      </c>
      <c r="G17">
        <v>7.18</v>
      </c>
      <c r="H17" t="s">
        <v>51</v>
      </c>
      <c r="I17">
        <v>13189.47</v>
      </c>
      <c r="J17" t="s">
        <v>52</v>
      </c>
      <c r="K17">
        <v>-7.18</v>
      </c>
      <c r="L17" t="s">
        <v>52</v>
      </c>
      <c r="M17">
        <v>0</v>
      </c>
      <c r="N17" t="s">
        <v>51</v>
      </c>
      <c r="O17" t="s">
        <v>51</v>
      </c>
      <c r="P17" t="s">
        <v>51</v>
      </c>
      <c r="Q17" t="s">
        <v>51</v>
      </c>
      <c r="R17" t="s">
        <v>51</v>
      </c>
      <c r="S17" t="s">
        <v>51</v>
      </c>
      <c r="T17" t="s">
        <v>51</v>
      </c>
      <c r="U17" t="s">
        <v>53</v>
      </c>
      <c r="Y17" t="s">
        <v>63</v>
      </c>
      <c r="Z17" t="s">
        <v>64</v>
      </c>
      <c r="AE17" t="s">
        <v>55</v>
      </c>
      <c r="AF17" t="s">
        <v>56</v>
      </c>
      <c r="AG17" t="s">
        <v>136</v>
      </c>
      <c r="AH17" t="s">
        <v>58</v>
      </c>
      <c r="AJ17" t="s">
        <v>51</v>
      </c>
      <c r="AM17" s="3">
        <f t="shared" si="0"/>
        <v>0</v>
      </c>
      <c r="AN17" s="2">
        <f t="shared" si="1"/>
        <v>0</v>
      </c>
      <c r="AO17" s="2">
        <f t="shared" si="2"/>
        <v>-7.18</v>
      </c>
    </row>
    <row r="18" spans="1:41" x14ac:dyDescent="0.25">
      <c r="A18" t="s">
        <v>46</v>
      </c>
      <c r="B18" s="1" t="s">
        <v>137</v>
      </c>
      <c r="C18" s="1" t="s">
        <v>138</v>
      </c>
      <c r="D18" s="1" t="s">
        <v>139</v>
      </c>
      <c r="E18" s="1" t="s">
        <v>140</v>
      </c>
      <c r="F18">
        <v>-38.909999999999997</v>
      </c>
      <c r="G18">
        <v>38.909999999999997</v>
      </c>
      <c r="H18" t="s">
        <v>51</v>
      </c>
      <c r="I18">
        <v>13196.65</v>
      </c>
      <c r="J18" t="s">
        <v>52</v>
      </c>
      <c r="K18">
        <v>-38.909999999999997</v>
      </c>
      <c r="L18" t="s">
        <v>52</v>
      </c>
      <c r="M18">
        <v>2.35</v>
      </c>
      <c r="N18">
        <v>36.56</v>
      </c>
      <c r="O18" t="s">
        <v>51</v>
      </c>
      <c r="P18" t="s">
        <v>51</v>
      </c>
      <c r="Q18">
        <v>2.35</v>
      </c>
      <c r="R18">
        <v>36.56</v>
      </c>
      <c r="S18" t="s">
        <v>51</v>
      </c>
      <c r="T18" t="s">
        <v>51</v>
      </c>
      <c r="U18" t="s">
        <v>53</v>
      </c>
      <c r="Y18" t="s">
        <v>63</v>
      </c>
      <c r="Z18" t="s">
        <v>64</v>
      </c>
      <c r="AE18" t="s">
        <v>55</v>
      </c>
      <c r="AF18" t="s">
        <v>56</v>
      </c>
      <c r="AG18" t="s">
        <v>141</v>
      </c>
      <c r="AH18" t="s">
        <v>142</v>
      </c>
      <c r="AJ18" t="s">
        <v>51</v>
      </c>
      <c r="AM18" s="3">
        <f t="shared" si="0"/>
        <v>0</v>
      </c>
      <c r="AN18" s="2">
        <f t="shared" si="1"/>
        <v>-2.35</v>
      </c>
      <c r="AO18" s="2">
        <f t="shared" si="2"/>
        <v>-36.559999999999995</v>
      </c>
    </row>
    <row r="19" spans="1:41" x14ac:dyDescent="0.25">
      <c r="A19" t="s">
        <v>46</v>
      </c>
      <c r="B19" s="1" t="s">
        <v>143</v>
      </c>
      <c r="C19" s="1" t="s">
        <v>144</v>
      </c>
      <c r="D19" s="1" t="s">
        <v>145</v>
      </c>
      <c r="E19" s="1" t="s">
        <v>146</v>
      </c>
      <c r="F19">
        <v>-50.96</v>
      </c>
      <c r="G19">
        <v>50.96</v>
      </c>
      <c r="H19" t="s">
        <v>51</v>
      </c>
      <c r="I19">
        <v>12960.56</v>
      </c>
      <c r="J19" t="s">
        <v>52</v>
      </c>
      <c r="K19">
        <v>-50.96</v>
      </c>
      <c r="L19" t="s">
        <v>52</v>
      </c>
      <c r="M19">
        <v>2.66</v>
      </c>
      <c r="N19">
        <v>48.3</v>
      </c>
      <c r="O19" t="s">
        <v>51</v>
      </c>
      <c r="P19" t="s">
        <v>51</v>
      </c>
      <c r="Q19">
        <v>2.66</v>
      </c>
      <c r="R19">
        <v>48.3</v>
      </c>
      <c r="S19" t="s">
        <v>51</v>
      </c>
      <c r="T19" t="s">
        <v>51</v>
      </c>
      <c r="U19" t="s">
        <v>53</v>
      </c>
      <c r="Y19" t="s">
        <v>63</v>
      </c>
      <c r="Z19" t="s">
        <v>64</v>
      </c>
      <c r="AE19" t="s">
        <v>55</v>
      </c>
      <c r="AF19" t="s">
        <v>56</v>
      </c>
      <c r="AG19" t="s">
        <v>147</v>
      </c>
      <c r="AH19" t="s">
        <v>142</v>
      </c>
      <c r="AJ19" t="s">
        <v>51</v>
      </c>
      <c r="AM19" s="3">
        <f t="shared" si="0"/>
        <v>0</v>
      </c>
      <c r="AN19" s="2">
        <f t="shared" si="1"/>
        <v>-2.66</v>
      </c>
      <c r="AO19" s="2">
        <f t="shared" si="2"/>
        <v>-48.3</v>
      </c>
    </row>
    <row r="20" spans="1:41" x14ac:dyDescent="0.25">
      <c r="A20" t="s">
        <v>46</v>
      </c>
      <c r="B20" s="1" t="s">
        <v>148</v>
      </c>
      <c r="C20" s="1" t="s">
        <v>149</v>
      </c>
      <c r="D20" s="1" t="s">
        <v>150</v>
      </c>
      <c r="E20" s="1" t="s">
        <v>151</v>
      </c>
      <c r="F20">
        <v>-17.989999999999998</v>
      </c>
      <c r="G20">
        <v>17.989999999999998</v>
      </c>
      <c r="H20" t="s">
        <v>51</v>
      </c>
      <c r="I20">
        <v>13011.52</v>
      </c>
      <c r="J20" t="s">
        <v>52</v>
      </c>
      <c r="K20">
        <v>-17.989999999999998</v>
      </c>
      <c r="L20" t="s">
        <v>52</v>
      </c>
      <c r="M20">
        <v>3</v>
      </c>
      <c r="N20">
        <v>14.99</v>
      </c>
      <c r="O20" t="s">
        <v>51</v>
      </c>
      <c r="P20" t="s">
        <v>51</v>
      </c>
      <c r="Q20" t="s">
        <v>51</v>
      </c>
      <c r="R20" t="s">
        <v>51</v>
      </c>
      <c r="S20">
        <v>3</v>
      </c>
      <c r="T20">
        <v>14.99</v>
      </c>
      <c r="U20" t="s">
        <v>53</v>
      </c>
      <c r="Y20" t="s">
        <v>63</v>
      </c>
      <c r="Z20" t="s">
        <v>64</v>
      </c>
      <c r="AE20" t="s">
        <v>55</v>
      </c>
      <c r="AF20" t="s">
        <v>56</v>
      </c>
      <c r="AG20" t="s">
        <v>152</v>
      </c>
      <c r="AH20" t="s">
        <v>153</v>
      </c>
      <c r="AJ20" t="s">
        <v>51</v>
      </c>
      <c r="AM20" s="3">
        <f t="shared" si="0"/>
        <v>0</v>
      </c>
      <c r="AN20" s="2">
        <f t="shared" si="1"/>
        <v>-3</v>
      </c>
      <c r="AO20" s="2">
        <f t="shared" si="2"/>
        <v>-14.989999999999998</v>
      </c>
    </row>
    <row r="21" spans="1:41" x14ac:dyDescent="0.25">
      <c r="A21" t="s">
        <v>154</v>
      </c>
      <c r="B21" t="s">
        <v>51</v>
      </c>
      <c r="C21" t="s">
        <v>51</v>
      </c>
      <c r="D21" s="1" t="s">
        <v>155</v>
      </c>
      <c r="E21" s="1" t="s">
        <v>156</v>
      </c>
      <c r="F21">
        <v>0</v>
      </c>
      <c r="G21">
        <v>0</v>
      </c>
      <c r="H21" t="s">
        <v>51</v>
      </c>
      <c r="I21">
        <v>0</v>
      </c>
      <c r="J21" t="s">
        <v>52</v>
      </c>
      <c r="K21">
        <v>0</v>
      </c>
      <c r="L21" t="s">
        <v>52</v>
      </c>
      <c r="M21">
        <v>0</v>
      </c>
      <c r="N21" t="s">
        <v>51</v>
      </c>
      <c r="O21" t="s">
        <v>51</v>
      </c>
      <c r="P21" t="s">
        <v>51</v>
      </c>
      <c r="Q21" t="s">
        <v>51</v>
      </c>
      <c r="R21" t="s">
        <v>51</v>
      </c>
      <c r="S21" t="s">
        <v>51</v>
      </c>
      <c r="T21" t="s">
        <v>51</v>
      </c>
      <c r="U21" t="s">
        <v>53</v>
      </c>
      <c r="Y21" t="s">
        <v>63</v>
      </c>
      <c r="Z21" t="s">
        <v>64</v>
      </c>
      <c r="AE21" t="s">
        <v>55</v>
      </c>
      <c r="AF21" t="s">
        <v>56</v>
      </c>
      <c r="AG21" t="s">
        <v>157</v>
      </c>
      <c r="AH21" t="s">
        <v>58</v>
      </c>
      <c r="AJ21" t="s">
        <v>51</v>
      </c>
      <c r="AM21" s="3">
        <f t="shared" si="0"/>
        <v>0</v>
      </c>
      <c r="AN21" s="2">
        <f t="shared" si="1"/>
        <v>0</v>
      </c>
      <c r="AO21" s="2">
        <f t="shared" si="2"/>
        <v>0</v>
      </c>
    </row>
    <row r="22" spans="1:41" x14ac:dyDescent="0.25">
      <c r="A22" t="s">
        <v>154</v>
      </c>
      <c r="B22" t="s">
        <v>51</v>
      </c>
      <c r="C22" t="s">
        <v>51</v>
      </c>
      <c r="D22" s="1" t="s">
        <v>155</v>
      </c>
      <c r="E22" s="1" t="s">
        <v>156</v>
      </c>
      <c r="F22">
        <v>0</v>
      </c>
      <c r="G22">
        <v>0</v>
      </c>
      <c r="H22" t="s">
        <v>51</v>
      </c>
      <c r="I22">
        <v>0</v>
      </c>
      <c r="J22" t="s">
        <v>52</v>
      </c>
      <c r="K22">
        <v>0</v>
      </c>
      <c r="L22" t="s">
        <v>52</v>
      </c>
      <c r="M22">
        <v>0</v>
      </c>
      <c r="N22" t="s">
        <v>51</v>
      </c>
      <c r="O22" t="s">
        <v>51</v>
      </c>
      <c r="P22" t="s">
        <v>51</v>
      </c>
      <c r="Q22" t="s">
        <v>51</v>
      </c>
      <c r="R22" t="s">
        <v>51</v>
      </c>
      <c r="S22" t="s">
        <v>51</v>
      </c>
      <c r="T22" t="s">
        <v>51</v>
      </c>
      <c r="U22" t="s">
        <v>53</v>
      </c>
      <c r="Y22" t="s">
        <v>63</v>
      </c>
      <c r="Z22" t="s">
        <v>64</v>
      </c>
      <c r="AE22" t="s">
        <v>55</v>
      </c>
      <c r="AF22" t="s">
        <v>56</v>
      </c>
      <c r="AG22" t="s">
        <v>158</v>
      </c>
      <c r="AH22" t="s">
        <v>58</v>
      </c>
      <c r="AJ22" t="s">
        <v>51</v>
      </c>
      <c r="AM22" s="3">
        <f t="shared" si="0"/>
        <v>0</v>
      </c>
      <c r="AN22" s="2">
        <f t="shared" si="1"/>
        <v>0</v>
      </c>
      <c r="AO22" s="2">
        <f t="shared" si="2"/>
        <v>0</v>
      </c>
    </row>
    <row r="23" spans="1:41" x14ac:dyDescent="0.25">
      <c r="A23" t="s">
        <v>46</v>
      </c>
      <c r="B23" s="1" t="s">
        <v>159</v>
      </c>
      <c r="C23" s="1" t="s">
        <v>160</v>
      </c>
      <c r="D23" s="1" t="s">
        <v>161</v>
      </c>
      <c r="E23" s="1" t="s">
        <v>162</v>
      </c>
      <c r="F23">
        <v>-4674</v>
      </c>
      <c r="G23">
        <v>4674</v>
      </c>
      <c r="H23" t="s">
        <v>51</v>
      </c>
      <c r="I23">
        <v>13029.51</v>
      </c>
      <c r="J23" t="s">
        <v>52</v>
      </c>
      <c r="K23">
        <v>-4674</v>
      </c>
      <c r="L23" t="s">
        <v>52</v>
      </c>
      <c r="M23">
        <v>779</v>
      </c>
      <c r="N23">
        <v>3895</v>
      </c>
      <c r="O23" t="s">
        <v>51</v>
      </c>
      <c r="P23" t="s">
        <v>51</v>
      </c>
      <c r="Q23" t="s">
        <v>51</v>
      </c>
      <c r="R23" t="s">
        <v>51</v>
      </c>
      <c r="S23">
        <v>779</v>
      </c>
      <c r="T23">
        <v>3895</v>
      </c>
      <c r="U23" t="s">
        <v>53</v>
      </c>
      <c r="Y23" t="s">
        <v>54</v>
      </c>
      <c r="Z23" t="s">
        <v>51</v>
      </c>
      <c r="AE23" t="s">
        <v>55</v>
      </c>
      <c r="AF23" t="s">
        <v>56</v>
      </c>
      <c r="AG23" t="s">
        <v>163</v>
      </c>
      <c r="AH23" t="s">
        <v>58</v>
      </c>
      <c r="AJ23" t="s">
        <v>51</v>
      </c>
      <c r="AM23" s="3">
        <f t="shared" si="0"/>
        <v>0</v>
      </c>
      <c r="AN23" s="2">
        <f t="shared" si="1"/>
        <v>-779</v>
      </c>
      <c r="AO23" s="2">
        <f t="shared" si="2"/>
        <v>-3895</v>
      </c>
    </row>
    <row r="24" spans="1:41" x14ac:dyDescent="0.25">
      <c r="A24" t="s">
        <v>46</v>
      </c>
      <c r="B24" s="1" t="s">
        <v>164</v>
      </c>
      <c r="C24" s="1" t="s">
        <v>165</v>
      </c>
      <c r="D24" s="1" t="s">
        <v>166</v>
      </c>
      <c r="E24" s="1" t="s">
        <v>167</v>
      </c>
      <c r="F24">
        <v>-3378.92</v>
      </c>
      <c r="G24">
        <v>3378.92</v>
      </c>
      <c r="H24" t="s">
        <v>51</v>
      </c>
      <c r="I24">
        <v>17703.509999999998</v>
      </c>
      <c r="J24" t="s">
        <v>52</v>
      </c>
      <c r="K24">
        <v>-3378.92</v>
      </c>
      <c r="L24" t="s">
        <v>52</v>
      </c>
      <c r="M24">
        <v>0</v>
      </c>
      <c r="N24">
        <v>3378.92</v>
      </c>
      <c r="O24">
        <v>0</v>
      </c>
      <c r="P24">
        <v>3378.92</v>
      </c>
      <c r="Q24" t="s">
        <v>51</v>
      </c>
      <c r="R24" t="s">
        <v>51</v>
      </c>
      <c r="S24" t="s">
        <v>51</v>
      </c>
      <c r="T24" t="s">
        <v>51</v>
      </c>
      <c r="U24" t="s">
        <v>53</v>
      </c>
      <c r="Y24" t="s">
        <v>54</v>
      </c>
      <c r="Z24" t="s">
        <v>51</v>
      </c>
      <c r="AE24" t="s">
        <v>55</v>
      </c>
      <c r="AF24" t="s">
        <v>56</v>
      </c>
      <c r="AG24" t="s">
        <v>168</v>
      </c>
      <c r="AH24" t="s">
        <v>58</v>
      </c>
      <c r="AJ24" t="s">
        <v>51</v>
      </c>
      <c r="AM24" s="3">
        <f t="shared" si="0"/>
        <v>0</v>
      </c>
      <c r="AN24" s="2">
        <f t="shared" si="1"/>
        <v>0</v>
      </c>
      <c r="AO24" s="2">
        <f t="shared" si="2"/>
        <v>-3378.92</v>
      </c>
    </row>
    <row r="25" spans="1:41" x14ac:dyDescent="0.25">
      <c r="A25" t="s">
        <v>46</v>
      </c>
      <c r="B25" s="1" t="s">
        <v>169</v>
      </c>
      <c r="C25" s="1" t="s">
        <v>170</v>
      </c>
      <c r="D25" s="1" t="s">
        <v>171</v>
      </c>
      <c r="E25" s="1" t="s">
        <v>172</v>
      </c>
      <c r="F25">
        <v>-2350.11</v>
      </c>
      <c r="G25">
        <v>2350.11</v>
      </c>
      <c r="H25" t="s">
        <v>51</v>
      </c>
      <c r="I25">
        <v>21082.43</v>
      </c>
      <c r="J25" t="s">
        <v>52</v>
      </c>
      <c r="K25">
        <v>-2350.11</v>
      </c>
      <c r="L25" t="s">
        <v>52</v>
      </c>
      <c r="M25">
        <v>0</v>
      </c>
      <c r="N25">
        <v>2350.11</v>
      </c>
      <c r="O25">
        <v>0</v>
      </c>
      <c r="P25">
        <v>2350.11</v>
      </c>
      <c r="Q25" t="s">
        <v>51</v>
      </c>
      <c r="R25" t="s">
        <v>51</v>
      </c>
      <c r="S25" t="s">
        <v>51</v>
      </c>
      <c r="T25" t="s">
        <v>51</v>
      </c>
      <c r="U25" t="s">
        <v>53</v>
      </c>
      <c r="Y25" t="s">
        <v>54</v>
      </c>
      <c r="Z25" t="s">
        <v>51</v>
      </c>
      <c r="AE25" t="s">
        <v>55</v>
      </c>
      <c r="AF25" t="s">
        <v>56</v>
      </c>
      <c r="AG25" t="s">
        <v>173</v>
      </c>
      <c r="AH25" t="s">
        <v>58</v>
      </c>
      <c r="AJ25" t="s">
        <v>51</v>
      </c>
      <c r="AM25" s="3">
        <f t="shared" si="0"/>
        <v>0</v>
      </c>
      <c r="AN25" s="2">
        <f t="shared" si="1"/>
        <v>0</v>
      </c>
      <c r="AO25" s="2">
        <f t="shared" si="2"/>
        <v>-2350.11</v>
      </c>
    </row>
    <row r="26" spans="1:41" x14ac:dyDescent="0.25">
      <c r="A26" t="s">
        <v>46</v>
      </c>
      <c r="B26" s="1" t="s">
        <v>174</v>
      </c>
      <c r="C26" s="1" t="s">
        <v>175</v>
      </c>
      <c r="D26" s="1" t="s">
        <v>176</v>
      </c>
      <c r="E26" s="1" t="s">
        <v>177</v>
      </c>
      <c r="F26">
        <v>-4175</v>
      </c>
      <c r="G26">
        <v>4175</v>
      </c>
      <c r="H26" t="s">
        <v>51</v>
      </c>
      <c r="I26">
        <v>23432.54</v>
      </c>
      <c r="J26" t="s">
        <v>52</v>
      </c>
      <c r="K26">
        <v>-4175</v>
      </c>
      <c r="L26" t="s">
        <v>52</v>
      </c>
      <c r="M26">
        <v>0</v>
      </c>
      <c r="N26">
        <v>4175</v>
      </c>
      <c r="O26">
        <v>0</v>
      </c>
      <c r="P26">
        <v>4175</v>
      </c>
      <c r="Q26" t="s">
        <v>51</v>
      </c>
      <c r="R26" t="s">
        <v>51</v>
      </c>
      <c r="S26" t="s">
        <v>51</v>
      </c>
      <c r="T26" t="s">
        <v>51</v>
      </c>
      <c r="U26" t="s">
        <v>53</v>
      </c>
      <c r="Y26" t="s">
        <v>54</v>
      </c>
      <c r="Z26" t="s">
        <v>51</v>
      </c>
      <c r="AE26" t="s">
        <v>55</v>
      </c>
      <c r="AF26" t="s">
        <v>56</v>
      </c>
      <c r="AG26" t="s">
        <v>178</v>
      </c>
      <c r="AH26" t="s">
        <v>58</v>
      </c>
      <c r="AJ26" t="s">
        <v>51</v>
      </c>
      <c r="AM26" s="3">
        <f t="shared" si="0"/>
        <v>0</v>
      </c>
      <c r="AN26" s="2">
        <f t="shared" si="1"/>
        <v>0</v>
      </c>
      <c r="AO26" s="2">
        <f t="shared" si="2"/>
        <v>-4175</v>
      </c>
    </row>
    <row r="27" spans="1:41" x14ac:dyDescent="0.25">
      <c r="A27" t="s">
        <v>46</v>
      </c>
      <c r="B27" s="1" t="s">
        <v>179</v>
      </c>
      <c r="C27" s="1" t="s">
        <v>180</v>
      </c>
      <c r="D27" s="1" t="s">
        <v>181</v>
      </c>
      <c r="E27" s="1" t="s">
        <v>182</v>
      </c>
      <c r="F27">
        <v>-1586.39</v>
      </c>
      <c r="G27">
        <v>1586.39</v>
      </c>
      <c r="H27" t="s">
        <v>51</v>
      </c>
      <c r="I27">
        <v>27607.54</v>
      </c>
      <c r="J27" t="s">
        <v>52</v>
      </c>
      <c r="K27">
        <v>-1586.39</v>
      </c>
      <c r="L27" t="s">
        <v>52</v>
      </c>
      <c r="M27">
        <v>0</v>
      </c>
      <c r="N27">
        <v>1586.39</v>
      </c>
      <c r="O27">
        <v>0</v>
      </c>
      <c r="P27">
        <v>1586.39</v>
      </c>
      <c r="Q27" t="s">
        <v>51</v>
      </c>
      <c r="R27" t="s">
        <v>51</v>
      </c>
      <c r="S27" t="s">
        <v>51</v>
      </c>
      <c r="T27" t="s">
        <v>51</v>
      </c>
      <c r="U27" t="s">
        <v>53</v>
      </c>
      <c r="Y27" t="s">
        <v>54</v>
      </c>
      <c r="Z27" t="s">
        <v>51</v>
      </c>
      <c r="AE27" t="s">
        <v>55</v>
      </c>
      <c r="AF27" t="s">
        <v>56</v>
      </c>
      <c r="AG27" t="s">
        <v>183</v>
      </c>
      <c r="AH27" t="s">
        <v>58</v>
      </c>
      <c r="AJ27" t="s">
        <v>51</v>
      </c>
      <c r="AM27" s="3">
        <f t="shared" si="0"/>
        <v>0</v>
      </c>
      <c r="AN27" s="2">
        <f t="shared" si="1"/>
        <v>0</v>
      </c>
      <c r="AO27" s="2">
        <f t="shared" si="2"/>
        <v>-1586.39</v>
      </c>
    </row>
    <row r="28" spans="1:41" x14ac:dyDescent="0.25">
      <c r="A28" t="s">
        <v>46</v>
      </c>
      <c r="B28" s="1" t="s">
        <v>184</v>
      </c>
      <c r="C28" s="1" t="s">
        <v>185</v>
      </c>
      <c r="D28" s="1" t="s">
        <v>186</v>
      </c>
      <c r="E28" s="1" t="s">
        <v>187</v>
      </c>
      <c r="F28">
        <v>-1260</v>
      </c>
      <c r="G28">
        <v>1260</v>
      </c>
      <c r="H28" t="s">
        <v>51</v>
      </c>
      <c r="I28">
        <v>29193.93</v>
      </c>
      <c r="J28" t="s">
        <v>52</v>
      </c>
      <c r="K28">
        <v>-1260</v>
      </c>
      <c r="L28" t="s">
        <v>52</v>
      </c>
      <c r="M28">
        <v>0</v>
      </c>
      <c r="N28">
        <v>1260</v>
      </c>
      <c r="O28">
        <v>0</v>
      </c>
      <c r="P28">
        <v>1260</v>
      </c>
      <c r="Q28" t="s">
        <v>51</v>
      </c>
      <c r="R28" t="s">
        <v>51</v>
      </c>
      <c r="S28" t="s">
        <v>51</v>
      </c>
      <c r="T28" t="s">
        <v>51</v>
      </c>
      <c r="U28" t="s">
        <v>53</v>
      </c>
      <c r="Y28" t="s">
        <v>54</v>
      </c>
      <c r="Z28" t="s">
        <v>51</v>
      </c>
      <c r="AE28" t="s">
        <v>55</v>
      </c>
      <c r="AF28" t="s">
        <v>56</v>
      </c>
      <c r="AG28" t="s">
        <v>188</v>
      </c>
      <c r="AH28" t="s">
        <v>58</v>
      </c>
      <c r="AJ28" t="s">
        <v>51</v>
      </c>
      <c r="AM28" s="3">
        <f t="shared" si="0"/>
        <v>0</v>
      </c>
      <c r="AN28" s="2">
        <f t="shared" si="1"/>
        <v>0</v>
      </c>
      <c r="AO28" s="2">
        <f t="shared" si="2"/>
        <v>-1260</v>
      </c>
    </row>
    <row r="29" spans="1:41" x14ac:dyDescent="0.25">
      <c r="A29" t="s">
        <v>46</v>
      </c>
      <c r="B29" s="1" t="s">
        <v>189</v>
      </c>
      <c r="C29" s="1" t="s">
        <v>190</v>
      </c>
      <c r="D29" s="1" t="s">
        <v>191</v>
      </c>
      <c r="E29" s="1" t="s">
        <v>192</v>
      </c>
      <c r="F29">
        <v>-800</v>
      </c>
      <c r="G29">
        <v>800</v>
      </c>
      <c r="H29" t="s">
        <v>51</v>
      </c>
      <c r="I29">
        <v>30453.93</v>
      </c>
      <c r="J29" t="s">
        <v>52</v>
      </c>
      <c r="K29">
        <v>-800</v>
      </c>
      <c r="L29" t="s">
        <v>52</v>
      </c>
      <c r="M29">
        <v>0</v>
      </c>
      <c r="N29">
        <v>800</v>
      </c>
      <c r="O29">
        <v>0</v>
      </c>
      <c r="P29">
        <v>800</v>
      </c>
      <c r="Q29" t="s">
        <v>51</v>
      </c>
      <c r="R29" t="s">
        <v>51</v>
      </c>
      <c r="S29" t="s">
        <v>51</v>
      </c>
      <c r="T29" t="s">
        <v>51</v>
      </c>
      <c r="U29" t="s">
        <v>53</v>
      </c>
      <c r="Y29" t="s">
        <v>54</v>
      </c>
      <c r="Z29" t="s">
        <v>51</v>
      </c>
      <c r="AE29" t="s">
        <v>55</v>
      </c>
      <c r="AF29" t="s">
        <v>56</v>
      </c>
      <c r="AG29" t="s">
        <v>193</v>
      </c>
      <c r="AH29" t="s">
        <v>58</v>
      </c>
      <c r="AJ29" t="s">
        <v>51</v>
      </c>
      <c r="AM29" s="3">
        <f t="shared" si="0"/>
        <v>0</v>
      </c>
      <c r="AN29" s="2">
        <f t="shared" si="1"/>
        <v>0</v>
      </c>
      <c r="AO29" s="2">
        <f t="shared" si="2"/>
        <v>-800</v>
      </c>
    </row>
    <row r="30" spans="1:41" x14ac:dyDescent="0.25">
      <c r="A30" t="s">
        <v>46</v>
      </c>
      <c r="B30" s="1" t="s">
        <v>194</v>
      </c>
      <c r="C30" s="1" t="s">
        <v>195</v>
      </c>
      <c r="D30" s="1" t="s">
        <v>196</v>
      </c>
      <c r="E30" s="1" t="s">
        <v>197</v>
      </c>
      <c r="F30">
        <v>-1470</v>
      </c>
      <c r="G30">
        <v>1470</v>
      </c>
      <c r="H30" t="s">
        <v>51</v>
      </c>
      <c r="I30">
        <v>31253.93</v>
      </c>
      <c r="J30" t="s">
        <v>52</v>
      </c>
      <c r="K30">
        <v>-1470</v>
      </c>
      <c r="L30" t="s">
        <v>52</v>
      </c>
      <c r="M30">
        <v>0</v>
      </c>
      <c r="N30">
        <v>1470</v>
      </c>
      <c r="O30">
        <v>0</v>
      </c>
      <c r="P30">
        <v>1470</v>
      </c>
      <c r="Q30" t="s">
        <v>51</v>
      </c>
      <c r="R30" t="s">
        <v>51</v>
      </c>
      <c r="S30" t="s">
        <v>51</v>
      </c>
      <c r="T30" t="s">
        <v>51</v>
      </c>
      <c r="U30" t="s">
        <v>53</v>
      </c>
      <c r="Y30" t="s">
        <v>54</v>
      </c>
      <c r="Z30" t="s">
        <v>51</v>
      </c>
      <c r="AE30" t="s">
        <v>55</v>
      </c>
      <c r="AF30" t="s">
        <v>56</v>
      </c>
      <c r="AG30" t="s">
        <v>198</v>
      </c>
      <c r="AH30" t="s">
        <v>58</v>
      </c>
      <c r="AJ30" t="s">
        <v>51</v>
      </c>
      <c r="AM30" s="3">
        <f t="shared" si="0"/>
        <v>0</v>
      </c>
      <c r="AN30" s="2">
        <f t="shared" si="1"/>
        <v>0</v>
      </c>
      <c r="AO30" s="2">
        <f t="shared" si="2"/>
        <v>-1470</v>
      </c>
    </row>
    <row r="31" spans="1:41" x14ac:dyDescent="0.25">
      <c r="A31" t="s">
        <v>46</v>
      </c>
      <c r="B31" s="1" t="s">
        <v>199</v>
      </c>
      <c r="C31" s="1" t="s">
        <v>200</v>
      </c>
      <c r="D31" s="1" t="s">
        <v>199</v>
      </c>
      <c r="E31" s="1" t="s">
        <v>200</v>
      </c>
      <c r="F31">
        <v>-1820</v>
      </c>
      <c r="G31">
        <v>1820</v>
      </c>
      <c r="H31" t="s">
        <v>51</v>
      </c>
      <c r="I31">
        <v>32723.93</v>
      </c>
      <c r="J31" t="s">
        <v>52</v>
      </c>
      <c r="K31">
        <v>-1820</v>
      </c>
      <c r="L31" t="s">
        <v>52</v>
      </c>
      <c r="M31">
        <v>0</v>
      </c>
      <c r="N31">
        <v>1820</v>
      </c>
      <c r="O31">
        <v>0</v>
      </c>
      <c r="P31">
        <v>1820</v>
      </c>
      <c r="Q31" t="s">
        <v>51</v>
      </c>
      <c r="R31" t="s">
        <v>51</v>
      </c>
      <c r="S31" t="s">
        <v>51</v>
      </c>
      <c r="T31" t="s">
        <v>51</v>
      </c>
      <c r="U31" t="s">
        <v>53</v>
      </c>
      <c r="Y31" t="s">
        <v>54</v>
      </c>
      <c r="Z31" t="s">
        <v>51</v>
      </c>
      <c r="AE31" t="s">
        <v>55</v>
      </c>
      <c r="AF31" t="s">
        <v>56</v>
      </c>
      <c r="AG31" t="s">
        <v>201</v>
      </c>
      <c r="AH31" t="s">
        <v>58</v>
      </c>
      <c r="AJ31" t="s">
        <v>51</v>
      </c>
      <c r="AM31" s="3">
        <f t="shared" si="0"/>
        <v>0</v>
      </c>
      <c r="AN31" s="2">
        <f t="shared" si="1"/>
        <v>0</v>
      </c>
      <c r="AO31" s="2">
        <f t="shared" si="2"/>
        <v>-1820</v>
      </c>
    </row>
    <row r="32" spans="1:41" x14ac:dyDescent="0.25">
      <c r="A32" t="s">
        <v>46</v>
      </c>
      <c r="B32" s="1" t="s">
        <v>202</v>
      </c>
      <c r="C32" s="1" t="s">
        <v>203</v>
      </c>
      <c r="D32" s="1" t="s">
        <v>202</v>
      </c>
      <c r="E32" s="1" t="s">
        <v>203</v>
      </c>
      <c r="F32">
        <v>275</v>
      </c>
      <c r="G32" t="s">
        <v>51</v>
      </c>
      <c r="H32">
        <v>275</v>
      </c>
      <c r="I32">
        <v>34543.93</v>
      </c>
      <c r="J32" t="s">
        <v>52</v>
      </c>
      <c r="K32">
        <v>275</v>
      </c>
      <c r="L32" t="s">
        <v>52</v>
      </c>
      <c r="M32">
        <v>45.83</v>
      </c>
      <c r="N32">
        <v>229.17</v>
      </c>
      <c r="O32" t="s">
        <v>51</v>
      </c>
      <c r="P32" t="s">
        <v>51</v>
      </c>
      <c r="Q32" t="s">
        <v>51</v>
      </c>
      <c r="R32" t="s">
        <v>51</v>
      </c>
      <c r="S32">
        <v>45.83</v>
      </c>
      <c r="T32">
        <v>229.17</v>
      </c>
      <c r="U32" t="s">
        <v>53</v>
      </c>
      <c r="Y32" t="s">
        <v>54</v>
      </c>
      <c r="Z32" t="s">
        <v>51</v>
      </c>
      <c r="AE32" t="s">
        <v>55</v>
      </c>
      <c r="AF32" t="s">
        <v>56</v>
      </c>
      <c r="AG32" t="s">
        <v>204</v>
      </c>
      <c r="AH32" t="s">
        <v>76</v>
      </c>
      <c r="AJ32" t="s">
        <v>51</v>
      </c>
      <c r="AM32" s="3">
        <f t="shared" si="0"/>
        <v>229.17</v>
      </c>
      <c r="AN32" s="2">
        <f t="shared" si="1"/>
        <v>45.83</v>
      </c>
      <c r="AO32" s="2">
        <f t="shared" si="2"/>
        <v>0</v>
      </c>
    </row>
    <row r="33" spans="2:41" x14ac:dyDescent="0.25">
      <c r="B33" s="1"/>
      <c r="C33" s="1"/>
      <c r="D33" s="1"/>
      <c r="E33" s="1"/>
      <c r="AM33" s="3">
        <f t="shared" si="0"/>
        <v>0</v>
      </c>
      <c r="AN33" s="2">
        <f t="shared" si="1"/>
        <v>0</v>
      </c>
      <c r="AO33" s="2">
        <f t="shared" si="2"/>
        <v>0</v>
      </c>
    </row>
    <row r="34" spans="2:41" x14ac:dyDescent="0.25">
      <c r="B34" s="1"/>
      <c r="C34" s="1"/>
      <c r="D34" s="1"/>
      <c r="E34" s="1"/>
      <c r="AM34" s="3">
        <f t="shared" si="0"/>
        <v>0</v>
      </c>
      <c r="AN34" s="2">
        <f t="shared" si="1"/>
        <v>0</v>
      </c>
      <c r="AO34" s="2">
        <f t="shared" si="2"/>
        <v>0</v>
      </c>
    </row>
    <row r="35" spans="2:41" x14ac:dyDescent="0.25">
      <c r="D35" s="1"/>
      <c r="E35" s="1"/>
      <c r="AM35" s="3">
        <f t="shared" si="0"/>
        <v>0</v>
      </c>
      <c r="AN35" s="2">
        <f t="shared" si="1"/>
        <v>0</v>
      </c>
      <c r="AO35" s="2">
        <f t="shared" si="2"/>
        <v>0</v>
      </c>
    </row>
    <row r="36" spans="2:41" x14ac:dyDescent="0.25">
      <c r="D36" s="1"/>
      <c r="E36" s="1"/>
      <c r="AM36" s="3">
        <f t="shared" si="0"/>
        <v>0</v>
      </c>
      <c r="AN36" s="2">
        <f t="shared" si="1"/>
        <v>0</v>
      </c>
      <c r="AO36" s="2">
        <f t="shared" si="2"/>
        <v>0</v>
      </c>
    </row>
    <row r="37" spans="2:41" x14ac:dyDescent="0.25">
      <c r="B37" s="1"/>
      <c r="C37" s="1"/>
      <c r="D37" s="1"/>
      <c r="E37" s="1"/>
      <c r="AM37" s="3">
        <f t="shared" si="0"/>
        <v>0</v>
      </c>
      <c r="AN37" s="2">
        <f t="shared" si="1"/>
        <v>0</v>
      </c>
      <c r="AO37" s="2">
        <f t="shared" si="2"/>
        <v>0</v>
      </c>
    </row>
    <row r="38" spans="2:41" x14ac:dyDescent="0.25">
      <c r="B38" s="1"/>
      <c r="C38" s="1"/>
      <c r="D38" s="1"/>
      <c r="E38" s="1"/>
      <c r="AM38" s="3">
        <f t="shared" si="0"/>
        <v>0</v>
      </c>
      <c r="AN38" s="2">
        <f t="shared" si="1"/>
        <v>0</v>
      </c>
      <c r="AO38" s="2">
        <f t="shared" si="2"/>
        <v>0</v>
      </c>
    </row>
    <row r="39" spans="2:41" x14ac:dyDescent="0.25">
      <c r="B39" s="1"/>
      <c r="C39" s="1"/>
      <c r="D39" s="1"/>
      <c r="E39" s="1"/>
      <c r="AM39" s="3">
        <f t="shared" si="0"/>
        <v>0</v>
      </c>
      <c r="AN39" s="2">
        <f t="shared" si="1"/>
        <v>0</v>
      </c>
      <c r="AO39" s="2">
        <f t="shared" si="2"/>
        <v>0</v>
      </c>
    </row>
    <row r="40" spans="2:41" x14ac:dyDescent="0.25">
      <c r="B40" s="1"/>
      <c r="C40" s="1"/>
      <c r="D40" s="1"/>
      <c r="E40" s="1"/>
      <c r="AM40" s="3">
        <f t="shared" si="0"/>
        <v>0</v>
      </c>
      <c r="AN40" s="2">
        <f t="shared" si="1"/>
        <v>0</v>
      </c>
      <c r="AO40" s="2">
        <f t="shared" si="2"/>
        <v>0</v>
      </c>
    </row>
    <row r="41" spans="2:41" x14ac:dyDescent="0.25">
      <c r="B41" s="1"/>
      <c r="C41" s="1"/>
      <c r="D41" s="1"/>
      <c r="E41" s="1"/>
      <c r="AM41" s="3">
        <f t="shared" si="0"/>
        <v>0</v>
      </c>
      <c r="AN41" s="2">
        <f t="shared" si="1"/>
        <v>0</v>
      </c>
      <c r="AO41" s="2">
        <f t="shared" si="2"/>
        <v>0</v>
      </c>
    </row>
    <row r="42" spans="2:41" x14ac:dyDescent="0.25">
      <c r="B42" s="1"/>
      <c r="C42" s="1"/>
      <c r="D42" s="1"/>
      <c r="E42" s="1"/>
      <c r="AM42" s="3">
        <f t="shared" si="0"/>
        <v>0</v>
      </c>
      <c r="AN42" s="2">
        <f t="shared" si="1"/>
        <v>0</v>
      </c>
      <c r="AO42" s="2">
        <f t="shared" si="2"/>
        <v>0</v>
      </c>
    </row>
    <row r="43" spans="2:41" x14ac:dyDescent="0.25">
      <c r="B43" s="1"/>
      <c r="C43" s="1"/>
      <c r="D43" s="1"/>
      <c r="E43" s="1"/>
      <c r="AM43" s="3">
        <f t="shared" si="0"/>
        <v>0</v>
      </c>
      <c r="AN43" s="2">
        <f t="shared" si="1"/>
        <v>0</v>
      </c>
      <c r="AO43" s="2">
        <f t="shared" si="2"/>
        <v>0</v>
      </c>
    </row>
    <row r="44" spans="2:41" x14ac:dyDescent="0.25">
      <c r="B44" s="1"/>
      <c r="C44" s="1"/>
      <c r="D44" s="1"/>
      <c r="E44" s="1"/>
      <c r="AM44" s="3">
        <f t="shared" si="0"/>
        <v>0</v>
      </c>
      <c r="AN44" s="2">
        <f t="shared" si="1"/>
        <v>0</v>
      </c>
      <c r="AO44" s="2">
        <f t="shared" si="2"/>
        <v>0</v>
      </c>
    </row>
    <row r="45" spans="2:41" x14ac:dyDescent="0.25">
      <c r="B45" s="1"/>
      <c r="C45" s="1"/>
      <c r="D45" s="1"/>
      <c r="E45" s="1"/>
      <c r="AM45" s="3">
        <f t="shared" si="0"/>
        <v>0</v>
      </c>
      <c r="AN45" s="2">
        <f t="shared" si="1"/>
        <v>0</v>
      </c>
      <c r="AO45" s="2">
        <f t="shared" si="2"/>
        <v>0</v>
      </c>
    </row>
    <row r="46" spans="2:41" x14ac:dyDescent="0.25">
      <c r="B46" s="1"/>
      <c r="C46" s="1"/>
      <c r="D46" s="1"/>
      <c r="E46" s="1"/>
      <c r="AM46" s="3">
        <f t="shared" si="0"/>
        <v>0</v>
      </c>
      <c r="AN46" s="2">
        <f t="shared" si="1"/>
        <v>0</v>
      </c>
      <c r="AO46" s="2">
        <f t="shared" si="2"/>
        <v>0</v>
      </c>
    </row>
    <row r="47" spans="2:41" x14ac:dyDescent="0.25">
      <c r="B47" s="1"/>
      <c r="C47" s="1"/>
      <c r="D47" s="1"/>
      <c r="E47" s="1"/>
      <c r="AM47" s="3">
        <f t="shared" si="0"/>
        <v>0</v>
      </c>
      <c r="AN47" s="2">
        <f t="shared" si="1"/>
        <v>0</v>
      </c>
      <c r="AO47" s="2">
        <f t="shared" si="2"/>
        <v>0</v>
      </c>
    </row>
    <row r="48" spans="2:41" x14ac:dyDescent="0.25">
      <c r="B48" s="1"/>
      <c r="C48" s="1"/>
      <c r="D48" s="1"/>
      <c r="E48" s="1"/>
      <c r="AM48" s="3">
        <f t="shared" si="0"/>
        <v>0</v>
      </c>
      <c r="AN48" s="2">
        <f t="shared" si="1"/>
        <v>0</v>
      </c>
      <c r="AO48" s="2">
        <f t="shared" si="2"/>
        <v>0</v>
      </c>
    </row>
    <row r="49" spans="2:41" x14ac:dyDescent="0.25">
      <c r="B49" s="1"/>
      <c r="C49" s="1"/>
      <c r="D49" s="1"/>
      <c r="E49" s="1"/>
      <c r="AM49" s="3">
        <f t="shared" si="0"/>
        <v>0</v>
      </c>
      <c r="AN49" s="2">
        <f t="shared" si="1"/>
        <v>0</v>
      </c>
      <c r="AO49" s="2">
        <f t="shared" si="2"/>
        <v>0</v>
      </c>
    </row>
    <row r="50" spans="2:41" x14ac:dyDescent="0.25">
      <c r="B50" s="1"/>
      <c r="C50" s="1"/>
      <c r="D50" s="1"/>
      <c r="E50" s="1"/>
      <c r="AM50" s="3">
        <f t="shared" si="0"/>
        <v>0</v>
      </c>
      <c r="AN50" s="2">
        <f t="shared" si="1"/>
        <v>0</v>
      </c>
      <c r="AO50" s="2">
        <f t="shared" si="2"/>
        <v>0</v>
      </c>
    </row>
    <row r="51" spans="2:41" x14ac:dyDescent="0.25">
      <c r="B51" s="1"/>
      <c r="C51" s="1"/>
      <c r="D51" s="1"/>
      <c r="E51" s="1"/>
      <c r="AM51" s="3">
        <f t="shared" si="0"/>
        <v>0</v>
      </c>
      <c r="AN51" s="2">
        <f t="shared" si="1"/>
        <v>0</v>
      </c>
      <c r="AO51" s="2">
        <f t="shared" si="2"/>
        <v>0</v>
      </c>
    </row>
    <row r="52" spans="2:41" x14ac:dyDescent="0.25">
      <c r="B52" s="1"/>
      <c r="C52" s="1"/>
      <c r="D52" s="1"/>
      <c r="E52" s="1"/>
      <c r="AM52" s="3">
        <f t="shared" si="0"/>
        <v>0</v>
      </c>
      <c r="AN52" s="2">
        <f t="shared" si="1"/>
        <v>0</v>
      </c>
      <c r="AO52" s="2">
        <f t="shared" si="2"/>
        <v>0</v>
      </c>
    </row>
    <row r="53" spans="2:41" x14ac:dyDescent="0.25">
      <c r="B53" s="1"/>
      <c r="C53" s="1"/>
      <c r="D53" s="1"/>
      <c r="E53" s="1"/>
      <c r="AM53" s="3">
        <f t="shared" si="0"/>
        <v>0</v>
      </c>
      <c r="AN53" s="2">
        <f t="shared" si="1"/>
        <v>0</v>
      </c>
      <c r="AO53" s="2">
        <f t="shared" si="2"/>
        <v>0</v>
      </c>
    </row>
    <row r="54" spans="2:41" x14ac:dyDescent="0.25">
      <c r="B54" s="1"/>
      <c r="C54" s="1"/>
      <c r="D54" s="1"/>
      <c r="E54" s="1"/>
      <c r="AM54" s="3">
        <f t="shared" si="0"/>
        <v>0</v>
      </c>
      <c r="AN54" s="2">
        <f t="shared" si="1"/>
        <v>0</v>
      </c>
      <c r="AO54" s="2">
        <f t="shared" si="2"/>
        <v>0</v>
      </c>
    </row>
    <row r="55" spans="2:41" x14ac:dyDescent="0.25">
      <c r="B55" s="1"/>
      <c r="C55" s="1"/>
      <c r="D55" s="1"/>
      <c r="E55" s="1"/>
      <c r="AM55" s="3">
        <f t="shared" si="0"/>
        <v>0</v>
      </c>
      <c r="AN55" s="2">
        <f t="shared" si="1"/>
        <v>0</v>
      </c>
      <c r="AO55" s="2">
        <f t="shared" si="2"/>
        <v>0</v>
      </c>
    </row>
    <row r="56" spans="2:41" x14ac:dyDescent="0.25">
      <c r="B56" s="1"/>
      <c r="C56" s="1"/>
      <c r="D56" s="1"/>
      <c r="E56" s="1"/>
      <c r="AM56" s="3">
        <f t="shared" si="0"/>
        <v>0</v>
      </c>
      <c r="AN56" s="2">
        <f t="shared" si="1"/>
        <v>0</v>
      </c>
      <c r="AO56" s="2">
        <f t="shared" si="2"/>
        <v>0</v>
      </c>
    </row>
    <row r="57" spans="2:41" x14ac:dyDescent="0.25">
      <c r="B57" s="1"/>
      <c r="C57" s="1"/>
      <c r="D57" s="1"/>
      <c r="E57" s="1"/>
      <c r="AM57" s="3">
        <f t="shared" si="0"/>
        <v>0</v>
      </c>
      <c r="AN57" s="2">
        <f t="shared" si="1"/>
        <v>0</v>
      </c>
      <c r="AO57" s="2">
        <f t="shared" si="2"/>
        <v>0</v>
      </c>
    </row>
    <row r="58" spans="2:41" x14ac:dyDescent="0.25">
      <c r="B58" s="1"/>
      <c r="C58" s="1"/>
      <c r="D58" s="1"/>
      <c r="E58" s="1"/>
      <c r="AM58" s="3">
        <f t="shared" si="0"/>
        <v>0</v>
      </c>
      <c r="AN58" s="2">
        <f t="shared" si="1"/>
        <v>0</v>
      </c>
      <c r="AO58" s="2">
        <f t="shared" si="2"/>
        <v>0</v>
      </c>
    </row>
    <row r="59" spans="2:41" x14ac:dyDescent="0.25">
      <c r="B59" s="1"/>
      <c r="C59" s="1"/>
      <c r="D59" s="1"/>
      <c r="E59" s="1"/>
      <c r="AM59" s="3">
        <f t="shared" si="0"/>
        <v>0</v>
      </c>
      <c r="AN59" s="2">
        <f t="shared" si="1"/>
        <v>0</v>
      </c>
      <c r="AO59" s="2">
        <f t="shared" si="2"/>
        <v>0</v>
      </c>
    </row>
    <row r="60" spans="2:41" x14ac:dyDescent="0.25">
      <c r="B60" s="1"/>
      <c r="C60" s="1"/>
      <c r="D60" s="1"/>
      <c r="E60" s="1"/>
      <c r="AM60" s="3">
        <f t="shared" si="0"/>
        <v>0</v>
      </c>
      <c r="AN60" s="2">
        <f t="shared" si="1"/>
        <v>0</v>
      </c>
      <c r="AO60" s="2">
        <f t="shared" si="2"/>
        <v>0</v>
      </c>
    </row>
    <row r="61" spans="2:41" x14ac:dyDescent="0.25">
      <c r="B61" s="1"/>
      <c r="C61" s="1"/>
      <c r="D61" s="1"/>
      <c r="E61" s="1"/>
      <c r="AM61" s="3">
        <f t="shared" si="0"/>
        <v>0</v>
      </c>
      <c r="AN61" s="2">
        <f t="shared" si="1"/>
        <v>0</v>
      </c>
      <c r="AO61" s="2">
        <f t="shared" si="2"/>
        <v>0</v>
      </c>
    </row>
    <row r="62" spans="2:41" x14ac:dyDescent="0.25">
      <c r="B62" s="1"/>
      <c r="C62" s="1"/>
      <c r="D62" s="1"/>
      <c r="E62" s="1"/>
      <c r="AM62" s="3">
        <f t="shared" si="0"/>
        <v>0</v>
      </c>
      <c r="AN62" s="2">
        <f t="shared" si="1"/>
        <v>0</v>
      </c>
      <c r="AO62" s="2">
        <f t="shared" si="2"/>
        <v>0</v>
      </c>
    </row>
    <row r="63" spans="2:41" x14ac:dyDescent="0.25">
      <c r="B63" s="1"/>
      <c r="C63" s="1"/>
      <c r="D63" s="1"/>
      <c r="E63" s="1"/>
      <c r="AM63" s="3">
        <f t="shared" si="0"/>
        <v>0</v>
      </c>
      <c r="AN63" s="2">
        <f t="shared" si="1"/>
        <v>0</v>
      </c>
      <c r="AO63" s="2">
        <f t="shared" si="2"/>
        <v>0</v>
      </c>
    </row>
    <row r="64" spans="2:41" x14ac:dyDescent="0.25">
      <c r="B64" s="1"/>
      <c r="C64" s="1"/>
      <c r="D64" s="1"/>
      <c r="E64" s="1"/>
      <c r="AM64" s="3">
        <f t="shared" si="0"/>
        <v>0</v>
      </c>
      <c r="AN64" s="2">
        <f t="shared" si="1"/>
        <v>0</v>
      </c>
      <c r="AO64" s="2">
        <f t="shared" si="2"/>
        <v>0</v>
      </c>
    </row>
    <row r="65" spans="2:41" x14ac:dyDescent="0.25">
      <c r="B65" s="1"/>
      <c r="C65" s="1"/>
      <c r="D65" s="1"/>
      <c r="E65" s="1"/>
      <c r="AM65" s="3">
        <f t="shared" si="0"/>
        <v>0</v>
      </c>
      <c r="AN65" s="2">
        <f t="shared" si="1"/>
        <v>0</v>
      </c>
      <c r="AO65" s="2">
        <f t="shared" si="2"/>
        <v>0</v>
      </c>
    </row>
    <row r="66" spans="2:41" x14ac:dyDescent="0.25">
      <c r="B66" s="1"/>
      <c r="C66" s="1"/>
      <c r="D66" s="1"/>
      <c r="E66" s="1"/>
      <c r="AM66" s="3">
        <f t="shared" si="0"/>
        <v>0</v>
      </c>
      <c r="AN66" s="2">
        <f t="shared" si="1"/>
        <v>0</v>
      </c>
      <c r="AO66" s="2">
        <f t="shared" si="2"/>
        <v>0</v>
      </c>
    </row>
    <row r="67" spans="2:41" x14ac:dyDescent="0.25">
      <c r="B67" s="1"/>
      <c r="C67" s="1"/>
      <c r="D67" s="1"/>
      <c r="E67" s="1"/>
      <c r="AM67" s="3">
        <f t="shared" ref="AM67:AM97" si="3">IF(F67&gt;0,N67,0)</f>
        <v>0</v>
      </c>
      <c r="AN67" s="2">
        <f t="shared" ref="AN67:AN97" si="4">IF(F67&gt;=0,M67,-M67)</f>
        <v>0</v>
      </c>
      <c r="AO67" s="2">
        <f t="shared" ref="AO67:AO97" si="5">IF(F67&lt;0,F67-AN67,0)</f>
        <v>0</v>
      </c>
    </row>
    <row r="68" spans="2:41" x14ac:dyDescent="0.25">
      <c r="B68" s="1"/>
      <c r="C68" s="1"/>
      <c r="D68" s="1"/>
      <c r="E68" s="1"/>
      <c r="AM68" s="3">
        <f t="shared" si="3"/>
        <v>0</v>
      </c>
      <c r="AN68" s="2">
        <f t="shared" si="4"/>
        <v>0</v>
      </c>
      <c r="AO68" s="2">
        <f t="shared" si="5"/>
        <v>0</v>
      </c>
    </row>
    <row r="69" spans="2:41" x14ac:dyDescent="0.25">
      <c r="B69" s="1"/>
      <c r="C69" s="1"/>
      <c r="D69" s="1"/>
      <c r="E69" s="1"/>
      <c r="AM69" s="3">
        <f t="shared" si="3"/>
        <v>0</v>
      </c>
      <c r="AN69" s="2">
        <f t="shared" si="4"/>
        <v>0</v>
      </c>
      <c r="AO69" s="2">
        <f t="shared" si="5"/>
        <v>0</v>
      </c>
    </row>
    <row r="70" spans="2:41" x14ac:dyDescent="0.25">
      <c r="B70" s="1"/>
      <c r="C70" s="1"/>
      <c r="D70" s="1"/>
      <c r="E70" s="1"/>
      <c r="AM70" s="3">
        <f t="shared" si="3"/>
        <v>0</v>
      </c>
      <c r="AN70" s="2">
        <f t="shared" si="4"/>
        <v>0</v>
      </c>
      <c r="AO70" s="2">
        <f t="shared" si="5"/>
        <v>0</v>
      </c>
    </row>
    <row r="71" spans="2:41" x14ac:dyDescent="0.25">
      <c r="B71" s="1"/>
      <c r="C71" s="1"/>
      <c r="D71" s="1"/>
      <c r="E71" s="1"/>
      <c r="AM71" s="3">
        <f t="shared" si="3"/>
        <v>0</v>
      </c>
      <c r="AN71" s="2">
        <f t="shared" si="4"/>
        <v>0</v>
      </c>
      <c r="AO71" s="2">
        <f t="shared" si="5"/>
        <v>0</v>
      </c>
    </row>
    <row r="72" spans="2:41" x14ac:dyDescent="0.25">
      <c r="B72" s="1"/>
      <c r="C72" s="1"/>
      <c r="D72" s="1"/>
      <c r="E72" s="1"/>
      <c r="AM72" s="3">
        <f t="shared" si="3"/>
        <v>0</v>
      </c>
      <c r="AN72" s="2">
        <f t="shared" si="4"/>
        <v>0</v>
      </c>
      <c r="AO72" s="2">
        <f t="shared" si="5"/>
        <v>0</v>
      </c>
    </row>
    <row r="73" spans="2:41" x14ac:dyDescent="0.25">
      <c r="B73" s="1"/>
      <c r="C73" s="1"/>
      <c r="D73" s="1"/>
      <c r="E73" s="1"/>
      <c r="AM73" s="3">
        <f t="shared" si="3"/>
        <v>0</v>
      </c>
      <c r="AN73" s="2">
        <f t="shared" si="4"/>
        <v>0</v>
      </c>
      <c r="AO73" s="2">
        <f t="shared" si="5"/>
        <v>0</v>
      </c>
    </row>
    <row r="74" spans="2:41" x14ac:dyDescent="0.25">
      <c r="B74" s="1"/>
      <c r="C74" s="1"/>
      <c r="D74" s="1"/>
      <c r="E74" s="1"/>
      <c r="AM74" s="3">
        <f t="shared" si="3"/>
        <v>0</v>
      </c>
      <c r="AN74" s="2">
        <f t="shared" si="4"/>
        <v>0</v>
      </c>
      <c r="AO74" s="2">
        <f t="shared" si="5"/>
        <v>0</v>
      </c>
    </row>
    <row r="75" spans="2:41" x14ac:dyDescent="0.25">
      <c r="B75" s="1"/>
      <c r="C75" s="1"/>
      <c r="D75" s="1"/>
      <c r="E75" s="1"/>
      <c r="AM75" s="3">
        <f t="shared" si="3"/>
        <v>0</v>
      </c>
      <c r="AN75" s="2">
        <f t="shared" si="4"/>
        <v>0</v>
      </c>
      <c r="AO75" s="2">
        <f t="shared" si="5"/>
        <v>0</v>
      </c>
    </row>
    <row r="76" spans="2:41" x14ac:dyDescent="0.25">
      <c r="B76" s="1"/>
      <c r="C76" s="1"/>
      <c r="D76" s="1"/>
      <c r="E76" s="1"/>
      <c r="AM76" s="3">
        <f t="shared" si="3"/>
        <v>0</v>
      </c>
      <c r="AN76" s="2">
        <f t="shared" si="4"/>
        <v>0</v>
      </c>
      <c r="AO76" s="2">
        <f t="shared" si="5"/>
        <v>0</v>
      </c>
    </row>
    <row r="77" spans="2:41" x14ac:dyDescent="0.25">
      <c r="B77" s="1"/>
      <c r="C77" s="1"/>
      <c r="D77" s="1"/>
      <c r="E77" s="1"/>
      <c r="AM77" s="3">
        <f t="shared" si="3"/>
        <v>0</v>
      </c>
      <c r="AN77" s="2">
        <f t="shared" si="4"/>
        <v>0</v>
      </c>
      <c r="AO77" s="2">
        <f t="shared" si="5"/>
        <v>0</v>
      </c>
    </row>
    <row r="78" spans="2:41" x14ac:dyDescent="0.25">
      <c r="B78" s="1"/>
      <c r="C78" s="1"/>
      <c r="D78" s="1"/>
      <c r="E78" s="1"/>
      <c r="AM78" s="3">
        <f t="shared" si="3"/>
        <v>0</v>
      </c>
      <c r="AN78" s="2">
        <f t="shared" si="4"/>
        <v>0</v>
      </c>
      <c r="AO78" s="2">
        <f t="shared" si="5"/>
        <v>0</v>
      </c>
    </row>
    <row r="79" spans="2:41" x14ac:dyDescent="0.25">
      <c r="B79" s="1"/>
      <c r="C79" s="1"/>
      <c r="D79" s="1"/>
      <c r="E79" s="1"/>
      <c r="AM79" s="3">
        <f t="shared" si="3"/>
        <v>0</v>
      </c>
      <c r="AN79" s="2">
        <f t="shared" si="4"/>
        <v>0</v>
      </c>
      <c r="AO79" s="2">
        <f t="shared" si="5"/>
        <v>0</v>
      </c>
    </row>
    <row r="80" spans="2:41" x14ac:dyDescent="0.25">
      <c r="B80" s="1"/>
      <c r="C80" s="1"/>
      <c r="D80" s="1"/>
      <c r="E80" s="1"/>
      <c r="AM80" s="3">
        <f t="shared" si="3"/>
        <v>0</v>
      </c>
      <c r="AN80" s="2">
        <f t="shared" si="4"/>
        <v>0</v>
      </c>
      <c r="AO80" s="2">
        <f t="shared" si="5"/>
        <v>0</v>
      </c>
    </row>
    <row r="81" spans="2:41" x14ac:dyDescent="0.25">
      <c r="B81" s="1"/>
      <c r="C81" s="1"/>
      <c r="D81" s="1"/>
      <c r="E81" s="1"/>
      <c r="AM81" s="3">
        <f t="shared" si="3"/>
        <v>0</v>
      </c>
      <c r="AN81" s="2">
        <f t="shared" si="4"/>
        <v>0</v>
      </c>
      <c r="AO81" s="2">
        <f t="shared" si="5"/>
        <v>0</v>
      </c>
    </row>
    <row r="82" spans="2:41" x14ac:dyDescent="0.25">
      <c r="D82" s="1"/>
      <c r="E82" s="1"/>
      <c r="AM82" s="3">
        <f t="shared" si="3"/>
        <v>0</v>
      </c>
      <c r="AN82" s="2">
        <f t="shared" si="4"/>
        <v>0</v>
      </c>
      <c r="AO82" s="2">
        <f t="shared" si="5"/>
        <v>0</v>
      </c>
    </row>
    <row r="83" spans="2:41" x14ac:dyDescent="0.25">
      <c r="D83" s="1"/>
      <c r="E83" s="1"/>
      <c r="AM83" s="3">
        <f t="shared" si="3"/>
        <v>0</v>
      </c>
      <c r="AN83" s="2">
        <f t="shared" si="4"/>
        <v>0</v>
      </c>
      <c r="AO83" s="2">
        <f t="shared" si="5"/>
        <v>0</v>
      </c>
    </row>
    <row r="84" spans="2:41" x14ac:dyDescent="0.25">
      <c r="D84" s="1"/>
      <c r="E84" s="1"/>
      <c r="AM84" s="3">
        <f t="shared" si="3"/>
        <v>0</v>
      </c>
      <c r="AN84" s="2">
        <f t="shared" si="4"/>
        <v>0</v>
      </c>
      <c r="AO84" s="2">
        <f t="shared" si="5"/>
        <v>0</v>
      </c>
    </row>
    <row r="85" spans="2:41" x14ac:dyDescent="0.25">
      <c r="D85" s="1"/>
      <c r="E85" s="1"/>
      <c r="AM85" s="3">
        <f t="shared" si="3"/>
        <v>0</v>
      </c>
      <c r="AN85" s="2">
        <f t="shared" si="4"/>
        <v>0</v>
      </c>
      <c r="AO85" s="2">
        <f t="shared" si="5"/>
        <v>0</v>
      </c>
    </row>
    <row r="86" spans="2:41" x14ac:dyDescent="0.25">
      <c r="D86" s="1"/>
      <c r="E86" s="1"/>
      <c r="AM86" s="3">
        <f t="shared" si="3"/>
        <v>0</v>
      </c>
      <c r="AN86" s="2">
        <f t="shared" si="4"/>
        <v>0</v>
      </c>
      <c r="AO86" s="2">
        <f t="shared" si="5"/>
        <v>0</v>
      </c>
    </row>
    <row r="87" spans="2:41" x14ac:dyDescent="0.25">
      <c r="D87" s="1"/>
      <c r="E87" s="1"/>
      <c r="AM87" s="3">
        <f t="shared" si="3"/>
        <v>0</v>
      </c>
      <c r="AN87" s="2">
        <f t="shared" si="4"/>
        <v>0</v>
      </c>
      <c r="AO87" s="2">
        <f t="shared" si="5"/>
        <v>0</v>
      </c>
    </row>
    <row r="88" spans="2:41" x14ac:dyDescent="0.25">
      <c r="D88" s="1"/>
      <c r="E88" s="1"/>
      <c r="AM88" s="3">
        <f t="shared" si="3"/>
        <v>0</v>
      </c>
      <c r="AN88" s="2">
        <f t="shared" si="4"/>
        <v>0</v>
      </c>
      <c r="AO88" s="2">
        <f t="shared" si="5"/>
        <v>0</v>
      </c>
    </row>
    <row r="89" spans="2:41" x14ac:dyDescent="0.25">
      <c r="D89" s="1"/>
      <c r="E89" s="1"/>
      <c r="AM89" s="3">
        <f t="shared" si="3"/>
        <v>0</v>
      </c>
      <c r="AN89" s="2">
        <f t="shared" si="4"/>
        <v>0</v>
      </c>
      <c r="AO89" s="2">
        <f t="shared" si="5"/>
        <v>0</v>
      </c>
    </row>
    <row r="90" spans="2:41" x14ac:dyDescent="0.25">
      <c r="D90" s="1"/>
      <c r="E90" s="1"/>
      <c r="AM90" s="3">
        <f t="shared" si="3"/>
        <v>0</v>
      </c>
      <c r="AN90" s="2">
        <f t="shared" si="4"/>
        <v>0</v>
      </c>
      <c r="AO90" s="2">
        <f t="shared" si="5"/>
        <v>0</v>
      </c>
    </row>
    <row r="91" spans="2:41" x14ac:dyDescent="0.25">
      <c r="D91" s="1"/>
      <c r="E91" s="1"/>
      <c r="AM91" s="3">
        <f t="shared" si="3"/>
        <v>0</v>
      </c>
      <c r="AN91" s="2">
        <f t="shared" si="4"/>
        <v>0</v>
      </c>
      <c r="AO91" s="2">
        <f t="shared" si="5"/>
        <v>0</v>
      </c>
    </row>
    <row r="92" spans="2:41" x14ac:dyDescent="0.25">
      <c r="D92" s="1"/>
      <c r="E92" s="1"/>
      <c r="AM92" s="3">
        <f t="shared" si="3"/>
        <v>0</v>
      </c>
      <c r="AN92" s="2">
        <f t="shared" si="4"/>
        <v>0</v>
      </c>
      <c r="AO92" s="2">
        <f t="shared" si="5"/>
        <v>0</v>
      </c>
    </row>
    <row r="93" spans="2:41" x14ac:dyDescent="0.25">
      <c r="B93" s="1"/>
      <c r="C93" s="1"/>
      <c r="D93" s="1"/>
      <c r="E93" s="1"/>
      <c r="AM93" s="3">
        <f t="shared" si="3"/>
        <v>0</v>
      </c>
      <c r="AN93" s="2">
        <f t="shared" si="4"/>
        <v>0</v>
      </c>
      <c r="AO93" s="2">
        <f t="shared" si="5"/>
        <v>0</v>
      </c>
    </row>
    <row r="94" spans="2:41" x14ac:dyDescent="0.25">
      <c r="B94" s="1"/>
      <c r="C94" s="1"/>
      <c r="D94" s="1"/>
      <c r="E94" s="1"/>
      <c r="AM94" s="3">
        <f t="shared" si="3"/>
        <v>0</v>
      </c>
      <c r="AN94" s="2">
        <f t="shared" si="4"/>
        <v>0</v>
      </c>
      <c r="AO94" s="2">
        <f t="shared" si="5"/>
        <v>0</v>
      </c>
    </row>
    <row r="95" spans="2:41" x14ac:dyDescent="0.25">
      <c r="B95" s="1"/>
      <c r="C95" s="1"/>
      <c r="D95" s="1"/>
      <c r="E95" s="1"/>
      <c r="AM95" s="3">
        <f t="shared" si="3"/>
        <v>0</v>
      </c>
      <c r="AN95" s="2">
        <f t="shared" si="4"/>
        <v>0</v>
      </c>
      <c r="AO95" s="2">
        <f t="shared" si="5"/>
        <v>0</v>
      </c>
    </row>
    <row r="96" spans="2:41" x14ac:dyDescent="0.25">
      <c r="B96" s="1"/>
      <c r="C96" s="1"/>
      <c r="D96" s="1"/>
      <c r="E96" s="1"/>
      <c r="AM96" s="3">
        <f t="shared" si="3"/>
        <v>0</v>
      </c>
      <c r="AN96" s="2">
        <f t="shared" si="4"/>
        <v>0</v>
      </c>
      <c r="AO96" s="2">
        <f t="shared" si="5"/>
        <v>0</v>
      </c>
    </row>
    <row r="97" spans="2:41" x14ac:dyDescent="0.25">
      <c r="B97" s="1"/>
      <c r="C97" s="1"/>
      <c r="D97" s="1"/>
      <c r="E97" s="1"/>
      <c r="AM97" s="3">
        <f t="shared" si="3"/>
        <v>0</v>
      </c>
      <c r="AN97" s="2">
        <f t="shared" si="4"/>
        <v>0</v>
      </c>
      <c r="AO97" s="2">
        <f t="shared" si="5"/>
        <v>0</v>
      </c>
    </row>
  </sheetData>
  <autoFilter ref="A1:AO97" xr:uid="{EC15F7EB-9430-9043-9EA5-B3889227E59D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Bilan comptable</vt:lpstr>
      <vt:lpstr>Date base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Fehim Manel</dc:creator>
  <cp:lastModifiedBy>Smain MOKHFI</cp:lastModifiedBy>
  <dcterms:created xsi:type="dcterms:W3CDTF">2024-09-18T23:40:20Z</dcterms:created>
  <dcterms:modified xsi:type="dcterms:W3CDTF">2024-09-24T12:46:52Z</dcterms:modified>
</cp:coreProperties>
</file>