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90" windowWidth="21315" windowHeight="997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AD20" i="1" l="1"/>
  <c r="AD19" i="1"/>
  <c r="AH18" i="1"/>
  <c r="AD18" i="1"/>
  <c r="AD17" i="1"/>
  <c r="AH16" i="1"/>
  <c r="AA6" i="1"/>
  <c r="AA5" i="1"/>
  <c r="AA4" i="1"/>
  <c r="AD3" i="1"/>
  <c r="AA3" i="1"/>
  <c r="AA2" i="1"/>
  <c r="J5" i="1" l="1"/>
  <c r="F3" i="1"/>
  <c r="H4" i="1"/>
  <c r="J2" i="1"/>
  <c r="P3" i="1"/>
  <c r="X4" i="1"/>
  <c r="N6" i="1"/>
  <c r="T2" i="1"/>
  <c r="N4" i="1"/>
  <c r="N5" i="1"/>
  <c r="B6" i="1"/>
  <c r="R6" i="1"/>
  <c r="B2" i="1"/>
  <c r="X2" i="1"/>
  <c r="T3" i="1"/>
  <c r="D2" i="1"/>
  <c r="P2" i="1"/>
  <c r="L3" i="1"/>
  <c r="V3" i="1"/>
  <c r="B4" i="1"/>
  <c r="P4" i="1"/>
  <c r="D5" i="1"/>
  <c r="R5" i="1"/>
  <c r="H6" i="1"/>
  <c r="V6" i="1"/>
  <c r="L2" i="1"/>
  <c r="H3" i="1"/>
  <c r="H2" i="1"/>
  <c r="R2" i="1"/>
  <c r="D3" i="1"/>
  <c r="N3" i="1"/>
  <c r="X3" i="1"/>
  <c r="F4" i="1"/>
  <c r="R4" i="1"/>
  <c r="F5" i="1"/>
  <c r="T5" i="1"/>
  <c r="J6" i="1"/>
  <c r="X6" i="1"/>
  <c r="T6" i="1"/>
  <c r="L6" i="1"/>
  <c r="D6" i="1"/>
  <c r="X5" i="1"/>
  <c r="P5" i="1"/>
  <c r="H5" i="1"/>
  <c r="T4" i="1"/>
  <c r="L4" i="1"/>
  <c r="D4" i="1"/>
  <c r="R3" i="1"/>
  <c r="J3" i="1"/>
  <c r="B3" i="1"/>
  <c r="V2" i="1"/>
  <c r="N2" i="1"/>
  <c r="F2" i="1"/>
  <c r="J4" i="1"/>
  <c r="V4" i="1"/>
  <c r="B5" i="1"/>
  <c r="L5" i="1"/>
  <c r="V5" i="1"/>
  <c r="F6" i="1"/>
  <c r="P6" i="1"/>
  <c r="Z4" i="1" l="1"/>
  <c r="Z2" i="1"/>
  <c r="Z6" i="1"/>
  <c r="Z5" i="1"/>
  <c r="Z3" i="1"/>
</calcChain>
</file>

<file path=xl/sharedStrings.xml><?xml version="1.0" encoding="utf-8"?>
<sst xmlns="http://schemas.openxmlformats.org/spreadsheetml/2006/main" count="46" uniqueCount="18">
  <si>
    <t>Nom</t>
  </si>
  <si>
    <t>P</t>
  </si>
  <si>
    <t>R</t>
  </si>
  <si>
    <t>Objectif</t>
  </si>
  <si>
    <t>Réalisé</t>
  </si>
  <si>
    <t>janvier</t>
  </si>
  <si>
    <t>février</t>
  </si>
  <si>
    <t>mars</t>
  </si>
  <si>
    <t>avril</t>
  </si>
  <si>
    <t>mai</t>
  </si>
  <si>
    <t>VOP  réalisées</t>
  </si>
  <si>
    <t>Objectif
 VOP/an</t>
  </si>
  <si>
    <t>VOP ZC réalisées</t>
  </si>
  <si>
    <t>r1</t>
  </si>
  <si>
    <t>r2</t>
  </si>
  <si>
    <t>r3</t>
  </si>
  <si>
    <t>r4</t>
  </si>
  <si>
    <t>r5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</si>
</sst>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b/>
      <sz val="12"/>
      <name val="Arial"/>
      <family val="2"/>
    </font>
    <font>
      <b/>
      <sz val="12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67955565050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/>
    <xf numFmtId="0" fontId="2" fillId="0" borderId="1" xfId="1" applyFont="1" applyBorder="1" applyAlignment="1">
      <alignment horizontal="center" vertical="center" wrapText="1"/>
    </xf>
    <xf numFmtId="0" fontId="3" fillId="2" borderId="1" xfId="1" applyFont="1" applyFill="1" applyBorder="1" applyAlignment="1">
      <alignment horizontal="center" vertical="center" wrapText="1"/>
    </xf>
    <xf numFmtId="0" fontId="2" fillId="2" borderId="1" xfId="1" applyFont="1" applyFill="1" applyBorder="1" applyAlignment="1">
      <alignment horizontal="center" vertical="center" wrapText="1"/>
    </xf>
    <xf numFmtId="0" fontId="3" fillId="0" borderId="1" xfId="1" applyFont="1" applyFill="1" applyBorder="1" applyAlignment="1">
      <alignment horizontal="center" vertical="center" wrapText="1"/>
    </xf>
    <xf numFmtId="0" fontId="2" fillId="0" borderId="1" xfId="1" applyFont="1" applyFill="1" applyBorder="1" applyAlignment="1">
      <alignment horizontal="center" vertical="center" wrapText="1"/>
    </xf>
    <xf numFmtId="0" fontId="2" fillId="3" borderId="1" xfId="1" applyFont="1" applyFill="1" applyBorder="1" applyAlignment="1">
      <alignment horizontal="center" vertical="center" wrapText="1"/>
    </xf>
    <xf numFmtId="0" fontId="4" fillId="2" borderId="1" xfId="1" applyFont="1" applyFill="1" applyBorder="1" applyAlignment="1">
      <alignment horizontal="center" vertical="center" wrapText="1"/>
    </xf>
    <xf numFmtId="0" fontId="5" fillId="0" borderId="1" xfId="1" applyFont="1" applyFill="1" applyBorder="1" applyAlignment="1">
      <alignment horizontal="center" vertical="center"/>
    </xf>
    <xf numFmtId="0" fontId="6" fillId="2" borderId="1" xfId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0" fontId="0" fillId="0" borderId="1" xfId="0" applyBorder="1"/>
    <xf numFmtId="2" fontId="0" fillId="0" borderId="1" xfId="0" applyNumberFormat="1" applyBorder="1"/>
    <xf numFmtId="0" fontId="6" fillId="4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0" borderId="1" xfId="0" applyFill="1" applyBorder="1"/>
    <xf numFmtId="0" fontId="0" fillId="6" borderId="1" xfId="0" applyFill="1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2" fontId="0" fillId="0" borderId="0" xfId="0" applyNumberFormat="1" applyBorder="1"/>
    <xf numFmtId="0" fontId="0" fillId="0" borderId="4" xfId="0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4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31</xdr:col>
      <xdr:colOff>361506</xdr:colOff>
      <xdr:row>17</xdr:row>
      <xdr:rowOff>9525</xdr:rowOff>
    </xdr:from>
    <xdr:to>
      <xdr:col>31</xdr:col>
      <xdr:colOff>498543</xdr:colOff>
      <xdr:row>18</xdr:row>
      <xdr:rowOff>0</xdr:rowOff>
    </xdr:to>
    <xdr:pic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889921" y="3479057"/>
          <a:ext cx="137037" cy="180975"/>
        </a:xfrm>
        <a:prstGeom prst="rect">
          <a:avLst/>
        </a:prstGeom>
      </xdr:spPr>
    </xdr:pic>
    <xdr:clientData/>
  </xdr:twoCellAnchor>
  <xdr:twoCellAnchor editAs="oneCell">
    <xdr:from>
      <xdr:col>31</xdr:col>
      <xdr:colOff>434097</xdr:colOff>
      <xdr:row>19</xdr:row>
      <xdr:rowOff>24027</xdr:rowOff>
    </xdr:from>
    <xdr:to>
      <xdr:col>31</xdr:col>
      <xdr:colOff>567447</xdr:colOff>
      <xdr:row>20</xdr:row>
      <xdr:rowOff>0</xdr:rowOff>
    </xdr:to>
    <xdr:pic>
      <xdr:nvPicPr>
        <xdr:cNvPr id="15" name="Image 14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2962512" y="3874559"/>
          <a:ext cx="133350" cy="166473"/>
        </a:xfrm>
        <a:prstGeom prst="rect">
          <a:avLst/>
        </a:prstGeom>
      </xdr:spPr>
    </xdr:pic>
    <xdr:clientData/>
  </xdr:twoCellAnchor>
  <xdr:twoCellAnchor editAs="oneCell">
    <xdr:from>
      <xdr:col>31</xdr:col>
      <xdr:colOff>353033</xdr:colOff>
      <xdr:row>16</xdr:row>
      <xdr:rowOff>24027</xdr:rowOff>
    </xdr:from>
    <xdr:to>
      <xdr:col>31</xdr:col>
      <xdr:colOff>486383</xdr:colOff>
      <xdr:row>17</xdr:row>
      <xdr:rowOff>0</xdr:rowOff>
    </xdr:to>
    <xdr:pic>
      <xdr:nvPicPr>
        <xdr:cNvPr id="16" name="Image 1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2881448" y="3303059"/>
          <a:ext cx="133350" cy="166473"/>
        </a:xfrm>
        <a:prstGeom prst="rect">
          <a:avLst/>
        </a:prstGeom>
      </xdr:spPr>
    </xdr:pic>
    <xdr:clientData/>
  </xdr:twoCellAnchor>
  <xdr:twoCellAnchor editAs="oneCell">
    <xdr:from>
      <xdr:col>31</xdr:col>
      <xdr:colOff>89170</xdr:colOff>
      <xdr:row>15</xdr:row>
      <xdr:rowOff>28576</xdr:rowOff>
    </xdr:from>
    <xdr:to>
      <xdr:col>31</xdr:col>
      <xdr:colOff>222519</xdr:colOff>
      <xdr:row>16</xdr:row>
      <xdr:rowOff>0</xdr:rowOff>
    </xdr:to>
    <xdr:pic>
      <xdr:nvPicPr>
        <xdr:cNvPr id="19" name="Image 18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2617585" y="3117108"/>
          <a:ext cx="133349" cy="161924"/>
        </a:xfrm>
        <a:prstGeom prst="rect">
          <a:avLst/>
        </a:prstGeom>
      </xdr:spPr>
    </xdr:pic>
    <xdr:clientData/>
  </xdr:twoCellAnchor>
  <xdr:twoCellAnchor editAs="oneCell">
    <xdr:from>
      <xdr:col>31</xdr:col>
      <xdr:colOff>194553</xdr:colOff>
      <xdr:row>18</xdr:row>
      <xdr:rowOff>24027</xdr:rowOff>
    </xdr:from>
    <xdr:to>
      <xdr:col>31</xdr:col>
      <xdr:colOff>327903</xdr:colOff>
      <xdr:row>19</xdr:row>
      <xdr:rowOff>0</xdr:rowOff>
    </xdr:to>
    <xdr:pic>
      <xdr:nvPicPr>
        <xdr:cNvPr id="20" name="Image 19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2722968" y="3684059"/>
          <a:ext cx="133350" cy="166473"/>
        </a:xfrm>
        <a:prstGeom prst="rect">
          <a:avLst/>
        </a:prstGeom>
      </xdr:spPr>
    </xdr:pic>
    <xdr:clientData/>
  </xdr:twoCellAnchor>
  <xdr:twoCellAnchor>
    <xdr:from>
      <xdr:col>27</xdr:col>
      <xdr:colOff>0</xdr:colOff>
      <xdr:row>1</xdr:row>
      <xdr:rowOff>0</xdr:rowOff>
    </xdr:from>
    <xdr:to>
      <xdr:col>28</xdr:col>
      <xdr:colOff>0</xdr:colOff>
      <xdr:row>15</xdr:row>
      <xdr:rowOff>95250</xdr:rowOff>
    </xdr:to>
    <xdr:cxnSp macro="">
      <xdr:nvCxnSpPr>
        <xdr:cNvPr id="22" name="Connecteur droit avec flèche 21"/>
        <xdr:cNvCxnSpPr/>
      </xdr:nvCxnSpPr>
      <xdr:spPr>
        <a:xfrm>
          <a:off x="10276417" y="190500"/>
          <a:ext cx="762000" cy="300566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toine.pottier/AppData/Local/Microsoft/Windows/Temporary%20Internet%20Files/Content.Outlook/WTAQ9QZF/visites%20s&#233;curit&#233;%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TMN"/>
      <sheetName val="Graph ATMN"/>
      <sheetName val="RSP"/>
      <sheetName val="Graph RSP"/>
    </sheetNames>
    <sheetDataSet>
      <sheetData sheetId="0">
        <row r="4">
          <cell r="B4" t="str">
            <v>J</v>
          </cell>
        </row>
      </sheetData>
      <sheetData sheetId="1"/>
      <sheetData sheetId="2">
        <row r="40">
          <cell r="A40" t="str">
            <v>TOTAL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20"/>
  <sheetViews>
    <sheetView tabSelected="1" zoomScale="90" zoomScaleNormal="90" workbookViewId="0">
      <selection activeCell="AA23" sqref="AA23"/>
    </sheetView>
  </sheetViews>
  <sheetFormatPr baseColWidth="10" defaultRowHeight="15" x14ac:dyDescent="0.25"/>
  <cols>
    <col min="1" max="1" width="16.85546875" customWidth="1"/>
    <col min="2" max="2" width="4.7109375" customWidth="1"/>
    <col min="3" max="3" width="4.85546875" customWidth="1"/>
    <col min="4" max="25" width="4.7109375" customWidth="1"/>
    <col min="30" max="30" width="0" hidden="1" customWidth="1"/>
    <col min="34" max="34" width="0" hidden="1" customWidth="1"/>
  </cols>
  <sheetData>
    <row r="1" spans="1:34" x14ac:dyDescent="0.25">
      <c r="A1" s="1" t="s">
        <v>0</v>
      </c>
      <c r="B1" s="2" t="s">
        <v>1</v>
      </c>
      <c r="C1" s="3" t="s">
        <v>2</v>
      </c>
      <c r="D1" s="2" t="s">
        <v>1</v>
      </c>
      <c r="E1" s="3" t="s">
        <v>2</v>
      </c>
      <c r="F1" s="2" t="s">
        <v>1</v>
      </c>
      <c r="G1" s="3" t="s">
        <v>2</v>
      </c>
      <c r="H1" s="2" t="s">
        <v>1</v>
      </c>
      <c r="I1" s="3" t="s">
        <v>2</v>
      </c>
      <c r="J1" s="2" t="s">
        <v>1</v>
      </c>
      <c r="K1" s="3" t="s">
        <v>2</v>
      </c>
      <c r="L1" s="2" t="s">
        <v>1</v>
      </c>
      <c r="M1" s="3" t="s">
        <v>2</v>
      </c>
      <c r="N1" s="2" t="s">
        <v>1</v>
      </c>
      <c r="O1" s="3" t="s">
        <v>2</v>
      </c>
      <c r="P1" s="2" t="s">
        <v>1</v>
      </c>
      <c r="Q1" s="3" t="s">
        <v>2</v>
      </c>
      <c r="R1" s="2" t="s">
        <v>1</v>
      </c>
      <c r="S1" s="3" t="s">
        <v>2</v>
      </c>
      <c r="T1" s="2" t="s">
        <v>1</v>
      </c>
      <c r="U1" s="3" t="s">
        <v>2</v>
      </c>
      <c r="V1" s="2" t="s">
        <v>1</v>
      </c>
      <c r="W1" s="3" t="s">
        <v>2</v>
      </c>
      <c r="X1" s="2" t="s">
        <v>1</v>
      </c>
      <c r="Y1" s="3" t="s">
        <v>2</v>
      </c>
      <c r="Z1" s="4" t="s">
        <v>3</v>
      </c>
      <c r="AA1" s="5" t="s">
        <v>4</v>
      </c>
    </row>
    <row r="2" spans="1:34" ht="15.75" x14ac:dyDescent="0.25">
      <c r="A2" s="6" t="s">
        <v>13</v>
      </c>
      <c r="B2" s="7">
        <f>IF($AD$3&gt;=1,1,0)</f>
        <v>1</v>
      </c>
      <c r="C2" s="3">
        <v>1</v>
      </c>
      <c r="D2" s="7">
        <f>IF($AD$3&gt;=2,1,0)</f>
        <v>1</v>
      </c>
      <c r="E2" s="3">
        <v>1</v>
      </c>
      <c r="F2" s="7">
        <f>IF($AD$3&gt;=3,1,0)</f>
        <v>1</v>
      </c>
      <c r="G2" s="3">
        <v>1</v>
      </c>
      <c r="H2" s="7">
        <f>IF($AD$3&gt;=4,1,0)</f>
        <v>1</v>
      </c>
      <c r="I2" s="3">
        <v>1</v>
      </c>
      <c r="J2" s="7">
        <f>IF($AD$3&gt;=5,1,0)</f>
        <v>1</v>
      </c>
      <c r="K2" s="3">
        <v>1</v>
      </c>
      <c r="L2" s="7">
        <f>IF($AD$3&gt;=6,1,0)</f>
        <v>0</v>
      </c>
      <c r="M2" s="3"/>
      <c r="N2" s="7">
        <f>IF($AD$3&gt;=7,1,0)</f>
        <v>0</v>
      </c>
      <c r="O2" s="3"/>
      <c r="P2" s="7">
        <f>IF($AD$3&gt;=8,1,0)</f>
        <v>0</v>
      </c>
      <c r="Q2" s="3"/>
      <c r="R2" s="7">
        <f>IF($AD$3&gt;=9,1,0)</f>
        <v>0</v>
      </c>
      <c r="S2" s="3"/>
      <c r="T2" s="7">
        <f>IF($AD$3&gt;=10,1,0)</f>
        <v>0</v>
      </c>
      <c r="U2" s="3"/>
      <c r="V2" s="7">
        <f>IF($AD$3&gt;=11,1,0)</f>
        <v>0</v>
      </c>
      <c r="W2" s="3"/>
      <c r="X2" s="7">
        <f>IF($AD$3&gt;=12,1,0)</f>
        <v>0</v>
      </c>
      <c r="Y2" s="3"/>
      <c r="Z2" s="4">
        <f>B2+D2+F2+H2+J2+L2+N2+P2+R2+T2+V2+X2</f>
        <v>5</v>
      </c>
      <c r="AA2" s="8">
        <f>C2+E2+G2+I2+K2+M2+O2+Q2+S2+U2+W2+Y2</f>
        <v>5</v>
      </c>
    </row>
    <row r="3" spans="1:34" ht="15.75" x14ac:dyDescent="0.25">
      <c r="A3" s="6" t="s">
        <v>14</v>
      </c>
      <c r="B3" s="7">
        <f>IF($AD$3&gt;=1,1,0)</f>
        <v>1</v>
      </c>
      <c r="C3" s="9"/>
      <c r="D3" s="7">
        <f t="shared" ref="D3:D6" si="0">IF($AD$3&gt;=2,1,0)</f>
        <v>1</v>
      </c>
      <c r="E3" s="9"/>
      <c r="F3" s="7">
        <f t="shared" ref="F3:F6" si="1">IF($AD$3&gt;=3,1,0)</f>
        <v>1</v>
      </c>
      <c r="G3" s="9"/>
      <c r="H3" s="7">
        <f t="shared" ref="H3:H6" si="2">IF($AD$3&gt;=4,1,0)</f>
        <v>1</v>
      </c>
      <c r="I3" s="9"/>
      <c r="J3" s="7">
        <f t="shared" ref="J3:J6" si="3">IF($AD$3&gt;=5,1,0)</f>
        <v>1</v>
      </c>
      <c r="K3" s="9"/>
      <c r="L3" s="7">
        <f t="shared" ref="L3:L6" si="4">IF($AD$3&gt;=6,1,0)</f>
        <v>0</v>
      </c>
      <c r="M3" s="10"/>
      <c r="N3" s="7">
        <f t="shared" ref="N3:N6" si="5">IF($AD$3&gt;=7,1,0)</f>
        <v>0</v>
      </c>
      <c r="O3" s="9"/>
      <c r="P3" s="7">
        <f t="shared" ref="P3:P6" si="6">IF($AD$3&gt;=8,1,0)</f>
        <v>0</v>
      </c>
      <c r="Q3" s="10"/>
      <c r="R3" s="7">
        <f t="shared" ref="R3:R6" si="7">IF($AD$3&gt;=9,1,0)</f>
        <v>0</v>
      </c>
      <c r="S3" s="9"/>
      <c r="T3" s="7">
        <f t="shared" ref="T3:T6" si="8">IF($AD$3&gt;=10,1,0)</f>
        <v>0</v>
      </c>
      <c r="U3" s="10"/>
      <c r="V3" s="7">
        <f t="shared" ref="V3:V6" si="9">IF($AD$3&gt;=11,1,0)</f>
        <v>0</v>
      </c>
      <c r="W3" s="9"/>
      <c r="X3" s="7">
        <f t="shared" ref="X3:X6" si="10">IF($AD$3&gt;=12,1,0)</f>
        <v>0</v>
      </c>
      <c r="Y3" s="9"/>
      <c r="Z3" s="4">
        <f t="shared" ref="Z3:AA6" si="11">B3+D3+F3+H3+J3+L3+N3+P3+R3+T3+V3+X3</f>
        <v>5</v>
      </c>
      <c r="AA3" s="8">
        <f t="shared" si="11"/>
        <v>0</v>
      </c>
      <c r="AC3" s="11" t="s">
        <v>9</v>
      </c>
      <c r="AD3" s="12">
        <f>IF(AC3="janvier",1,IF(AC3="février",2,IF(AC3="mars",3,IF(AC3="avril",4,IF(AC3="mai",5,IF(AC3="juin",6,IF(AC3="juillet",7,IF(AC3="août",8,IF(AC3="septembre",9,IF(AC3="octobre",10,IF(AC3="novembre",11,IF(AC3="décembre",12,0))))))))))))</f>
        <v>5</v>
      </c>
      <c r="AE3" s="23"/>
      <c r="AH3" t="s">
        <v>5</v>
      </c>
    </row>
    <row r="4" spans="1:34" ht="15.75" x14ac:dyDescent="0.25">
      <c r="A4" s="6" t="s">
        <v>15</v>
      </c>
      <c r="B4" s="7">
        <f t="shared" ref="B4:B6" si="12">IF($AD$3&gt;=1,1,0)</f>
        <v>1</v>
      </c>
      <c r="C4" s="9"/>
      <c r="D4" s="7">
        <f t="shared" si="0"/>
        <v>1</v>
      </c>
      <c r="E4" s="9"/>
      <c r="F4" s="7">
        <f t="shared" si="1"/>
        <v>1</v>
      </c>
      <c r="G4" s="9">
        <v>1</v>
      </c>
      <c r="H4" s="7">
        <f t="shared" si="2"/>
        <v>1</v>
      </c>
      <c r="I4" s="9">
        <v>1</v>
      </c>
      <c r="J4" s="7">
        <f t="shared" si="3"/>
        <v>1</v>
      </c>
      <c r="K4" s="9"/>
      <c r="L4" s="7">
        <f t="shared" si="4"/>
        <v>0</v>
      </c>
      <c r="M4" s="10"/>
      <c r="N4" s="7">
        <f t="shared" si="5"/>
        <v>0</v>
      </c>
      <c r="O4" s="13"/>
      <c r="P4" s="7">
        <f t="shared" si="6"/>
        <v>0</v>
      </c>
      <c r="Q4" s="10"/>
      <c r="R4" s="7">
        <f t="shared" si="7"/>
        <v>0</v>
      </c>
      <c r="S4" s="9"/>
      <c r="T4" s="7">
        <f t="shared" si="8"/>
        <v>0</v>
      </c>
      <c r="U4" s="10"/>
      <c r="V4" s="7">
        <f t="shared" si="9"/>
        <v>0</v>
      </c>
      <c r="W4" s="9"/>
      <c r="X4" s="7">
        <f t="shared" si="10"/>
        <v>0</v>
      </c>
      <c r="Y4" s="9"/>
      <c r="Z4" s="4">
        <f t="shared" si="11"/>
        <v>5</v>
      </c>
      <c r="AA4" s="8">
        <f t="shared" si="11"/>
        <v>2</v>
      </c>
      <c r="AH4" t="s">
        <v>6</v>
      </c>
    </row>
    <row r="5" spans="1:34" ht="15.75" x14ac:dyDescent="0.25">
      <c r="A5" s="6" t="s">
        <v>16</v>
      </c>
      <c r="B5" s="7">
        <f t="shared" si="12"/>
        <v>1</v>
      </c>
      <c r="C5" s="9"/>
      <c r="D5" s="7">
        <f t="shared" si="0"/>
        <v>1</v>
      </c>
      <c r="E5" s="9"/>
      <c r="F5" s="7">
        <f t="shared" si="1"/>
        <v>1</v>
      </c>
      <c r="G5" s="9"/>
      <c r="H5" s="7">
        <f t="shared" si="2"/>
        <v>1</v>
      </c>
      <c r="I5" s="9"/>
      <c r="J5" s="7">
        <f t="shared" si="3"/>
        <v>1</v>
      </c>
      <c r="K5" s="9"/>
      <c r="L5" s="7">
        <f t="shared" si="4"/>
        <v>0</v>
      </c>
      <c r="M5" s="10"/>
      <c r="N5" s="7">
        <f t="shared" si="5"/>
        <v>0</v>
      </c>
      <c r="O5" s="10"/>
      <c r="P5" s="7">
        <f t="shared" si="6"/>
        <v>0</v>
      </c>
      <c r="Q5" s="10"/>
      <c r="R5" s="7">
        <f t="shared" si="7"/>
        <v>0</v>
      </c>
      <c r="S5" s="9"/>
      <c r="T5" s="7">
        <f t="shared" si="8"/>
        <v>0</v>
      </c>
      <c r="U5" s="10"/>
      <c r="V5" s="7">
        <f t="shared" si="9"/>
        <v>0</v>
      </c>
      <c r="W5" s="9"/>
      <c r="X5" s="7">
        <f t="shared" si="10"/>
        <v>0</v>
      </c>
      <c r="Y5" s="9"/>
      <c r="Z5" s="4">
        <f t="shared" si="11"/>
        <v>5</v>
      </c>
      <c r="AA5" s="8">
        <f t="shared" si="11"/>
        <v>0</v>
      </c>
      <c r="AH5" t="s">
        <v>7</v>
      </c>
    </row>
    <row r="6" spans="1:34" ht="15.75" x14ac:dyDescent="0.25">
      <c r="A6" s="6" t="s">
        <v>17</v>
      </c>
      <c r="B6" s="7">
        <f t="shared" si="12"/>
        <v>1</v>
      </c>
      <c r="C6" s="9"/>
      <c r="D6" s="7">
        <f t="shared" si="0"/>
        <v>1</v>
      </c>
      <c r="E6" s="9"/>
      <c r="F6" s="7">
        <f t="shared" si="1"/>
        <v>1</v>
      </c>
      <c r="G6" s="9"/>
      <c r="H6" s="7">
        <f t="shared" si="2"/>
        <v>1</v>
      </c>
      <c r="I6" s="9">
        <v>1</v>
      </c>
      <c r="J6" s="7">
        <f t="shared" si="3"/>
        <v>1</v>
      </c>
      <c r="K6" s="9"/>
      <c r="L6" s="7">
        <f t="shared" si="4"/>
        <v>0</v>
      </c>
      <c r="M6" s="10"/>
      <c r="N6" s="7">
        <f t="shared" si="5"/>
        <v>0</v>
      </c>
      <c r="O6" s="9"/>
      <c r="P6" s="7">
        <f t="shared" si="6"/>
        <v>0</v>
      </c>
      <c r="Q6" s="10"/>
      <c r="R6" s="7">
        <f t="shared" si="7"/>
        <v>0</v>
      </c>
      <c r="S6" s="9"/>
      <c r="T6" s="7">
        <f t="shared" si="8"/>
        <v>0</v>
      </c>
      <c r="U6" s="10"/>
      <c r="V6" s="7">
        <f t="shared" si="9"/>
        <v>0</v>
      </c>
      <c r="W6" s="9"/>
      <c r="X6" s="7">
        <f t="shared" si="10"/>
        <v>0</v>
      </c>
      <c r="Y6" s="9"/>
      <c r="Z6" s="4">
        <f t="shared" si="11"/>
        <v>5</v>
      </c>
      <c r="AA6" s="8">
        <f t="shared" si="11"/>
        <v>1</v>
      </c>
      <c r="AH6" t="s">
        <v>8</v>
      </c>
    </row>
    <row r="15" spans="1:34" ht="30" x14ac:dyDescent="0.25">
      <c r="AC15" s="14" t="s">
        <v>0</v>
      </c>
      <c r="AD15" s="15" t="s">
        <v>10</v>
      </c>
      <c r="AE15" s="24"/>
      <c r="AF15" s="16"/>
      <c r="AG15" s="17" t="s">
        <v>11</v>
      </c>
      <c r="AH15" s="22" t="s">
        <v>12</v>
      </c>
    </row>
    <row r="16" spans="1:34" x14ac:dyDescent="0.25">
      <c r="AC16" s="11" t="s">
        <v>13</v>
      </c>
      <c r="AD16" s="18">
        <v>1</v>
      </c>
      <c r="AE16" s="18">
        <v>5</v>
      </c>
      <c r="AF16" s="19"/>
      <c r="AG16" s="20">
        <v>12</v>
      </c>
      <c r="AH16" s="18">
        <f>[1]ATMN!AI50</f>
        <v>0</v>
      </c>
    </row>
    <row r="17" spans="29:34" x14ac:dyDescent="0.25">
      <c r="AC17" s="11" t="s">
        <v>14</v>
      </c>
      <c r="AD17" s="18">
        <f>[1]ATMN!AI17</f>
        <v>0</v>
      </c>
      <c r="AE17" s="18">
        <v>0</v>
      </c>
      <c r="AF17" s="19"/>
      <c r="AG17" s="20">
        <v>12</v>
      </c>
      <c r="AH17" s="21"/>
    </row>
    <row r="18" spans="29:34" x14ac:dyDescent="0.25">
      <c r="AC18" s="11" t="s">
        <v>15</v>
      </c>
      <c r="AD18" s="18">
        <f>[1]ATMN!AI18</f>
        <v>0</v>
      </c>
      <c r="AE18" s="18">
        <v>2</v>
      </c>
      <c r="AF18" s="19"/>
      <c r="AG18" s="20">
        <v>12</v>
      </c>
      <c r="AH18" s="18">
        <f>[1]ATMN!AI52</f>
        <v>0</v>
      </c>
    </row>
    <row r="19" spans="29:34" x14ac:dyDescent="0.25">
      <c r="AC19" s="11" t="s">
        <v>16</v>
      </c>
      <c r="AD19" s="18">
        <f>[1]ATMN!AI19</f>
        <v>0</v>
      </c>
      <c r="AE19" s="18">
        <v>0</v>
      </c>
      <c r="AF19" s="19"/>
      <c r="AG19" s="20">
        <v>12</v>
      </c>
      <c r="AH19" s="21"/>
    </row>
    <row r="20" spans="29:34" x14ac:dyDescent="0.25">
      <c r="AC20" s="11" t="s">
        <v>17</v>
      </c>
      <c r="AD20" s="18">
        <f>[1]ATMN!AI20</f>
        <v>0</v>
      </c>
      <c r="AE20" s="18">
        <v>1</v>
      </c>
      <c r="AF20" s="19"/>
      <c r="AG20" s="20">
        <v>12</v>
      </c>
      <c r="AH20" s="21"/>
    </row>
  </sheetData>
  <mergeCells count="1">
    <mergeCell ref="AD15:AF15"/>
  </mergeCells>
  <conditionalFormatting sqref="AA2:AA6">
    <cfRule type="cellIs" dxfId="3" priority="1" operator="between">
      <formula>$Z$2-4</formula>
      <formula>$Z$2-14</formula>
    </cfRule>
    <cfRule type="cellIs" dxfId="2" priority="2" operator="between">
      <formula>$Z$2-1</formula>
      <formula>$Z$2-3</formula>
    </cfRule>
    <cfRule type="cellIs" dxfId="1" priority="4" operator="greaterThanOrEqual">
      <formula>$Z$2</formula>
    </cfRule>
  </conditionalFormatting>
  <conditionalFormatting sqref="AA3:AA6">
    <cfRule type="cellIs" dxfId="0" priority="3" operator="greaterThanOrEqual">
      <formula>$Z$2</formula>
    </cfRule>
  </conditionalFormatting>
  <dataValidations count="1">
    <dataValidation type="list" allowBlank="1" showInputMessage="1" showErrorMessage="1" sqref="AH3:AH6 AC3">
      <formula1>$AH$3:$AH$6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SPIE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POTTIER ANTOINE</dc:creator>
  <cp:lastModifiedBy>POTTIER ANTOINE</cp:lastModifiedBy>
  <dcterms:created xsi:type="dcterms:W3CDTF">2015-12-08T14:16:34Z</dcterms:created>
  <dcterms:modified xsi:type="dcterms:W3CDTF">2015-12-08T14:26:08Z</dcterms:modified>
</cp:coreProperties>
</file>