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om18\Desktop\"/>
    </mc:Choice>
  </mc:AlternateContent>
  <bookViews>
    <workbookView xWindow="0" yWindow="0" windowWidth="28800" windowHeight="12210" tabRatio="967"/>
  </bookViews>
  <sheets>
    <sheet name="Carnet de commande" sheetId="37" r:id="rId1"/>
    <sheet name="Devis" sheetId="46" r:id="rId2"/>
    <sheet name="Bibliothèque" sheetId="54" r:id="rId3"/>
  </sheets>
  <definedNames>
    <definedName name="_xlcn.WorksheetConnection_TableaudebordConceptChauffage2017.xlsxTableau151" hidden="1">Tableau151[]</definedName>
    <definedName name="_xlcn.WorksheetConnection_TableaudebordConceptChauffage2017.xlsxTableau9" hidden="1">Tableau9[]</definedName>
    <definedName name="Commande">Bibliothèque!$B$3:$B$6</definedName>
    <definedName name="Créateur">Bibliothèque!$D$3:$D$6</definedName>
    <definedName name="Date">Bibliothèque!$A$3:$A$4</definedName>
    <definedName name="DesignaDevis" comment="=DECALER(banques!$A$1;;;NBVAL(banques!$A:$A))">OFFSET(Bibliothèque!$C$3,,,COUNTA(Bibliothèque!$C:$C),1)</definedName>
    <definedName name="Désignation_Devis">Bibliothèque!$C$3:$C$11</definedName>
    <definedName name="EnCour">Bibliothèque!$E$3:$E$5</definedName>
    <definedName name="Janvieracopie">Tableau151[[#All],[Colonne2]:[Colonne12]]</definedName>
    <definedName name="Regler">Bibliothèque!$G$3:$G$5</definedName>
    <definedName name="Tva">Bibliothèque!$F$3:$F$6</definedName>
  </definedNames>
  <calcPr calcId="162913"/>
  <extLst>
    <ext xmlns:x15="http://schemas.microsoft.com/office/spreadsheetml/2010/11/main" uri="{FCE2AD5D-F65C-4FA6-A056-5C36A1767C68}">
      <x15:dataModel>
        <x15:modelTables>
          <x15:modelTable id="Tableau151" name="Tableau151" connection="WorksheetConnection_Tableau de bord Concept Chauffage 2017.xlsx!Tableau151"/>
          <x15:modelTable id="Tableau9" name="Tableau9" connection="WorksheetConnection_Tableau de bord Concept Chauffage 2017.xlsx!Tableau9"/>
        </x15:modelTables>
      </x15:dataModel>
    </ext>
  </extLst>
</workbook>
</file>

<file path=xl/calcChain.xml><?xml version="1.0" encoding="utf-8"?>
<calcChain xmlns="http://schemas.openxmlformats.org/spreadsheetml/2006/main">
  <c r="I6" i="37" l="1"/>
  <c r="I7" i="37"/>
  <c r="I8" i="37"/>
  <c r="I9" i="37"/>
  <c r="I10" i="37"/>
  <c r="I11" i="37"/>
  <c r="I12" i="37"/>
  <c r="H6" i="37"/>
  <c r="H7" i="37"/>
  <c r="H8" i="37"/>
  <c r="H9" i="37"/>
  <c r="H10" i="37"/>
  <c r="H11" i="37"/>
  <c r="H12" i="37"/>
  <c r="G6" i="37"/>
  <c r="G7" i="37"/>
  <c r="G8" i="37"/>
  <c r="G9" i="37"/>
  <c r="G10" i="37"/>
  <c r="G11" i="37"/>
  <c r="G12" i="37"/>
  <c r="F6" i="37"/>
  <c r="F7" i="37"/>
  <c r="F8" i="37"/>
  <c r="F9" i="37"/>
  <c r="F10" i="37"/>
  <c r="F11" i="37"/>
  <c r="F12" i="37"/>
  <c r="E6" i="37"/>
  <c r="E7" i="37"/>
  <c r="E8" i="37"/>
  <c r="E9" i="37"/>
  <c r="E10" i="37"/>
  <c r="E11" i="37"/>
  <c r="E12" i="37"/>
  <c r="D6" i="37"/>
  <c r="D7" i="37"/>
  <c r="D8" i="37"/>
  <c r="D9" i="37"/>
  <c r="D10" i="37"/>
  <c r="D11" i="37"/>
  <c r="D12" i="37"/>
  <c r="L5" i="46" l="1"/>
  <c r="L6" i="46"/>
  <c r="L7" i="46"/>
  <c r="L8" i="46"/>
  <c r="L9" i="46"/>
  <c r="L10" i="46"/>
  <c r="L11" i="46"/>
  <c r="L12" i="46"/>
  <c r="L13" i="46"/>
  <c r="L14" i="46"/>
  <c r="N42" i="37"/>
  <c r="N43" i="37"/>
  <c r="N44" i="37"/>
  <c r="N45" i="37"/>
  <c r="N46" i="37"/>
  <c r="N47" i="37"/>
  <c r="N48" i="37"/>
  <c r="J42" i="37"/>
  <c r="K42" i="37" s="1"/>
  <c r="J43" i="37"/>
  <c r="K43" i="37" s="1"/>
  <c r="J44" i="37"/>
  <c r="K44" i="37" s="1"/>
  <c r="J45" i="37"/>
  <c r="K45" i="37" s="1"/>
  <c r="J46" i="37"/>
  <c r="K46" i="37" s="1"/>
  <c r="J47" i="37"/>
  <c r="K47" i="37" s="1"/>
  <c r="J48" i="37"/>
  <c r="K48" i="37" s="1"/>
  <c r="N33" i="37"/>
  <c r="N34" i="37"/>
  <c r="N35" i="37"/>
  <c r="N36" i="37"/>
  <c r="N37" i="37"/>
  <c r="N38" i="37"/>
  <c r="N39" i="37"/>
  <c r="J33" i="37"/>
  <c r="K33" i="37" s="1"/>
  <c r="J34" i="37"/>
  <c r="K34" i="37" s="1"/>
  <c r="J35" i="37"/>
  <c r="K35" i="37" s="1"/>
  <c r="J36" i="37"/>
  <c r="K36" i="37" s="1"/>
  <c r="J37" i="37"/>
  <c r="K37" i="37" s="1"/>
  <c r="J38" i="37"/>
  <c r="K38" i="37" s="1"/>
  <c r="J39" i="37"/>
  <c r="K39" i="37" s="1"/>
  <c r="N51" i="37"/>
  <c r="N52" i="37"/>
  <c r="N53" i="37"/>
  <c r="N54" i="37"/>
  <c r="N55" i="37"/>
  <c r="N56" i="37"/>
  <c r="N57" i="37"/>
  <c r="J51" i="37"/>
  <c r="K51" i="37" s="1"/>
  <c r="J52" i="37"/>
  <c r="K52" i="37" s="1"/>
  <c r="J53" i="37"/>
  <c r="K53" i="37" s="1"/>
  <c r="J54" i="37"/>
  <c r="K54" i="37" s="1"/>
  <c r="J55" i="37"/>
  <c r="K55" i="37" s="1"/>
  <c r="J56" i="37"/>
  <c r="K56" i="37" s="1"/>
  <c r="J57" i="37"/>
  <c r="K57" i="37" s="1"/>
  <c r="N60" i="37"/>
  <c r="N61" i="37"/>
  <c r="N62" i="37"/>
  <c r="N63" i="37"/>
  <c r="N64" i="37"/>
  <c r="N65" i="37"/>
  <c r="N66" i="37"/>
  <c r="J60" i="37"/>
  <c r="K60" i="37" s="1"/>
  <c r="J61" i="37"/>
  <c r="K61" i="37" s="1"/>
  <c r="J62" i="37"/>
  <c r="K62" i="37" s="1"/>
  <c r="J63" i="37"/>
  <c r="K63" i="37" s="1"/>
  <c r="J64" i="37"/>
  <c r="K64" i="37" s="1"/>
  <c r="J65" i="37"/>
  <c r="K65" i="37" s="1"/>
  <c r="J66" i="37"/>
  <c r="K66" i="37" s="1"/>
  <c r="N69" i="37"/>
  <c r="N70" i="37"/>
  <c r="N71" i="37"/>
  <c r="N72" i="37"/>
  <c r="N73" i="37"/>
  <c r="N74" i="37"/>
  <c r="N75" i="37"/>
  <c r="J69" i="37"/>
  <c r="K69" i="37" s="1"/>
  <c r="J70" i="37"/>
  <c r="K70" i="37" s="1"/>
  <c r="J71" i="37"/>
  <c r="K71" i="37" s="1"/>
  <c r="J72" i="37"/>
  <c r="K72" i="37" s="1"/>
  <c r="J73" i="37"/>
  <c r="K73" i="37" s="1"/>
  <c r="J74" i="37"/>
  <c r="K74" i="37" s="1"/>
  <c r="J75" i="37"/>
  <c r="K75" i="37" s="1"/>
  <c r="N78" i="37"/>
  <c r="N79" i="37"/>
  <c r="N80" i="37"/>
  <c r="N81" i="37"/>
  <c r="N82" i="37"/>
  <c r="N83" i="37"/>
  <c r="N84" i="37"/>
  <c r="N85" i="37"/>
  <c r="J78" i="37"/>
  <c r="K78" i="37" s="1"/>
  <c r="J79" i="37"/>
  <c r="K79" i="37" s="1"/>
  <c r="J80" i="37"/>
  <c r="K80" i="37" s="1"/>
  <c r="J81" i="37"/>
  <c r="K81" i="37" s="1"/>
  <c r="J82" i="37"/>
  <c r="K82" i="37" s="1"/>
  <c r="J83" i="37"/>
  <c r="K83" i="37" s="1"/>
  <c r="J84" i="37"/>
  <c r="K84" i="37" s="1"/>
  <c r="J85" i="37"/>
  <c r="K85" i="37" s="1"/>
  <c r="N88" i="37"/>
  <c r="N89" i="37"/>
  <c r="N90" i="37"/>
  <c r="N91" i="37"/>
  <c r="N92" i="37"/>
  <c r="N93" i="37"/>
  <c r="N94" i="37"/>
  <c r="J88" i="37"/>
  <c r="K88" i="37" s="1"/>
  <c r="J89" i="37"/>
  <c r="K89" i="37" s="1"/>
  <c r="J90" i="37"/>
  <c r="K90" i="37" s="1"/>
  <c r="J91" i="37"/>
  <c r="K91" i="37" s="1"/>
  <c r="J92" i="37"/>
  <c r="K92" i="37" s="1"/>
  <c r="J93" i="37"/>
  <c r="K93" i="37" s="1"/>
  <c r="J94" i="37"/>
  <c r="K94" i="37" s="1"/>
  <c r="N97" i="37"/>
  <c r="N98" i="37"/>
  <c r="N99" i="37"/>
  <c r="N100" i="37"/>
  <c r="N101" i="37"/>
  <c r="N102" i="37"/>
  <c r="N103" i="37"/>
  <c r="J97" i="37"/>
  <c r="K97" i="37" s="1"/>
  <c r="J98" i="37"/>
  <c r="J99" i="37"/>
  <c r="K99" i="37" s="1"/>
  <c r="J100" i="37"/>
  <c r="K100" i="37" s="1"/>
  <c r="J101" i="37"/>
  <c r="K101" i="37" s="1"/>
  <c r="J102" i="37"/>
  <c r="K102" i="37" s="1"/>
  <c r="J103" i="37"/>
  <c r="K103" i="37" s="1"/>
  <c r="K98" i="37"/>
  <c r="J106" i="37"/>
  <c r="K106" i="37" s="1"/>
  <c r="J107" i="37"/>
  <c r="J108" i="37"/>
  <c r="K108" i="37" s="1"/>
  <c r="J109" i="37"/>
  <c r="K109" i="37" s="1"/>
  <c r="J110" i="37"/>
  <c r="K110" i="37" s="1"/>
  <c r="J111" i="37"/>
  <c r="J112" i="37"/>
  <c r="K112" i="37" s="1"/>
  <c r="K107" i="37"/>
  <c r="K111" i="37"/>
  <c r="N106" i="37"/>
  <c r="N107" i="37"/>
  <c r="N108" i="37"/>
  <c r="N109" i="37"/>
  <c r="N110" i="37"/>
  <c r="N111" i="37"/>
  <c r="N112" i="37"/>
  <c r="N24" i="37"/>
  <c r="N25" i="37"/>
  <c r="N26" i="37"/>
  <c r="N27" i="37"/>
  <c r="N28" i="37"/>
  <c r="N29" i="37"/>
  <c r="N30" i="37"/>
  <c r="J24" i="37"/>
  <c r="K24" i="37" s="1"/>
  <c r="J25" i="37"/>
  <c r="K25" i="37" s="1"/>
  <c r="J26" i="37"/>
  <c r="K26" i="37" s="1"/>
  <c r="J27" i="37"/>
  <c r="K27" i="37" s="1"/>
  <c r="J28" i="37"/>
  <c r="K28" i="37" s="1"/>
  <c r="J29" i="37"/>
  <c r="K29" i="37" s="1"/>
  <c r="J30" i="37"/>
  <c r="K30" i="37" s="1"/>
  <c r="N15" i="37"/>
  <c r="N16" i="37"/>
  <c r="N17" i="37"/>
  <c r="N18" i="37"/>
  <c r="N19" i="37"/>
  <c r="N20" i="37"/>
  <c r="N21" i="37"/>
  <c r="J15" i="37"/>
  <c r="K15" i="37" s="1"/>
  <c r="J16" i="37"/>
  <c r="K16" i="37" s="1"/>
  <c r="J17" i="37"/>
  <c r="K17" i="37" s="1"/>
  <c r="J18" i="37"/>
  <c r="K18" i="37" s="1"/>
  <c r="J19" i="37"/>
  <c r="K19" i="37" s="1"/>
  <c r="J20" i="37"/>
  <c r="K20" i="37" s="1"/>
  <c r="J21" i="37"/>
  <c r="K21" i="37" s="1"/>
  <c r="N7" i="37"/>
  <c r="N8" i="37"/>
  <c r="N9" i="37"/>
  <c r="N10" i="37"/>
  <c r="N11" i="37"/>
  <c r="N12" i="37"/>
  <c r="J7" i="37"/>
  <c r="K7" i="37" s="1"/>
  <c r="J8" i="37"/>
  <c r="K8" i="37" s="1"/>
  <c r="J9" i="37"/>
  <c r="K9" i="37" s="1"/>
  <c r="J10" i="37"/>
  <c r="K10" i="37" s="1"/>
  <c r="J11" i="37"/>
  <c r="K11" i="37" s="1"/>
  <c r="J12" i="37"/>
  <c r="K12" i="37" s="1"/>
  <c r="P7" i="46"/>
  <c r="P6" i="46"/>
  <c r="P5" i="46"/>
  <c r="P10" i="46"/>
  <c r="P8" i="46" l="1"/>
  <c r="A3" i="54"/>
  <c r="P9" i="46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ableau de bord Concept Chauffage 2017.xlsx!Tableau151" type="102" refreshedVersion="6" minRefreshableVersion="5">
    <extLst>
      <ext xmlns:x15="http://schemas.microsoft.com/office/spreadsheetml/2010/11/main" uri="{DE250136-89BD-433C-8126-D09CA5730AF9}">
        <x15:connection id="Tableau151">
          <x15:rangePr sourceName="_xlcn.WorksheetConnection_TableaudebordConceptChauffage2017.xlsxTableau151"/>
        </x15:connection>
      </ext>
    </extLst>
  </connection>
  <connection id="3" name="WorksheetConnection_Tableau de bord Concept Chauffage 2017.xlsx!Tableau9" type="102" refreshedVersion="6" minRefreshableVersion="5">
    <extLst>
      <ext xmlns:x15="http://schemas.microsoft.com/office/spreadsheetml/2010/11/main" uri="{DE250136-89BD-433C-8126-D09CA5730AF9}">
        <x15:connection id="Tableau9">
          <x15:rangePr sourceName="_xlcn.WorksheetConnection_TableaudebordConceptChauffage2017.xlsxTableau9"/>
        </x15:connection>
      </ext>
    </extLst>
  </connection>
</connections>
</file>

<file path=xl/sharedStrings.xml><?xml version="1.0" encoding="utf-8"?>
<sst xmlns="http://schemas.openxmlformats.org/spreadsheetml/2006/main" count="113" uniqueCount="94">
  <si>
    <t>CHANTIERS</t>
  </si>
  <si>
    <t>designation</t>
  </si>
  <si>
    <t>Acompte</t>
  </si>
  <si>
    <t>TVA</t>
  </si>
  <si>
    <t>Facturé HT</t>
  </si>
  <si>
    <t>Taux TVA</t>
  </si>
  <si>
    <t>Date</t>
  </si>
  <si>
    <t>Janvier</t>
  </si>
  <si>
    <t>Fevrier</t>
  </si>
  <si>
    <t>Carnet de commande 2017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</si>
  <si>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</si>
  <si>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</si>
  <si>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</si>
  <si>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</si>
  <si>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</si>
  <si>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</si>
  <si>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</si>
  <si>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</si>
  <si>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</si>
  <si>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Descembre</t>
  </si>
  <si>
    <t>Total TTC</t>
  </si>
  <si>
    <t>N° de Devis</t>
  </si>
  <si>
    <t>Marché initial HT</t>
  </si>
  <si>
    <t>Designation</t>
  </si>
  <si>
    <t>DATE de visite</t>
  </si>
  <si>
    <t>VILLE</t>
  </si>
  <si>
    <t>RENDRE avant le</t>
  </si>
  <si>
    <t>Date de création</t>
  </si>
  <si>
    <t>commande</t>
  </si>
  <si>
    <t>17J11</t>
  </si>
  <si>
    <t>17J12</t>
  </si>
  <si>
    <t>17J13</t>
  </si>
  <si>
    <t>17J14</t>
  </si>
  <si>
    <t>17J15</t>
  </si>
  <si>
    <t>17J16</t>
  </si>
  <si>
    <t>17J17</t>
  </si>
  <si>
    <t>17J18</t>
  </si>
  <si>
    <t>17J19</t>
  </si>
  <si>
    <t>17J20</t>
  </si>
  <si>
    <t>En Attente</t>
  </si>
  <si>
    <t>Perdu</t>
  </si>
  <si>
    <t>Commande</t>
  </si>
  <si>
    <t>Gagner</t>
  </si>
  <si>
    <t>Total Devis Gagner</t>
  </si>
  <si>
    <t>Total Devis Réalisé</t>
  </si>
  <si>
    <t>Total Devis Perdu</t>
  </si>
  <si>
    <t>Total Devis en Attente</t>
  </si>
  <si>
    <t>Chauffage</t>
  </si>
  <si>
    <t>Plomberie</t>
  </si>
  <si>
    <t>Salle de bain</t>
  </si>
  <si>
    <t>Wc</t>
  </si>
  <si>
    <t>Ziguerie</t>
  </si>
  <si>
    <t>Desigantion_devis</t>
  </si>
  <si>
    <t>Vmc</t>
  </si>
  <si>
    <t>Rénovation</t>
  </si>
  <si>
    <t>Pièce détaché</t>
  </si>
  <si>
    <t>CA Chiffré</t>
  </si>
  <si>
    <t>Ca Réalisé</t>
  </si>
  <si>
    <t>Créateur</t>
  </si>
  <si>
    <t>Apporteur d'affaire</t>
  </si>
  <si>
    <t>Antoine</t>
  </si>
  <si>
    <t>Laurent</t>
  </si>
  <si>
    <t>Romain</t>
  </si>
  <si>
    <t>Chantier</t>
  </si>
  <si>
    <t>En Cour/terminé</t>
  </si>
  <si>
    <t>En Cour</t>
  </si>
  <si>
    <t>Terminé</t>
  </si>
  <si>
    <t>Tva</t>
  </si>
  <si>
    <t>Restant a facturer HT</t>
  </si>
  <si>
    <t>Chantier En Cour / Terminé</t>
  </si>
  <si>
    <t>Reglé / En attente de reglement</t>
  </si>
  <si>
    <t>Reglé</t>
  </si>
  <si>
    <t>reglé</t>
  </si>
  <si>
    <t>En Attente de reglement</t>
  </si>
  <si>
    <t>Taux de Tva</t>
  </si>
  <si>
    <t>Mois / N° de Facture</t>
  </si>
  <si>
    <t>Date de facturation</t>
  </si>
  <si>
    <t>Nombre d'heure estimé</t>
  </si>
  <si>
    <t>Nombre d'heures estimée</t>
  </si>
  <si>
    <t>Dupond</t>
  </si>
  <si>
    <t>Chambon</t>
  </si>
  <si>
    <t>Pupier</t>
  </si>
  <si>
    <t>perreton</t>
  </si>
  <si>
    <t>hugonnier</t>
  </si>
  <si>
    <t>Paris</t>
  </si>
  <si>
    <t>Lyon</t>
  </si>
  <si>
    <t>brest</t>
  </si>
  <si>
    <t>toulon</t>
  </si>
  <si>
    <t>marseille</t>
  </si>
  <si>
    <t>Magasine</t>
  </si>
  <si>
    <t>cine</t>
  </si>
  <si>
    <t>tele</t>
  </si>
  <si>
    <t>client dupond</t>
  </si>
  <si>
    <t>magasine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</si>
</sst>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.00\ _F_-;\-* #,##0.00\ _F_-;_-* &quot;-&quot;??\ _F_-;_-@_-"/>
    <numFmt numFmtId="166" formatCode="_-* #,##0\ _F_-;\-* #,##0\ _F_-;_-* &quot;-&quot;??\ _F_-;_-@_-"/>
    <numFmt numFmtId="167" formatCode="_-* #,##0.00\ [$€-1]_-;\-* #,##0.00\ [$€-1]_-;_-* &quot;-&quot;??\ [$€-1]_-"/>
    <numFmt numFmtId="168" formatCode="_-* #,##0.00\ &quot;F&quot;_-;\-* #,##0.00\ &quot;F&quot;_-;_-* &quot;-&quot;??\ &quot;F&quot;_-;_-@_-"/>
    <numFmt numFmtId="169" formatCode="#,##0.00\ &quot;€&quot;"/>
    <numFmt numFmtId="170" formatCode="_-* #.##0\ _F_-;\-* #.##0\ _F_-;_-* &quot;-&quot;??\ _F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 Narrow"/>
      <family val="2"/>
    </font>
    <font>
      <b/>
      <i/>
      <u/>
      <sz val="10"/>
      <name val="Arial"/>
      <family val="2"/>
    </font>
    <font>
      <b/>
      <sz val="10"/>
      <name val="Arial Narrow"/>
      <family val="2"/>
    </font>
    <font>
      <b/>
      <i/>
      <u/>
      <sz val="10"/>
      <name val="Arial Narrow"/>
      <family val="2"/>
    </font>
    <font>
      <b/>
      <u val="singleAccounting"/>
      <sz val="10"/>
      <name val="Arial Narrow"/>
      <family val="2"/>
    </font>
    <font>
      <sz val="8"/>
      <name val="Arial"/>
      <family val="2"/>
    </font>
    <font>
      <b/>
      <sz val="10"/>
      <color rgb="FFFF0000"/>
      <name val="Arial Narrow"/>
      <family val="2"/>
    </font>
    <font>
      <b/>
      <i/>
      <u val="singleAccounting"/>
      <sz val="10"/>
      <name val="Arial Narrow"/>
      <family val="2"/>
    </font>
    <font>
      <b/>
      <u val="singleAccounting"/>
      <sz val="10"/>
      <name val="Arial"/>
      <family val="2"/>
    </font>
    <font>
      <b/>
      <sz val="20"/>
      <name val="Arial"/>
      <family val="2"/>
    </font>
    <font>
      <b/>
      <sz val="20"/>
      <name val="Arial Narrow"/>
      <family val="2"/>
    </font>
    <font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b/>
      <i/>
      <u/>
      <sz val="10"/>
      <color theme="9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1"/>
      <name val="Calibri"/>
      <family val="2"/>
      <scheme val="minor"/>
    </font>
    <font>
      <b/>
      <sz val="2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30">
    <xf numFmtId="164" fontId="0" fillId="0" borderId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8" fontId="5" fillId="0" borderId="0" applyFont="0" applyFill="0" applyBorder="0" applyAlignment="0" applyProtection="0"/>
    <xf numFmtId="0" fontId="1" fillId="0" borderId="0"/>
    <xf numFmtId="0" fontId="11" fillId="0" borderId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2" fillId="0" borderId="0" applyNumberFormat="0" applyFill="0" applyBorder="0" applyAlignment="0" applyProtection="0"/>
    <xf numFmtId="164" fontId="3" fillId="0" borderId="0" applyNumberFormat="0" applyFill="0" applyBorder="0" applyAlignment="0" applyProtection="0"/>
  </cellStyleXfs>
  <cellXfs count="84">
    <xf numFmtId="164" fontId="0" fillId="0" borderId="0" xfId="0"/>
    <xf numFmtId="0" fontId="0" fillId="0" borderId="0" xfId="0" applyNumberFormat="1"/>
    <xf numFmtId="164" fontId="5" fillId="0" borderId="0" xfId="0" applyFont="1"/>
    <xf numFmtId="0" fontId="4" fillId="0" borderId="0" xfId="961" applyFont="1" applyAlignment="1">
      <alignment horizontal="center" vertical="center"/>
    </xf>
    <xf numFmtId="164" fontId="4" fillId="0" borderId="4" xfId="0" applyFont="1" applyBorder="1"/>
    <xf numFmtId="165" fontId="4" fillId="0" borderId="4" xfId="962" applyFont="1" applyBorder="1"/>
    <xf numFmtId="164" fontId="0" fillId="0" borderId="0" xfId="0" applyBorder="1"/>
    <xf numFmtId="166" fontId="10" fillId="0" borderId="0" xfId="962" applyNumberFormat="1" applyFont="1" applyBorder="1" applyAlignment="1">
      <alignment horizontal="center" vertical="center"/>
    </xf>
    <xf numFmtId="166" fontId="8" fillId="0" borderId="0" xfId="962" applyNumberFormat="1" applyFont="1" applyBorder="1" applyAlignment="1">
      <alignment horizontal="center" vertical="center"/>
    </xf>
    <xf numFmtId="0" fontId="8" fillId="0" borderId="0" xfId="961" applyFont="1" applyBorder="1" applyAlignment="1">
      <alignment horizontal="center" vertical="center"/>
    </xf>
    <xf numFmtId="0" fontId="8" fillId="0" borderId="0" xfId="961" applyFont="1" applyBorder="1" applyAlignment="1">
      <alignment horizontal="center" vertical="center" wrapText="1"/>
    </xf>
    <xf numFmtId="165" fontId="9" fillId="0" borderId="0" xfId="962" applyFont="1" applyFill="1" applyBorder="1" applyAlignment="1">
      <alignment horizontal="center" vertical="center"/>
    </xf>
    <xf numFmtId="0" fontId="4" fillId="0" borderId="0" xfId="961" applyFont="1" applyBorder="1" applyAlignment="1">
      <alignment horizontal="center" vertical="center"/>
    </xf>
    <xf numFmtId="0" fontId="14" fillId="0" borderId="1" xfId="0" applyNumberFormat="1" applyFont="1" applyFill="1" applyBorder="1" applyAlignment="1" applyProtection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Fill="1" applyBorder="1" applyAlignment="1">
      <alignment horizontal="center" vertical="center"/>
    </xf>
    <xf numFmtId="17" fontId="15" fillId="0" borderId="0" xfId="0" applyNumberFormat="1" applyFont="1" applyAlignment="1">
      <alignment horizontal="right" vertical="center"/>
    </xf>
    <xf numFmtId="165" fontId="6" fillId="0" borderId="0" xfId="962" applyFont="1" applyAlignment="1">
      <alignment horizontal="center"/>
    </xf>
    <xf numFmtId="164" fontId="7" fillId="0" borderId="0" xfId="0" applyFont="1" applyAlignment="1">
      <alignment horizontal="center" vertical="center"/>
    </xf>
    <xf numFmtId="168" fontId="7" fillId="0" borderId="0" xfId="1045" applyFont="1" applyAlignment="1">
      <alignment horizontal="center" vertical="center"/>
    </xf>
    <xf numFmtId="165" fontId="9" fillId="0" borderId="0" xfId="962" applyFont="1" applyAlignment="1">
      <alignment horizontal="center" vertical="center"/>
    </xf>
    <xf numFmtId="164" fontId="7" fillId="0" borderId="0" xfId="0" applyFont="1" applyAlignment="1">
      <alignment horizontal="center" vertical="center" wrapText="1"/>
    </xf>
    <xf numFmtId="164" fontId="6" fillId="0" borderId="4" xfId="0" applyFont="1" applyBorder="1"/>
    <xf numFmtId="14" fontId="20" fillId="0" borderId="4" xfId="0" applyNumberFormat="1" applyFont="1" applyBorder="1" applyAlignment="1">
      <alignment horizontal="center"/>
    </xf>
    <xf numFmtId="165" fontId="6" fillId="0" borderId="4" xfId="962" applyFont="1" applyBorder="1" applyAlignment="1">
      <alignment horizontal="center"/>
    </xf>
    <xf numFmtId="164" fontId="4" fillId="0" borderId="2" xfId="0" applyFont="1" applyBorder="1" applyAlignment="1">
      <alignment horizontal="center" vertical="center"/>
    </xf>
    <xf numFmtId="164" fontId="4" fillId="0" borderId="0" xfId="0" applyFont="1" applyBorder="1"/>
    <xf numFmtId="164" fontId="6" fillId="0" borderId="0" xfId="0" applyFont="1"/>
    <xf numFmtId="0" fontId="16" fillId="0" borderId="0" xfId="0" applyNumberFormat="1" applyFont="1" applyAlignment="1">
      <alignment horizontal="left" vertical="center"/>
    </xf>
    <xf numFmtId="14" fontId="0" fillId="0" borderId="0" xfId="0" applyNumberFormat="1"/>
    <xf numFmtId="0" fontId="4" fillId="0" borderId="3" xfId="0" applyNumberFormat="1" applyFont="1" applyBorder="1"/>
    <xf numFmtId="164" fontId="0" fillId="0" borderId="0" xfId="0" applyAlignment="1">
      <alignment horizontal="right"/>
    </xf>
    <xf numFmtId="164" fontId="0" fillId="0" borderId="0" xfId="0" applyBorder="1" applyAlignment="1">
      <alignment horizontal="right"/>
    </xf>
    <xf numFmtId="164" fontId="0" fillId="0" borderId="0" xfId="0" applyFill="1" applyBorder="1" applyAlignment="1">
      <alignment horizontal="right"/>
    </xf>
    <xf numFmtId="169" fontId="4" fillId="0" borderId="3" xfId="0" applyNumberFormat="1" applyFont="1" applyBorder="1"/>
    <xf numFmtId="164" fontId="5" fillId="0" borderId="4" xfId="0" applyFont="1" applyBorder="1" applyAlignment="1">
      <alignment horizontal="center"/>
    </xf>
    <xf numFmtId="164" fontId="0" fillId="0" borderId="4" xfId="0" applyBorder="1"/>
    <xf numFmtId="169" fontId="4" fillId="0" borderId="3" xfId="962" applyNumberFormat="1" applyFont="1" applyBorder="1" applyAlignment="1">
      <alignment horizontal="right"/>
    </xf>
    <xf numFmtId="164" fontId="0" fillId="0" borderId="0" xfId="0" applyFont="1"/>
    <xf numFmtId="10" fontId="0" fillId="0" borderId="0" xfId="0" applyNumberFormat="1"/>
    <xf numFmtId="166" fontId="8" fillId="0" borderId="1" xfId="0" applyNumberFormat="1" applyFont="1" applyBorder="1" applyAlignment="1">
      <alignment horizontal="center" vertical="center" wrapText="1"/>
    </xf>
    <xf numFmtId="166" fontId="8" fillId="0" borderId="1" xfId="962" applyNumberFormat="1" applyFont="1" applyBorder="1" applyAlignment="1">
      <alignment horizontal="center" vertical="center" wrapText="1"/>
    </xf>
    <xf numFmtId="10" fontId="6" fillId="0" borderId="4" xfId="962" applyNumberFormat="1" applyFont="1" applyBorder="1" applyAlignment="1">
      <alignment horizontal="center"/>
    </xf>
    <xf numFmtId="0" fontId="4" fillId="0" borderId="1" xfId="0" applyNumberFormat="1" applyFont="1" applyFill="1" applyBorder="1" applyAlignment="1" applyProtection="1">
      <alignment horizontal="center" vertical="center" wrapText="1"/>
    </xf>
    <xf numFmtId="0" fontId="8" fillId="0" borderId="0" xfId="961" applyFont="1" applyAlignment="1">
      <alignment horizontal="center" vertical="center"/>
    </xf>
    <xf numFmtId="0" fontId="4" fillId="0" borderId="0" xfId="961" applyFont="1" applyFill="1" applyAlignment="1">
      <alignment horizontal="center" vertical="center"/>
    </xf>
    <xf numFmtId="166" fontId="4" fillId="0" borderId="0" xfId="962" applyNumberFormat="1" applyFont="1" applyBorder="1" applyAlignment="1">
      <alignment horizontal="center" vertical="center"/>
    </xf>
    <xf numFmtId="165" fontId="4" fillId="0" borderId="0" xfId="962" applyFont="1" applyBorder="1" applyAlignment="1">
      <alignment horizontal="center" vertical="center"/>
    </xf>
    <xf numFmtId="9" fontId="8" fillId="0" borderId="0" xfId="963" applyFont="1" applyFill="1" applyBorder="1" applyAlignment="1">
      <alignment horizontal="center" vertical="center"/>
    </xf>
    <xf numFmtId="165" fontId="8" fillId="0" borderId="0" xfId="962" applyFont="1" applyBorder="1" applyAlignment="1">
      <alignment horizontal="center" vertical="center"/>
    </xf>
    <xf numFmtId="165" fontId="8" fillId="0" borderId="0" xfId="962" applyFont="1" applyAlignment="1">
      <alignment horizontal="center" vertical="center"/>
    </xf>
    <xf numFmtId="165" fontId="8" fillId="0" borderId="0" xfId="961" applyNumberFormat="1" applyFont="1" applyAlignment="1">
      <alignment horizontal="center" vertical="center"/>
    </xf>
    <xf numFmtId="165" fontId="4" fillId="0" borderId="0" xfId="962" applyFont="1" applyAlignment="1">
      <alignment horizontal="center" vertical="center"/>
    </xf>
    <xf numFmtId="43" fontId="4" fillId="0" borderId="0" xfId="961" applyNumberFormat="1" applyFont="1" applyBorder="1" applyAlignment="1">
      <alignment horizontal="center" vertical="center"/>
    </xf>
    <xf numFmtId="10" fontId="8" fillId="0" borderId="0" xfId="962" applyNumberFormat="1" applyFont="1" applyBorder="1" applyAlignment="1">
      <alignment horizontal="center" vertical="center"/>
    </xf>
    <xf numFmtId="165" fontId="22" fillId="0" borderId="0" xfId="962" applyFont="1" applyAlignment="1">
      <alignment horizontal="center" vertical="center"/>
    </xf>
    <xf numFmtId="165" fontId="22" fillId="0" borderId="0" xfId="962" applyFont="1" applyBorder="1" applyAlignment="1">
      <alignment horizontal="center" vertical="center"/>
    </xf>
    <xf numFmtId="164" fontId="22" fillId="0" borderId="0" xfId="0" applyFont="1" applyAlignment="1">
      <alignment horizontal="center" vertical="center"/>
    </xf>
    <xf numFmtId="166" fontId="22" fillId="0" borderId="0" xfId="962" applyNumberFormat="1" applyFont="1" applyAlignment="1">
      <alignment horizontal="center" vertical="center"/>
    </xf>
    <xf numFmtId="14" fontId="22" fillId="0" borderId="0" xfId="962" applyNumberFormat="1" applyFont="1" applyBorder="1" applyAlignment="1">
      <alignment horizontal="center" vertical="center"/>
    </xf>
    <xf numFmtId="164" fontId="22" fillId="0" borderId="0" xfId="0" applyFont="1" applyBorder="1" applyAlignment="1">
      <alignment horizontal="center" vertical="center"/>
    </xf>
    <xf numFmtId="166" fontId="22" fillId="0" borderId="0" xfId="962" applyNumberFormat="1" applyFont="1" applyBorder="1" applyAlignment="1">
      <alignment horizontal="center" vertical="center"/>
    </xf>
    <xf numFmtId="166" fontId="22" fillId="0" borderId="0" xfId="962" applyNumberFormat="1" applyFont="1" applyFill="1" applyBorder="1" applyAlignment="1">
      <alignment horizontal="center" vertical="center"/>
    </xf>
    <xf numFmtId="9" fontId="22" fillId="0" borderId="0" xfId="963" applyFont="1" applyFill="1" applyBorder="1" applyAlignment="1">
      <alignment horizontal="center" vertical="center"/>
    </xf>
    <xf numFmtId="165" fontId="12" fillId="0" borderId="0" xfId="962" applyFont="1" applyBorder="1" applyAlignment="1">
      <alignment horizontal="center" vertical="center"/>
    </xf>
    <xf numFmtId="14" fontId="4" fillId="0" borderId="0" xfId="961" applyNumberFormat="1" applyFont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4" fontId="8" fillId="0" borderId="0" xfId="962" applyNumberFormat="1" applyFont="1" applyBorder="1" applyAlignment="1">
      <alignment horizontal="center" vertical="center"/>
    </xf>
    <xf numFmtId="14" fontId="8" fillId="0" borderId="0" xfId="961" applyNumberFormat="1" applyFont="1" applyAlignment="1">
      <alignment horizontal="center" vertical="center"/>
    </xf>
    <xf numFmtId="14" fontId="4" fillId="0" borderId="0" xfId="961" applyNumberFormat="1" applyFont="1" applyBorder="1" applyAlignment="1">
      <alignment horizontal="center" vertical="center"/>
    </xf>
    <xf numFmtId="14" fontId="4" fillId="0" borderId="0" xfId="961" applyNumberFormat="1" applyFont="1" applyFill="1" applyAlignment="1">
      <alignment horizontal="center" vertical="center"/>
    </xf>
    <xf numFmtId="14" fontId="22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4" fillId="0" borderId="4" xfId="0" applyNumberFormat="1" applyFont="1" applyBorder="1"/>
    <xf numFmtId="14" fontId="19" fillId="0" borderId="0" xfId="0" applyNumberFormat="1" applyFont="1" applyFill="1" applyAlignment="1">
      <alignment horizontal="center" vertical="center"/>
    </xf>
    <xf numFmtId="14" fontId="21" fillId="0" borderId="4" xfId="0" applyNumberFormat="1" applyFont="1" applyFill="1" applyBorder="1" applyAlignment="1">
      <alignment horizontal="center"/>
    </xf>
    <xf numFmtId="14" fontId="4" fillId="0" borderId="0" xfId="0" applyNumberFormat="1" applyFont="1" applyBorder="1"/>
    <xf numFmtId="14" fontId="17" fillId="0" borderId="0" xfId="0" applyNumberFormat="1" applyFont="1" applyAlignment="1">
      <alignment horizontal="center"/>
    </xf>
    <xf numFmtId="14" fontId="18" fillId="0" borderId="0" xfId="0" applyNumberFormat="1" applyFont="1" applyAlignment="1">
      <alignment horizontal="center" vertical="center"/>
    </xf>
    <xf numFmtId="14" fontId="20" fillId="0" borderId="0" xfId="0" applyNumberFormat="1" applyFont="1" applyBorder="1" applyAlignment="1">
      <alignment horizontal="center"/>
    </xf>
    <xf numFmtId="165" fontId="23" fillId="0" borderId="0" xfId="962" applyFont="1" applyAlignment="1">
      <alignment horizontal="center" vertical="center"/>
    </xf>
    <xf numFmtId="170" fontId="10" fillId="0" borderId="0" xfId="962" applyNumberFormat="1" applyFont="1" applyBorder="1" applyAlignment="1">
      <alignment horizontal="center" vertical="center"/>
    </xf>
    <xf numFmtId="0" fontId="6" fillId="0" borderId="4" xfId="0" applyNumberFormat="1" applyFont="1" applyBorder="1"/>
    <xf numFmtId="0" fontId="8" fillId="0" borderId="0" xfId="962" applyNumberFormat="1" applyFont="1" applyBorder="1" applyAlignment="1">
      <alignment horizontal="center" vertical="center"/>
    </xf>
  </cellXfs>
  <cellStyles count="1430">
    <cellStyle name="Euro" xfId="964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278" builtinId="8" hidden="1"/>
    <cellStyle name="Lien hypertexte" xfId="1280" builtinId="8" hidden="1"/>
    <cellStyle name="Lien hypertexte" xfId="1282" builtinId="8" hidden="1"/>
    <cellStyle name="Lien hypertexte" xfId="1284" builtinId="8" hidden="1"/>
    <cellStyle name="Lien hypertexte" xfId="1286" builtinId="8" hidden="1"/>
    <cellStyle name="Lien hypertexte" xfId="1288" builtinId="8" hidden="1"/>
    <cellStyle name="Lien hypertexte" xfId="1290" builtinId="8" hidden="1"/>
    <cellStyle name="Lien hypertexte" xfId="1292" builtinId="8" hidden="1"/>
    <cellStyle name="Lien hypertexte" xfId="1294" builtinId="8" hidden="1"/>
    <cellStyle name="Lien hypertexte" xfId="1296" builtinId="8" hidden="1"/>
    <cellStyle name="Lien hypertexte" xfId="1298" builtinId="8" hidden="1"/>
    <cellStyle name="Lien hypertexte" xfId="1300" builtinId="8" hidden="1"/>
    <cellStyle name="Lien hypertexte" xfId="1302" builtinId="8" hidden="1"/>
    <cellStyle name="Lien hypertexte" xfId="1304" builtinId="8" hidden="1"/>
    <cellStyle name="Lien hypertexte" xfId="1306" builtinId="8" hidden="1"/>
    <cellStyle name="Lien hypertexte" xfId="1308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334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279" builtinId="9" hidden="1"/>
    <cellStyle name="Lien hypertexte visité" xfId="1281" builtinId="9" hidden="1"/>
    <cellStyle name="Lien hypertexte visité" xfId="1283" builtinId="9" hidden="1"/>
    <cellStyle name="Lien hypertexte visité" xfId="1285" builtinId="9" hidden="1"/>
    <cellStyle name="Lien hypertexte visité" xfId="1287" builtinId="9" hidden="1"/>
    <cellStyle name="Lien hypertexte visité" xfId="1289" builtinId="9" hidden="1"/>
    <cellStyle name="Lien hypertexte visité" xfId="1291" builtinId="9" hidden="1"/>
    <cellStyle name="Lien hypertexte visité" xfId="1293" builtinId="9" hidden="1"/>
    <cellStyle name="Lien hypertexte visité" xfId="1295" builtinId="9" hidden="1"/>
    <cellStyle name="Lien hypertexte visité" xfId="1297" builtinId="9" hidden="1"/>
    <cellStyle name="Lien hypertexte visité" xfId="1299" builtinId="9" hidden="1"/>
    <cellStyle name="Lien hypertexte visité" xfId="1301" builtinId="9" hidden="1"/>
    <cellStyle name="Lien hypertexte visité" xfId="1303" builtinId="9" hidden="1"/>
    <cellStyle name="Lien hypertexte visité" xfId="1305" builtinId="9" hidden="1"/>
    <cellStyle name="Lien hypertexte visité" xfId="1307" builtinId="9" hidden="1"/>
    <cellStyle name="Lien hypertexte visité" xfId="1309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335" builtinId="9" hidden="1"/>
    <cellStyle name="Lien hypertexte visité" xfId="1337" builtinId="9" hidden="1"/>
    <cellStyle name="Lien hypertexte visité" xfId="1339" builtinId="9" hidden="1"/>
    <cellStyle name="Lien hypertexte visité" xfId="1341" builtinId="9" hidden="1"/>
    <cellStyle name="Lien hypertexte visité" xfId="1343" builtinId="9" hidden="1"/>
    <cellStyle name="Lien hypertexte visité" xfId="1345" builtinId="9" hidden="1"/>
    <cellStyle name="Lien hypertexte visité" xfId="1347" builtinId="9" hidden="1"/>
    <cellStyle name="Lien hypertexte visité" xfId="1349" builtinId="9" hidden="1"/>
    <cellStyle name="Lien hypertexte visité" xfId="1351" builtinId="9" hidden="1"/>
    <cellStyle name="Lien hypertexte visité" xfId="1353" builtinId="9" hidden="1"/>
    <cellStyle name="Lien hypertexte visité" xfId="1355" builtinId="9" hidden="1"/>
    <cellStyle name="Lien hypertexte visité" xfId="1357" builtinId="9" hidden="1"/>
    <cellStyle name="Lien hypertexte visité" xfId="1359" builtinId="9" hidden="1"/>
    <cellStyle name="Lien hypertexte visité" xfId="1361" builtinId="9" hidden="1"/>
    <cellStyle name="Lien hypertexte visité" xfId="1363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Lien hypertexte visité" xfId="1379" builtinId="9" hidden="1"/>
    <cellStyle name="Lien hypertexte visité" xfId="1381" builtinId="9" hidden="1"/>
    <cellStyle name="Lien hypertexte visité" xfId="1383" builtinId="9" hidden="1"/>
    <cellStyle name="Lien hypertexte visité" xfId="1385" builtinId="9" hidden="1"/>
    <cellStyle name="Lien hypertexte visité" xfId="1387" builtinId="9" hidden="1"/>
    <cellStyle name="Lien hypertexte visité" xfId="1389" builtinId="9" hidden="1"/>
    <cellStyle name="Lien hypertexte visité" xfId="1391" builtinId="9" hidden="1"/>
    <cellStyle name="Lien hypertexte visité" xfId="1393" builtinId="9" hidden="1"/>
    <cellStyle name="Lien hypertexte visité" xfId="1395" builtinId="9" hidden="1"/>
    <cellStyle name="Lien hypertexte visité" xfId="1397" builtinId="9" hidden="1"/>
    <cellStyle name="Lien hypertexte visité" xfId="1399" builtinId="9" hidden="1"/>
    <cellStyle name="Lien hypertexte visité" xfId="1401" builtinId="9" hidden="1"/>
    <cellStyle name="Lien hypertexte visité" xfId="1403" builtinId="9" hidden="1"/>
    <cellStyle name="Lien hypertexte visité" xfId="1405" builtinId="9" hidden="1"/>
    <cellStyle name="Lien hypertexte visité" xfId="1407" builtinId="9" hidden="1"/>
    <cellStyle name="Lien hypertexte visité" xfId="1409" builtinId="9" hidden="1"/>
    <cellStyle name="Lien hypertexte visité" xfId="1411" builtinId="9" hidden="1"/>
    <cellStyle name="Lien hypertexte visité" xfId="1413" builtinId="9" hidden="1"/>
    <cellStyle name="Lien hypertexte visité" xfId="1415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Milliers 2" xfId="962"/>
    <cellStyle name="Monétaire 2" xfId="1045"/>
    <cellStyle name="Normal" xfId="0" builtinId="0"/>
    <cellStyle name="Normal 2" xfId="961"/>
    <cellStyle name="Normal 3" xfId="1046"/>
    <cellStyle name="Normal 4" xfId="1047"/>
    <cellStyle name="Pourcentage 2" xfId="963"/>
  </cellStyles>
  <dxfs count="43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indent="0" justifyLastLine="0" shrinkToFit="0" readingOrder="0"/>
    </dxf>
    <dxf>
      <font>
        <b/>
        <strike val="0"/>
        <outline val="0"/>
        <shadow val="0"/>
        <vertAlign val="baseline"/>
        <sz val="10"/>
      </font>
      <numFmt numFmtId="0" formatCode="General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family val="2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9" tint="-0.249977111117893"/>
        <name val="Arial"/>
        <family val="2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4" formatCode="0.00%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21" formatCode="dd\-mmm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right style="thin">
          <color rgb="FF000000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_F_-;\-* #,##0.00\ _F_-;_-* &quot;-&quot;??\ _F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4" formatCode="0.00%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strike val="0"/>
        <outline val="0"/>
        <shadow val="0"/>
        <vertAlign val="baseline"/>
        <sz val="10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_F_-;\-* #,##0.0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5" formatCode="_-* #,##0.00\ _F_-;\-* #,##0.00\ _F_-;_-* &quot;-&quot;??\ _F_-;_-@_-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-* #,##0.00\ _F_-;\-* #,##0.00\ _F_-;_-* &quot;-&quot;??\ _F_-;_-@_-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0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70" formatCode="_-* #.##0\ _F_-;\-* #.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vertAlign val="baseline"/>
        <sz val="10"/>
        <family val="2"/>
      </font>
      <numFmt numFmtId="166" formatCode="_-* #,##0\ _F_-;\-* #,##0\ _F_-;_-* &quot;-&quot;??\ _F_-;_-@_-"/>
      <alignment horizontal="center" vertical="center" textRotation="0" indent="0" justifyLastLine="0" shrinkToFit="0" readingOrder="0"/>
    </dxf>
    <dxf>
      <border outline="0">
        <top style="thin">
          <color auto="1"/>
        </top>
      </border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singleAccounting"/>
        <vertAlign val="baseline"/>
        <sz val="10"/>
        <color auto="1"/>
        <name val="Arial Narrow"/>
        <family val="2"/>
        <scheme val="none"/>
      </font>
      <numFmt numFmtId="166" formatCode="_-* #,##0\ _F_-;\-* #,##0\ _F_-;_-* &quot;-&quot;??\ _F_-;_-@_-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colors>
    <mruColors>
      <color rgb="FF1DA2E2"/>
      <color rgb="FFE83029"/>
      <color rgb="FFF2BD09"/>
      <color rgb="FF1AAF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6" name="Tableau6" displayName="Tableau6" ref="B4:P5" insertRow="1" insertRowShift="1" headerRowDxfId="434" dataDxfId="432" totalsRowDxfId="430" headerRowBorderDxfId="433" tableBorderDxfId="431" headerRowCellStyle="Milliers 2" dataCellStyle="Milliers 2">
  <autoFilter ref="B4:P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Mois / N° de Facture" totalsRowLabel="Total" dataDxfId="429" totalsRowDxfId="428" dataCellStyle="Normal 2"/>
    <tableColumn id="3" name="Date de facturation" dataDxfId="427" totalsRowDxfId="426" dataCellStyle="Milliers 2"/>
    <tableColumn id="16" name="N° de Devis" dataDxfId="425" totalsRowDxfId="424" dataCellStyle="Normal 2"/>
    <tableColumn id="2" name="CHANTIERS" dataDxfId="423" totalsRowDxfId="422" dataCellStyle="Milliers 2"/>
    <tableColumn id="12" name="designation" totalsRowFunction="count" dataDxfId="421" totalsRowDxfId="420" dataCellStyle="Milliers 2"/>
    <tableColumn id="15" name="Nombre d'heure estimé" dataDxfId="419" totalsRowDxfId="418" dataCellStyle="Milliers 2"/>
    <tableColumn id="4" name="Marché initial HT" dataDxfId="417" totalsRowDxfId="416" dataCellStyle="Milliers 2"/>
    <tableColumn id="8" name="Taux TVA" dataDxfId="415" totalsRowDxfId="414" dataCellStyle="Milliers 2"/>
    <tableColumn id="9" name="TVA" dataDxfId="413" totalsRowDxfId="412" dataCellStyle="Milliers 2"/>
    <tableColumn id="10" name="Total TTC" dataDxfId="411" totalsRowDxfId="410" dataCellStyle="Milliers 2"/>
    <tableColumn id="5" name="Acompte" dataDxfId="409" totalsRowDxfId="408" dataCellStyle="Milliers 2"/>
    <tableColumn id="6" name="Facturé HT" dataDxfId="407" totalsRowDxfId="406" dataCellStyle="Milliers 2"/>
    <tableColumn id="7" name="Restant a facturer HT" dataDxfId="405" totalsRowDxfId="404" dataCellStyle="Milliers 2"/>
    <tableColumn id="11" name="Chantier En Cour / Terminé" dataDxfId="403" totalsRowDxfId="402" dataCellStyle="Milliers 2"/>
    <tableColumn id="14" name="Reglé / En attente de reglement" dataDxfId="401" totalsRowDxfId="400" dataCellStyle="Milliers 2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id="9" name="Tableau9" displayName="Tableau9" ref="B6:P12" headerRowCount="0" totalsRowShown="0" headerRowDxfId="399" dataDxfId="398" headerRowCellStyle="Milliers 2" dataCellStyle="Milliers 2">
  <tableColumns count="15">
    <tableColumn id="1" name="Colonne1" headerRowDxfId="397" dataDxfId="396" headerRowCellStyle="Normal 2" dataCellStyle="Normal 2"/>
    <tableColumn id="15" name="Colonne13" headerRowDxfId="395" dataDxfId="394" headerRowCellStyle="Normal 2" dataCellStyle="Normal 2">
      <calculatedColumnFormula>IF(Devis!B4,Devis!M4="Gagner","")</calculatedColumnFormula>
    </tableColumn>
    <tableColumn id="2" name="Colonne2" headerRowDxfId="393" dataDxfId="5" headerRowCellStyle="Normal 2" dataCellStyle="Normal 2">
      <calculatedColumnFormula>IF(Devis!M4="Gagner",Devis!B4,"")</calculatedColumnFormula>
    </tableColumn>
    <tableColumn id="3" name="Colonne3" headerRowDxfId="392" dataDxfId="4" headerRowCellStyle="Normal 2" dataCellStyle="Normal 2">
      <calculatedColumnFormula>IF(Devis!M4="Gagner",Devis!C5,"")</calculatedColumnFormula>
    </tableColumn>
    <tableColumn id="4" name="Colonne4" headerRowDxfId="391" dataDxfId="3" headerRowCellStyle="Milliers 2" dataCellStyle="Milliers 2">
      <calculatedColumnFormula>IF(Devis!M4="Gagner",Devis!D4,"")</calculatedColumnFormula>
    </tableColumn>
    <tableColumn id="16" name="Colonne15" headerRowDxfId="390" dataDxfId="2" headerRowCellStyle="Milliers 2" dataCellStyle="Milliers 2">
      <calculatedColumnFormula>IF(Devis!M4="Gagner",Devis!E4,"")</calculatedColumnFormula>
    </tableColumn>
    <tableColumn id="5" name="Colonne5" headerRowDxfId="389" dataDxfId="1" headerRowCellStyle="Milliers 2" dataCellStyle="Milliers 2">
      <calculatedColumnFormula>IF(Devis!M4="Gagner",Devis!F4,"")</calculatedColumnFormula>
    </tableColumn>
    <tableColumn id="6" name="Colonne6" headerRowDxfId="388" dataDxfId="0" headerRowCellStyle="Normal 2" dataCellStyle="Milliers 2">
      <calculatedColumnFormula>IF(Devis!M4="Gagner",Devis!G4,"")</calculatedColumnFormula>
    </tableColumn>
    <tableColumn id="7" name="Colonne7" headerRowDxfId="387" dataDxfId="386" headerRowCellStyle="Normal 2" dataCellStyle="Milliers 2">
      <calculatedColumnFormula>Tableau9[[#This Row],[Colonne5]]*Tableau9[[#This Row],[Colonne6]]</calculatedColumnFormula>
    </tableColumn>
    <tableColumn id="8" name="Colonne8" headerRowDxfId="385" dataDxfId="384" headerRowCellStyle="Normal 2" dataCellStyle="Milliers 2">
      <calculatedColumnFormula>Tableau9[[#This Row],[Colonne5]]+Tableau9[[#This Row],[Colonne7]]</calculatedColumnFormula>
    </tableColumn>
    <tableColumn id="9" name="Colonne9" headerRowDxfId="383" dataDxfId="382" headerRowCellStyle="Milliers 2" dataCellStyle="Milliers 2"/>
    <tableColumn id="10" name="Colonne10" headerRowDxfId="381" dataDxfId="380" headerRowCellStyle="Milliers 2" dataCellStyle="Milliers 2"/>
    <tableColumn id="11" name="Colonne11" headerRowDxfId="379" dataDxfId="378" headerRowCellStyle="Milliers 2" dataCellStyle="Milliers 2">
      <calculatedColumnFormula>Tableau9[[#This Row],[Colonne5]]-Tableau9[[#This Row],[Colonne9]]-Tableau9[[#This Row],[Colonne10]]</calculatedColumnFormula>
    </tableColumn>
    <tableColumn id="12" name="Colonne12" headerRowDxfId="377" dataDxfId="376" headerRowCellStyle="Milliers 2" dataCellStyle="Milliers 2"/>
    <tableColumn id="13" name="Colonne14" headerRowDxfId="375" dataDxfId="374" headerRowCellStyle="Milliers 2" dataCellStyle="Milliers 2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10" name="Tableau10" displayName="Tableau10" ref="B15:P21" headerRowCount="0" totalsRowShown="0" headerRowDxfId="373" dataDxfId="372" headerRowCellStyle="Milliers 2" dataCellStyle="Milliers 2">
  <tableColumns count="15">
    <tableColumn id="1" name="Colonne1" headerRowDxfId="371" dataDxfId="370" headerRowCellStyle="Normal 2" dataCellStyle="Normal 2"/>
    <tableColumn id="13" name="Colonne13" headerRowDxfId="369" dataDxfId="368" headerRowCellStyle="Normal 2" dataCellStyle="Normal 2"/>
    <tableColumn id="2" name="Colonne2" headerRowDxfId="367" dataDxfId="366" headerRowCellStyle="Normal 2" dataCellStyle="Normal 2"/>
    <tableColumn id="3" name="Colonne3" headerRowDxfId="365" dataDxfId="364" headerRowCellStyle="Normal 2" dataCellStyle="Normal 2"/>
    <tableColumn id="4" name="Colonne4" headerRowDxfId="363" dataDxfId="362" headerRowCellStyle="Milliers 2" dataCellStyle="Milliers 2"/>
    <tableColumn id="15" name="Colonne15" headerRowDxfId="361" dataDxfId="360" headerRowCellStyle="Milliers 2" dataCellStyle="Milliers 2"/>
    <tableColumn id="5" name="Colonne5" headerRowDxfId="359" dataDxfId="358" headerRowCellStyle="Milliers 2" dataCellStyle="Milliers 2"/>
    <tableColumn id="6" name="Colonne6" headerRowDxfId="357" dataDxfId="356" headerRowCellStyle="Milliers 2" dataCellStyle="Milliers 2"/>
    <tableColumn id="7" name="Colonne7" headerRowDxfId="355" dataDxfId="354" headerRowCellStyle="Milliers 2" dataCellStyle="Milliers 2">
      <calculatedColumnFormula>Tableau10[[#This Row],[Colonne5]]*Tableau10[[#This Row],[Colonne6]]</calculatedColumnFormula>
    </tableColumn>
    <tableColumn id="8" name="Colonne8" headerRowDxfId="353" dataDxfId="352" headerRowCellStyle="Milliers 2" dataCellStyle="Milliers 2">
      <calculatedColumnFormula>Tableau10[[#This Row],[Colonne5]]+Tableau10[[#This Row],[Colonne7]]</calculatedColumnFormula>
    </tableColumn>
    <tableColumn id="9" name="Colonne9" headerRowDxfId="351" dataDxfId="350" headerRowCellStyle="Milliers 2" dataCellStyle="Milliers 2"/>
    <tableColumn id="10" name="Colonne10" headerRowDxfId="349" dataDxfId="348" headerRowCellStyle="Milliers 2" dataCellStyle="Milliers 2"/>
    <tableColumn id="11" name="Colonne11" headerRowDxfId="347" dataDxfId="346" headerRowCellStyle="Milliers 2" dataCellStyle="Milliers 2">
      <calculatedColumnFormula>Tableau10[[#This Row],[Colonne5]]-Tableau10[[#This Row],[Colonne9]]-Tableau10[[#This Row],[Colonne10]]</calculatedColumnFormula>
    </tableColumn>
    <tableColumn id="12" name="Colonne12" headerRowDxfId="345" dataDxfId="344" headerRowCellStyle="Milliers 2" dataCellStyle="Milliers 2"/>
    <tableColumn id="14" name="Colonne14" headerRowDxfId="343" dataDxfId="342" headerRowCellStyle="Milliers 2" dataCellStyle="Milliers 2"/>
  </tableColumns>
  <tableStyleInfo name="TableStyleLight19" showFirstColumn="0" showLastColumn="0" showRowStripes="1" showColumnStripes="0"/>
</table>
</file>

<file path=xl/tables/table4.xml><?xml version="1.0" encoding="utf-8"?>
<table xmlns="http://schemas.openxmlformats.org/spreadsheetml/2006/main" id="11" name="Tableau11" displayName="Tableau11" ref="B24:P30" headerRowCount="0" totalsRowShown="0" headerRowDxfId="341" dataDxfId="340" headerRowCellStyle="Milliers 2" dataCellStyle="Milliers 2">
  <tableColumns count="15">
    <tableColumn id="1" name="Colonne1" headerRowDxfId="339" dataDxfId="338" headerRowCellStyle="Normal 2" dataCellStyle="Normal 2"/>
    <tableColumn id="13" name="Colonne13" headerRowDxfId="337" dataDxfId="336" headerRowCellStyle="Normal 2" dataCellStyle="Normal 2"/>
    <tableColumn id="2" name="Colonne2" dataDxfId="335" headerRowCellStyle="Normal 2" dataCellStyle="Normal 2"/>
    <tableColumn id="3" name="Colonne3" headerRowDxfId="334" dataDxfId="333" headerRowCellStyle="Normal 2" dataCellStyle="Normal 2"/>
    <tableColumn id="4" name="Colonne4" headerRowDxfId="332" dataDxfId="331" headerRowCellStyle="Milliers 2" dataCellStyle="Milliers 2"/>
    <tableColumn id="15" name="Colonne15" headerRowDxfId="330" dataDxfId="329" headerRowCellStyle="Milliers 2" dataCellStyle="Milliers 2"/>
    <tableColumn id="5" name="Colonne5" headerRowDxfId="328" dataDxfId="327" headerRowCellStyle="Milliers 2" dataCellStyle="Milliers 2"/>
    <tableColumn id="6" name="Colonne6" headerRowDxfId="326" dataDxfId="325" headerRowCellStyle="Milliers 2" dataCellStyle="Milliers 2"/>
    <tableColumn id="7" name="Colonne7" headerRowDxfId="324" dataDxfId="323" headerRowCellStyle="Milliers 2" dataCellStyle="Milliers 2">
      <calculatedColumnFormula>Tableau11[[#This Row],[Colonne5]]*Tableau11[[#This Row],[Colonne6]]</calculatedColumnFormula>
    </tableColumn>
    <tableColumn id="8" name="Colonne8" headerRowDxfId="322" dataDxfId="321" headerRowCellStyle="Milliers 2" dataCellStyle="Milliers 2">
      <calculatedColumnFormula>Tableau11[[#This Row],[Colonne5]]+Tableau11[[#This Row],[Colonne7]]</calculatedColumnFormula>
    </tableColumn>
    <tableColumn id="9" name="Colonne9" headerRowDxfId="320" dataDxfId="319" headerRowCellStyle="Milliers 2" dataCellStyle="Milliers 2"/>
    <tableColumn id="10" name="Colonne10" headerRowDxfId="318" dataDxfId="317" headerRowCellStyle="Milliers 2" dataCellStyle="Milliers 2"/>
    <tableColumn id="11" name="Colonne11" headerRowDxfId="316" dataDxfId="315" headerRowCellStyle="Milliers 2" dataCellStyle="Milliers 2">
      <calculatedColumnFormula>Tableau11[[#This Row],[Colonne5]]-Tableau11[[#This Row],[Colonne9]]-Tableau11[[#This Row],[Colonne10]]</calculatedColumnFormula>
    </tableColumn>
    <tableColumn id="12" name="Colonne12" headerRowDxfId="314" dataDxfId="313" headerRowCellStyle="Milliers 2" dataCellStyle="Milliers 2"/>
    <tableColumn id="14" name="Colonne14" headerRowDxfId="312" dataDxfId="311" headerRowCellStyle="Milliers 2" dataCellStyle="Milliers 2"/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id="12" name="Tableau12" displayName="Tableau12" ref="B33:P39" headerRowCount="0" totalsRowShown="0" headerRowDxfId="310" dataDxfId="309" headerRowCellStyle="Milliers 2" dataCellStyle="Milliers 2">
  <tableColumns count="15">
    <tableColumn id="1" name="Colonne1" headerRowDxfId="308" dataDxfId="307" headerRowCellStyle="Normal 2" dataCellStyle="Normal 2"/>
    <tableColumn id="13" name="Colonne13" headerRowDxfId="306" dataDxfId="305" headerRowCellStyle="Normal 2" dataCellStyle="Normal 2"/>
    <tableColumn id="2" name="Colonne2" dataDxfId="304" headerRowCellStyle="Normal 2" dataCellStyle="Normal 2"/>
    <tableColumn id="3" name="Colonne3" headerRowDxfId="303" dataDxfId="302" headerRowCellStyle="Normal 2" dataCellStyle="Normal 2"/>
    <tableColumn id="4" name="Colonne4" headerRowDxfId="301" dataDxfId="300" headerRowCellStyle="Milliers 2" dataCellStyle="Milliers 2"/>
    <tableColumn id="15" name="Colonne15" headerRowDxfId="299" dataDxfId="298" headerRowCellStyle="Milliers 2" dataCellStyle="Milliers 2"/>
    <tableColumn id="5" name="Colonne5" headerRowDxfId="297" dataDxfId="296" headerRowCellStyle="Milliers 2" dataCellStyle="Milliers 2"/>
    <tableColumn id="6" name="Colonne6" headerRowDxfId="295" dataDxfId="294" headerRowCellStyle="Milliers 2" dataCellStyle="Milliers 2"/>
    <tableColumn id="7" name="Colonne7" headerRowDxfId="293" dataDxfId="292" headerRowCellStyle="Milliers 2" dataCellStyle="Milliers 2">
      <calculatedColumnFormula>Tableau12[[#This Row],[Colonne5]]*Tableau12[[#This Row],[Colonne6]]</calculatedColumnFormula>
    </tableColumn>
    <tableColumn id="8" name="Colonne8" headerRowDxfId="291" dataDxfId="290" headerRowCellStyle="Milliers 2" dataCellStyle="Milliers 2">
      <calculatedColumnFormula>Tableau12[[#This Row],[Colonne5]]+Tableau12[[#This Row],[Colonne7]]</calculatedColumnFormula>
    </tableColumn>
    <tableColumn id="9" name="Colonne9" headerRowDxfId="289" dataDxfId="288" headerRowCellStyle="Milliers 2" dataCellStyle="Milliers 2"/>
    <tableColumn id="10" name="Colonne10" headerRowDxfId="287" dataDxfId="286" headerRowCellStyle="Milliers 2" dataCellStyle="Milliers 2"/>
    <tableColumn id="11" name="Colonne11" headerRowDxfId="285" dataDxfId="284" headerRowCellStyle="Milliers 2" dataCellStyle="Milliers 2">
      <calculatedColumnFormula>Tableau12[[#This Row],[Colonne5]]-Tableau12[[#This Row],[Colonne9]]-Tableau12[[#This Row],[Colonne10]]</calculatedColumnFormula>
    </tableColumn>
    <tableColumn id="12" name="Colonne12" headerRowDxfId="283" dataDxfId="282" headerRowCellStyle="Milliers 2" dataCellStyle="Milliers 2"/>
    <tableColumn id="14" name="Colonne14" headerRowDxfId="281" dataDxfId="280" headerRowCellStyle="Milliers 2" dataCellStyle="Milliers 2"/>
  </tableColumns>
  <tableStyleInfo name="TableStyleLight19" showFirstColumn="0" showLastColumn="0" showRowStripes="1" showColumnStripes="0"/>
</table>
</file>

<file path=xl/tables/table6.xml><?xml version="1.0" encoding="utf-8"?>
<table xmlns="http://schemas.openxmlformats.org/spreadsheetml/2006/main" id="13" name="Tableau13" displayName="Tableau13" ref="B42:P48" headerRowCount="0" totalsRowShown="0" headerRowDxfId="279" dataDxfId="278" headerRowCellStyle="Milliers 2" dataCellStyle="Milliers 2">
  <tableColumns count="15">
    <tableColumn id="1" name="Colonne1" headerRowDxfId="277" dataDxfId="276" headerRowCellStyle="Normal 2" dataCellStyle="Normal 2"/>
    <tableColumn id="13" name="Colonne13" headerRowDxfId="275" dataDxfId="274" headerRowCellStyle="Normal 2" dataCellStyle="Normal 2"/>
    <tableColumn id="2" name="Colonne2" dataDxfId="273" headerRowCellStyle="Normal 2" dataCellStyle="Normal 2"/>
    <tableColumn id="3" name="Colonne3" headerRowDxfId="272" dataDxfId="271" headerRowCellStyle="Normal 2" dataCellStyle="Normal 2"/>
    <tableColumn id="4" name="Colonne4" headerRowDxfId="270" dataDxfId="269" headerRowCellStyle="Milliers 2" dataCellStyle="Milliers 2"/>
    <tableColumn id="15" name="Colonne15" headerRowDxfId="268" dataDxfId="267" headerRowCellStyle="Milliers 2" dataCellStyle="Milliers 2"/>
    <tableColumn id="5" name="Colonne5" headerRowDxfId="266" dataDxfId="265" headerRowCellStyle="Milliers 2" dataCellStyle="Milliers 2"/>
    <tableColumn id="6" name="Colonne6" headerRowDxfId="264" dataDxfId="263" headerRowCellStyle="Milliers 2" dataCellStyle="Milliers 2"/>
    <tableColumn id="7" name="Colonne7" headerRowDxfId="262" dataDxfId="261" headerRowCellStyle="Milliers 2" dataCellStyle="Milliers 2">
      <calculatedColumnFormula>Tableau13[[#This Row],[Colonne5]]*Tableau13[[#This Row],[Colonne6]]</calculatedColumnFormula>
    </tableColumn>
    <tableColumn id="8" name="Colonne8" headerRowDxfId="260" dataDxfId="259" headerRowCellStyle="Milliers 2" dataCellStyle="Milliers 2">
      <calculatedColumnFormula>Tableau13[[#This Row],[Colonne5]]+Tableau13[[#This Row],[Colonne7]]</calculatedColumnFormula>
    </tableColumn>
    <tableColumn id="9" name="Colonne9" headerRowDxfId="258" dataDxfId="257" headerRowCellStyle="Milliers 2" dataCellStyle="Milliers 2"/>
    <tableColumn id="10" name="Colonne10" headerRowDxfId="256" dataDxfId="255" headerRowCellStyle="Milliers 2" dataCellStyle="Milliers 2"/>
    <tableColumn id="11" name="Colonne11" headerRowDxfId="254" dataDxfId="253" headerRowCellStyle="Milliers 2" dataCellStyle="Milliers 2">
      <calculatedColumnFormula>Tableau13[[#This Row],[Colonne5]]-Tableau13[[#This Row],[Colonne9]]-Tableau13[[#This Row],[Colonne10]]</calculatedColumnFormula>
    </tableColumn>
    <tableColumn id="12" name="Colonne12" headerRowDxfId="252" dataDxfId="251" headerRowCellStyle="Milliers 2" dataCellStyle="Milliers 2"/>
    <tableColumn id="14" name="Colonne14" headerRowDxfId="250" dataDxfId="249" headerRowCellStyle="Milliers 2" dataCellStyle="Milliers 2"/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id="14" name="Tableau14" displayName="Tableau14" ref="B51:P57" headerRowCount="0" totalsRowShown="0" headerRowDxfId="248" dataDxfId="247" headerRowCellStyle="Milliers 2" dataCellStyle="Milliers 2">
  <tableColumns count="15">
    <tableColumn id="1" name="Colonne1" headerRowDxfId="246" dataDxfId="245" headerRowCellStyle="Normal 2" dataCellStyle="Normal 2"/>
    <tableColumn id="13" name="Colonne13" headerRowDxfId="244" dataDxfId="243" headerRowCellStyle="Normal 2" dataCellStyle="Normal 2"/>
    <tableColumn id="2" name="Colonne2" dataDxfId="242" headerRowCellStyle="Normal 2" dataCellStyle="Normal 2"/>
    <tableColumn id="3" name="Colonne3" headerRowDxfId="241" dataDxfId="240" headerRowCellStyle="Normal 2" dataCellStyle="Normal 2"/>
    <tableColumn id="4" name="Colonne4" headerRowDxfId="239" dataDxfId="238" headerRowCellStyle="Milliers 2" dataCellStyle="Milliers 2"/>
    <tableColumn id="15" name="Colonne15" headerRowDxfId="237" dataDxfId="236" headerRowCellStyle="Milliers 2" dataCellStyle="Milliers 2"/>
    <tableColumn id="5" name="Colonne5" headerRowDxfId="235" dataDxfId="234" headerRowCellStyle="Milliers 2" dataCellStyle="Milliers 2"/>
    <tableColumn id="6" name="Colonne6" headerRowDxfId="233" dataDxfId="232" headerRowCellStyle="Milliers 2" dataCellStyle="Milliers 2"/>
    <tableColumn id="7" name="Colonne7" headerRowDxfId="231" dataDxfId="230" headerRowCellStyle="Milliers 2" dataCellStyle="Milliers 2">
      <calculatedColumnFormula>Tableau14[[#This Row],[Colonne5]]*Tableau14[[#This Row],[Colonne6]]</calculatedColumnFormula>
    </tableColumn>
    <tableColumn id="8" name="Colonne8" headerRowDxfId="229" dataDxfId="228" headerRowCellStyle="Milliers 2" dataCellStyle="Milliers 2">
      <calculatedColumnFormula>Tableau14[[#This Row],[Colonne5]]+Tableau14[[#This Row],[Colonne7]]</calculatedColumnFormula>
    </tableColumn>
    <tableColumn id="9" name="Colonne9" headerRowDxfId="227" dataDxfId="226" headerRowCellStyle="Milliers 2" dataCellStyle="Milliers 2"/>
    <tableColumn id="10" name="Colonne10" headerRowDxfId="225" dataDxfId="224" headerRowCellStyle="Milliers 2" dataCellStyle="Milliers 2"/>
    <tableColumn id="11" name="Colonne11" headerRowDxfId="223" dataDxfId="222" headerRowCellStyle="Milliers 2" dataCellStyle="Milliers 2">
      <calculatedColumnFormula>Tableau14[[#This Row],[Colonne5]]-Tableau14[[#This Row],[Colonne9]]-Tableau14[[#This Row],[Colonne10]]</calculatedColumnFormula>
    </tableColumn>
    <tableColumn id="12" name="Colonne12" headerRowDxfId="221" dataDxfId="220" headerRowCellStyle="Milliers 2" dataCellStyle="Milliers 2"/>
    <tableColumn id="14" name="Colonne14" headerRowDxfId="219" dataDxfId="218" headerRowCellStyle="Milliers 2" dataCellStyle="Milliers 2"/>
  </tableColumns>
  <tableStyleInfo name="TableStyleLight19" showFirstColumn="0" showLastColumn="0" showRowStripes="1" showColumnStripes="0"/>
</table>
</file>

<file path=xl/tables/table8.xml><?xml version="1.0" encoding="utf-8"?>
<table xmlns="http://schemas.openxmlformats.org/spreadsheetml/2006/main" id="15" name="Tableau15" displayName="Tableau15" ref="B60:P66" headerRowCount="0" totalsRowShown="0" headerRowDxfId="217" dataDxfId="216" headerRowCellStyle="Milliers 2" dataCellStyle="Milliers 2">
  <tableColumns count="15">
    <tableColumn id="1" name="Colonne1" headerRowDxfId="215" dataDxfId="214" headerRowCellStyle="Normal 2" dataCellStyle="Normal 2"/>
    <tableColumn id="13" name="Colonne13" headerRowDxfId="213" dataDxfId="212" headerRowCellStyle="Normal 2" dataCellStyle="Normal 2"/>
    <tableColumn id="2" name="Colonne2" dataDxfId="211" headerRowCellStyle="Normal 2" dataCellStyle="Normal 2"/>
    <tableColumn id="3" name="Colonne3" headerRowDxfId="210" dataDxfId="209" headerRowCellStyle="Normal 2" dataCellStyle="Normal 2"/>
    <tableColumn id="4" name="Colonne4" headerRowDxfId="208" dataDxfId="207" headerRowCellStyle="Milliers 2" dataCellStyle="Milliers 2"/>
    <tableColumn id="15" name="Colonne15" headerRowDxfId="206" dataDxfId="205" headerRowCellStyle="Milliers 2" dataCellStyle="Milliers 2"/>
    <tableColumn id="5" name="Colonne5" headerRowDxfId="204" dataDxfId="203" headerRowCellStyle="Milliers 2" dataCellStyle="Milliers 2"/>
    <tableColumn id="6" name="Colonne6" headerRowDxfId="202" dataDxfId="201" headerRowCellStyle="Milliers 2" dataCellStyle="Milliers 2"/>
    <tableColumn id="7" name="Colonne7" headerRowDxfId="200" dataDxfId="199" headerRowCellStyle="Milliers 2" dataCellStyle="Milliers 2">
      <calculatedColumnFormula>Tableau15[[#This Row],[Colonne5]]*Tableau15[[#This Row],[Colonne6]]</calculatedColumnFormula>
    </tableColumn>
    <tableColumn id="8" name="Colonne8" headerRowDxfId="198" dataDxfId="197" headerRowCellStyle="Milliers 2" dataCellStyle="Milliers 2">
      <calculatedColumnFormula>Tableau15[[#This Row],[Colonne5]]+Tableau15[[#This Row],[Colonne7]]</calculatedColumnFormula>
    </tableColumn>
    <tableColumn id="9" name="Colonne9" headerRowDxfId="196" dataDxfId="195" headerRowCellStyle="Milliers 2" dataCellStyle="Milliers 2"/>
    <tableColumn id="10" name="Colonne10" headerRowDxfId="194" dataDxfId="193" headerRowCellStyle="Milliers 2" dataCellStyle="Milliers 2"/>
    <tableColumn id="11" name="Colonne11" headerRowDxfId="192" dataDxfId="191" headerRowCellStyle="Milliers 2" dataCellStyle="Milliers 2">
      <calculatedColumnFormula>Tableau15[[#This Row],[Colonne5]]-Tableau15[[#This Row],[Colonne9]]-Tableau15[[#This Row],[Colonne10]]</calculatedColumnFormula>
    </tableColumn>
    <tableColumn id="12" name="Colonne12" headerRowDxfId="190" dataDxfId="189" headerRowCellStyle="Milliers 2" dataCellStyle="Milliers 2"/>
    <tableColumn id="14" name="Colonne14" headerRowDxfId="188" dataDxfId="187" headerRowCellStyle="Milliers 2" dataCellStyle="Milliers 2"/>
  </tableColumns>
  <tableStyleInfo name="TableStyleLight18" showFirstColumn="0" showLastColumn="0" showRowStripes="1" showColumnStripes="0"/>
</table>
</file>

<file path=xl/tables/table9.xml><?xml version="1.0" encoding="utf-8"?>
<table xmlns="http://schemas.openxmlformats.org/spreadsheetml/2006/main" id="16" name="Tableau16" displayName="Tableau16" ref="B69:P75" headerRowCount="0" totalsRowShown="0" headerRowDxfId="186" dataDxfId="185" headerRowCellStyle="Milliers 2" dataCellStyle="Milliers 2">
  <tableColumns count="15">
    <tableColumn id="1" name="Colonne1" headerRowDxfId="184" dataDxfId="183" headerRowCellStyle="Normal 2" dataCellStyle="Normal 2"/>
    <tableColumn id="13" name="Colonne13" headerRowDxfId="182" dataDxfId="181" headerRowCellStyle="Normal 2" dataCellStyle="Normal 2"/>
    <tableColumn id="2" name="Colonne2" dataDxfId="180" headerRowCellStyle="Normal 2" dataCellStyle="Normal 2"/>
    <tableColumn id="3" name="Colonne3" headerRowDxfId="179" dataDxfId="178" headerRowCellStyle="Normal 2" dataCellStyle="Normal 2"/>
    <tableColumn id="4" name="Colonne4" headerRowDxfId="177" dataDxfId="176" headerRowCellStyle="Milliers 2" dataCellStyle="Milliers 2"/>
    <tableColumn id="15" name="Colonne15" headerRowDxfId="175" dataDxfId="174" headerRowCellStyle="Milliers 2" dataCellStyle="Milliers 2"/>
    <tableColumn id="5" name="Colonne5" headerRowDxfId="173" dataDxfId="172" headerRowCellStyle="Milliers 2" dataCellStyle="Milliers 2"/>
    <tableColumn id="6" name="Colonne6" headerRowDxfId="171" dataDxfId="170" headerRowCellStyle="Milliers 2" dataCellStyle="Milliers 2"/>
    <tableColumn id="7" name="Colonne7" headerRowDxfId="169" dataDxfId="168" headerRowCellStyle="Milliers 2" dataCellStyle="Milliers 2">
      <calculatedColumnFormula>Tableau16[[#This Row],[Colonne5]]*Tableau16[[#This Row],[Colonne6]]</calculatedColumnFormula>
    </tableColumn>
    <tableColumn id="8" name="Colonne8" headerRowDxfId="167" dataDxfId="166" headerRowCellStyle="Milliers 2" dataCellStyle="Milliers 2">
      <calculatedColumnFormula>Tableau16[[#This Row],[Colonne5]]+Tableau16[[#This Row],[Colonne7]]</calculatedColumnFormula>
    </tableColumn>
    <tableColumn id="9" name="Colonne9" headerRowDxfId="165" dataDxfId="164" headerRowCellStyle="Milliers 2" dataCellStyle="Milliers 2"/>
    <tableColumn id="10" name="Colonne10" headerRowDxfId="163" dataDxfId="162" headerRowCellStyle="Milliers 2" dataCellStyle="Milliers 2"/>
    <tableColumn id="11" name="Colonne11" headerRowDxfId="161" dataDxfId="160" headerRowCellStyle="Milliers 2" dataCellStyle="Milliers 2">
      <calculatedColumnFormula>Tableau16[[#This Row],[Colonne5]]-Tableau16[[#This Row],[Colonne9]]-Tableau16[[#This Row],[Colonne10]]</calculatedColumnFormula>
    </tableColumn>
    <tableColumn id="12" name="Colonne12" headerRowDxfId="159" dataDxfId="158" headerRowCellStyle="Milliers 2" dataCellStyle="Milliers 2"/>
    <tableColumn id="14" name="Colonne14" headerRowDxfId="157" dataDxfId="156" headerRowCellStyle="Milliers 2" dataCellStyle="Milliers 2"/>
  </tableColumns>
  <tableStyleInfo name="TableStyleLight19" showFirstColumn="0" showLastColumn="0" showRowStripes="1" showColumnStripes="0"/>
</table>
</file>

<file path=xl/tables/table10.xml><?xml version="1.0" encoding="utf-8"?>
<table xmlns="http://schemas.openxmlformats.org/spreadsheetml/2006/main" id="17" name="Tableau17" displayName="Tableau17" ref="B78:P85" headerRowCount="0" totalsRowShown="0" headerRowDxfId="155" dataDxfId="154" headerRowCellStyle="Milliers 2" dataCellStyle="Milliers 2">
  <tableColumns count="15">
    <tableColumn id="1" name="Colonne1" headerRowDxfId="153" dataDxfId="152" headerRowCellStyle="Normal 2" dataCellStyle="Normal 2"/>
    <tableColumn id="13" name="Colonne13" headerRowDxfId="151" dataDxfId="150" headerRowCellStyle="Normal 2" dataCellStyle="Normal 2"/>
    <tableColumn id="2" name="Colonne2" dataDxfId="149" headerRowCellStyle="Normal 2" dataCellStyle="Normal 2"/>
    <tableColumn id="3" name="Colonne3" headerRowDxfId="148" dataDxfId="147" headerRowCellStyle="Normal 2" dataCellStyle="Normal 2"/>
    <tableColumn id="4" name="Colonne4" headerRowDxfId="146" dataDxfId="145" headerRowCellStyle="Milliers 2" dataCellStyle="Milliers 2"/>
    <tableColumn id="15" name="Colonne15" headerRowDxfId="144" dataDxfId="143" headerRowCellStyle="Milliers 2" dataCellStyle="Milliers 2"/>
    <tableColumn id="5" name="Colonne5" headerRowDxfId="142" dataDxfId="141" headerRowCellStyle="Milliers 2" dataCellStyle="Milliers 2"/>
    <tableColumn id="6" name="Colonne6" headerRowDxfId="140" dataDxfId="139" headerRowCellStyle="Milliers 2" dataCellStyle="Milliers 2"/>
    <tableColumn id="7" name="Colonne7" headerRowDxfId="138" dataDxfId="137" headerRowCellStyle="Milliers 2" dataCellStyle="Milliers 2">
      <calculatedColumnFormula>Tableau17[[#This Row],[Colonne5]]*Tableau17[[#This Row],[Colonne6]]</calculatedColumnFormula>
    </tableColumn>
    <tableColumn id="8" name="Colonne8" headerRowDxfId="136" dataDxfId="135" headerRowCellStyle="Milliers 2" dataCellStyle="Milliers 2">
      <calculatedColumnFormula>Tableau17[[#This Row],[Colonne5]]+Tableau17[[#This Row],[Colonne7]]</calculatedColumnFormula>
    </tableColumn>
    <tableColumn id="9" name="Colonne9" headerRowDxfId="134" dataDxfId="133" headerRowCellStyle="Milliers 2" dataCellStyle="Milliers 2"/>
    <tableColumn id="10" name="Colonne10" headerRowDxfId="132" dataDxfId="131" headerRowCellStyle="Milliers 2" dataCellStyle="Milliers 2"/>
    <tableColumn id="11" name="Colonne11" headerRowDxfId="130" dataDxfId="129" headerRowCellStyle="Milliers 2" dataCellStyle="Milliers 2">
      <calculatedColumnFormula>Tableau17[[#This Row],[Colonne5]]-Tableau17[[#This Row],[Colonne9]]-Tableau17[[#This Row],[Colonne10]]</calculatedColumnFormula>
    </tableColumn>
    <tableColumn id="12" name="Colonne12" headerRowDxfId="128" dataDxfId="127" headerRowCellStyle="Milliers 2" dataCellStyle="Milliers 2"/>
    <tableColumn id="14" name="Colonne14" headerRowDxfId="126" dataDxfId="125" headerRowCellStyle="Milliers 2" dataCellStyle="Milliers 2"/>
  </tableColumns>
  <tableStyleInfo name="TableStyleLight18" showFirstColumn="0" showLastColumn="0" showRowStripes="1" showColumnStripes="0"/>
</table>
</file>

<file path=xl/tables/table11.xml><?xml version="1.0" encoding="utf-8"?>
<table xmlns="http://schemas.openxmlformats.org/spreadsheetml/2006/main" id="18" name="Tableau18" displayName="Tableau18" ref="B88:P94" headerRowCount="0" totalsRowShown="0" headerRowDxfId="124" dataDxfId="123" headerRowCellStyle="Milliers 2" dataCellStyle="Milliers 2">
  <tableColumns count="15">
    <tableColumn id="1" name="Colonne1" headerRowDxfId="122" dataDxfId="121" headerRowCellStyle="Normal 2" dataCellStyle="Normal 2"/>
    <tableColumn id="13" name="Colonne13" headerRowDxfId="120" dataDxfId="119" headerRowCellStyle="Normal 2" dataCellStyle="Normal 2"/>
    <tableColumn id="2" name="Colonne2" dataDxfId="118" headerRowCellStyle="Normal 2" dataCellStyle="Normal 2"/>
    <tableColumn id="3" name="Colonne3" headerRowDxfId="117" dataDxfId="116" headerRowCellStyle="Normal 2" dataCellStyle="Normal 2"/>
    <tableColumn id="4" name="Colonne4" headerRowDxfId="115" dataDxfId="114" headerRowCellStyle="Milliers 2" dataCellStyle="Milliers 2"/>
    <tableColumn id="15" name="Colonne15" headerRowDxfId="113" dataDxfId="112" headerRowCellStyle="Milliers 2" dataCellStyle="Milliers 2"/>
    <tableColumn id="5" name="Colonne5" headerRowDxfId="111" dataDxfId="110" headerRowCellStyle="Milliers 2" dataCellStyle="Milliers 2"/>
    <tableColumn id="6" name="Colonne6" headerRowDxfId="109" dataDxfId="108" headerRowCellStyle="Milliers 2" dataCellStyle="Milliers 2"/>
    <tableColumn id="7" name="Colonne7" headerRowDxfId="107" dataDxfId="106" headerRowCellStyle="Milliers 2" dataCellStyle="Milliers 2">
      <calculatedColumnFormula>Tableau18[[#This Row],[Colonne5]]*Tableau18[[#This Row],[Colonne6]]</calculatedColumnFormula>
    </tableColumn>
    <tableColumn id="8" name="Colonne8" headerRowDxfId="105" dataDxfId="104" headerRowCellStyle="Milliers 2" dataCellStyle="Milliers 2">
      <calculatedColumnFormula>Tableau18[[#This Row],[Colonne5]]+Tableau18[[#This Row],[Colonne7]]</calculatedColumnFormula>
    </tableColumn>
    <tableColumn id="9" name="Colonne9" headerRowDxfId="103" dataDxfId="102" headerRowCellStyle="Milliers 2" dataCellStyle="Milliers 2"/>
    <tableColumn id="10" name="Colonne10" headerRowDxfId="101" dataDxfId="100" headerRowCellStyle="Milliers 2" dataCellStyle="Milliers 2"/>
    <tableColumn id="11" name="Colonne11" headerRowDxfId="99" dataDxfId="98" headerRowCellStyle="Milliers 2" dataCellStyle="Milliers 2">
      <calculatedColumnFormula>Tableau18[[#This Row],[Colonne5]]-Tableau18[[#This Row],[Colonne9]]-Tableau18[[#This Row],[Colonne10]]</calculatedColumnFormula>
    </tableColumn>
    <tableColumn id="12" name="Colonne12" headerRowDxfId="97" dataDxfId="96" headerRowCellStyle="Milliers 2" dataCellStyle="Milliers 2"/>
    <tableColumn id="14" name="Colonne14" headerRowDxfId="95" dataDxfId="94" headerRowCellStyle="Milliers 2" dataCellStyle="Milliers 2"/>
  </tableColumns>
  <tableStyleInfo name="TableStyleLight19" showFirstColumn="0" showLastColumn="0" showRowStripes="1" showColumnStripes="0"/>
</table>
</file>

<file path=xl/tables/table12.xml><?xml version="1.0" encoding="utf-8"?>
<table xmlns="http://schemas.openxmlformats.org/spreadsheetml/2006/main" id="19" name="Tableau19" displayName="Tableau19" ref="B97:P103" headerRowCount="0" totalsRowShown="0" headerRowDxfId="93" dataDxfId="92" headerRowCellStyle="Milliers 2" dataCellStyle="Milliers 2">
  <tableColumns count="15">
    <tableColumn id="1" name="Colonne1" headerRowDxfId="91" dataDxfId="90" headerRowCellStyle="Normal 2" dataCellStyle="Normal 2"/>
    <tableColumn id="13" name="Colonne13" headerRowDxfId="89" dataDxfId="88" headerRowCellStyle="Normal 2" dataCellStyle="Normal 2"/>
    <tableColumn id="2" name="Colonne2" dataDxfId="87" headerRowCellStyle="Normal 2" dataCellStyle="Normal 2"/>
    <tableColumn id="3" name="Colonne3" headerRowDxfId="86" dataDxfId="85" headerRowCellStyle="Normal 2" dataCellStyle="Normal 2"/>
    <tableColumn id="4" name="Colonne4" headerRowDxfId="84" dataDxfId="83" headerRowCellStyle="Milliers 2" dataCellStyle="Milliers 2"/>
    <tableColumn id="15" name="Colonne15" headerRowDxfId="82" dataDxfId="81" headerRowCellStyle="Milliers 2" dataCellStyle="Milliers 2"/>
    <tableColumn id="5" name="Colonne5" headerRowDxfId="80" dataDxfId="79" headerRowCellStyle="Milliers 2" dataCellStyle="Milliers 2"/>
    <tableColumn id="6" name="Colonne6" headerRowDxfId="78" dataDxfId="77" headerRowCellStyle="Milliers 2" dataCellStyle="Milliers 2"/>
    <tableColumn id="7" name="Colonne7" headerRowDxfId="76" dataDxfId="75" headerRowCellStyle="Milliers 2" dataCellStyle="Milliers 2">
      <calculatedColumnFormula>Tableau19[[#This Row],[Colonne5]]*Tableau19[[#This Row],[Colonne6]]</calculatedColumnFormula>
    </tableColumn>
    <tableColumn id="8" name="Colonne8" headerRowDxfId="74" dataDxfId="73" headerRowCellStyle="Milliers 2" dataCellStyle="Milliers 2">
      <calculatedColumnFormula>Tableau19[[#This Row],[Colonne5]]+Tableau19[[#This Row],[Colonne7]]</calculatedColumnFormula>
    </tableColumn>
    <tableColumn id="9" name="Colonne9" headerRowDxfId="72" dataDxfId="71" headerRowCellStyle="Milliers 2" dataCellStyle="Milliers 2"/>
    <tableColumn id="10" name="Colonne10" headerRowDxfId="70" dataDxfId="69" headerRowCellStyle="Milliers 2" dataCellStyle="Milliers 2"/>
    <tableColumn id="11" name="Colonne11" headerRowDxfId="68" dataDxfId="67" headerRowCellStyle="Milliers 2" dataCellStyle="Milliers 2">
      <calculatedColumnFormula>Tableau19[[#This Row],[Colonne5]]-Tableau19[[#This Row],[Colonne9]]-Tableau19[[#This Row],[Colonne10]]</calculatedColumnFormula>
    </tableColumn>
    <tableColumn id="12" name="Colonne12" headerRowDxfId="66" dataDxfId="65" headerRowCellStyle="Milliers 2" dataCellStyle="Milliers 2"/>
    <tableColumn id="14" name="Colonne14" headerRowDxfId="64" dataDxfId="63" headerRowCellStyle="Milliers 2" dataCellStyle="Milliers 2"/>
  </tableColumns>
  <tableStyleInfo name="TableStyleLight18" showFirstColumn="0" showLastColumn="0" showRowStripes="1" showColumnStripes="0"/>
</table>
</file>

<file path=xl/tables/table13.xml><?xml version="1.0" encoding="utf-8"?>
<table xmlns="http://schemas.openxmlformats.org/spreadsheetml/2006/main" id="20" name="Tableau20" displayName="Tableau20" ref="B106:P112" headerRowCount="0" totalsRowShown="0" headerRowDxfId="62" dataDxfId="61" headerRowCellStyle="Milliers 2" dataCellStyle="Milliers 2">
  <tableColumns count="15">
    <tableColumn id="1" name="Colonne1" headerRowDxfId="60" dataDxfId="59" headerRowCellStyle="Normal 2" dataCellStyle="Normal 2"/>
    <tableColumn id="13" name="Colonne13" headerRowDxfId="58" dataDxfId="57" headerRowCellStyle="Normal 2" dataCellStyle="Normal 2"/>
    <tableColumn id="2" name="Colonne2" dataDxfId="56" headerRowCellStyle="Normal 2" dataCellStyle="Normal 2"/>
    <tableColumn id="3" name="Colonne3" headerRowDxfId="55" dataDxfId="54" headerRowCellStyle="Normal 2" dataCellStyle="Normal 2"/>
    <tableColumn id="4" name="Colonne4" headerRowDxfId="53" dataDxfId="52" headerRowCellStyle="Milliers 2" dataCellStyle="Milliers 2"/>
    <tableColumn id="15" name="Colonne15" headerRowDxfId="51" dataDxfId="50" headerRowCellStyle="Milliers 2" dataCellStyle="Milliers 2"/>
    <tableColumn id="5" name="Colonne5" headerRowDxfId="49" dataDxfId="48" headerRowCellStyle="Milliers 2" dataCellStyle="Milliers 2"/>
    <tableColumn id="6" name="Colonne6" headerRowDxfId="47" dataDxfId="46" headerRowCellStyle="Milliers 2" dataCellStyle="Milliers 2"/>
    <tableColumn id="7" name="Colonne7" headerRowDxfId="45" dataDxfId="44" headerRowCellStyle="Milliers 2" dataCellStyle="Milliers 2">
      <calculatedColumnFormula>Tableau20[[#This Row],[Colonne5]]*Tableau20[[#This Row],[Colonne6]]</calculatedColumnFormula>
    </tableColumn>
    <tableColumn id="8" name="Colonne8" headerRowDxfId="43" dataDxfId="42" headerRowCellStyle="Milliers 2" dataCellStyle="Milliers 2">
      <calculatedColumnFormula>Tableau20[[#This Row],[Colonne5]]+Tableau20[[#This Row],[Colonne7]]</calculatedColumnFormula>
    </tableColumn>
    <tableColumn id="9" name="Colonne9" headerRowDxfId="41" dataDxfId="40" headerRowCellStyle="Milliers 2" dataCellStyle="Milliers 2"/>
    <tableColumn id="10" name="Colonne10" headerRowDxfId="39" dataDxfId="38" headerRowCellStyle="Milliers 2" dataCellStyle="Milliers 2"/>
    <tableColumn id="11" name="Colonne11" headerRowDxfId="37" dataDxfId="36" headerRowCellStyle="Milliers 2" dataCellStyle="Milliers 2">
      <calculatedColumnFormula>Tableau20[[#This Row],[Colonne5]]-Tableau20[[#This Row],[Colonne9]]-Tableau20[[#This Row],[Colonne10]]</calculatedColumnFormula>
    </tableColumn>
    <tableColumn id="12" name="Colonne12" headerRowDxfId="35" dataDxfId="34" headerRowCellStyle="Milliers 2" dataCellStyle="Milliers 2"/>
    <tableColumn id="14" name="Colonne14" headerRowDxfId="33" dataDxfId="32" headerRowCellStyle="Milliers 2" dataCellStyle="Milliers 2"/>
  </tableColumns>
  <tableStyleInfo name="TableStyleLight19" showFirstColumn="0" showLastColumn="0" showRowStripes="1" showColumnStripes="0"/>
</table>
</file>

<file path=xl/tables/table14.xml><?xml version="1.0" encoding="utf-8"?>
<table xmlns="http://schemas.openxmlformats.org/spreadsheetml/2006/main" id="21" name="Tableau151" displayName="Tableau151" ref="A5:M14" headerRowCount="0" totalsRowShown="0" tableBorderDxfId="31">
  <tableColumns count="13">
    <tableColumn id="1" name="Colonne1" dataDxfId="30"/>
    <tableColumn id="2" name="Colonne2" headerRowDxfId="29" dataDxfId="28"/>
    <tableColumn id="5" name="Colonne5" headerRowDxfId="27" dataDxfId="26"/>
    <tableColumn id="14" name="Colonne10" headerRowDxfId="25" dataDxfId="8"/>
    <tableColumn id="16" name="Colonne13" headerRowDxfId="24" dataDxfId="6"/>
    <tableColumn id="3" name="Colonne3" headerRowDxfId="23" dataDxfId="7" dataCellStyle="Milliers 2"/>
    <tableColumn id="15" name="Colonne12" headerRowDxfId="22" dataDxfId="21" dataCellStyle="Milliers 2"/>
    <tableColumn id="4" name="Colonne4" headerRowDxfId="20" dataDxfId="19"/>
    <tableColumn id="13" name="Colonne6" headerRowDxfId="18" dataDxfId="17"/>
    <tableColumn id="7" name="Colonne7" headerRowDxfId="16" dataDxfId="15"/>
    <tableColumn id="8" name="Colonne8" headerRowDxfId="14" dataDxfId="13"/>
    <tableColumn id="9" name="Colonne9" headerRowDxfId="12" dataDxfId="11">
      <calculatedColumnFormula>IF(COUNT(Tableau151[[#This Row],[Colonne1]]),Tableau151[[#This Row],[Colonne1]]+14,"")</calculatedColumnFormula>
    </tableColumn>
    <tableColumn id="11" name="Colonne11" headerRowDxfId="10" dataDxfId="9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S564"/>
  <sheetViews>
    <sheetView tabSelected="1" workbookViewId="0">
      <selection activeCell="K15" sqref="K15"/>
    </sheetView>
  </sheetViews>
  <sheetFormatPr baseColWidth="10" defaultColWidth="10.85546875" defaultRowHeight="12.75" x14ac:dyDescent="0.25"/>
  <cols>
    <col min="1" max="1" width="5.7109375" style="3" customWidth="1"/>
    <col min="2" max="2" width="10.42578125" style="3" customWidth="1"/>
    <col min="3" max="3" width="18.5703125" style="65" customWidth="1"/>
    <col min="4" max="4" width="15.28515625" style="3" customWidth="1"/>
    <col min="5" max="5" width="21.28515625" style="55" customWidth="1"/>
    <col min="6" max="6" width="15.28515625" style="55" customWidth="1"/>
    <col min="7" max="7" width="14.42578125" style="49" customWidth="1"/>
    <col min="8" max="8" width="15" style="56" customWidth="1"/>
    <col min="9" max="9" width="12" style="49" customWidth="1"/>
    <col min="10" max="12" width="18.85546875" style="55" customWidth="1"/>
    <col min="13" max="13" width="19" style="55" customWidth="1"/>
    <col min="14" max="14" width="15.7109375" style="57" customWidth="1"/>
    <col min="15" max="15" width="14" style="57" customWidth="1"/>
    <col min="16" max="16" width="12.42578125" style="49" customWidth="1"/>
    <col min="17" max="17" width="8.42578125" style="58" customWidth="1"/>
    <col min="18" max="18" width="3.42578125" style="3" customWidth="1"/>
    <col min="19" max="19" width="16.42578125" style="56" customWidth="1"/>
    <col min="20" max="20" width="10.85546875" style="57"/>
    <col min="21" max="21" width="12.85546875" style="55" bestFit="1" customWidth="1"/>
    <col min="22" max="31" width="10.85546875" style="3"/>
    <col min="32" max="32" width="12.42578125" style="3" customWidth="1"/>
    <col min="33" max="16384" width="10.85546875" style="3"/>
  </cols>
  <sheetData>
    <row r="1" spans="2:45" ht="17.25" customHeight="1" x14ac:dyDescent="0.25"/>
    <row r="2" spans="2:45" ht="17.25" customHeight="1" x14ac:dyDescent="0.25">
      <c r="E2" s="80" t="s">
        <v>9</v>
      </c>
      <c r="H2" s="59"/>
      <c r="Q2" s="12"/>
      <c r="R2" s="12"/>
      <c r="S2" s="59"/>
      <c r="T2" s="60"/>
      <c r="U2" s="56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</row>
    <row r="3" spans="2:45" ht="17.25" customHeight="1" x14ac:dyDescent="0.25">
      <c r="Q3" s="61"/>
      <c r="R3" s="12"/>
      <c r="T3" s="60"/>
      <c r="U3" s="56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</row>
    <row r="4" spans="2:45" ht="42" customHeight="1" x14ac:dyDescent="0.25">
      <c r="B4" s="43" t="s">
        <v>75</v>
      </c>
      <c r="C4" s="66" t="s">
        <v>76</v>
      </c>
      <c r="D4" s="13" t="s">
        <v>21</v>
      </c>
      <c r="E4" s="14" t="s">
        <v>0</v>
      </c>
      <c r="F4" s="14" t="s">
        <v>1</v>
      </c>
      <c r="G4" s="41" t="s">
        <v>77</v>
      </c>
      <c r="H4" s="14" t="s">
        <v>22</v>
      </c>
      <c r="I4" s="14" t="s">
        <v>5</v>
      </c>
      <c r="J4" s="14" t="s">
        <v>3</v>
      </c>
      <c r="K4" s="14" t="s">
        <v>20</v>
      </c>
      <c r="L4" s="14" t="s">
        <v>2</v>
      </c>
      <c r="M4" s="14" t="s">
        <v>4</v>
      </c>
      <c r="N4" s="15" t="s">
        <v>68</v>
      </c>
      <c r="O4" s="40" t="s">
        <v>69</v>
      </c>
      <c r="P4" s="41" t="s">
        <v>70</v>
      </c>
      <c r="Q4" s="3"/>
      <c r="S4" s="7"/>
      <c r="T4" s="8"/>
      <c r="U4" s="9"/>
      <c r="V4" s="11"/>
      <c r="W4" s="12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2"/>
      <c r="AK4" s="12"/>
      <c r="AL4" s="12"/>
      <c r="AM4" s="12"/>
      <c r="AN4" s="12"/>
      <c r="AO4" s="12"/>
      <c r="AP4" s="12"/>
      <c r="AQ4" s="12"/>
      <c r="AR4" s="12"/>
      <c r="AS4" s="12"/>
    </row>
    <row r="5" spans="2:45" s="44" customFormat="1" ht="24.75" customHeight="1" x14ac:dyDescent="0.25">
      <c r="B5" s="12"/>
      <c r="C5" s="67"/>
      <c r="D5" s="12"/>
      <c r="E5" s="8"/>
      <c r="F5" s="8"/>
      <c r="G5" s="81"/>
      <c r="H5" s="7"/>
      <c r="I5" s="7"/>
      <c r="J5" s="7"/>
      <c r="K5" s="7"/>
      <c r="L5" s="7"/>
      <c r="M5" s="7"/>
      <c r="N5" s="11"/>
      <c r="O5" s="7"/>
      <c r="P5" s="7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</row>
    <row r="6" spans="2:45" ht="18" customHeight="1" x14ac:dyDescent="0.25">
      <c r="B6" s="44" t="s">
        <v>7</v>
      </c>
      <c r="C6" s="68"/>
      <c r="D6" s="44" t="str">
        <f>IF(Devis!M4="Gagner",Devis!B4,"")</f>
        <v/>
      </c>
      <c r="E6" s="44" t="str">
        <f>IF(Devis!M4="Gagner",Devis!C5,"")</f>
        <v/>
      </c>
      <c r="F6" s="50" t="str">
        <f>IF(Devis!M4="Gagner",Devis!D4,"")</f>
        <v/>
      </c>
      <c r="G6" s="50" t="str">
        <f>IF(Devis!M4="Gagner",Devis!E4,"")</f>
        <v/>
      </c>
      <c r="H6" s="50" t="str">
        <f>IF(Devis!M4="Gagner",Devis!F4,"")</f>
        <v/>
      </c>
      <c r="I6" s="44" t="str">
        <f>IF(Devis!M4="Gagner",Devis!G4,"")</f>
        <v/>
      </c>
      <c r="J6" s="51"/>
      <c r="K6" s="51"/>
      <c r="L6" s="50"/>
      <c r="M6" s="50"/>
      <c r="N6" s="50"/>
      <c r="O6" s="50"/>
      <c r="P6" s="52"/>
      <c r="Q6" s="60"/>
      <c r="R6" s="60"/>
      <c r="S6" s="49"/>
      <c r="T6" s="46"/>
      <c r="U6" s="12"/>
      <c r="V6" s="47"/>
      <c r="W6" s="60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53"/>
      <c r="AJ6" s="12"/>
      <c r="AK6" s="12"/>
      <c r="AL6" s="12"/>
      <c r="AM6" s="12"/>
      <c r="AN6" s="12"/>
      <c r="AO6" s="12"/>
      <c r="AP6" s="12"/>
      <c r="AQ6" s="12"/>
      <c r="AR6" s="12"/>
      <c r="AS6" s="12"/>
    </row>
    <row r="7" spans="2:45" ht="18" customHeight="1" x14ac:dyDescent="0.25">
      <c r="B7" s="3">
        <v>11701</v>
      </c>
      <c r="C7" s="65">
        <v>42696</v>
      </c>
      <c r="D7" s="12" t="str">
        <f>IF(Devis!M5="Gagner",Devis!B5,"")</f>
        <v>17J11</v>
      </c>
      <c r="E7" s="12" t="str">
        <f>IF(Devis!M5="Gagner",Devis!C6,"")</f>
        <v>Chambon</v>
      </c>
      <c r="F7" s="12" t="str">
        <f>IF(Devis!M5="Gagner",Devis!D5,"")</f>
        <v>Wc</v>
      </c>
      <c r="G7" s="12">
        <f>IF(Devis!M5="Gagner",Devis!E5,"")</f>
        <v>10</v>
      </c>
      <c r="H7" s="12">
        <f>IF(Devis!M5="Gagner",Devis!F5,"")</f>
        <v>1500</v>
      </c>
      <c r="I7" s="12">
        <f>IF(Devis!M5="Gagner",Devis!G5,"")</f>
        <v>0.1</v>
      </c>
      <c r="J7" s="47">
        <f>Tableau9[[#This Row],[Colonne5]]*Tableau9[[#This Row],[Colonne6]]</f>
        <v>150</v>
      </c>
      <c r="K7" s="49">
        <f>Tableau9[[#This Row],[Colonne5]]+Tableau9[[#This Row],[Colonne7]]</f>
        <v>1650</v>
      </c>
      <c r="L7" s="47"/>
      <c r="M7" s="47"/>
      <c r="N7" s="47">
        <f>Tableau9[[#This Row],[Colonne5]]-Tableau9[[#This Row],[Colonne9]]-Tableau9[[#This Row],[Colonne10]]</f>
        <v>1500</v>
      </c>
      <c r="O7" s="56"/>
      <c r="P7" s="52"/>
      <c r="Q7" s="60"/>
      <c r="R7" s="60"/>
      <c r="S7" s="49"/>
      <c r="T7" s="46"/>
      <c r="U7" s="12"/>
      <c r="V7" s="47"/>
      <c r="W7" s="60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53"/>
      <c r="AJ7" s="12"/>
      <c r="AK7" s="12"/>
      <c r="AL7" s="12"/>
      <c r="AM7" s="12"/>
      <c r="AN7" s="12"/>
      <c r="AO7" s="12"/>
      <c r="AP7" s="12"/>
      <c r="AQ7" s="12"/>
      <c r="AR7" s="12"/>
      <c r="AS7" s="12"/>
    </row>
    <row r="8" spans="2:45" ht="18" customHeight="1" x14ac:dyDescent="0.25">
      <c r="B8" s="3">
        <v>11702</v>
      </c>
      <c r="D8" s="12" t="str">
        <f>IF(Devis!M6="Gagner",Devis!B6,"")</f>
        <v/>
      </c>
      <c r="E8" s="12" t="str">
        <f>IF(Devis!M6="Gagner",Devis!C7,"")</f>
        <v/>
      </c>
      <c r="F8" s="47" t="str">
        <f>IF(Devis!M6="Gagner",Devis!D6,"")</f>
        <v/>
      </c>
      <c r="G8" s="47" t="str">
        <f>IF(Devis!M6="Gagner",Devis!E6,"")</f>
        <v/>
      </c>
      <c r="H8" s="47" t="str">
        <f>IF(Devis!M6="Gagner",Devis!F6,"")</f>
        <v/>
      </c>
      <c r="I8" s="83" t="str">
        <f>IF(Devis!M6="Gagner",Devis!G6,"")</f>
        <v/>
      </c>
      <c r="J8" s="47" t="e">
        <f>Tableau9[[#This Row],[Colonne5]]*Tableau9[[#This Row],[Colonne6]]</f>
        <v>#VALUE!</v>
      </c>
      <c r="K8" s="49" t="e">
        <f>Tableau9[[#This Row],[Colonne5]]+Tableau9[[#This Row],[Colonne7]]</f>
        <v>#VALUE!</v>
      </c>
      <c r="L8" s="47"/>
      <c r="M8" s="47"/>
      <c r="N8" s="47" t="e">
        <f>Tableau9[[#This Row],[Colonne5]]-Tableau9[[#This Row],[Colonne9]]-Tableau9[[#This Row],[Colonne10]]</f>
        <v>#VALUE!</v>
      </c>
      <c r="O8" s="56"/>
      <c r="P8" s="52"/>
      <c r="Q8" s="60"/>
      <c r="R8" s="60"/>
      <c r="S8" s="49"/>
      <c r="T8" s="46"/>
      <c r="U8" s="48"/>
      <c r="V8" s="47"/>
      <c r="W8" s="60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53"/>
      <c r="AJ8" s="12"/>
      <c r="AK8" s="12"/>
      <c r="AL8" s="12"/>
      <c r="AM8" s="12"/>
      <c r="AN8" s="12"/>
      <c r="AO8" s="12"/>
      <c r="AP8" s="12"/>
      <c r="AQ8" s="12"/>
      <c r="AR8" s="12"/>
      <c r="AS8" s="12"/>
    </row>
    <row r="9" spans="2:45" ht="18" customHeight="1" x14ac:dyDescent="0.25">
      <c r="B9" s="3">
        <v>11703</v>
      </c>
      <c r="D9" s="12" t="str">
        <f>IF(Devis!M7="Gagner",Devis!B7,"")</f>
        <v>17J13</v>
      </c>
      <c r="E9" s="12" t="str">
        <f>IF(Devis!M7="Gagner",Devis!C8,"")</f>
        <v>perreton</v>
      </c>
      <c r="F9" s="47" t="str">
        <f>IF(Devis!M7="Gagner",Devis!D7,"")</f>
        <v>Plomberie</v>
      </c>
      <c r="G9" s="47">
        <f>IF(Devis!M7="Gagner",Devis!E7,"")</f>
        <v>30</v>
      </c>
      <c r="H9" s="47">
        <f>IF(Devis!M7="Gagner",Devis!F7,"")</f>
        <v>300</v>
      </c>
      <c r="I9" s="83">
        <f>IF(Devis!M7="Gagner",Devis!G7,"")</f>
        <v>0.1</v>
      </c>
      <c r="J9" s="47">
        <f>Tableau9[[#This Row],[Colonne5]]*Tableau9[[#This Row],[Colonne6]]</f>
        <v>30</v>
      </c>
      <c r="K9" s="49">
        <f>Tableau9[[#This Row],[Colonne5]]+Tableau9[[#This Row],[Colonne7]]</f>
        <v>330</v>
      </c>
      <c r="L9" s="47"/>
      <c r="M9" s="47"/>
      <c r="N9" s="47">
        <f>Tableau9[[#This Row],[Colonne5]]-Tableau9[[#This Row],[Colonne9]]-Tableau9[[#This Row],[Colonne10]]</f>
        <v>300</v>
      </c>
      <c r="O9" s="56"/>
      <c r="P9" s="52"/>
      <c r="Q9" s="60"/>
      <c r="R9" s="60"/>
      <c r="S9" s="49"/>
      <c r="T9" s="46"/>
      <c r="U9" s="12"/>
      <c r="V9" s="47"/>
      <c r="W9" s="60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53"/>
      <c r="AJ9" s="12"/>
      <c r="AK9" s="12"/>
      <c r="AL9" s="12"/>
      <c r="AM9" s="12"/>
      <c r="AN9" s="12"/>
      <c r="AO9" s="12"/>
      <c r="AP9" s="12"/>
      <c r="AQ9" s="12"/>
      <c r="AR9" s="12"/>
      <c r="AS9" s="12"/>
    </row>
    <row r="10" spans="2:45" ht="18" customHeight="1" x14ac:dyDescent="0.25">
      <c r="B10" s="3">
        <v>11704</v>
      </c>
      <c r="D10" s="12" t="str">
        <f>IF(Devis!M8="Gagner",Devis!B8,"")</f>
        <v/>
      </c>
      <c r="E10" s="12" t="str">
        <f>IF(Devis!M8="Gagner",Devis!C9,"")</f>
        <v/>
      </c>
      <c r="F10" s="47" t="str">
        <f>IF(Devis!M8="Gagner",Devis!D8,"")</f>
        <v/>
      </c>
      <c r="G10" s="47" t="str">
        <f>IF(Devis!M8="Gagner",Devis!E8,"")</f>
        <v/>
      </c>
      <c r="H10" s="47" t="str">
        <f>IF(Devis!M8="Gagner",Devis!F8,"")</f>
        <v/>
      </c>
      <c r="I10" s="83" t="str">
        <f>IF(Devis!M8="Gagner",Devis!G8,"")</f>
        <v/>
      </c>
      <c r="J10" s="47" t="e">
        <f>Tableau9[[#This Row],[Colonne5]]*Tableau9[[#This Row],[Colonne6]]</f>
        <v>#VALUE!</v>
      </c>
      <c r="K10" s="49" t="e">
        <f>Tableau9[[#This Row],[Colonne5]]+Tableau9[[#This Row],[Colonne7]]</f>
        <v>#VALUE!</v>
      </c>
      <c r="L10" s="47"/>
      <c r="M10" s="47"/>
      <c r="N10" s="47" t="e">
        <f>Tableau9[[#This Row],[Colonne5]]-Tableau9[[#This Row],[Colonne9]]-Tableau9[[#This Row],[Colonne10]]</f>
        <v>#VALUE!</v>
      </c>
      <c r="O10" s="56"/>
      <c r="P10" s="52"/>
      <c r="Q10" s="60"/>
      <c r="R10" s="60"/>
      <c r="S10" s="49"/>
      <c r="T10" s="46"/>
      <c r="U10" s="12"/>
      <c r="V10" s="47"/>
      <c r="W10" s="60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53"/>
      <c r="AJ10" s="12"/>
      <c r="AK10" s="12"/>
      <c r="AL10" s="12"/>
      <c r="AM10" s="12"/>
      <c r="AN10" s="12"/>
      <c r="AO10" s="12"/>
      <c r="AP10" s="12"/>
      <c r="AQ10" s="12"/>
      <c r="AR10" s="12"/>
      <c r="AS10" s="12"/>
    </row>
    <row r="11" spans="2:45" ht="18" customHeight="1" x14ac:dyDescent="0.25">
      <c r="B11" s="3">
        <v>11705</v>
      </c>
      <c r="D11" s="12" t="str">
        <f>IF(Devis!M9="Gagner",Devis!B9,"")</f>
        <v>17J15</v>
      </c>
      <c r="E11" s="12">
        <f>IF(Devis!M9="Gagner",Devis!C10,"")</f>
        <v>0</v>
      </c>
      <c r="F11" s="56" t="str">
        <f>IF(Devis!M9="Gagner",Devis!D9,"")</f>
        <v>Pièce détaché</v>
      </c>
      <c r="G11" s="56">
        <f>IF(Devis!M9="Gagner",Devis!E9,"")</f>
        <v>50</v>
      </c>
      <c r="H11" s="56">
        <f>IF(Devis!M9="Gagner",Devis!F9,"")</f>
        <v>14000</v>
      </c>
      <c r="I11" s="83">
        <f>IF(Devis!M9="Gagner",Devis!G9,"")</f>
        <v>0.1</v>
      </c>
      <c r="J11" s="47">
        <f>Tableau9[[#This Row],[Colonne5]]*Tableau9[[#This Row],[Colonne6]]</f>
        <v>1400</v>
      </c>
      <c r="K11" s="49">
        <f>Tableau9[[#This Row],[Colonne5]]+Tableau9[[#This Row],[Colonne7]]</f>
        <v>15400</v>
      </c>
      <c r="L11" s="56"/>
      <c r="M11" s="56"/>
      <c r="N11" s="56">
        <f>Tableau9[[#This Row],[Colonne5]]-Tableau9[[#This Row],[Colonne9]]-Tableau9[[#This Row],[Colonne10]]</f>
        <v>14000</v>
      </c>
      <c r="O11" s="56"/>
      <c r="P11" s="52"/>
      <c r="Q11" s="60"/>
      <c r="R11" s="60"/>
      <c r="S11" s="49"/>
      <c r="T11" s="46"/>
      <c r="U11" s="48"/>
      <c r="V11" s="47"/>
      <c r="W11" s="60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53"/>
      <c r="AJ11" s="12"/>
      <c r="AK11" s="12"/>
      <c r="AL11" s="12"/>
      <c r="AM11" s="12"/>
      <c r="AN11" s="12"/>
      <c r="AO11" s="12"/>
      <c r="AP11" s="12"/>
      <c r="AQ11" s="12"/>
      <c r="AR11" s="12"/>
      <c r="AS11" s="12"/>
    </row>
    <row r="12" spans="2:45" ht="18" customHeight="1" x14ac:dyDescent="0.25">
      <c r="B12" s="3">
        <v>11706</v>
      </c>
      <c r="D12" s="12" t="str">
        <f>IF(Devis!M10="Gagner",Devis!B10,"")</f>
        <v/>
      </c>
      <c r="E12" s="12" t="str">
        <f>IF(Devis!M10="Gagner",Devis!C11,"")</f>
        <v/>
      </c>
      <c r="F12" s="56" t="str">
        <f>IF(Devis!M10="Gagner",Devis!D10,"")</f>
        <v/>
      </c>
      <c r="G12" s="56" t="str">
        <f>IF(Devis!M10="Gagner",Devis!E10,"")</f>
        <v/>
      </c>
      <c r="H12" s="56" t="str">
        <f>IF(Devis!M10="Gagner",Devis!F10,"")</f>
        <v/>
      </c>
      <c r="I12" s="83" t="str">
        <f>IF(Devis!M10="Gagner",Devis!G10,"")</f>
        <v/>
      </c>
      <c r="J12" s="47" t="e">
        <f>Tableau9[[#This Row],[Colonne5]]*Tableau9[[#This Row],[Colonne6]]</f>
        <v>#VALUE!</v>
      </c>
      <c r="K12" s="49" t="e">
        <f>Tableau9[[#This Row],[Colonne5]]+Tableau9[[#This Row],[Colonne7]]</f>
        <v>#VALUE!</v>
      </c>
      <c r="L12" s="56"/>
      <c r="M12" s="56"/>
      <c r="N12" s="56" t="e">
        <f>Tableau9[[#This Row],[Colonne5]]-Tableau9[[#This Row],[Colonne9]]-Tableau9[[#This Row],[Colonne10]]</f>
        <v>#VALUE!</v>
      </c>
      <c r="O12" s="56"/>
      <c r="P12" s="52"/>
      <c r="Q12" s="60"/>
      <c r="R12" s="60"/>
      <c r="S12" s="49"/>
      <c r="T12" s="46"/>
      <c r="U12" s="12"/>
      <c r="V12" s="47"/>
      <c r="W12" s="60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53"/>
      <c r="AJ12" s="12"/>
      <c r="AK12" s="12"/>
      <c r="AL12" s="12"/>
      <c r="AM12" s="12"/>
      <c r="AN12" s="12"/>
      <c r="AO12" s="12"/>
      <c r="AP12" s="12"/>
      <c r="AQ12" s="12"/>
      <c r="AR12" s="12"/>
      <c r="AS12" s="12"/>
    </row>
    <row r="13" spans="2:45" ht="18" customHeight="1" x14ac:dyDescent="0.25">
      <c r="C13" s="69"/>
      <c r="D13" s="12"/>
      <c r="E13" s="56"/>
      <c r="F13" s="56"/>
      <c r="H13" s="47"/>
      <c r="J13" s="56"/>
      <c r="K13" s="56"/>
      <c r="L13" s="56"/>
      <c r="M13" s="47"/>
      <c r="N13" s="60"/>
      <c r="O13" s="60"/>
      <c r="Q13" s="46"/>
      <c r="R13" s="12"/>
      <c r="S13" s="47"/>
      <c r="T13" s="60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53"/>
      <c r="AG13" s="12"/>
      <c r="AH13" s="12"/>
      <c r="AI13" s="12"/>
      <c r="AJ13" s="12"/>
      <c r="AK13" s="12"/>
      <c r="AL13" s="12"/>
      <c r="AM13" s="12"/>
      <c r="AN13" s="12"/>
      <c r="AO13" s="12"/>
      <c r="AP13" s="12"/>
    </row>
    <row r="14" spans="2:45" ht="18" customHeight="1" x14ac:dyDescent="0.25">
      <c r="B14" s="45"/>
      <c r="C14" s="70"/>
      <c r="D14" s="45"/>
      <c r="E14" s="47"/>
      <c r="F14" s="47"/>
      <c r="H14" s="47"/>
      <c r="J14" s="47"/>
      <c r="K14" s="47"/>
      <c r="L14" s="47"/>
      <c r="M14" s="47"/>
      <c r="N14" s="60"/>
      <c r="O14" s="60"/>
      <c r="Q14" s="46"/>
      <c r="R14" s="12"/>
      <c r="S14" s="47"/>
      <c r="T14" s="60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53"/>
      <c r="AG14" s="12"/>
      <c r="AH14" s="12"/>
      <c r="AI14" s="12"/>
      <c r="AJ14" s="12"/>
      <c r="AK14" s="12"/>
      <c r="AL14" s="12"/>
      <c r="AM14" s="12"/>
      <c r="AN14" s="12"/>
      <c r="AO14" s="12"/>
      <c r="AP14" s="12"/>
    </row>
    <row r="15" spans="2:45" ht="18" customHeight="1" x14ac:dyDescent="0.25">
      <c r="B15" s="3" t="s">
        <v>8</v>
      </c>
      <c r="D15" s="12"/>
      <c r="E15" s="12"/>
      <c r="F15" s="56"/>
      <c r="G15" s="56"/>
      <c r="J15" s="47">
        <f>Tableau10[[#This Row],[Colonne5]]*Tableau10[[#This Row],[Colonne6]]</f>
        <v>0</v>
      </c>
      <c r="K15" s="49">
        <f>Tableau10[[#This Row],[Colonne5]]+Tableau10[[#This Row],[Colonne7]]</f>
        <v>0</v>
      </c>
      <c r="L15" s="56"/>
      <c r="M15" s="56"/>
      <c r="N15" s="56">
        <f>Tableau10[[#This Row],[Colonne5]]-Tableau10[[#This Row],[Colonne9]]-Tableau10[[#This Row],[Colonne10]]</f>
        <v>0</v>
      </c>
      <c r="O15" s="56"/>
      <c r="P15" s="47"/>
      <c r="Q15" s="60"/>
      <c r="R15" s="60"/>
      <c r="S15" s="49"/>
      <c r="T15" s="46"/>
      <c r="U15" s="12"/>
      <c r="V15" s="47"/>
      <c r="W15" s="60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53"/>
      <c r="AJ15" s="12"/>
      <c r="AK15" s="12"/>
      <c r="AL15" s="12"/>
      <c r="AM15" s="12"/>
      <c r="AN15" s="12"/>
      <c r="AO15" s="12"/>
      <c r="AP15" s="12"/>
      <c r="AQ15" s="12"/>
      <c r="AR15" s="12"/>
      <c r="AS15" s="12"/>
    </row>
    <row r="16" spans="2:45" ht="18" customHeight="1" x14ac:dyDescent="0.25">
      <c r="B16" s="3">
        <v>21701</v>
      </c>
      <c r="D16" s="12"/>
      <c r="E16" s="12"/>
      <c r="F16" s="47"/>
      <c r="G16" s="47"/>
      <c r="H16" s="47"/>
      <c r="I16" s="54"/>
      <c r="J16" s="47">
        <f>Tableau10[[#This Row],[Colonne5]]*Tableau10[[#This Row],[Colonne6]]</f>
        <v>0</v>
      </c>
      <c r="K16" s="49">
        <f>Tableau10[[#This Row],[Colonne5]]+Tableau10[[#This Row],[Colonne7]]</f>
        <v>0</v>
      </c>
      <c r="L16" s="47"/>
      <c r="M16" s="47"/>
      <c r="N16" s="47">
        <f>Tableau10[[#This Row],[Colonne5]]-Tableau10[[#This Row],[Colonne9]]-Tableau10[[#This Row],[Colonne10]]</f>
        <v>0</v>
      </c>
      <c r="O16" s="56"/>
      <c r="P16" s="52"/>
      <c r="Q16" s="60"/>
      <c r="R16" s="60"/>
      <c r="S16" s="49"/>
      <c r="T16" s="46"/>
      <c r="U16" s="12"/>
      <c r="V16" s="47"/>
      <c r="W16" s="60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53"/>
      <c r="AJ16" s="12"/>
      <c r="AK16" s="12"/>
      <c r="AL16" s="12"/>
      <c r="AM16" s="12"/>
      <c r="AN16" s="12"/>
      <c r="AO16" s="12"/>
      <c r="AP16" s="12"/>
      <c r="AQ16" s="12"/>
      <c r="AR16" s="12"/>
      <c r="AS16" s="12"/>
    </row>
    <row r="17" spans="2:45" ht="18" customHeight="1" x14ac:dyDescent="0.25">
      <c r="B17" s="3">
        <v>21702</v>
      </c>
      <c r="D17" s="12"/>
      <c r="E17" s="12"/>
      <c r="F17" s="47"/>
      <c r="G17" s="47"/>
      <c r="H17" s="47"/>
      <c r="I17" s="54"/>
      <c r="J17" s="47">
        <f>Tableau10[[#This Row],[Colonne5]]*Tableau10[[#This Row],[Colonne6]]</f>
        <v>0</v>
      </c>
      <c r="K17" s="49">
        <f>Tableau10[[#This Row],[Colonne5]]+Tableau10[[#This Row],[Colonne7]]</f>
        <v>0</v>
      </c>
      <c r="L17" s="47"/>
      <c r="M17" s="47"/>
      <c r="N17" s="47">
        <f>Tableau10[[#This Row],[Colonne5]]-Tableau10[[#This Row],[Colonne9]]-Tableau10[[#This Row],[Colonne10]]</f>
        <v>0</v>
      </c>
      <c r="O17" s="56"/>
      <c r="P17" s="52"/>
      <c r="Q17" s="60"/>
      <c r="R17" s="60"/>
      <c r="S17" s="49"/>
      <c r="T17" s="46"/>
      <c r="U17" s="12"/>
      <c r="V17" s="47"/>
      <c r="W17" s="60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53"/>
      <c r="AJ17" s="12"/>
      <c r="AK17" s="12"/>
      <c r="AL17" s="12"/>
      <c r="AM17" s="12"/>
      <c r="AN17" s="12"/>
      <c r="AO17" s="12"/>
      <c r="AP17" s="12"/>
      <c r="AQ17" s="12"/>
      <c r="AR17" s="12"/>
      <c r="AS17" s="12"/>
    </row>
    <row r="18" spans="2:45" ht="18" customHeight="1" x14ac:dyDescent="0.25">
      <c r="B18" s="3">
        <v>21703</v>
      </c>
      <c r="D18" s="12"/>
      <c r="E18" s="12"/>
      <c r="F18" s="47"/>
      <c r="G18" s="47"/>
      <c r="H18" s="47"/>
      <c r="I18" s="54"/>
      <c r="J18" s="47">
        <f>Tableau10[[#This Row],[Colonne5]]*Tableau10[[#This Row],[Colonne6]]</f>
        <v>0</v>
      </c>
      <c r="K18" s="49">
        <f>Tableau10[[#This Row],[Colonne5]]+Tableau10[[#This Row],[Colonne7]]</f>
        <v>0</v>
      </c>
      <c r="L18" s="47"/>
      <c r="M18" s="47"/>
      <c r="N18" s="47">
        <f>Tableau10[[#This Row],[Colonne5]]-Tableau10[[#This Row],[Colonne9]]-Tableau10[[#This Row],[Colonne10]]</f>
        <v>0</v>
      </c>
      <c r="O18" s="56"/>
      <c r="P18" s="52"/>
      <c r="Q18" s="60"/>
      <c r="R18" s="60"/>
      <c r="S18" s="49"/>
      <c r="T18" s="62"/>
      <c r="U18" s="63"/>
      <c r="V18" s="47"/>
      <c r="W18" s="60"/>
      <c r="X18" s="63"/>
      <c r="Y18" s="63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</row>
    <row r="19" spans="2:45" ht="18" customHeight="1" x14ac:dyDescent="0.25">
      <c r="B19" s="3">
        <v>21704</v>
      </c>
      <c r="D19" s="12"/>
      <c r="E19" s="12"/>
      <c r="F19" s="47"/>
      <c r="G19" s="47"/>
      <c r="H19" s="47"/>
      <c r="I19" s="54"/>
      <c r="J19" s="47">
        <f>Tableau10[[#This Row],[Colonne5]]*Tableau10[[#This Row],[Colonne6]]</f>
        <v>0</v>
      </c>
      <c r="K19" s="49">
        <f>Tableau10[[#This Row],[Colonne5]]+Tableau10[[#This Row],[Colonne7]]</f>
        <v>0</v>
      </c>
      <c r="L19" s="47"/>
      <c r="M19" s="47"/>
      <c r="N19" s="47">
        <f>Tableau10[[#This Row],[Colonne5]]-Tableau10[[#This Row],[Colonne9]]-Tableau10[[#This Row],[Colonne10]]</f>
        <v>0</v>
      </c>
      <c r="O19" s="56"/>
      <c r="P19" s="52"/>
      <c r="Q19" s="57"/>
      <c r="R19" s="57"/>
      <c r="S19" s="64"/>
      <c r="T19" s="61"/>
      <c r="U19" s="12"/>
      <c r="V19" s="56"/>
      <c r="W19" s="60"/>
      <c r="X19" s="56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</row>
    <row r="20" spans="2:45" ht="18" customHeight="1" x14ac:dyDescent="0.25">
      <c r="B20" s="3">
        <v>21705</v>
      </c>
      <c r="D20" s="12"/>
      <c r="E20" s="12"/>
      <c r="F20" s="47"/>
      <c r="G20" s="47"/>
      <c r="H20" s="47"/>
      <c r="I20" s="54"/>
      <c r="J20" s="47">
        <f>Tableau10[[#This Row],[Colonne5]]*Tableau10[[#This Row],[Colonne6]]</f>
        <v>0</v>
      </c>
      <c r="K20" s="49">
        <f>Tableau10[[#This Row],[Colonne5]]+Tableau10[[#This Row],[Colonne7]]</f>
        <v>0</v>
      </c>
      <c r="L20" s="47"/>
      <c r="M20" s="47"/>
      <c r="N20" s="47">
        <f>Tableau10[[#This Row],[Colonne5]]-Tableau10[[#This Row],[Colonne9]]-Tableau10[[#This Row],[Colonne10]]</f>
        <v>0</v>
      </c>
      <c r="O20" s="56"/>
      <c r="P20" s="52"/>
      <c r="Q20" s="57"/>
      <c r="R20" s="57"/>
      <c r="S20" s="64"/>
      <c r="T20" s="61"/>
      <c r="U20" s="12"/>
      <c r="V20" s="56"/>
      <c r="W20" s="60"/>
      <c r="X20" s="56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</row>
    <row r="21" spans="2:45" ht="18" customHeight="1" x14ac:dyDescent="0.25">
      <c r="B21" s="3">
        <v>21706</v>
      </c>
      <c r="E21" s="12"/>
      <c r="F21" s="56"/>
      <c r="G21" s="56"/>
      <c r="I21" s="54"/>
      <c r="J21" s="56">
        <f>Tableau10[[#This Row],[Colonne5]]*Tableau10[[#This Row],[Colonne6]]</f>
        <v>0</v>
      </c>
      <c r="K21" s="49">
        <f>Tableau10[[#This Row],[Colonne5]]+Tableau10[[#This Row],[Colonne7]]</f>
        <v>0</v>
      </c>
      <c r="L21" s="56"/>
      <c r="M21" s="56"/>
      <c r="N21" s="56">
        <f>Tableau10[[#This Row],[Colonne5]]-Tableau10[[#This Row],[Colonne9]]-Tableau10[[#This Row],[Colonne10]]</f>
        <v>0</v>
      </c>
      <c r="O21" s="56"/>
      <c r="P21" s="52"/>
      <c r="Q21" s="57"/>
      <c r="R21" s="57"/>
      <c r="S21" s="49"/>
      <c r="T21" s="58"/>
      <c r="U21" s="3"/>
      <c r="V21" s="56"/>
      <c r="W21" s="57"/>
      <c r="X21" s="55"/>
    </row>
    <row r="22" spans="2:45" ht="18" customHeight="1" x14ac:dyDescent="0.25">
      <c r="D22" s="12"/>
      <c r="E22" s="56"/>
      <c r="F22" s="56"/>
      <c r="G22" s="64"/>
      <c r="I22" s="64"/>
      <c r="J22" s="56"/>
      <c r="K22" s="56"/>
      <c r="L22" s="56"/>
      <c r="M22" s="56"/>
    </row>
    <row r="23" spans="2:45" ht="18" customHeight="1" x14ac:dyDescent="0.25">
      <c r="B23" s="57"/>
      <c r="C23" s="71"/>
      <c r="D23" s="57"/>
      <c r="E23" s="57"/>
      <c r="F23" s="57"/>
      <c r="G23" s="57"/>
      <c r="H23" s="57"/>
      <c r="I23" s="57"/>
      <c r="J23" s="57"/>
      <c r="K23" s="57"/>
      <c r="L23" s="57"/>
      <c r="M23" s="57"/>
    </row>
    <row r="24" spans="2:45" ht="18" customHeight="1" x14ac:dyDescent="0.25">
      <c r="B24" s="3" t="s">
        <v>10</v>
      </c>
      <c r="E24" s="12"/>
      <c r="F24" s="56"/>
      <c r="G24" s="56"/>
      <c r="J24" s="56">
        <f>Tableau11[[#This Row],[Colonne5]]*Tableau11[[#This Row],[Colonne6]]</f>
        <v>0</v>
      </c>
      <c r="K24" s="49">
        <f>Tableau11[[#This Row],[Colonne5]]+Tableau11[[#This Row],[Colonne7]]</f>
        <v>0</v>
      </c>
      <c r="L24" s="56"/>
      <c r="M24" s="56"/>
      <c r="N24" s="56">
        <f>Tableau11[[#This Row],[Colonne5]]-Tableau11[[#This Row],[Colonne9]]-Tableau11[[#This Row],[Colonne10]]</f>
        <v>0</v>
      </c>
      <c r="O24" s="56"/>
      <c r="P24" s="56"/>
      <c r="Q24" s="57"/>
      <c r="R24" s="57"/>
      <c r="S24" s="49"/>
      <c r="T24" s="58"/>
      <c r="U24" s="3"/>
      <c r="V24" s="56"/>
      <c r="W24" s="57"/>
      <c r="X24" s="55"/>
    </row>
    <row r="25" spans="2:45" ht="18" customHeight="1" x14ac:dyDescent="0.25">
      <c r="B25" s="3">
        <v>31701</v>
      </c>
      <c r="D25" s="12"/>
      <c r="E25" s="12"/>
      <c r="F25" s="47"/>
      <c r="G25" s="47"/>
      <c r="H25" s="47"/>
      <c r="I25" s="54"/>
      <c r="J25" s="47">
        <f>Tableau11[[#This Row],[Colonne5]]*Tableau11[[#This Row],[Colonne6]]</f>
        <v>0</v>
      </c>
      <c r="K25" s="49">
        <f>Tableau11[[#This Row],[Colonne5]]+Tableau11[[#This Row],[Colonne7]]</f>
        <v>0</v>
      </c>
      <c r="L25" s="47"/>
      <c r="M25" s="47"/>
      <c r="N25" s="47">
        <f>Tableau11[[#This Row],[Colonne5]]-Tableau11[[#This Row],[Colonne9]]-Tableau11[[#This Row],[Colonne10]]</f>
        <v>0</v>
      </c>
      <c r="O25" s="56"/>
      <c r="P25" s="52"/>
      <c r="Q25" s="57"/>
      <c r="R25" s="57"/>
      <c r="S25" s="49"/>
      <c r="T25" s="58"/>
      <c r="U25" s="3"/>
      <c r="V25" s="56"/>
      <c r="W25" s="57"/>
      <c r="X25" s="55"/>
    </row>
    <row r="26" spans="2:45" ht="18" customHeight="1" x14ac:dyDescent="0.25">
      <c r="B26" s="3">
        <v>31702</v>
      </c>
      <c r="D26" s="12"/>
      <c r="E26" s="12"/>
      <c r="F26" s="47"/>
      <c r="G26" s="47"/>
      <c r="H26" s="47"/>
      <c r="I26" s="54"/>
      <c r="J26" s="47">
        <f>Tableau11[[#This Row],[Colonne5]]*Tableau11[[#This Row],[Colonne6]]</f>
        <v>0</v>
      </c>
      <c r="K26" s="49">
        <f>Tableau11[[#This Row],[Colonne5]]+Tableau11[[#This Row],[Colonne7]]</f>
        <v>0</v>
      </c>
      <c r="L26" s="47"/>
      <c r="M26" s="47"/>
      <c r="N26" s="47">
        <f>Tableau11[[#This Row],[Colonne5]]-Tableau11[[#This Row],[Colonne9]]-Tableau11[[#This Row],[Colonne10]]</f>
        <v>0</v>
      </c>
      <c r="O26" s="56"/>
      <c r="P26" s="52"/>
      <c r="Q26" s="57"/>
      <c r="R26" s="57"/>
      <c r="S26" s="49"/>
      <c r="T26" s="58"/>
      <c r="U26" s="3"/>
      <c r="V26" s="56"/>
      <c r="W26" s="57"/>
      <c r="X26" s="55"/>
    </row>
    <row r="27" spans="2:45" ht="18" customHeight="1" x14ac:dyDescent="0.25">
      <c r="B27" s="3">
        <v>31703</v>
      </c>
      <c r="D27" s="12"/>
      <c r="E27" s="12"/>
      <c r="F27" s="47"/>
      <c r="G27" s="47"/>
      <c r="H27" s="47"/>
      <c r="I27" s="54"/>
      <c r="J27" s="47">
        <f>Tableau11[[#This Row],[Colonne5]]*Tableau11[[#This Row],[Colonne6]]</f>
        <v>0</v>
      </c>
      <c r="K27" s="49">
        <f>Tableau11[[#This Row],[Colonne5]]+Tableau11[[#This Row],[Colonne7]]</f>
        <v>0</v>
      </c>
      <c r="L27" s="47"/>
      <c r="M27" s="47"/>
      <c r="N27" s="47">
        <f>Tableau11[[#This Row],[Colonne5]]-Tableau11[[#This Row],[Colonne9]]-Tableau11[[#This Row],[Colonne10]]</f>
        <v>0</v>
      </c>
      <c r="O27" s="56"/>
      <c r="P27" s="52"/>
      <c r="Q27" s="57"/>
      <c r="R27" s="57"/>
      <c r="S27" s="49"/>
      <c r="T27" s="58"/>
      <c r="U27" s="3"/>
      <c r="V27" s="56"/>
      <c r="W27" s="57"/>
      <c r="X27" s="55"/>
    </row>
    <row r="28" spans="2:45" ht="18" customHeight="1" x14ac:dyDescent="0.25">
      <c r="B28" s="3">
        <v>31704</v>
      </c>
      <c r="D28" s="12"/>
      <c r="E28" s="12"/>
      <c r="F28" s="47"/>
      <c r="G28" s="47"/>
      <c r="H28" s="47"/>
      <c r="I28" s="54"/>
      <c r="J28" s="47">
        <f>Tableau11[[#This Row],[Colonne5]]*Tableau11[[#This Row],[Colonne6]]</f>
        <v>0</v>
      </c>
      <c r="K28" s="49">
        <f>Tableau11[[#This Row],[Colonne5]]+Tableau11[[#This Row],[Colonne7]]</f>
        <v>0</v>
      </c>
      <c r="L28" s="47"/>
      <c r="M28" s="47"/>
      <c r="N28" s="47">
        <f>Tableau11[[#This Row],[Colonne5]]-Tableau11[[#This Row],[Colonne9]]-Tableau11[[#This Row],[Colonne10]]</f>
        <v>0</v>
      </c>
      <c r="O28" s="56"/>
      <c r="P28" s="52"/>
      <c r="Q28" s="57"/>
      <c r="R28" s="57"/>
      <c r="S28" s="49"/>
      <c r="T28" s="58"/>
      <c r="U28" s="3"/>
      <c r="V28" s="56"/>
      <c r="W28" s="57"/>
      <c r="X28" s="55"/>
    </row>
    <row r="29" spans="2:45" ht="18" customHeight="1" x14ac:dyDescent="0.25">
      <c r="B29" s="3">
        <v>31705</v>
      </c>
      <c r="D29" s="12"/>
      <c r="E29" s="12"/>
      <c r="F29" s="56"/>
      <c r="G29" s="56"/>
      <c r="I29" s="54"/>
      <c r="J29" s="47">
        <f>Tableau11[[#This Row],[Colonne5]]*Tableau11[[#This Row],[Colonne6]]</f>
        <v>0</v>
      </c>
      <c r="K29" s="49">
        <f>Tableau11[[#This Row],[Colonne5]]+Tableau11[[#This Row],[Colonne7]]</f>
        <v>0</v>
      </c>
      <c r="L29" s="56"/>
      <c r="M29" s="56"/>
      <c r="N29" s="56">
        <f>Tableau11[[#This Row],[Colonne5]]-Tableau11[[#This Row],[Colonne9]]-Tableau11[[#This Row],[Colonne10]]</f>
        <v>0</v>
      </c>
      <c r="O29" s="56"/>
      <c r="P29" s="52"/>
      <c r="Q29" s="57"/>
      <c r="R29" s="57"/>
      <c r="S29" s="49"/>
      <c r="T29" s="58"/>
      <c r="U29" s="3"/>
      <c r="V29" s="56"/>
      <c r="W29" s="57"/>
      <c r="X29" s="55"/>
    </row>
    <row r="30" spans="2:45" ht="18" customHeight="1" x14ac:dyDescent="0.25">
      <c r="B30" s="3">
        <v>31706</v>
      </c>
      <c r="D30" s="12"/>
      <c r="E30" s="12"/>
      <c r="F30" s="56"/>
      <c r="G30" s="56"/>
      <c r="I30" s="54"/>
      <c r="J30" s="47">
        <f>Tableau11[[#This Row],[Colonne5]]*Tableau11[[#This Row],[Colonne6]]</f>
        <v>0</v>
      </c>
      <c r="K30" s="49">
        <f>Tableau11[[#This Row],[Colonne5]]+Tableau11[[#This Row],[Colonne7]]</f>
        <v>0</v>
      </c>
      <c r="L30" s="56"/>
      <c r="M30" s="56"/>
      <c r="N30" s="56">
        <f>Tableau11[[#This Row],[Colonne5]]-Tableau11[[#This Row],[Colonne9]]-Tableau11[[#This Row],[Colonne10]]</f>
        <v>0</v>
      </c>
      <c r="O30" s="56"/>
      <c r="P30" s="52"/>
      <c r="Q30" s="57"/>
      <c r="R30" s="57"/>
      <c r="S30" s="49"/>
      <c r="T30" s="58"/>
      <c r="U30" s="3"/>
      <c r="V30" s="56"/>
      <c r="W30" s="57"/>
      <c r="X30" s="55"/>
    </row>
    <row r="31" spans="2:45" ht="18" customHeight="1" x14ac:dyDescent="0.25">
      <c r="D31" s="12"/>
      <c r="E31" s="56"/>
      <c r="F31" s="56"/>
      <c r="J31" s="56"/>
      <c r="K31" s="56"/>
      <c r="L31" s="56"/>
      <c r="M31" s="56"/>
    </row>
    <row r="32" spans="2:45" ht="18" customHeight="1" x14ac:dyDescent="0.25">
      <c r="B32" s="57"/>
      <c r="C32" s="71"/>
      <c r="D32" s="57"/>
      <c r="E32" s="57"/>
      <c r="F32" s="57"/>
      <c r="G32" s="57"/>
      <c r="H32" s="57"/>
      <c r="I32" s="57"/>
      <c r="J32" s="57"/>
      <c r="K32" s="57"/>
      <c r="L32" s="57"/>
      <c r="M32" s="57"/>
    </row>
    <row r="33" spans="2:24" ht="18" customHeight="1" x14ac:dyDescent="0.25">
      <c r="B33" s="3" t="s">
        <v>11</v>
      </c>
      <c r="E33" s="12"/>
      <c r="F33" s="56"/>
      <c r="G33" s="56"/>
      <c r="J33" s="56">
        <f>Tableau12[[#This Row],[Colonne5]]*Tableau12[[#This Row],[Colonne6]]</f>
        <v>0</v>
      </c>
      <c r="K33" s="49">
        <f>Tableau12[[#This Row],[Colonne5]]+Tableau12[[#This Row],[Colonne7]]</f>
        <v>0</v>
      </c>
      <c r="L33" s="56"/>
      <c r="M33" s="56"/>
      <c r="N33" s="56">
        <f>Tableau12[[#This Row],[Colonne5]]-Tableau12[[#This Row],[Colonne9]]-Tableau12[[#This Row],[Colonne10]]</f>
        <v>0</v>
      </c>
      <c r="O33" s="56"/>
      <c r="P33" s="56"/>
      <c r="Q33" s="57"/>
      <c r="R33" s="57"/>
      <c r="S33" s="49"/>
      <c r="T33" s="58"/>
      <c r="U33" s="3"/>
      <c r="V33" s="56"/>
      <c r="W33" s="57"/>
      <c r="X33" s="55"/>
    </row>
    <row r="34" spans="2:24" ht="18" customHeight="1" x14ac:dyDescent="0.25">
      <c r="B34" s="3">
        <v>41701</v>
      </c>
      <c r="D34" s="12"/>
      <c r="E34" s="12"/>
      <c r="F34" s="47"/>
      <c r="G34" s="47"/>
      <c r="H34" s="47"/>
      <c r="I34" s="54"/>
      <c r="J34" s="47">
        <f>Tableau12[[#This Row],[Colonne5]]*Tableau12[[#This Row],[Colonne6]]</f>
        <v>0</v>
      </c>
      <c r="K34" s="49">
        <f>Tableau12[[#This Row],[Colonne5]]+Tableau12[[#This Row],[Colonne7]]</f>
        <v>0</v>
      </c>
      <c r="L34" s="47"/>
      <c r="M34" s="47"/>
      <c r="N34" s="47">
        <f>Tableau12[[#This Row],[Colonne5]]-Tableau12[[#This Row],[Colonne9]]-Tableau12[[#This Row],[Colonne10]]</f>
        <v>0</v>
      </c>
      <c r="O34" s="56"/>
      <c r="P34" s="52"/>
      <c r="Q34" s="57"/>
      <c r="R34" s="57"/>
      <c r="S34" s="49"/>
      <c r="T34" s="58"/>
      <c r="U34" s="3"/>
      <c r="V34" s="56"/>
      <c r="W34" s="57"/>
      <c r="X34" s="55"/>
    </row>
    <row r="35" spans="2:24" ht="18" customHeight="1" x14ac:dyDescent="0.25">
      <c r="B35" s="3">
        <v>41702</v>
      </c>
      <c r="D35" s="12"/>
      <c r="E35" s="12"/>
      <c r="F35" s="47"/>
      <c r="G35" s="47"/>
      <c r="H35" s="47"/>
      <c r="I35" s="54"/>
      <c r="J35" s="47">
        <f>Tableau12[[#This Row],[Colonne5]]*Tableau12[[#This Row],[Colonne6]]</f>
        <v>0</v>
      </c>
      <c r="K35" s="49">
        <f>Tableau12[[#This Row],[Colonne5]]+Tableau12[[#This Row],[Colonne7]]</f>
        <v>0</v>
      </c>
      <c r="L35" s="47"/>
      <c r="M35" s="47"/>
      <c r="N35" s="47">
        <f>Tableau12[[#This Row],[Colonne5]]-Tableau12[[#This Row],[Colonne9]]-Tableau12[[#This Row],[Colonne10]]</f>
        <v>0</v>
      </c>
      <c r="O35" s="56"/>
      <c r="P35" s="52"/>
      <c r="Q35" s="57"/>
      <c r="R35" s="57"/>
      <c r="S35" s="49"/>
      <c r="T35" s="58"/>
      <c r="U35" s="3"/>
      <c r="V35" s="56"/>
      <c r="W35" s="57"/>
      <c r="X35" s="55"/>
    </row>
    <row r="36" spans="2:24" ht="18" customHeight="1" x14ac:dyDescent="0.25">
      <c r="B36" s="3">
        <v>41703</v>
      </c>
      <c r="D36" s="12"/>
      <c r="E36" s="12"/>
      <c r="F36" s="47"/>
      <c r="G36" s="47"/>
      <c r="H36" s="47"/>
      <c r="I36" s="54"/>
      <c r="J36" s="47">
        <f>Tableau12[[#This Row],[Colonne5]]*Tableau12[[#This Row],[Colonne6]]</f>
        <v>0</v>
      </c>
      <c r="K36" s="49">
        <f>Tableau12[[#This Row],[Colonne5]]+Tableau12[[#This Row],[Colonne7]]</f>
        <v>0</v>
      </c>
      <c r="L36" s="47"/>
      <c r="M36" s="47"/>
      <c r="N36" s="47">
        <f>Tableau12[[#This Row],[Colonne5]]-Tableau12[[#This Row],[Colonne9]]-Tableau12[[#This Row],[Colonne10]]</f>
        <v>0</v>
      </c>
      <c r="O36" s="56"/>
      <c r="P36" s="52"/>
      <c r="Q36" s="57"/>
      <c r="R36" s="57"/>
      <c r="S36" s="49"/>
      <c r="T36" s="58"/>
      <c r="U36" s="3"/>
      <c r="V36" s="56"/>
      <c r="W36" s="57"/>
      <c r="X36" s="55"/>
    </row>
    <row r="37" spans="2:24" ht="18" customHeight="1" x14ac:dyDescent="0.25">
      <c r="B37" s="3">
        <v>41704</v>
      </c>
      <c r="D37" s="12"/>
      <c r="E37" s="12"/>
      <c r="F37" s="47"/>
      <c r="G37" s="47"/>
      <c r="H37" s="47"/>
      <c r="I37" s="54"/>
      <c r="J37" s="47">
        <f>Tableau12[[#This Row],[Colonne5]]*Tableau12[[#This Row],[Colonne6]]</f>
        <v>0</v>
      </c>
      <c r="K37" s="49">
        <f>Tableau12[[#This Row],[Colonne5]]+Tableau12[[#This Row],[Colonne7]]</f>
        <v>0</v>
      </c>
      <c r="L37" s="47"/>
      <c r="M37" s="47"/>
      <c r="N37" s="47">
        <f>Tableau12[[#This Row],[Colonne5]]-Tableau12[[#This Row],[Colonne9]]-Tableau12[[#This Row],[Colonne10]]</f>
        <v>0</v>
      </c>
      <c r="O37" s="56"/>
      <c r="P37" s="52"/>
      <c r="Q37" s="57"/>
      <c r="R37" s="57"/>
      <c r="S37" s="49"/>
      <c r="T37" s="58"/>
      <c r="U37" s="3"/>
      <c r="V37" s="56"/>
      <c r="W37" s="57"/>
      <c r="X37" s="55"/>
    </row>
    <row r="38" spans="2:24" ht="18" customHeight="1" x14ac:dyDescent="0.25">
      <c r="B38" s="3">
        <v>41705</v>
      </c>
      <c r="D38" s="12"/>
      <c r="E38" s="12"/>
      <c r="F38" s="47"/>
      <c r="G38" s="47"/>
      <c r="H38" s="47"/>
      <c r="I38" s="54"/>
      <c r="J38" s="47">
        <f>Tableau12[[#This Row],[Colonne5]]*Tableau12[[#This Row],[Colonne6]]</f>
        <v>0</v>
      </c>
      <c r="K38" s="49">
        <f>Tableau12[[#This Row],[Colonne5]]+Tableau12[[#This Row],[Colonne7]]</f>
        <v>0</v>
      </c>
      <c r="L38" s="47"/>
      <c r="M38" s="47"/>
      <c r="N38" s="47">
        <f>Tableau12[[#This Row],[Colonne5]]-Tableau12[[#This Row],[Colonne9]]-Tableau12[[#This Row],[Colonne10]]</f>
        <v>0</v>
      </c>
      <c r="O38" s="56"/>
      <c r="P38" s="52"/>
      <c r="Q38" s="57"/>
      <c r="R38" s="57"/>
      <c r="S38" s="49"/>
      <c r="T38" s="58"/>
      <c r="U38" s="3"/>
      <c r="V38" s="56"/>
      <c r="W38" s="57"/>
      <c r="X38" s="55"/>
    </row>
    <row r="39" spans="2:24" ht="18" customHeight="1" x14ac:dyDescent="0.25">
      <c r="B39" s="3">
        <v>41706</v>
      </c>
      <c r="E39" s="12"/>
      <c r="F39" s="56"/>
      <c r="G39" s="56"/>
      <c r="I39" s="54"/>
      <c r="J39" s="56">
        <f>Tableau12[[#This Row],[Colonne5]]*Tableau12[[#This Row],[Colonne6]]</f>
        <v>0</v>
      </c>
      <c r="K39" s="49">
        <f>Tableau12[[#This Row],[Colonne5]]+Tableau12[[#This Row],[Colonne7]]</f>
        <v>0</v>
      </c>
      <c r="L39" s="56"/>
      <c r="M39" s="56"/>
      <c r="N39" s="56">
        <f>Tableau12[[#This Row],[Colonne5]]-Tableau12[[#This Row],[Colonne9]]-Tableau12[[#This Row],[Colonne10]]</f>
        <v>0</v>
      </c>
      <c r="O39" s="56"/>
      <c r="P39" s="52"/>
      <c r="Q39" s="57"/>
      <c r="R39" s="57"/>
      <c r="S39" s="49"/>
      <c r="T39" s="58"/>
      <c r="U39" s="3"/>
      <c r="V39" s="56"/>
      <c r="W39" s="57"/>
      <c r="X39" s="55"/>
    </row>
    <row r="40" spans="2:24" ht="18" customHeight="1" x14ac:dyDescent="0.25">
      <c r="D40" s="12"/>
      <c r="E40" s="56"/>
      <c r="F40" s="56"/>
      <c r="J40" s="56"/>
      <c r="K40" s="56"/>
      <c r="L40" s="56"/>
      <c r="M40" s="56"/>
    </row>
    <row r="41" spans="2:24" ht="18" customHeight="1" x14ac:dyDescent="0.25">
      <c r="B41" s="57"/>
      <c r="C41" s="71"/>
      <c r="D41" s="57"/>
      <c r="E41" s="57"/>
      <c r="F41" s="57"/>
      <c r="G41" s="57"/>
      <c r="H41" s="57"/>
      <c r="I41" s="57"/>
      <c r="J41" s="57"/>
      <c r="K41" s="57"/>
      <c r="L41" s="57"/>
      <c r="M41" s="57"/>
    </row>
    <row r="42" spans="2:24" ht="18" customHeight="1" x14ac:dyDescent="0.25">
      <c r="B42" s="3" t="s">
        <v>12</v>
      </c>
      <c r="E42" s="12"/>
      <c r="F42" s="56"/>
      <c r="G42" s="56"/>
      <c r="J42" s="56">
        <f>Tableau13[[#This Row],[Colonne5]]*Tableau13[[#This Row],[Colonne6]]</f>
        <v>0</v>
      </c>
      <c r="K42" s="49">
        <f>Tableau13[[#This Row],[Colonne5]]+Tableau13[[#This Row],[Colonne7]]</f>
        <v>0</v>
      </c>
      <c r="L42" s="56"/>
      <c r="M42" s="56"/>
      <c r="N42" s="56">
        <f>Tableau13[[#This Row],[Colonne5]]-Tableau13[[#This Row],[Colonne9]]-Tableau13[[#This Row],[Colonne10]]</f>
        <v>0</v>
      </c>
      <c r="O42" s="56"/>
      <c r="P42" s="56"/>
      <c r="Q42" s="57"/>
      <c r="R42" s="57"/>
      <c r="S42" s="49"/>
      <c r="T42" s="58"/>
      <c r="U42" s="3"/>
      <c r="V42" s="56"/>
      <c r="W42" s="57"/>
      <c r="X42" s="55"/>
    </row>
    <row r="43" spans="2:24" ht="18" customHeight="1" x14ac:dyDescent="0.25">
      <c r="B43" s="3">
        <v>51701</v>
      </c>
      <c r="D43" s="12"/>
      <c r="E43" s="12"/>
      <c r="F43" s="47"/>
      <c r="G43" s="47"/>
      <c r="H43" s="47"/>
      <c r="I43" s="54"/>
      <c r="J43" s="47">
        <f>Tableau13[[#This Row],[Colonne5]]*Tableau13[[#This Row],[Colonne6]]</f>
        <v>0</v>
      </c>
      <c r="K43" s="49">
        <f>Tableau13[[#This Row],[Colonne5]]+Tableau13[[#This Row],[Colonne7]]</f>
        <v>0</v>
      </c>
      <c r="L43" s="47"/>
      <c r="M43" s="47"/>
      <c r="N43" s="47">
        <f>Tableau13[[#This Row],[Colonne5]]-Tableau13[[#This Row],[Colonne9]]-Tableau13[[#This Row],[Colonne10]]</f>
        <v>0</v>
      </c>
      <c r="O43" s="56"/>
      <c r="P43" s="52"/>
      <c r="Q43" s="57"/>
      <c r="R43" s="57"/>
      <c r="S43" s="49"/>
      <c r="T43" s="58"/>
      <c r="U43" s="3"/>
      <c r="V43" s="56"/>
      <c r="W43" s="57"/>
      <c r="X43" s="55"/>
    </row>
    <row r="44" spans="2:24" ht="18" customHeight="1" x14ac:dyDescent="0.25">
      <c r="B44" s="3">
        <v>51702</v>
      </c>
      <c r="D44" s="12"/>
      <c r="E44" s="12"/>
      <c r="F44" s="47"/>
      <c r="G44" s="47"/>
      <c r="H44" s="47"/>
      <c r="I44" s="54"/>
      <c r="J44" s="47">
        <f>Tableau13[[#This Row],[Colonne5]]*Tableau13[[#This Row],[Colonne6]]</f>
        <v>0</v>
      </c>
      <c r="K44" s="49">
        <f>Tableau13[[#This Row],[Colonne5]]+Tableau13[[#This Row],[Colonne7]]</f>
        <v>0</v>
      </c>
      <c r="L44" s="47"/>
      <c r="M44" s="47"/>
      <c r="N44" s="47">
        <f>Tableau13[[#This Row],[Colonne5]]-Tableau13[[#This Row],[Colonne9]]-Tableau13[[#This Row],[Colonne10]]</f>
        <v>0</v>
      </c>
      <c r="O44" s="56"/>
      <c r="P44" s="52"/>
      <c r="Q44" s="57"/>
      <c r="R44" s="57"/>
      <c r="S44" s="49"/>
      <c r="T44" s="58"/>
      <c r="U44" s="3"/>
      <c r="V44" s="56"/>
      <c r="W44" s="57"/>
      <c r="X44" s="55"/>
    </row>
    <row r="45" spans="2:24" ht="18" customHeight="1" x14ac:dyDescent="0.25">
      <c r="B45" s="3">
        <v>51703</v>
      </c>
      <c r="D45" s="12"/>
      <c r="E45" s="12"/>
      <c r="F45" s="47"/>
      <c r="G45" s="47"/>
      <c r="H45" s="47"/>
      <c r="I45" s="54"/>
      <c r="J45" s="47">
        <f>Tableau13[[#This Row],[Colonne5]]*Tableau13[[#This Row],[Colonne6]]</f>
        <v>0</v>
      </c>
      <c r="K45" s="49">
        <f>Tableau13[[#This Row],[Colonne5]]+Tableau13[[#This Row],[Colonne7]]</f>
        <v>0</v>
      </c>
      <c r="L45" s="47"/>
      <c r="M45" s="47"/>
      <c r="N45" s="47">
        <f>Tableau13[[#This Row],[Colonne5]]-Tableau13[[#This Row],[Colonne9]]-Tableau13[[#This Row],[Colonne10]]</f>
        <v>0</v>
      </c>
      <c r="O45" s="56"/>
      <c r="P45" s="52"/>
      <c r="Q45" s="57"/>
      <c r="R45" s="57"/>
      <c r="S45" s="49"/>
      <c r="T45" s="58"/>
      <c r="U45" s="3"/>
      <c r="V45" s="56"/>
      <c r="W45" s="57"/>
      <c r="X45" s="55"/>
    </row>
    <row r="46" spans="2:24" ht="18" customHeight="1" x14ac:dyDescent="0.25">
      <c r="B46" s="3">
        <v>51704</v>
      </c>
      <c r="D46" s="12"/>
      <c r="E46" s="12"/>
      <c r="F46" s="47"/>
      <c r="G46" s="47"/>
      <c r="H46" s="47"/>
      <c r="I46" s="54"/>
      <c r="J46" s="47">
        <f>Tableau13[[#This Row],[Colonne5]]*Tableau13[[#This Row],[Colonne6]]</f>
        <v>0</v>
      </c>
      <c r="K46" s="49">
        <f>Tableau13[[#This Row],[Colonne5]]+Tableau13[[#This Row],[Colonne7]]</f>
        <v>0</v>
      </c>
      <c r="L46" s="47"/>
      <c r="M46" s="47"/>
      <c r="N46" s="47">
        <f>Tableau13[[#This Row],[Colonne5]]-Tableau13[[#This Row],[Colonne9]]-Tableau13[[#This Row],[Colonne10]]</f>
        <v>0</v>
      </c>
      <c r="O46" s="56"/>
      <c r="P46" s="52"/>
      <c r="Q46" s="57"/>
      <c r="R46" s="57"/>
      <c r="S46" s="49"/>
      <c r="T46" s="58"/>
      <c r="U46" s="3"/>
      <c r="V46" s="56"/>
      <c r="W46" s="57"/>
      <c r="X46" s="55"/>
    </row>
    <row r="47" spans="2:24" ht="18" customHeight="1" x14ac:dyDescent="0.25">
      <c r="B47" s="3">
        <v>51705</v>
      </c>
      <c r="D47" s="12"/>
      <c r="E47" s="12"/>
      <c r="F47" s="56"/>
      <c r="G47" s="56"/>
      <c r="I47" s="54"/>
      <c r="J47" s="47">
        <f>Tableau13[[#This Row],[Colonne5]]*Tableau13[[#This Row],[Colonne6]]</f>
        <v>0</v>
      </c>
      <c r="K47" s="49">
        <f>Tableau13[[#This Row],[Colonne5]]+Tableau13[[#This Row],[Colonne7]]</f>
        <v>0</v>
      </c>
      <c r="L47" s="56"/>
      <c r="M47" s="56"/>
      <c r="N47" s="56">
        <f>Tableau13[[#This Row],[Colonne5]]-Tableau13[[#This Row],[Colonne9]]-Tableau13[[#This Row],[Colonne10]]</f>
        <v>0</v>
      </c>
      <c r="O47" s="56"/>
      <c r="P47" s="52"/>
      <c r="Q47" s="57"/>
      <c r="R47" s="57"/>
      <c r="S47" s="49"/>
      <c r="T47" s="58"/>
      <c r="U47" s="3"/>
      <c r="V47" s="56"/>
      <c r="W47" s="57"/>
      <c r="X47" s="55"/>
    </row>
    <row r="48" spans="2:24" ht="18" customHeight="1" x14ac:dyDescent="0.25">
      <c r="B48" s="3">
        <v>51706</v>
      </c>
      <c r="D48" s="12"/>
      <c r="E48" s="12"/>
      <c r="F48" s="56"/>
      <c r="G48" s="56"/>
      <c r="I48" s="54"/>
      <c r="J48" s="47">
        <f>Tableau13[[#This Row],[Colonne5]]*Tableau13[[#This Row],[Colonne6]]</f>
        <v>0</v>
      </c>
      <c r="K48" s="49">
        <f>Tableau13[[#This Row],[Colonne5]]+Tableau13[[#This Row],[Colonne7]]</f>
        <v>0</v>
      </c>
      <c r="L48" s="56"/>
      <c r="M48" s="56"/>
      <c r="N48" s="56">
        <f>Tableau13[[#This Row],[Colonne5]]-Tableau13[[#This Row],[Colonne9]]-Tableau13[[#This Row],[Colonne10]]</f>
        <v>0</v>
      </c>
      <c r="O48" s="56"/>
      <c r="P48" s="52"/>
      <c r="Q48" s="57"/>
      <c r="R48" s="57"/>
      <c r="S48" s="49"/>
      <c r="T48" s="58"/>
      <c r="U48" s="3"/>
      <c r="V48" s="56"/>
      <c r="W48" s="57"/>
      <c r="X48" s="55"/>
    </row>
    <row r="49" spans="2:24" ht="18" customHeight="1" x14ac:dyDescent="0.25">
      <c r="D49" s="12"/>
      <c r="E49" s="56"/>
      <c r="F49" s="56"/>
      <c r="J49" s="56"/>
      <c r="K49" s="56"/>
      <c r="L49" s="56"/>
      <c r="M49" s="56"/>
    </row>
    <row r="50" spans="2:24" ht="18" customHeight="1" x14ac:dyDescent="0.25">
      <c r="B50" s="57"/>
      <c r="C50" s="71"/>
      <c r="D50" s="57"/>
      <c r="E50" s="57"/>
      <c r="F50" s="57"/>
      <c r="G50" s="57"/>
      <c r="H50" s="57"/>
      <c r="I50" s="57"/>
      <c r="J50" s="57"/>
      <c r="K50" s="57"/>
      <c r="L50" s="57"/>
      <c r="M50" s="57"/>
    </row>
    <row r="51" spans="2:24" ht="18" customHeight="1" x14ac:dyDescent="0.25">
      <c r="B51" s="3" t="s">
        <v>13</v>
      </c>
      <c r="E51" s="12"/>
      <c r="F51" s="56"/>
      <c r="G51" s="56"/>
      <c r="J51" s="56">
        <f>Tableau14[[#This Row],[Colonne5]]*Tableau14[[#This Row],[Colonne6]]</f>
        <v>0</v>
      </c>
      <c r="K51" s="49">
        <f>Tableau14[[#This Row],[Colonne5]]+Tableau14[[#This Row],[Colonne7]]</f>
        <v>0</v>
      </c>
      <c r="L51" s="56"/>
      <c r="M51" s="56"/>
      <c r="N51" s="56">
        <f>Tableau14[[#This Row],[Colonne5]]-Tableau14[[#This Row],[Colonne9]]-Tableau14[[#This Row],[Colonne10]]</f>
        <v>0</v>
      </c>
      <c r="O51" s="56"/>
      <c r="P51" s="56"/>
      <c r="Q51" s="57"/>
      <c r="R51" s="57"/>
      <c r="S51" s="49"/>
      <c r="T51" s="58"/>
      <c r="U51" s="3"/>
      <c r="V51" s="56"/>
      <c r="W51" s="57"/>
      <c r="X51" s="55"/>
    </row>
    <row r="52" spans="2:24" ht="18" customHeight="1" x14ac:dyDescent="0.25">
      <c r="B52" s="3">
        <v>61701</v>
      </c>
      <c r="D52" s="12"/>
      <c r="E52" s="12"/>
      <c r="F52" s="47"/>
      <c r="G52" s="47"/>
      <c r="H52" s="47"/>
      <c r="I52" s="54"/>
      <c r="J52" s="47">
        <f>Tableau14[[#This Row],[Colonne5]]*Tableau14[[#This Row],[Colonne6]]</f>
        <v>0</v>
      </c>
      <c r="K52" s="49">
        <f>Tableau14[[#This Row],[Colonne5]]+Tableau14[[#This Row],[Colonne7]]</f>
        <v>0</v>
      </c>
      <c r="L52" s="47"/>
      <c r="M52" s="47"/>
      <c r="N52" s="47">
        <f>Tableau14[[#This Row],[Colonne5]]-Tableau14[[#This Row],[Colonne9]]-Tableau14[[#This Row],[Colonne10]]</f>
        <v>0</v>
      </c>
      <c r="O52" s="56"/>
      <c r="P52" s="52"/>
      <c r="Q52" s="57"/>
      <c r="R52" s="57"/>
      <c r="S52" s="49"/>
      <c r="T52" s="58"/>
      <c r="U52" s="3"/>
      <c r="V52" s="56"/>
      <c r="W52" s="57"/>
      <c r="X52" s="55"/>
    </row>
    <row r="53" spans="2:24" ht="18" customHeight="1" x14ac:dyDescent="0.25">
      <c r="B53" s="3">
        <v>61702</v>
      </c>
      <c r="D53" s="12"/>
      <c r="E53" s="12"/>
      <c r="F53" s="47"/>
      <c r="G53" s="47"/>
      <c r="H53" s="47"/>
      <c r="I53" s="54"/>
      <c r="J53" s="47">
        <f>Tableau14[[#This Row],[Colonne5]]*Tableau14[[#This Row],[Colonne6]]</f>
        <v>0</v>
      </c>
      <c r="K53" s="49">
        <f>Tableau14[[#This Row],[Colonne5]]+Tableau14[[#This Row],[Colonne7]]</f>
        <v>0</v>
      </c>
      <c r="L53" s="47"/>
      <c r="M53" s="47"/>
      <c r="N53" s="47">
        <f>Tableau14[[#This Row],[Colonne5]]-Tableau14[[#This Row],[Colonne9]]-Tableau14[[#This Row],[Colonne10]]</f>
        <v>0</v>
      </c>
      <c r="O53" s="56"/>
      <c r="P53" s="52"/>
      <c r="Q53" s="57"/>
      <c r="R53" s="57"/>
      <c r="S53" s="49"/>
      <c r="T53" s="58"/>
      <c r="U53" s="3"/>
      <c r="V53" s="56"/>
      <c r="W53" s="57"/>
      <c r="X53" s="55"/>
    </row>
    <row r="54" spans="2:24" ht="18" customHeight="1" x14ac:dyDescent="0.25">
      <c r="B54" s="3">
        <v>61703</v>
      </c>
      <c r="D54" s="12"/>
      <c r="E54" s="12"/>
      <c r="F54" s="47"/>
      <c r="G54" s="47"/>
      <c r="H54" s="47"/>
      <c r="I54" s="54"/>
      <c r="J54" s="47">
        <f>Tableau14[[#This Row],[Colonne5]]*Tableau14[[#This Row],[Colonne6]]</f>
        <v>0</v>
      </c>
      <c r="K54" s="49">
        <f>Tableau14[[#This Row],[Colonne5]]+Tableau14[[#This Row],[Colonne7]]</f>
        <v>0</v>
      </c>
      <c r="L54" s="47"/>
      <c r="M54" s="47"/>
      <c r="N54" s="47">
        <f>Tableau14[[#This Row],[Colonne5]]-Tableau14[[#This Row],[Colonne9]]-Tableau14[[#This Row],[Colonne10]]</f>
        <v>0</v>
      </c>
      <c r="O54" s="56"/>
      <c r="P54" s="52"/>
      <c r="Q54" s="57"/>
      <c r="R54" s="57"/>
      <c r="S54" s="49"/>
      <c r="T54" s="58"/>
      <c r="U54" s="3"/>
      <c r="V54" s="56"/>
      <c r="W54" s="57"/>
      <c r="X54" s="55"/>
    </row>
    <row r="55" spans="2:24" ht="18" customHeight="1" x14ac:dyDescent="0.25">
      <c r="B55" s="3">
        <v>61704</v>
      </c>
      <c r="D55" s="12"/>
      <c r="E55" s="12"/>
      <c r="F55" s="47"/>
      <c r="G55" s="47"/>
      <c r="H55" s="47"/>
      <c r="I55" s="54"/>
      <c r="J55" s="47">
        <f>Tableau14[[#This Row],[Colonne5]]*Tableau14[[#This Row],[Colonne6]]</f>
        <v>0</v>
      </c>
      <c r="K55" s="49">
        <f>Tableau14[[#This Row],[Colonne5]]+Tableau14[[#This Row],[Colonne7]]</f>
        <v>0</v>
      </c>
      <c r="L55" s="47"/>
      <c r="M55" s="47"/>
      <c r="N55" s="47">
        <f>Tableau14[[#This Row],[Colonne5]]-Tableau14[[#This Row],[Colonne9]]-Tableau14[[#This Row],[Colonne10]]</f>
        <v>0</v>
      </c>
      <c r="O55" s="56"/>
      <c r="P55" s="52"/>
      <c r="Q55" s="57"/>
      <c r="R55" s="57"/>
      <c r="S55" s="49"/>
      <c r="T55" s="58"/>
      <c r="U55" s="3"/>
      <c r="V55" s="56"/>
      <c r="W55" s="57"/>
      <c r="X55" s="55"/>
    </row>
    <row r="56" spans="2:24" ht="18" customHeight="1" x14ac:dyDescent="0.25">
      <c r="B56" s="3">
        <v>61705</v>
      </c>
      <c r="D56" s="12"/>
      <c r="E56" s="12"/>
      <c r="F56" s="47"/>
      <c r="G56" s="47"/>
      <c r="H56" s="47"/>
      <c r="I56" s="54"/>
      <c r="J56" s="47">
        <f>Tableau14[[#This Row],[Colonne5]]*Tableau14[[#This Row],[Colonne6]]</f>
        <v>0</v>
      </c>
      <c r="K56" s="49">
        <f>Tableau14[[#This Row],[Colonne5]]+Tableau14[[#This Row],[Colonne7]]</f>
        <v>0</v>
      </c>
      <c r="L56" s="47"/>
      <c r="M56" s="47"/>
      <c r="N56" s="47">
        <f>Tableau14[[#This Row],[Colonne5]]-Tableau14[[#This Row],[Colonne9]]-Tableau14[[#This Row],[Colonne10]]</f>
        <v>0</v>
      </c>
      <c r="O56" s="56"/>
      <c r="P56" s="52"/>
      <c r="Q56" s="57"/>
      <c r="R56" s="57"/>
      <c r="S56" s="49"/>
      <c r="T56" s="58"/>
      <c r="U56" s="3"/>
      <c r="V56" s="56"/>
      <c r="W56" s="57"/>
      <c r="X56" s="55"/>
    </row>
    <row r="57" spans="2:24" ht="18" customHeight="1" x14ac:dyDescent="0.25">
      <c r="B57" s="3">
        <v>61706</v>
      </c>
      <c r="E57" s="12"/>
      <c r="F57" s="56"/>
      <c r="G57" s="56"/>
      <c r="I57" s="54"/>
      <c r="J57" s="56">
        <f>Tableau14[[#This Row],[Colonne5]]*Tableau14[[#This Row],[Colonne6]]</f>
        <v>0</v>
      </c>
      <c r="K57" s="64">
        <f>Tableau14[[#This Row],[Colonne5]]+Tableau14[[#This Row],[Colonne7]]</f>
        <v>0</v>
      </c>
      <c r="L57" s="56"/>
      <c r="M57" s="56"/>
      <c r="N57" s="56">
        <f>Tableau14[[#This Row],[Colonne5]]-Tableau14[[#This Row],[Colonne9]]-Tableau14[[#This Row],[Colonne10]]</f>
        <v>0</v>
      </c>
      <c r="O57" s="56"/>
      <c r="P57" s="52"/>
      <c r="Q57" s="57"/>
      <c r="R57" s="57"/>
      <c r="S57" s="49"/>
      <c r="T57" s="58"/>
      <c r="U57" s="3"/>
      <c r="V57" s="56"/>
      <c r="W57" s="57"/>
      <c r="X57" s="55"/>
    </row>
    <row r="58" spans="2:24" ht="18" customHeight="1" x14ac:dyDescent="0.25">
      <c r="D58" s="12"/>
      <c r="E58" s="56"/>
      <c r="F58" s="56"/>
      <c r="J58" s="56"/>
      <c r="K58" s="56"/>
      <c r="L58" s="56"/>
      <c r="M58" s="56"/>
    </row>
    <row r="59" spans="2:24" ht="18" customHeight="1" x14ac:dyDescent="0.25">
      <c r="B59" s="57"/>
      <c r="C59" s="71"/>
      <c r="D59" s="57"/>
      <c r="E59" s="57"/>
      <c r="F59" s="57"/>
      <c r="G59" s="57"/>
      <c r="H59" s="57"/>
      <c r="I59" s="57"/>
      <c r="J59" s="57"/>
      <c r="K59" s="57"/>
      <c r="L59" s="57"/>
      <c r="M59" s="57"/>
    </row>
    <row r="60" spans="2:24" ht="18" customHeight="1" x14ac:dyDescent="0.25">
      <c r="B60" s="3" t="s">
        <v>14</v>
      </c>
      <c r="E60" s="12"/>
      <c r="F60" s="56"/>
      <c r="G60" s="56"/>
      <c r="J60" s="56">
        <f>Tableau15[[#This Row],[Colonne5]]*Tableau15[[#This Row],[Colonne6]]</f>
        <v>0</v>
      </c>
      <c r="K60" s="49">
        <f>Tableau15[[#This Row],[Colonne5]]+Tableau15[[#This Row],[Colonne7]]</f>
        <v>0</v>
      </c>
      <c r="L60" s="56"/>
      <c r="M60" s="56"/>
      <c r="N60" s="56">
        <f>Tableau15[[#This Row],[Colonne5]]-Tableau15[[#This Row],[Colonne9]]-Tableau15[[#This Row],[Colonne10]]</f>
        <v>0</v>
      </c>
      <c r="O60" s="56"/>
      <c r="P60" s="56"/>
      <c r="Q60" s="57"/>
      <c r="R60" s="57"/>
      <c r="S60" s="49"/>
      <c r="T60" s="58"/>
      <c r="U60" s="3"/>
      <c r="V60" s="56"/>
      <c r="W60" s="57"/>
      <c r="X60" s="55"/>
    </row>
    <row r="61" spans="2:24" ht="18" customHeight="1" x14ac:dyDescent="0.25">
      <c r="B61" s="3">
        <v>71701</v>
      </c>
      <c r="D61" s="12"/>
      <c r="E61" s="12"/>
      <c r="F61" s="47"/>
      <c r="G61" s="47"/>
      <c r="H61" s="47"/>
      <c r="I61" s="54"/>
      <c r="J61" s="47">
        <f>Tableau15[[#This Row],[Colonne5]]*Tableau15[[#This Row],[Colonne6]]</f>
        <v>0</v>
      </c>
      <c r="K61" s="49">
        <f>Tableau15[[#This Row],[Colonne5]]+Tableau15[[#This Row],[Colonne7]]</f>
        <v>0</v>
      </c>
      <c r="L61" s="47"/>
      <c r="M61" s="47"/>
      <c r="N61" s="47">
        <f>Tableau15[[#This Row],[Colonne5]]-Tableau15[[#This Row],[Colonne9]]-Tableau15[[#This Row],[Colonne10]]</f>
        <v>0</v>
      </c>
      <c r="O61" s="56"/>
      <c r="P61" s="52"/>
      <c r="Q61" s="57"/>
      <c r="R61" s="57"/>
      <c r="S61" s="49"/>
      <c r="T61" s="58"/>
      <c r="U61" s="3"/>
      <c r="V61" s="56"/>
      <c r="W61" s="57"/>
      <c r="X61" s="55"/>
    </row>
    <row r="62" spans="2:24" ht="18" customHeight="1" x14ac:dyDescent="0.25">
      <c r="B62" s="3">
        <v>71702</v>
      </c>
      <c r="D62" s="12"/>
      <c r="E62" s="12"/>
      <c r="F62" s="47"/>
      <c r="G62" s="47"/>
      <c r="H62" s="47"/>
      <c r="I62" s="54"/>
      <c r="J62" s="47">
        <f>Tableau15[[#This Row],[Colonne5]]*Tableau15[[#This Row],[Colonne6]]</f>
        <v>0</v>
      </c>
      <c r="K62" s="49">
        <f>Tableau15[[#This Row],[Colonne5]]+Tableau15[[#This Row],[Colonne7]]</f>
        <v>0</v>
      </c>
      <c r="L62" s="47"/>
      <c r="M62" s="47"/>
      <c r="N62" s="47">
        <f>Tableau15[[#This Row],[Colonne5]]-Tableau15[[#This Row],[Colonne9]]-Tableau15[[#This Row],[Colonne10]]</f>
        <v>0</v>
      </c>
      <c r="O62" s="56"/>
      <c r="P62" s="52"/>
      <c r="Q62" s="57"/>
      <c r="R62" s="57"/>
      <c r="S62" s="49"/>
      <c r="T62" s="58"/>
      <c r="U62" s="3"/>
      <c r="V62" s="56"/>
      <c r="W62" s="57"/>
      <c r="X62" s="55"/>
    </row>
    <row r="63" spans="2:24" ht="18" customHeight="1" x14ac:dyDescent="0.25">
      <c r="B63" s="3">
        <v>71703</v>
      </c>
      <c r="D63" s="12"/>
      <c r="E63" s="12"/>
      <c r="F63" s="47"/>
      <c r="G63" s="47"/>
      <c r="H63" s="47"/>
      <c r="I63" s="54"/>
      <c r="J63" s="47">
        <f>Tableau15[[#This Row],[Colonne5]]*Tableau15[[#This Row],[Colonne6]]</f>
        <v>0</v>
      </c>
      <c r="K63" s="49">
        <f>Tableau15[[#This Row],[Colonne5]]+Tableau15[[#This Row],[Colonne7]]</f>
        <v>0</v>
      </c>
      <c r="L63" s="47"/>
      <c r="M63" s="47"/>
      <c r="N63" s="47">
        <f>Tableau15[[#This Row],[Colonne5]]-Tableau15[[#This Row],[Colonne9]]-Tableau15[[#This Row],[Colonne10]]</f>
        <v>0</v>
      </c>
      <c r="O63" s="56"/>
      <c r="P63" s="52"/>
      <c r="Q63" s="57"/>
      <c r="R63" s="57"/>
      <c r="S63" s="49"/>
      <c r="T63" s="58"/>
      <c r="U63" s="3"/>
      <c r="V63" s="56"/>
      <c r="W63" s="57"/>
      <c r="X63" s="55"/>
    </row>
    <row r="64" spans="2:24" ht="18" customHeight="1" x14ac:dyDescent="0.25">
      <c r="B64" s="3">
        <v>71704</v>
      </c>
      <c r="D64" s="12"/>
      <c r="E64" s="12"/>
      <c r="F64" s="47"/>
      <c r="G64" s="47"/>
      <c r="H64" s="47"/>
      <c r="I64" s="54"/>
      <c r="J64" s="47">
        <f>Tableau15[[#This Row],[Colonne5]]*Tableau15[[#This Row],[Colonne6]]</f>
        <v>0</v>
      </c>
      <c r="K64" s="49">
        <f>Tableau15[[#This Row],[Colonne5]]+Tableau15[[#This Row],[Colonne7]]</f>
        <v>0</v>
      </c>
      <c r="L64" s="47"/>
      <c r="M64" s="47"/>
      <c r="N64" s="47">
        <f>Tableau15[[#This Row],[Colonne5]]-Tableau15[[#This Row],[Colonne9]]-Tableau15[[#This Row],[Colonne10]]</f>
        <v>0</v>
      </c>
      <c r="O64" s="56"/>
      <c r="P64" s="52"/>
      <c r="Q64" s="57"/>
      <c r="R64" s="57"/>
      <c r="S64" s="49"/>
      <c r="T64" s="58"/>
      <c r="U64" s="3"/>
      <c r="V64" s="56"/>
      <c r="W64" s="57"/>
      <c r="X64" s="55"/>
    </row>
    <row r="65" spans="2:24" ht="18" customHeight="1" x14ac:dyDescent="0.25">
      <c r="B65" s="3">
        <v>71705</v>
      </c>
      <c r="D65" s="12"/>
      <c r="E65" s="12"/>
      <c r="F65" s="47"/>
      <c r="G65" s="47"/>
      <c r="H65" s="47"/>
      <c r="I65" s="54"/>
      <c r="J65" s="47">
        <f>Tableau15[[#This Row],[Colonne5]]*Tableau15[[#This Row],[Colonne6]]</f>
        <v>0</v>
      </c>
      <c r="K65" s="49">
        <f>Tableau15[[#This Row],[Colonne5]]+Tableau15[[#This Row],[Colonne7]]</f>
        <v>0</v>
      </c>
      <c r="L65" s="47"/>
      <c r="M65" s="47"/>
      <c r="N65" s="47">
        <f>Tableau15[[#This Row],[Colonne5]]-Tableau15[[#This Row],[Colonne9]]-Tableau15[[#This Row],[Colonne10]]</f>
        <v>0</v>
      </c>
      <c r="O65" s="56"/>
      <c r="P65" s="52"/>
      <c r="Q65" s="57"/>
      <c r="R65" s="57"/>
      <c r="S65" s="49"/>
      <c r="T65" s="58"/>
      <c r="U65" s="3"/>
      <c r="V65" s="56"/>
      <c r="W65" s="57"/>
      <c r="X65" s="55"/>
    </row>
    <row r="66" spans="2:24" ht="18" customHeight="1" x14ac:dyDescent="0.25">
      <c r="B66" s="3">
        <v>71706</v>
      </c>
      <c r="E66" s="12"/>
      <c r="F66" s="56"/>
      <c r="G66" s="56"/>
      <c r="I66" s="54"/>
      <c r="J66" s="56">
        <f>Tableau15[[#This Row],[Colonne5]]*Tableau15[[#This Row],[Colonne6]]</f>
        <v>0</v>
      </c>
      <c r="K66" s="64">
        <f>Tableau15[[#This Row],[Colonne5]]+Tableau15[[#This Row],[Colonne7]]</f>
        <v>0</v>
      </c>
      <c r="L66" s="56"/>
      <c r="M66" s="56"/>
      <c r="N66" s="56">
        <f>Tableau15[[#This Row],[Colonne5]]-Tableau15[[#This Row],[Colonne9]]-Tableau15[[#This Row],[Colonne10]]</f>
        <v>0</v>
      </c>
      <c r="O66" s="56"/>
      <c r="P66" s="52"/>
      <c r="Q66" s="57"/>
      <c r="R66" s="57"/>
      <c r="S66" s="49"/>
      <c r="T66" s="58"/>
      <c r="U66" s="3"/>
      <c r="V66" s="56"/>
      <c r="W66" s="57"/>
      <c r="X66" s="55"/>
    </row>
    <row r="67" spans="2:24" ht="18" customHeight="1" x14ac:dyDescent="0.25">
      <c r="D67" s="12"/>
      <c r="E67" s="56"/>
      <c r="F67" s="56"/>
      <c r="J67" s="56"/>
      <c r="K67" s="56"/>
      <c r="L67" s="56"/>
      <c r="M67" s="56"/>
    </row>
    <row r="68" spans="2:24" ht="18" customHeight="1" x14ac:dyDescent="0.25">
      <c r="B68" s="57"/>
      <c r="C68" s="71"/>
      <c r="D68" s="57"/>
      <c r="E68" s="57"/>
      <c r="F68" s="57"/>
      <c r="G68" s="57"/>
      <c r="H68" s="57"/>
      <c r="I68" s="57"/>
      <c r="J68" s="57"/>
      <c r="K68" s="57"/>
      <c r="L68" s="57"/>
      <c r="M68" s="57"/>
    </row>
    <row r="69" spans="2:24" ht="18" customHeight="1" x14ac:dyDescent="0.25">
      <c r="B69" s="3" t="s">
        <v>15</v>
      </c>
      <c r="E69" s="12"/>
      <c r="F69" s="56"/>
      <c r="G69" s="56"/>
      <c r="J69" s="56">
        <f>Tableau16[[#This Row],[Colonne5]]*Tableau16[[#This Row],[Colonne6]]</f>
        <v>0</v>
      </c>
      <c r="K69" s="49">
        <f>Tableau16[[#This Row],[Colonne5]]+Tableau16[[#This Row],[Colonne7]]</f>
        <v>0</v>
      </c>
      <c r="L69" s="56"/>
      <c r="M69" s="56"/>
      <c r="N69" s="56">
        <f>Tableau16[[#This Row],[Colonne5]]-Tableau16[[#This Row],[Colonne9]]-Tableau16[[#This Row],[Colonne10]]</f>
        <v>0</v>
      </c>
      <c r="O69" s="56"/>
      <c r="P69" s="56"/>
      <c r="Q69" s="57"/>
      <c r="R69" s="57"/>
      <c r="S69" s="49"/>
      <c r="T69" s="58"/>
      <c r="U69" s="3"/>
      <c r="V69" s="56"/>
      <c r="W69" s="57"/>
      <c r="X69" s="55"/>
    </row>
    <row r="70" spans="2:24" ht="18" customHeight="1" x14ac:dyDescent="0.25">
      <c r="B70" s="3">
        <v>81701</v>
      </c>
      <c r="D70" s="12"/>
      <c r="E70" s="12"/>
      <c r="F70" s="47"/>
      <c r="G70" s="47"/>
      <c r="H70" s="47"/>
      <c r="I70" s="54"/>
      <c r="J70" s="47">
        <f>Tableau16[[#This Row],[Colonne5]]*Tableau16[[#This Row],[Colonne6]]</f>
        <v>0</v>
      </c>
      <c r="K70" s="49">
        <f>Tableau16[[#This Row],[Colonne5]]+Tableau16[[#This Row],[Colonne7]]</f>
        <v>0</v>
      </c>
      <c r="L70" s="47"/>
      <c r="M70" s="47"/>
      <c r="N70" s="47">
        <f>Tableau16[[#This Row],[Colonne5]]-Tableau16[[#This Row],[Colonne9]]-Tableau16[[#This Row],[Colonne10]]</f>
        <v>0</v>
      </c>
      <c r="O70" s="56"/>
      <c r="P70" s="52"/>
      <c r="Q70" s="52"/>
      <c r="R70" s="57"/>
      <c r="S70" s="49"/>
      <c r="T70" s="58"/>
      <c r="U70" s="3"/>
      <c r="V70" s="56"/>
      <c r="W70" s="57"/>
      <c r="X70" s="55"/>
    </row>
    <row r="71" spans="2:24" ht="18" customHeight="1" x14ac:dyDescent="0.25">
      <c r="B71" s="3">
        <v>81702</v>
      </c>
      <c r="D71" s="12"/>
      <c r="E71" s="12"/>
      <c r="F71" s="47"/>
      <c r="G71" s="47"/>
      <c r="H71" s="47"/>
      <c r="I71" s="54"/>
      <c r="J71" s="47">
        <f>Tableau16[[#This Row],[Colonne5]]*Tableau16[[#This Row],[Colonne6]]</f>
        <v>0</v>
      </c>
      <c r="K71" s="49">
        <f>Tableau16[[#This Row],[Colonne5]]+Tableau16[[#This Row],[Colonne7]]</f>
        <v>0</v>
      </c>
      <c r="L71" s="47"/>
      <c r="M71" s="47"/>
      <c r="N71" s="47">
        <f>Tableau16[[#This Row],[Colonne5]]-Tableau16[[#This Row],[Colonne9]]-Tableau16[[#This Row],[Colonne10]]</f>
        <v>0</v>
      </c>
      <c r="O71" s="56"/>
      <c r="P71" s="52"/>
      <c r="Q71" s="52"/>
      <c r="R71" s="57"/>
      <c r="S71" s="49"/>
      <c r="T71" s="58"/>
      <c r="U71" s="3"/>
      <c r="V71" s="56"/>
      <c r="W71" s="57"/>
      <c r="X71" s="55"/>
    </row>
    <row r="72" spans="2:24" ht="18" customHeight="1" x14ac:dyDescent="0.25">
      <c r="B72" s="3">
        <v>81703</v>
      </c>
      <c r="D72" s="12"/>
      <c r="E72" s="12"/>
      <c r="F72" s="47"/>
      <c r="G72" s="47"/>
      <c r="H72" s="47"/>
      <c r="I72" s="54"/>
      <c r="J72" s="47">
        <f>Tableau16[[#This Row],[Colonne5]]*Tableau16[[#This Row],[Colonne6]]</f>
        <v>0</v>
      </c>
      <c r="K72" s="49">
        <f>Tableau16[[#This Row],[Colonne5]]+Tableau16[[#This Row],[Colonne7]]</f>
        <v>0</v>
      </c>
      <c r="L72" s="47"/>
      <c r="M72" s="47"/>
      <c r="N72" s="47">
        <f>Tableau16[[#This Row],[Colonne5]]-Tableau16[[#This Row],[Colonne9]]-Tableau16[[#This Row],[Colonne10]]</f>
        <v>0</v>
      </c>
      <c r="O72" s="56"/>
      <c r="P72" s="52"/>
      <c r="Q72" s="52"/>
      <c r="R72" s="57"/>
      <c r="S72" s="49"/>
      <c r="T72" s="58"/>
      <c r="U72" s="3"/>
      <c r="V72" s="56"/>
      <c r="W72" s="57"/>
      <c r="X72" s="55"/>
    </row>
    <row r="73" spans="2:24" ht="18" customHeight="1" x14ac:dyDescent="0.25">
      <c r="B73" s="3">
        <v>81704</v>
      </c>
      <c r="D73" s="12"/>
      <c r="E73" s="12"/>
      <c r="F73" s="47"/>
      <c r="G73" s="47"/>
      <c r="H73" s="47"/>
      <c r="I73" s="54"/>
      <c r="J73" s="47">
        <f>Tableau16[[#This Row],[Colonne5]]*Tableau16[[#This Row],[Colonne6]]</f>
        <v>0</v>
      </c>
      <c r="K73" s="49">
        <f>Tableau16[[#This Row],[Colonne5]]+Tableau16[[#This Row],[Colonne7]]</f>
        <v>0</v>
      </c>
      <c r="L73" s="47"/>
      <c r="M73" s="47"/>
      <c r="N73" s="47">
        <f>Tableau16[[#This Row],[Colonne5]]-Tableau16[[#This Row],[Colonne9]]-Tableau16[[#This Row],[Colonne10]]</f>
        <v>0</v>
      </c>
      <c r="O73" s="56"/>
      <c r="P73" s="52"/>
      <c r="Q73" s="52"/>
      <c r="R73" s="57"/>
      <c r="S73" s="49"/>
      <c r="T73" s="58"/>
      <c r="U73" s="3"/>
      <c r="V73" s="56"/>
      <c r="W73" s="57"/>
      <c r="X73" s="55"/>
    </row>
    <row r="74" spans="2:24" ht="18" customHeight="1" x14ac:dyDescent="0.25">
      <c r="B74" s="3">
        <v>81705</v>
      </c>
      <c r="D74" s="12"/>
      <c r="E74" s="12"/>
      <c r="F74" s="47"/>
      <c r="G74" s="47"/>
      <c r="H74" s="47"/>
      <c r="I74" s="54"/>
      <c r="J74" s="47">
        <f>Tableau16[[#This Row],[Colonne5]]*Tableau16[[#This Row],[Colonne6]]</f>
        <v>0</v>
      </c>
      <c r="K74" s="49">
        <f>Tableau16[[#This Row],[Colonne5]]+Tableau16[[#This Row],[Colonne7]]</f>
        <v>0</v>
      </c>
      <c r="L74" s="47"/>
      <c r="M74" s="47"/>
      <c r="N74" s="47">
        <f>Tableau16[[#This Row],[Colonne5]]-Tableau16[[#This Row],[Colonne9]]-Tableau16[[#This Row],[Colonne10]]</f>
        <v>0</v>
      </c>
      <c r="O74" s="56"/>
      <c r="P74" s="52"/>
      <c r="Q74" s="52"/>
      <c r="R74" s="57"/>
      <c r="S74" s="49"/>
      <c r="T74" s="58"/>
      <c r="U74" s="3"/>
      <c r="V74" s="56"/>
      <c r="W74" s="57"/>
      <c r="X74" s="55"/>
    </row>
    <row r="75" spans="2:24" ht="18" customHeight="1" x14ac:dyDescent="0.25">
      <c r="B75" s="3">
        <v>81706</v>
      </c>
      <c r="E75" s="12"/>
      <c r="F75" s="56"/>
      <c r="G75" s="56"/>
      <c r="I75" s="54"/>
      <c r="J75" s="56">
        <f>Tableau16[[#This Row],[Colonne5]]*Tableau16[[#This Row],[Colonne6]]</f>
        <v>0</v>
      </c>
      <c r="K75" s="64">
        <f>Tableau16[[#This Row],[Colonne5]]+Tableau16[[#This Row],[Colonne7]]</f>
        <v>0</v>
      </c>
      <c r="L75" s="56"/>
      <c r="M75" s="56"/>
      <c r="N75" s="56">
        <f>Tableau16[[#This Row],[Colonne5]]-Tableau16[[#This Row],[Colonne9]]-Tableau16[[#This Row],[Colonne10]]</f>
        <v>0</v>
      </c>
      <c r="O75" s="56"/>
      <c r="P75" s="52"/>
      <c r="Q75" s="52"/>
      <c r="R75" s="57"/>
      <c r="S75" s="49"/>
      <c r="T75" s="58"/>
      <c r="U75" s="3"/>
      <c r="V75" s="56"/>
      <c r="W75" s="57"/>
      <c r="X75" s="55"/>
    </row>
    <row r="76" spans="2:24" ht="18" customHeight="1" x14ac:dyDescent="0.25">
      <c r="D76" s="12"/>
      <c r="E76" s="56"/>
      <c r="F76" s="56"/>
      <c r="J76" s="56"/>
      <c r="K76" s="56"/>
      <c r="L76" s="56"/>
      <c r="M76" s="56"/>
    </row>
    <row r="77" spans="2:24" ht="18" customHeight="1" x14ac:dyDescent="0.25">
      <c r="B77" s="57"/>
      <c r="C77" s="71"/>
      <c r="D77" s="57"/>
      <c r="E77" s="57"/>
      <c r="F77" s="57"/>
      <c r="G77" s="57"/>
      <c r="H77" s="57"/>
      <c r="I77" s="57"/>
      <c r="J77" s="57"/>
      <c r="K77" s="57"/>
      <c r="L77" s="57"/>
      <c r="M77" s="57"/>
    </row>
    <row r="78" spans="2:24" ht="18" customHeight="1" x14ac:dyDescent="0.25">
      <c r="B78" s="3" t="s">
        <v>16</v>
      </c>
      <c r="E78" s="12"/>
      <c r="F78" s="56"/>
      <c r="G78" s="56"/>
      <c r="J78" s="56">
        <f>Tableau17[[#This Row],[Colonne5]]*Tableau17[[#This Row],[Colonne6]]</f>
        <v>0</v>
      </c>
      <c r="K78" s="49">
        <f>Tableau17[[#This Row],[Colonne5]]+Tableau17[[#This Row],[Colonne7]]</f>
        <v>0</v>
      </c>
      <c r="L78" s="56"/>
      <c r="M78" s="56"/>
      <c r="N78" s="56">
        <f>Tableau17[[#This Row],[Colonne5]]-Tableau17[[#This Row],[Colonne9]]-Tableau17[[#This Row],[Colonne10]]</f>
        <v>0</v>
      </c>
      <c r="O78" s="56"/>
      <c r="P78" s="56"/>
      <c r="Q78" s="57"/>
      <c r="R78" s="57"/>
      <c r="S78" s="49"/>
      <c r="T78" s="58"/>
      <c r="U78" s="3"/>
      <c r="V78" s="56"/>
      <c r="W78" s="57"/>
      <c r="X78" s="55"/>
    </row>
    <row r="79" spans="2:24" ht="18" customHeight="1" x14ac:dyDescent="0.25">
      <c r="B79" s="3">
        <v>91701</v>
      </c>
      <c r="D79" s="12"/>
      <c r="E79" s="12"/>
      <c r="F79" s="47"/>
      <c r="G79" s="47"/>
      <c r="H79" s="47"/>
      <c r="I79" s="54"/>
      <c r="J79" s="47">
        <f>Tableau17[[#This Row],[Colonne5]]*Tableau17[[#This Row],[Colonne6]]</f>
        <v>0</v>
      </c>
      <c r="K79" s="49">
        <f>Tableau17[[#This Row],[Colonne5]]+Tableau17[[#This Row],[Colonne7]]</f>
        <v>0</v>
      </c>
      <c r="L79" s="47"/>
      <c r="M79" s="47"/>
      <c r="N79" s="47">
        <f>Tableau17[[#This Row],[Colonne5]]-Tableau17[[#This Row],[Colonne9]]-Tableau17[[#This Row],[Colonne10]]</f>
        <v>0</v>
      </c>
      <c r="O79" s="56"/>
      <c r="P79" s="56"/>
      <c r="Q79" s="52"/>
      <c r="R79" s="57"/>
      <c r="S79" s="49"/>
      <c r="T79" s="58"/>
      <c r="U79" s="3"/>
      <c r="V79" s="56"/>
      <c r="W79" s="57"/>
      <c r="X79" s="55"/>
    </row>
    <row r="80" spans="2:24" ht="18" customHeight="1" x14ac:dyDescent="0.25">
      <c r="B80" s="3">
        <v>91702</v>
      </c>
      <c r="D80" s="12"/>
      <c r="E80" s="12"/>
      <c r="F80" s="47"/>
      <c r="G80" s="47"/>
      <c r="H80" s="47"/>
      <c r="I80" s="54"/>
      <c r="J80" s="47">
        <f>Tableau17[[#This Row],[Colonne5]]*Tableau17[[#This Row],[Colonne6]]</f>
        <v>0</v>
      </c>
      <c r="K80" s="49">
        <f>Tableau17[[#This Row],[Colonne5]]+Tableau17[[#This Row],[Colonne7]]</f>
        <v>0</v>
      </c>
      <c r="L80" s="47"/>
      <c r="M80" s="47"/>
      <c r="N80" s="47">
        <f>Tableau17[[#This Row],[Colonne5]]-Tableau17[[#This Row],[Colonne9]]-Tableau17[[#This Row],[Colonne10]]</f>
        <v>0</v>
      </c>
      <c r="O80" s="56"/>
      <c r="P80" s="52"/>
      <c r="Q80" s="52"/>
      <c r="R80" s="57"/>
      <c r="S80" s="49"/>
      <c r="T80" s="58"/>
      <c r="U80" s="3"/>
      <c r="V80" s="56"/>
      <c r="W80" s="57"/>
      <c r="X80" s="55"/>
    </row>
    <row r="81" spans="2:24" ht="18" customHeight="1" x14ac:dyDescent="0.25">
      <c r="B81" s="3">
        <v>91703</v>
      </c>
      <c r="D81" s="12"/>
      <c r="E81" s="12"/>
      <c r="F81" s="47"/>
      <c r="G81" s="47"/>
      <c r="H81" s="47"/>
      <c r="I81" s="54"/>
      <c r="J81" s="47">
        <f>Tableau17[[#This Row],[Colonne5]]*Tableau17[[#This Row],[Colonne6]]</f>
        <v>0</v>
      </c>
      <c r="K81" s="49">
        <f>Tableau17[[#This Row],[Colonne5]]+Tableau17[[#This Row],[Colonne7]]</f>
        <v>0</v>
      </c>
      <c r="L81" s="47"/>
      <c r="M81" s="47"/>
      <c r="N81" s="47">
        <f>Tableau17[[#This Row],[Colonne5]]-Tableau17[[#This Row],[Colonne9]]-Tableau17[[#This Row],[Colonne10]]</f>
        <v>0</v>
      </c>
      <c r="O81" s="56"/>
      <c r="P81" s="52"/>
      <c r="Q81" s="52"/>
      <c r="R81" s="57"/>
      <c r="S81" s="49"/>
      <c r="T81" s="58"/>
      <c r="U81" s="3"/>
      <c r="V81" s="56"/>
      <c r="W81" s="57"/>
      <c r="X81" s="55"/>
    </row>
    <row r="82" spans="2:24" ht="18" customHeight="1" x14ac:dyDescent="0.25">
      <c r="B82" s="3">
        <v>91704</v>
      </c>
      <c r="D82" s="12"/>
      <c r="E82" s="12"/>
      <c r="F82" s="47"/>
      <c r="G82" s="47"/>
      <c r="H82" s="47"/>
      <c r="I82" s="54"/>
      <c r="J82" s="47">
        <f>Tableau17[[#This Row],[Colonne5]]*Tableau17[[#This Row],[Colonne6]]</f>
        <v>0</v>
      </c>
      <c r="K82" s="49">
        <f>Tableau17[[#This Row],[Colonne5]]+Tableau17[[#This Row],[Colonne7]]</f>
        <v>0</v>
      </c>
      <c r="L82" s="47"/>
      <c r="M82" s="47"/>
      <c r="N82" s="47">
        <f>Tableau17[[#This Row],[Colonne5]]-Tableau17[[#This Row],[Colonne9]]-Tableau17[[#This Row],[Colonne10]]</f>
        <v>0</v>
      </c>
      <c r="O82" s="56"/>
      <c r="P82" s="52"/>
      <c r="Q82" s="52"/>
      <c r="R82" s="57"/>
      <c r="S82" s="49"/>
      <c r="T82" s="58"/>
      <c r="U82" s="3"/>
      <c r="V82" s="56"/>
      <c r="W82" s="57"/>
      <c r="X82" s="55"/>
    </row>
    <row r="83" spans="2:24" ht="18" customHeight="1" x14ac:dyDescent="0.25">
      <c r="B83" s="3">
        <v>91705</v>
      </c>
      <c r="D83" s="12"/>
      <c r="E83" s="12"/>
      <c r="F83" s="47"/>
      <c r="G83" s="47"/>
      <c r="H83" s="47"/>
      <c r="I83" s="54"/>
      <c r="J83" s="47">
        <f>Tableau17[[#This Row],[Colonne5]]*Tableau17[[#This Row],[Colonne6]]</f>
        <v>0</v>
      </c>
      <c r="K83" s="49">
        <f>Tableau17[[#This Row],[Colonne5]]+Tableau17[[#This Row],[Colonne7]]</f>
        <v>0</v>
      </c>
      <c r="L83" s="47"/>
      <c r="M83" s="47"/>
      <c r="N83" s="47">
        <f>Tableau17[[#This Row],[Colonne5]]-Tableau17[[#This Row],[Colonne9]]-Tableau17[[#This Row],[Colonne10]]</f>
        <v>0</v>
      </c>
      <c r="O83" s="56"/>
      <c r="P83" s="52"/>
      <c r="Q83" s="52"/>
      <c r="R83" s="57"/>
      <c r="S83" s="49"/>
      <c r="T83" s="58"/>
      <c r="U83" s="3"/>
      <c r="V83" s="56"/>
      <c r="W83" s="57"/>
      <c r="X83" s="55"/>
    </row>
    <row r="84" spans="2:24" ht="18" customHeight="1" x14ac:dyDescent="0.25">
      <c r="B84" s="3">
        <v>91706</v>
      </c>
      <c r="E84" s="12"/>
      <c r="F84" s="56"/>
      <c r="G84" s="56"/>
      <c r="I84" s="54"/>
      <c r="J84" s="56">
        <f>Tableau17[[#This Row],[Colonne5]]*Tableau17[[#This Row],[Colonne6]]</f>
        <v>0</v>
      </c>
      <c r="K84" s="64">
        <f>Tableau17[[#This Row],[Colonne5]]+Tableau17[[#This Row],[Colonne7]]</f>
        <v>0</v>
      </c>
      <c r="L84" s="56"/>
      <c r="M84" s="56"/>
      <c r="N84" s="56">
        <f>Tableau17[[#This Row],[Colonne5]]-Tableau17[[#This Row],[Colonne9]]-Tableau17[[#This Row],[Colonne10]]</f>
        <v>0</v>
      </c>
      <c r="O84" s="56"/>
      <c r="P84" s="52"/>
      <c r="Q84" s="52"/>
      <c r="R84" s="57"/>
      <c r="S84" s="49"/>
      <c r="T84" s="58"/>
      <c r="U84" s="3"/>
      <c r="V84" s="56"/>
      <c r="W84" s="57"/>
      <c r="X84" s="55"/>
    </row>
    <row r="85" spans="2:24" ht="18" customHeight="1" x14ac:dyDescent="0.25">
      <c r="E85" s="12"/>
      <c r="F85" s="56"/>
      <c r="G85" s="56"/>
      <c r="J85" s="56">
        <f>Tableau17[[#This Row],[Colonne5]]*Tableau17[[#This Row],[Colonne6]]</f>
        <v>0</v>
      </c>
      <c r="K85" s="49">
        <f>Tableau17[[#This Row],[Colonne5]]+Tableau17[[#This Row],[Colonne7]]</f>
        <v>0</v>
      </c>
      <c r="L85" s="56"/>
      <c r="M85" s="56"/>
      <c r="N85" s="56">
        <f>Tableau17[[#This Row],[Colonne5]]-Tableau17[[#This Row],[Colonne9]]-Tableau17[[#This Row],[Colonne10]]</f>
        <v>0</v>
      </c>
      <c r="O85" s="56"/>
      <c r="P85" s="52"/>
      <c r="Q85" s="57"/>
      <c r="R85" s="57"/>
      <c r="S85" s="49"/>
      <c r="T85" s="58"/>
      <c r="U85" s="3"/>
      <c r="V85" s="56"/>
      <c r="W85" s="57"/>
      <c r="X85" s="55"/>
    </row>
    <row r="86" spans="2:24" ht="18" customHeight="1" x14ac:dyDescent="0.25">
      <c r="D86" s="12"/>
      <c r="E86" s="56"/>
      <c r="F86" s="56"/>
      <c r="J86" s="56"/>
      <c r="K86" s="56"/>
      <c r="L86" s="56"/>
      <c r="M86" s="56"/>
    </row>
    <row r="87" spans="2:24" ht="18" customHeight="1" x14ac:dyDescent="0.25">
      <c r="B87" s="57"/>
      <c r="C87" s="71"/>
      <c r="D87" s="57"/>
      <c r="E87" s="57"/>
      <c r="F87" s="57"/>
      <c r="G87" s="57"/>
      <c r="H87" s="57"/>
      <c r="I87" s="57"/>
      <c r="J87" s="57"/>
      <c r="K87" s="57"/>
      <c r="L87" s="57"/>
      <c r="M87" s="57"/>
    </row>
    <row r="88" spans="2:24" ht="18" customHeight="1" x14ac:dyDescent="0.25">
      <c r="B88" s="3" t="s">
        <v>17</v>
      </c>
      <c r="E88" s="12"/>
      <c r="F88" s="56"/>
      <c r="G88" s="56"/>
      <c r="J88" s="56">
        <f>Tableau18[[#This Row],[Colonne5]]*Tableau18[[#This Row],[Colonne6]]</f>
        <v>0</v>
      </c>
      <c r="K88" s="49">
        <f>Tableau18[[#This Row],[Colonne5]]+Tableau18[[#This Row],[Colonne7]]</f>
        <v>0</v>
      </c>
      <c r="L88" s="56"/>
      <c r="M88" s="56"/>
      <c r="N88" s="56">
        <f>Tableau18[[#This Row],[Colonne5]]-Tableau18[[#This Row],[Colonne9]]-Tableau18[[#This Row],[Colonne10]]</f>
        <v>0</v>
      </c>
      <c r="O88" s="56"/>
      <c r="P88" s="56"/>
      <c r="Q88" s="57"/>
      <c r="R88" s="57"/>
      <c r="S88" s="49"/>
      <c r="T88" s="58"/>
      <c r="U88" s="3"/>
      <c r="V88" s="56"/>
      <c r="W88" s="57"/>
      <c r="X88" s="55"/>
    </row>
    <row r="89" spans="2:24" ht="18" customHeight="1" x14ac:dyDescent="0.25">
      <c r="B89" s="3">
        <v>101701</v>
      </c>
      <c r="D89" s="12"/>
      <c r="E89" s="12"/>
      <c r="F89" s="47"/>
      <c r="G89" s="47"/>
      <c r="H89" s="47"/>
      <c r="I89" s="54"/>
      <c r="J89" s="47">
        <f>Tableau18[[#This Row],[Colonne5]]*Tableau18[[#This Row],[Colonne6]]</f>
        <v>0</v>
      </c>
      <c r="K89" s="49">
        <f>Tableau18[[#This Row],[Colonne5]]+Tableau18[[#This Row],[Colonne7]]</f>
        <v>0</v>
      </c>
      <c r="L89" s="47"/>
      <c r="M89" s="47"/>
      <c r="N89" s="47">
        <f>Tableau18[[#This Row],[Colonne5]]-Tableau18[[#This Row],[Colonne9]]-Tableau18[[#This Row],[Colonne10]]</f>
        <v>0</v>
      </c>
      <c r="O89" s="56"/>
      <c r="P89" s="52"/>
      <c r="Q89" s="52"/>
      <c r="R89" s="57"/>
      <c r="S89" s="49"/>
      <c r="T89" s="58"/>
      <c r="U89" s="3"/>
      <c r="V89" s="56"/>
      <c r="W89" s="57"/>
      <c r="X89" s="55"/>
    </row>
    <row r="90" spans="2:24" ht="18" customHeight="1" x14ac:dyDescent="0.25">
      <c r="B90" s="3">
        <v>101702</v>
      </c>
      <c r="D90" s="12"/>
      <c r="E90" s="12"/>
      <c r="F90" s="47"/>
      <c r="G90" s="47"/>
      <c r="H90" s="47"/>
      <c r="I90" s="54"/>
      <c r="J90" s="47">
        <f>Tableau18[[#This Row],[Colonne5]]*Tableau18[[#This Row],[Colonne6]]</f>
        <v>0</v>
      </c>
      <c r="K90" s="49">
        <f>Tableau18[[#This Row],[Colonne5]]+Tableau18[[#This Row],[Colonne7]]</f>
        <v>0</v>
      </c>
      <c r="L90" s="47"/>
      <c r="M90" s="47"/>
      <c r="N90" s="47">
        <f>Tableau18[[#This Row],[Colonne5]]-Tableau18[[#This Row],[Colonne9]]-Tableau18[[#This Row],[Colonne10]]</f>
        <v>0</v>
      </c>
      <c r="O90" s="56"/>
      <c r="P90" s="52"/>
      <c r="Q90" s="52"/>
      <c r="R90" s="57"/>
      <c r="S90" s="49"/>
      <c r="T90" s="58"/>
      <c r="U90" s="3"/>
      <c r="V90" s="56"/>
      <c r="W90" s="57"/>
      <c r="X90" s="55"/>
    </row>
    <row r="91" spans="2:24" ht="18" customHeight="1" x14ac:dyDescent="0.25">
      <c r="B91" s="3">
        <v>101703</v>
      </c>
      <c r="D91" s="12"/>
      <c r="E91" s="12"/>
      <c r="F91" s="47"/>
      <c r="G91" s="47"/>
      <c r="H91" s="47"/>
      <c r="I91" s="54"/>
      <c r="J91" s="47">
        <f>Tableau18[[#This Row],[Colonne5]]*Tableau18[[#This Row],[Colonne6]]</f>
        <v>0</v>
      </c>
      <c r="K91" s="49">
        <f>Tableau18[[#This Row],[Colonne5]]+Tableau18[[#This Row],[Colonne7]]</f>
        <v>0</v>
      </c>
      <c r="L91" s="47"/>
      <c r="M91" s="47"/>
      <c r="N91" s="47">
        <f>Tableau18[[#This Row],[Colonne5]]-Tableau18[[#This Row],[Colonne9]]-Tableau18[[#This Row],[Colonne10]]</f>
        <v>0</v>
      </c>
      <c r="O91" s="56"/>
      <c r="P91" s="52"/>
      <c r="Q91" s="52"/>
      <c r="R91" s="57"/>
      <c r="S91" s="49"/>
      <c r="T91" s="58"/>
      <c r="U91" s="3"/>
      <c r="V91" s="56"/>
      <c r="W91" s="57"/>
      <c r="X91" s="55"/>
    </row>
    <row r="92" spans="2:24" ht="18" customHeight="1" x14ac:dyDescent="0.25">
      <c r="B92" s="3">
        <v>101704</v>
      </c>
      <c r="D92" s="12"/>
      <c r="E92" s="12"/>
      <c r="F92" s="47"/>
      <c r="G92" s="47"/>
      <c r="H92" s="47"/>
      <c r="I92" s="54"/>
      <c r="J92" s="47">
        <f>Tableau18[[#This Row],[Colonne5]]*Tableau18[[#This Row],[Colonne6]]</f>
        <v>0</v>
      </c>
      <c r="K92" s="49">
        <f>Tableau18[[#This Row],[Colonne5]]+Tableau18[[#This Row],[Colonne7]]</f>
        <v>0</v>
      </c>
      <c r="L92" s="47"/>
      <c r="M92" s="47"/>
      <c r="N92" s="47">
        <f>Tableau18[[#This Row],[Colonne5]]-Tableau18[[#This Row],[Colonne9]]-Tableau18[[#This Row],[Colonne10]]</f>
        <v>0</v>
      </c>
      <c r="O92" s="56"/>
      <c r="P92" s="52"/>
      <c r="Q92" s="52"/>
      <c r="R92" s="57"/>
      <c r="S92" s="49"/>
      <c r="T92" s="58"/>
      <c r="U92" s="3"/>
      <c r="V92" s="56"/>
      <c r="W92" s="57"/>
      <c r="X92" s="55"/>
    </row>
    <row r="93" spans="2:24" ht="18" customHeight="1" x14ac:dyDescent="0.25">
      <c r="B93" s="3">
        <v>101705</v>
      </c>
      <c r="D93" s="12"/>
      <c r="E93" s="12"/>
      <c r="F93" s="47"/>
      <c r="G93" s="47"/>
      <c r="H93" s="47"/>
      <c r="I93" s="54"/>
      <c r="J93" s="47">
        <f>Tableau18[[#This Row],[Colonne5]]*Tableau18[[#This Row],[Colonne6]]</f>
        <v>0</v>
      </c>
      <c r="K93" s="49">
        <f>Tableau18[[#This Row],[Colonne5]]+Tableau18[[#This Row],[Colonne7]]</f>
        <v>0</v>
      </c>
      <c r="L93" s="47"/>
      <c r="M93" s="47"/>
      <c r="N93" s="47">
        <f>Tableau18[[#This Row],[Colonne5]]-Tableau18[[#This Row],[Colonne9]]-Tableau18[[#This Row],[Colonne10]]</f>
        <v>0</v>
      </c>
      <c r="O93" s="56"/>
      <c r="P93" s="52"/>
      <c r="Q93" s="52"/>
      <c r="R93" s="57"/>
      <c r="S93" s="49"/>
      <c r="T93" s="58"/>
      <c r="U93" s="3"/>
      <c r="V93" s="56"/>
      <c r="W93" s="57"/>
      <c r="X93" s="55"/>
    </row>
    <row r="94" spans="2:24" ht="18" customHeight="1" x14ac:dyDescent="0.25">
      <c r="B94" s="3">
        <v>101706</v>
      </c>
      <c r="E94" s="12"/>
      <c r="F94" s="56"/>
      <c r="G94" s="56"/>
      <c r="I94" s="54"/>
      <c r="J94" s="56">
        <f>Tableau18[[#This Row],[Colonne5]]*Tableau18[[#This Row],[Colonne6]]</f>
        <v>0</v>
      </c>
      <c r="K94" s="64">
        <f>Tableau18[[#This Row],[Colonne5]]+Tableau18[[#This Row],[Colonne7]]</f>
        <v>0</v>
      </c>
      <c r="L94" s="56"/>
      <c r="M94" s="56"/>
      <c r="N94" s="56">
        <f>Tableau18[[#This Row],[Colonne5]]-Tableau18[[#This Row],[Colonne9]]-Tableau18[[#This Row],[Colonne10]]</f>
        <v>0</v>
      </c>
      <c r="O94" s="56"/>
      <c r="P94" s="52"/>
      <c r="Q94" s="52"/>
      <c r="R94" s="57"/>
      <c r="S94" s="49"/>
      <c r="T94" s="58"/>
      <c r="U94" s="3"/>
      <c r="V94" s="56"/>
      <c r="W94" s="57"/>
      <c r="X94" s="55"/>
    </row>
    <row r="95" spans="2:24" ht="18" customHeight="1" x14ac:dyDescent="0.25">
      <c r="D95" s="12"/>
      <c r="E95" s="56"/>
      <c r="F95" s="56"/>
      <c r="J95" s="56"/>
      <c r="K95" s="56"/>
      <c r="L95" s="56"/>
      <c r="M95" s="56"/>
    </row>
    <row r="96" spans="2:24" ht="18" customHeight="1" x14ac:dyDescent="0.25">
      <c r="B96" s="57"/>
      <c r="C96" s="71"/>
      <c r="D96" s="57"/>
      <c r="E96" s="57"/>
      <c r="F96" s="57"/>
      <c r="G96" s="57"/>
      <c r="H96" s="57"/>
      <c r="I96" s="57"/>
      <c r="J96" s="57"/>
      <c r="K96" s="57"/>
      <c r="L96" s="57"/>
      <c r="M96" s="57"/>
    </row>
    <row r="97" spans="2:24" ht="18" customHeight="1" x14ac:dyDescent="0.25">
      <c r="B97" s="3" t="s">
        <v>18</v>
      </c>
      <c r="E97" s="12"/>
      <c r="F97" s="56"/>
      <c r="G97" s="56"/>
      <c r="J97" s="56">
        <f>Tableau19[[#This Row],[Colonne5]]*Tableau19[[#This Row],[Colonne6]]</f>
        <v>0</v>
      </c>
      <c r="K97" s="49">
        <f>Tableau19[[#This Row],[Colonne5]]+Tableau19[[#This Row],[Colonne7]]</f>
        <v>0</v>
      </c>
      <c r="L97" s="56"/>
      <c r="M97" s="56"/>
      <c r="N97" s="56">
        <f>Tableau19[[#This Row],[Colonne5]]-Tableau19[[#This Row],[Colonne9]]-Tableau19[[#This Row],[Colonne10]]</f>
        <v>0</v>
      </c>
      <c r="O97" s="56"/>
      <c r="P97" s="56"/>
      <c r="Q97" s="57"/>
      <c r="R97" s="57"/>
      <c r="S97" s="49"/>
      <c r="T97" s="58"/>
      <c r="U97" s="3"/>
      <c r="V97" s="56"/>
      <c r="W97" s="57"/>
      <c r="X97" s="55"/>
    </row>
    <row r="98" spans="2:24" ht="18" customHeight="1" x14ac:dyDescent="0.25">
      <c r="B98" s="3">
        <v>111701</v>
      </c>
      <c r="D98" s="12"/>
      <c r="E98" s="12"/>
      <c r="F98" s="47"/>
      <c r="G98" s="47"/>
      <c r="H98" s="47"/>
      <c r="I98" s="54"/>
      <c r="J98" s="47">
        <f>Tableau19[[#This Row],[Colonne5]]*Tableau19[[#This Row],[Colonne6]]</f>
        <v>0</v>
      </c>
      <c r="K98" s="49">
        <f>Tableau19[[#This Row],[Colonne5]]+Tableau19[[#This Row],[Colonne7]]</f>
        <v>0</v>
      </c>
      <c r="L98" s="47"/>
      <c r="M98" s="47"/>
      <c r="N98" s="47">
        <f>Tableau19[[#This Row],[Colonne5]]-Tableau19[[#This Row],[Colonne9]]-Tableau19[[#This Row],[Colonne10]]</f>
        <v>0</v>
      </c>
      <c r="O98" s="56"/>
      <c r="P98" s="52"/>
      <c r="Q98" s="52"/>
      <c r="R98" s="57"/>
      <c r="S98" s="49"/>
      <c r="T98" s="58"/>
      <c r="U98" s="3"/>
      <c r="V98" s="56"/>
      <c r="W98" s="57"/>
      <c r="X98" s="55"/>
    </row>
    <row r="99" spans="2:24" ht="18" customHeight="1" x14ac:dyDescent="0.25">
      <c r="B99" s="3">
        <v>111702</v>
      </c>
      <c r="D99" s="12"/>
      <c r="E99" s="12"/>
      <c r="F99" s="47"/>
      <c r="G99" s="47"/>
      <c r="H99" s="47"/>
      <c r="I99" s="54"/>
      <c r="J99" s="47">
        <f>Tableau19[[#This Row],[Colonne5]]*Tableau19[[#This Row],[Colonne6]]</f>
        <v>0</v>
      </c>
      <c r="K99" s="49">
        <f>Tableau19[[#This Row],[Colonne5]]+Tableau19[[#This Row],[Colonne7]]</f>
        <v>0</v>
      </c>
      <c r="L99" s="47"/>
      <c r="M99" s="47"/>
      <c r="N99" s="47">
        <f>Tableau19[[#This Row],[Colonne5]]-Tableau19[[#This Row],[Colonne9]]-Tableau19[[#This Row],[Colonne10]]</f>
        <v>0</v>
      </c>
      <c r="O99" s="56"/>
      <c r="P99" s="52"/>
      <c r="Q99" s="52"/>
      <c r="R99" s="57"/>
      <c r="S99" s="49"/>
      <c r="T99" s="58"/>
      <c r="U99" s="3"/>
      <c r="V99" s="56"/>
      <c r="W99" s="57"/>
      <c r="X99" s="55"/>
    </row>
    <row r="100" spans="2:24" ht="18" customHeight="1" x14ac:dyDescent="0.25">
      <c r="B100" s="3">
        <v>111703</v>
      </c>
      <c r="D100" s="12"/>
      <c r="E100" s="12"/>
      <c r="F100" s="47"/>
      <c r="G100" s="47"/>
      <c r="H100" s="47"/>
      <c r="I100" s="54"/>
      <c r="J100" s="47">
        <f>Tableau19[[#This Row],[Colonne5]]*Tableau19[[#This Row],[Colonne6]]</f>
        <v>0</v>
      </c>
      <c r="K100" s="49">
        <f>Tableau19[[#This Row],[Colonne5]]+Tableau19[[#This Row],[Colonne7]]</f>
        <v>0</v>
      </c>
      <c r="L100" s="47"/>
      <c r="M100" s="47"/>
      <c r="N100" s="47">
        <f>Tableau19[[#This Row],[Colonne5]]-Tableau19[[#This Row],[Colonne9]]-Tableau19[[#This Row],[Colonne10]]</f>
        <v>0</v>
      </c>
      <c r="O100" s="56"/>
      <c r="P100" s="52"/>
      <c r="Q100" s="52"/>
      <c r="R100" s="57"/>
      <c r="S100" s="49"/>
      <c r="T100" s="58"/>
      <c r="U100" s="3"/>
      <c r="V100" s="56"/>
      <c r="W100" s="57"/>
      <c r="X100" s="55"/>
    </row>
    <row r="101" spans="2:24" ht="18" customHeight="1" x14ac:dyDescent="0.25">
      <c r="B101" s="3">
        <v>111704</v>
      </c>
      <c r="D101" s="12"/>
      <c r="E101" s="12"/>
      <c r="F101" s="47"/>
      <c r="G101" s="47"/>
      <c r="H101" s="47"/>
      <c r="I101" s="54"/>
      <c r="J101" s="47">
        <f>Tableau19[[#This Row],[Colonne5]]*Tableau19[[#This Row],[Colonne6]]</f>
        <v>0</v>
      </c>
      <c r="K101" s="49">
        <f>Tableau19[[#This Row],[Colonne5]]+Tableau19[[#This Row],[Colonne7]]</f>
        <v>0</v>
      </c>
      <c r="L101" s="47"/>
      <c r="M101" s="47"/>
      <c r="N101" s="47">
        <f>Tableau19[[#This Row],[Colonne5]]-Tableau19[[#This Row],[Colonne9]]-Tableau19[[#This Row],[Colonne10]]</f>
        <v>0</v>
      </c>
      <c r="O101" s="56"/>
      <c r="P101" s="52"/>
      <c r="Q101" s="52"/>
      <c r="R101" s="57"/>
      <c r="S101" s="49"/>
      <c r="T101" s="58"/>
      <c r="U101" s="3"/>
      <c r="V101" s="56"/>
      <c r="W101" s="57"/>
      <c r="X101" s="55"/>
    </row>
    <row r="102" spans="2:24" ht="18" customHeight="1" x14ac:dyDescent="0.25">
      <c r="B102" s="3">
        <v>111705</v>
      </c>
      <c r="D102" s="12"/>
      <c r="E102" s="12"/>
      <c r="F102" s="47"/>
      <c r="G102" s="47"/>
      <c r="H102" s="47"/>
      <c r="I102" s="54"/>
      <c r="J102" s="47">
        <f>Tableau19[[#This Row],[Colonne5]]*Tableau19[[#This Row],[Colonne6]]</f>
        <v>0</v>
      </c>
      <c r="K102" s="49">
        <f>Tableau19[[#This Row],[Colonne5]]+Tableau19[[#This Row],[Colonne7]]</f>
        <v>0</v>
      </c>
      <c r="L102" s="47"/>
      <c r="M102" s="47"/>
      <c r="N102" s="47">
        <f>Tableau19[[#This Row],[Colonne5]]-Tableau19[[#This Row],[Colonne9]]-Tableau19[[#This Row],[Colonne10]]</f>
        <v>0</v>
      </c>
      <c r="O102" s="56"/>
      <c r="P102" s="52"/>
      <c r="Q102" s="52"/>
      <c r="R102" s="57"/>
      <c r="S102" s="49"/>
      <c r="T102" s="58"/>
      <c r="U102" s="3"/>
      <c r="V102" s="56"/>
      <c r="W102" s="57"/>
      <c r="X102" s="55"/>
    </row>
    <row r="103" spans="2:24" ht="18" customHeight="1" x14ac:dyDescent="0.25">
      <c r="B103" s="3">
        <v>111706</v>
      </c>
      <c r="E103" s="12"/>
      <c r="F103" s="56"/>
      <c r="G103" s="56"/>
      <c r="I103" s="54"/>
      <c r="J103" s="56">
        <f>Tableau19[[#This Row],[Colonne5]]*Tableau19[[#This Row],[Colonne6]]</f>
        <v>0</v>
      </c>
      <c r="K103" s="64">
        <f>Tableau19[[#This Row],[Colonne5]]+Tableau19[[#This Row],[Colonne7]]</f>
        <v>0</v>
      </c>
      <c r="L103" s="56"/>
      <c r="M103" s="56"/>
      <c r="N103" s="56">
        <f>Tableau19[[#This Row],[Colonne5]]-Tableau19[[#This Row],[Colonne9]]-Tableau19[[#This Row],[Colonne10]]</f>
        <v>0</v>
      </c>
      <c r="O103" s="56"/>
      <c r="P103" s="52"/>
      <c r="Q103" s="52"/>
      <c r="R103" s="57"/>
      <c r="S103" s="49"/>
      <c r="T103" s="58"/>
      <c r="U103" s="3"/>
      <c r="V103" s="56"/>
      <c r="W103" s="57"/>
      <c r="X103" s="55"/>
    </row>
    <row r="104" spans="2:24" ht="18" customHeight="1" x14ac:dyDescent="0.25">
      <c r="D104" s="12"/>
      <c r="E104" s="56"/>
      <c r="F104" s="56"/>
      <c r="J104" s="56"/>
      <c r="K104" s="56"/>
      <c r="L104" s="56"/>
      <c r="M104" s="56"/>
    </row>
    <row r="105" spans="2:24" ht="18" customHeight="1" x14ac:dyDescent="0.25">
      <c r="B105" s="57"/>
      <c r="C105" s="71"/>
      <c r="D105" s="57"/>
      <c r="E105" s="57"/>
      <c r="F105" s="57"/>
      <c r="G105" s="57"/>
      <c r="H105" s="57"/>
      <c r="I105" s="57"/>
      <c r="J105" s="57"/>
      <c r="K105" s="57"/>
      <c r="L105" s="57"/>
      <c r="M105" s="57"/>
    </row>
    <row r="106" spans="2:24" ht="18" customHeight="1" x14ac:dyDescent="0.25">
      <c r="B106" s="3" t="s">
        <v>19</v>
      </c>
      <c r="E106" s="12"/>
      <c r="F106" s="56"/>
      <c r="G106" s="56"/>
      <c r="J106" s="56">
        <f>Tableau20[[#This Row],[Colonne5]]*Tableau20[[#This Row],[Colonne6]]</f>
        <v>0</v>
      </c>
      <c r="K106" s="49">
        <f>Tableau20[[#This Row],[Colonne5]]+Tableau20[[#This Row],[Colonne7]]</f>
        <v>0</v>
      </c>
      <c r="L106" s="56"/>
      <c r="M106" s="56"/>
      <c r="N106" s="56">
        <f>Tableau20[[#This Row],[Colonne5]]-Tableau20[[#This Row],[Colonne9]]-Tableau20[[#This Row],[Colonne10]]</f>
        <v>0</v>
      </c>
      <c r="O106" s="56"/>
      <c r="P106" s="56"/>
      <c r="Q106" s="57"/>
      <c r="R106" s="57"/>
      <c r="S106" s="49"/>
      <c r="T106" s="58"/>
      <c r="U106" s="3"/>
      <c r="V106" s="56"/>
      <c r="W106" s="57"/>
      <c r="X106" s="55"/>
    </row>
    <row r="107" spans="2:24" ht="18" customHeight="1" x14ac:dyDescent="0.25">
      <c r="B107" s="3">
        <v>121701</v>
      </c>
      <c r="D107" s="12"/>
      <c r="E107" s="12"/>
      <c r="F107" s="47"/>
      <c r="G107" s="47"/>
      <c r="H107" s="47"/>
      <c r="I107" s="54"/>
      <c r="J107" s="47">
        <f>Tableau20[[#This Row],[Colonne5]]*Tableau20[[#This Row],[Colonne6]]</f>
        <v>0</v>
      </c>
      <c r="K107" s="49">
        <f>Tableau20[[#This Row],[Colonne5]]+Tableau20[[#This Row],[Colonne7]]</f>
        <v>0</v>
      </c>
      <c r="L107" s="47"/>
      <c r="M107" s="47"/>
      <c r="N107" s="47">
        <f>Tableau20[[#This Row],[Colonne5]]-Tableau20[[#This Row],[Colonne9]]-Tableau20[[#This Row],[Colonne10]]</f>
        <v>0</v>
      </c>
      <c r="O107" s="56"/>
      <c r="P107" s="52"/>
      <c r="Q107" s="52"/>
      <c r="R107" s="57"/>
      <c r="S107" s="49"/>
      <c r="T107" s="58"/>
      <c r="U107" s="3"/>
      <c r="V107" s="56"/>
      <c r="W107" s="57"/>
      <c r="X107" s="55"/>
    </row>
    <row r="108" spans="2:24" ht="18" customHeight="1" x14ac:dyDescent="0.25">
      <c r="B108" s="3">
        <v>121702</v>
      </c>
      <c r="D108" s="12"/>
      <c r="E108" s="12"/>
      <c r="F108" s="47"/>
      <c r="G108" s="47"/>
      <c r="H108" s="47"/>
      <c r="I108" s="54"/>
      <c r="J108" s="47">
        <f>Tableau20[[#This Row],[Colonne5]]*Tableau20[[#This Row],[Colonne6]]</f>
        <v>0</v>
      </c>
      <c r="K108" s="49">
        <f>Tableau20[[#This Row],[Colonne5]]+Tableau20[[#This Row],[Colonne7]]</f>
        <v>0</v>
      </c>
      <c r="L108" s="47"/>
      <c r="M108" s="47"/>
      <c r="N108" s="47">
        <f>Tableau20[[#This Row],[Colonne5]]-Tableau20[[#This Row],[Colonne9]]-Tableau20[[#This Row],[Colonne10]]</f>
        <v>0</v>
      </c>
      <c r="O108" s="56"/>
      <c r="P108" s="52"/>
      <c r="Q108" s="52"/>
      <c r="R108" s="57"/>
      <c r="S108" s="49"/>
      <c r="T108" s="58"/>
      <c r="U108" s="3"/>
      <c r="V108" s="56"/>
      <c r="W108" s="57"/>
      <c r="X108" s="55"/>
    </row>
    <row r="109" spans="2:24" ht="18" customHeight="1" x14ac:dyDescent="0.25">
      <c r="B109" s="3">
        <v>121703</v>
      </c>
      <c r="D109" s="12"/>
      <c r="E109" s="12"/>
      <c r="F109" s="47"/>
      <c r="G109" s="47"/>
      <c r="H109" s="47"/>
      <c r="I109" s="54"/>
      <c r="J109" s="47">
        <f>Tableau20[[#This Row],[Colonne5]]*Tableau20[[#This Row],[Colonne6]]</f>
        <v>0</v>
      </c>
      <c r="K109" s="49">
        <f>Tableau20[[#This Row],[Colonne5]]+Tableau20[[#This Row],[Colonne7]]</f>
        <v>0</v>
      </c>
      <c r="L109" s="47"/>
      <c r="M109" s="47"/>
      <c r="N109" s="47">
        <f>Tableau20[[#This Row],[Colonne5]]-Tableau20[[#This Row],[Colonne9]]-Tableau20[[#This Row],[Colonne10]]</f>
        <v>0</v>
      </c>
      <c r="O109" s="56"/>
      <c r="P109" s="52"/>
      <c r="Q109" s="52"/>
      <c r="R109" s="57"/>
      <c r="S109" s="49"/>
      <c r="T109" s="58"/>
      <c r="U109" s="3"/>
      <c r="V109" s="56"/>
      <c r="W109" s="57"/>
      <c r="X109" s="55"/>
    </row>
    <row r="110" spans="2:24" ht="18" customHeight="1" x14ac:dyDescent="0.25">
      <c r="B110" s="3">
        <v>121704</v>
      </c>
      <c r="D110" s="12"/>
      <c r="E110" s="12"/>
      <c r="F110" s="47"/>
      <c r="G110" s="47"/>
      <c r="H110" s="47"/>
      <c r="I110" s="54"/>
      <c r="J110" s="47">
        <f>Tableau20[[#This Row],[Colonne5]]*Tableau20[[#This Row],[Colonne6]]</f>
        <v>0</v>
      </c>
      <c r="K110" s="49">
        <f>Tableau20[[#This Row],[Colonne5]]+Tableau20[[#This Row],[Colonne7]]</f>
        <v>0</v>
      </c>
      <c r="L110" s="47"/>
      <c r="M110" s="47"/>
      <c r="N110" s="47">
        <f>Tableau20[[#This Row],[Colonne5]]-Tableau20[[#This Row],[Colonne9]]-Tableau20[[#This Row],[Colonne10]]</f>
        <v>0</v>
      </c>
      <c r="O110" s="56"/>
      <c r="P110" s="52"/>
      <c r="Q110" s="52"/>
      <c r="R110" s="57"/>
      <c r="S110" s="49"/>
      <c r="T110" s="58"/>
      <c r="U110" s="3"/>
      <c r="V110" s="56"/>
      <c r="W110" s="57"/>
      <c r="X110" s="55"/>
    </row>
    <row r="111" spans="2:24" ht="18" customHeight="1" x14ac:dyDescent="0.25">
      <c r="B111" s="3">
        <v>121705</v>
      </c>
      <c r="D111" s="12"/>
      <c r="E111" s="12"/>
      <c r="F111" s="47"/>
      <c r="G111" s="47"/>
      <c r="H111" s="47"/>
      <c r="I111" s="54"/>
      <c r="J111" s="47">
        <f>Tableau20[[#This Row],[Colonne5]]*Tableau20[[#This Row],[Colonne6]]</f>
        <v>0</v>
      </c>
      <c r="K111" s="49">
        <f>Tableau20[[#This Row],[Colonne5]]+Tableau20[[#This Row],[Colonne7]]</f>
        <v>0</v>
      </c>
      <c r="L111" s="47"/>
      <c r="M111" s="47"/>
      <c r="N111" s="47">
        <f>Tableau20[[#This Row],[Colonne5]]-Tableau20[[#This Row],[Colonne9]]-Tableau20[[#This Row],[Colonne10]]</f>
        <v>0</v>
      </c>
      <c r="O111" s="56"/>
      <c r="P111" s="52"/>
      <c r="Q111" s="52"/>
      <c r="R111" s="57"/>
      <c r="S111" s="49"/>
      <c r="T111" s="58"/>
      <c r="U111" s="3"/>
      <c r="V111" s="56"/>
      <c r="W111" s="57"/>
      <c r="X111" s="55"/>
    </row>
    <row r="112" spans="2:24" ht="18" customHeight="1" x14ac:dyDescent="0.25">
      <c r="B112" s="3">
        <v>121706</v>
      </c>
      <c r="E112" s="12"/>
      <c r="F112" s="56"/>
      <c r="G112" s="56"/>
      <c r="I112" s="54"/>
      <c r="J112" s="56">
        <f>Tableau20[[#This Row],[Colonne5]]*Tableau20[[#This Row],[Colonne6]]</f>
        <v>0</v>
      </c>
      <c r="K112" s="64">
        <f>Tableau20[[#This Row],[Colonne5]]+Tableau20[[#This Row],[Colonne7]]</f>
        <v>0</v>
      </c>
      <c r="L112" s="56"/>
      <c r="M112" s="56"/>
      <c r="N112" s="56">
        <f>Tableau20[[#This Row],[Colonne5]]-Tableau20[[#This Row],[Colonne9]]-Tableau20[[#This Row],[Colonne10]]</f>
        <v>0</v>
      </c>
      <c r="O112" s="56"/>
      <c r="P112" s="52"/>
      <c r="Q112" s="52"/>
      <c r="R112" s="57"/>
      <c r="S112" s="49"/>
      <c r="T112" s="58"/>
      <c r="U112" s="3"/>
      <c r="V112" s="56"/>
      <c r="W112" s="57"/>
      <c r="X112" s="55"/>
    </row>
    <row r="113" spans="4:13" ht="18" customHeight="1" x14ac:dyDescent="0.25">
      <c r="D113" s="12"/>
      <c r="E113" s="56"/>
      <c r="F113" s="56"/>
      <c r="J113" s="56"/>
      <c r="K113" s="56"/>
      <c r="L113" s="56"/>
      <c r="M113" s="56"/>
    </row>
    <row r="114" spans="4:13" ht="18" customHeight="1" x14ac:dyDescent="0.25">
      <c r="D114" s="12"/>
      <c r="E114" s="56"/>
      <c r="F114" s="56"/>
      <c r="J114" s="56"/>
      <c r="K114" s="56"/>
      <c r="L114" s="56"/>
      <c r="M114" s="56"/>
    </row>
    <row r="115" spans="4:13" ht="18" customHeight="1" x14ac:dyDescent="0.25">
      <c r="D115" s="12"/>
      <c r="E115" s="56"/>
      <c r="F115" s="56"/>
      <c r="J115" s="56"/>
      <c r="K115" s="56"/>
      <c r="L115" s="56"/>
      <c r="M115" s="56"/>
    </row>
    <row r="116" spans="4:13" ht="18" customHeight="1" x14ac:dyDescent="0.25">
      <c r="D116" s="12"/>
      <c r="E116" s="56"/>
      <c r="F116" s="56"/>
      <c r="J116" s="56"/>
      <c r="K116" s="56"/>
      <c r="L116" s="56"/>
      <c r="M116" s="56"/>
    </row>
    <row r="117" spans="4:13" ht="18" customHeight="1" x14ac:dyDescent="0.25">
      <c r="D117" s="12"/>
      <c r="E117" s="56"/>
      <c r="F117" s="56"/>
      <c r="J117" s="56"/>
      <c r="K117" s="56"/>
      <c r="L117" s="56"/>
      <c r="M117" s="56"/>
    </row>
    <row r="118" spans="4:13" x14ac:dyDescent="0.25">
      <c r="D118" s="12"/>
      <c r="E118" s="56"/>
      <c r="F118" s="56"/>
      <c r="J118" s="56"/>
      <c r="K118" s="56"/>
      <c r="L118" s="56"/>
      <c r="M118" s="56"/>
    </row>
    <row r="119" spans="4:13" x14ac:dyDescent="0.25">
      <c r="D119" s="12"/>
      <c r="E119" s="56"/>
      <c r="F119" s="56"/>
      <c r="J119" s="56"/>
      <c r="K119" s="56"/>
      <c r="L119" s="56"/>
      <c r="M119" s="56"/>
    </row>
    <row r="120" spans="4:13" x14ac:dyDescent="0.25">
      <c r="D120" s="12"/>
      <c r="E120" s="56"/>
      <c r="F120" s="56"/>
      <c r="J120" s="56"/>
      <c r="K120" s="56"/>
      <c r="L120" s="56"/>
      <c r="M120" s="56"/>
    </row>
    <row r="121" spans="4:13" x14ac:dyDescent="0.25">
      <c r="D121" s="12"/>
      <c r="E121" s="56"/>
      <c r="F121" s="56"/>
      <c r="J121" s="56"/>
      <c r="K121" s="56"/>
      <c r="L121" s="56"/>
      <c r="M121" s="56"/>
    </row>
    <row r="122" spans="4:13" x14ac:dyDescent="0.25">
      <c r="D122" s="12"/>
      <c r="E122" s="56"/>
      <c r="F122" s="56"/>
      <c r="J122" s="56"/>
      <c r="K122" s="56"/>
      <c r="L122" s="56"/>
      <c r="M122" s="56"/>
    </row>
    <row r="123" spans="4:13" x14ac:dyDescent="0.25">
      <c r="D123" s="12"/>
      <c r="E123" s="56"/>
      <c r="F123" s="56"/>
      <c r="J123" s="56"/>
      <c r="K123" s="56"/>
      <c r="L123" s="56"/>
      <c r="M123" s="56"/>
    </row>
    <row r="124" spans="4:13" x14ac:dyDescent="0.25">
      <c r="D124" s="12"/>
      <c r="E124" s="56"/>
      <c r="F124" s="56"/>
      <c r="J124" s="56"/>
      <c r="K124" s="56"/>
      <c r="L124" s="56"/>
      <c r="M124" s="56"/>
    </row>
    <row r="125" spans="4:13" x14ac:dyDescent="0.25">
      <c r="D125" s="12"/>
      <c r="E125" s="56"/>
      <c r="F125" s="56"/>
      <c r="J125" s="56"/>
      <c r="K125" s="56"/>
      <c r="L125" s="56"/>
      <c r="M125" s="56"/>
    </row>
    <row r="126" spans="4:13" x14ac:dyDescent="0.25">
      <c r="D126" s="12"/>
      <c r="E126" s="56"/>
      <c r="F126" s="56"/>
      <c r="J126" s="56"/>
      <c r="K126" s="56"/>
      <c r="L126" s="56"/>
      <c r="M126" s="56"/>
    </row>
    <row r="127" spans="4:13" x14ac:dyDescent="0.25">
      <c r="D127" s="12"/>
      <c r="E127" s="56"/>
      <c r="F127" s="56"/>
      <c r="J127" s="56"/>
      <c r="K127" s="56"/>
      <c r="L127" s="56"/>
      <c r="M127" s="56"/>
    </row>
    <row r="128" spans="4:13" x14ac:dyDescent="0.25">
      <c r="D128" s="12"/>
      <c r="E128" s="56"/>
      <c r="F128" s="56"/>
      <c r="J128" s="56"/>
      <c r="K128" s="56"/>
      <c r="L128" s="56"/>
      <c r="M128" s="56"/>
    </row>
    <row r="129" spans="4:13" x14ac:dyDescent="0.25">
      <c r="D129" s="12"/>
      <c r="E129" s="56"/>
      <c r="F129" s="56"/>
      <c r="J129" s="56"/>
      <c r="K129" s="56"/>
      <c r="L129" s="56"/>
      <c r="M129" s="56"/>
    </row>
    <row r="130" spans="4:13" x14ac:dyDescent="0.25">
      <c r="D130" s="12"/>
      <c r="E130" s="56"/>
      <c r="F130" s="56"/>
      <c r="J130" s="56"/>
      <c r="K130" s="56"/>
      <c r="L130" s="56"/>
      <c r="M130" s="56"/>
    </row>
    <row r="131" spans="4:13" x14ac:dyDescent="0.25">
      <c r="D131" s="12"/>
      <c r="E131" s="56"/>
      <c r="F131" s="56"/>
      <c r="J131" s="56"/>
      <c r="K131" s="56"/>
      <c r="L131" s="56"/>
      <c r="M131" s="56"/>
    </row>
    <row r="132" spans="4:13" x14ac:dyDescent="0.25">
      <c r="D132" s="12"/>
      <c r="E132" s="56"/>
      <c r="F132" s="56"/>
      <c r="J132" s="56"/>
      <c r="K132" s="56"/>
      <c r="L132" s="56"/>
      <c r="M132" s="56"/>
    </row>
    <row r="133" spans="4:13" x14ac:dyDescent="0.25">
      <c r="D133" s="12"/>
      <c r="E133" s="56"/>
      <c r="F133" s="56"/>
      <c r="J133" s="56"/>
      <c r="K133" s="56"/>
      <c r="L133" s="56"/>
      <c r="M133" s="56"/>
    </row>
    <row r="134" spans="4:13" x14ac:dyDescent="0.25">
      <c r="D134" s="12"/>
      <c r="E134" s="56"/>
      <c r="F134" s="56"/>
      <c r="J134" s="56"/>
      <c r="K134" s="56"/>
      <c r="L134" s="56"/>
      <c r="M134" s="56"/>
    </row>
    <row r="135" spans="4:13" x14ac:dyDescent="0.25">
      <c r="D135" s="12"/>
      <c r="E135" s="56"/>
      <c r="F135" s="56"/>
      <c r="J135" s="56"/>
      <c r="K135" s="56"/>
      <c r="L135" s="56"/>
      <c r="M135" s="56"/>
    </row>
    <row r="136" spans="4:13" x14ac:dyDescent="0.25">
      <c r="D136" s="12"/>
      <c r="E136" s="56"/>
      <c r="F136" s="56"/>
      <c r="J136" s="56"/>
      <c r="K136" s="56"/>
      <c r="L136" s="56"/>
      <c r="M136" s="56"/>
    </row>
    <row r="137" spans="4:13" x14ac:dyDescent="0.25">
      <c r="D137" s="12"/>
      <c r="E137" s="56"/>
      <c r="F137" s="56"/>
      <c r="J137" s="56"/>
      <c r="K137" s="56"/>
      <c r="L137" s="56"/>
      <c r="M137" s="56"/>
    </row>
    <row r="138" spans="4:13" x14ac:dyDescent="0.25">
      <c r="D138" s="12"/>
      <c r="E138" s="56"/>
      <c r="F138" s="56"/>
      <c r="J138" s="56"/>
      <c r="K138" s="56"/>
      <c r="L138" s="56"/>
      <c r="M138" s="56"/>
    </row>
    <row r="139" spans="4:13" x14ac:dyDescent="0.25">
      <c r="D139" s="12"/>
      <c r="E139" s="56"/>
      <c r="F139" s="56"/>
      <c r="J139" s="56"/>
      <c r="K139" s="56"/>
      <c r="L139" s="56"/>
      <c r="M139" s="56"/>
    </row>
    <row r="140" spans="4:13" x14ac:dyDescent="0.25">
      <c r="D140" s="12"/>
      <c r="E140" s="56"/>
      <c r="F140" s="56"/>
      <c r="J140" s="56"/>
      <c r="K140" s="56"/>
      <c r="L140" s="56"/>
      <c r="M140" s="56"/>
    </row>
    <row r="141" spans="4:13" x14ac:dyDescent="0.25">
      <c r="D141" s="12"/>
      <c r="E141" s="56"/>
      <c r="F141" s="56"/>
      <c r="J141" s="56"/>
      <c r="K141" s="56"/>
      <c r="L141" s="56"/>
      <c r="M141" s="56"/>
    </row>
    <row r="142" spans="4:13" x14ac:dyDescent="0.25">
      <c r="D142" s="12"/>
      <c r="E142" s="56"/>
      <c r="F142" s="56"/>
      <c r="J142" s="56"/>
      <c r="K142" s="56"/>
      <c r="L142" s="56"/>
      <c r="M142" s="56"/>
    </row>
    <row r="143" spans="4:13" x14ac:dyDescent="0.25">
      <c r="D143" s="12"/>
      <c r="E143" s="56"/>
      <c r="F143" s="56"/>
      <c r="J143" s="56"/>
      <c r="K143" s="56"/>
      <c r="L143" s="56"/>
      <c r="M143" s="56"/>
    </row>
    <row r="144" spans="4:13" x14ac:dyDescent="0.25">
      <c r="D144" s="12"/>
      <c r="E144" s="56"/>
      <c r="F144" s="56"/>
      <c r="J144" s="56"/>
      <c r="K144" s="56"/>
      <c r="L144" s="56"/>
      <c r="M144" s="56"/>
    </row>
    <row r="145" spans="4:13" x14ac:dyDescent="0.25">
      <c r="D145" s="12"/>
      <c r="E145" s="56"/>
      <c r="F145" s="56"/>
      <c r="J145" s="56"/>
      <c r="K145" s="56"/>
      <c r="L145" s="56"/>
      <c r="M145" s="56"/>
    </row>
    <row r="146" spans="4:13" x14ac:dyDescent="0.25">
      <c r="D146" s="12"/>
      <c r="E146" s="56"/>
      <c r="F146" s="56"/>
      <c r="J146" s="56"/>
      <c r="K146" s="56"/>
      <c r="L146" s="56"/>
      <c r="M146" s="56"/>
    </row>
    <row r="147" spans="4:13" x14ac:dyDescent="0.25">
      <c r="D147" s="12"/>
      <c r="E147" s="56"/>
      <c r="F147" s="56"/>
      <c r="J147" s="56"/>
      <c r="K147" s="56"/>
      <c r="L147" s="56"/>
      <c r="M147" s="56"/>
    </row>
    <row r="148" spans="4:13" x14ac:dyDescent="0.25">
      <c r="D148" s="12"/>
      <c r="E148" s="56"/>
      <c r="F148" s="56"/>
      <c r="J148" s="56"/>
      <c r="K148" s="56"/>
      <c r="L148" s="56"/>
      <c r="M148" s="56"/>
    </row>
    <row r="149" spans="4:13" x14ac:dyDescent="0.25">
      <c r="D149" s="12"/>
      <c r="E149" s="56"/>
      <c r="F149" s="56"/>
      <c r="J149" s="56"/>
      <c r="K149" s="56"/>
      <c r="L149" s="56"/>
      <c r="M149" s="56"/>
    </row>
    <row r="150" spans="4:13" x14ac:dyDescent="0.25">
      <c r="D150" s="12"/>
      <c r="E150" s="56"/>
      <c r="F150" s="56"/>
      <c r="J150" s="56"/>
      <c r="K150" s="56"/>
      <c r="L150" s="56"/>
      <c r="M150" s="56"/>
    </row>
    <row r="151" spans="4:13" x14ac:dyDescent="0.25">
      <c r="D151" s="12"/>
      <c r="E151" s="56"/>
      <c r="F151" s="56"/>
      <c r="J151" s="56"/>
      <c r="K151" s="56"/>
      <c r="L151" s="56"/>
      <c r="M151" s="56"/>
    </row>
    <row r="152" spans="4:13" x14ac:dyDescent="0.25">
      <c r="D152" s="12"/>
      <c r="E152" s="56"/>
      <c r="F152" s="56"/>
      <c r="J152" s="56"/>
      <c r="K152" s="56"/>
      <c r="L152" s="56"/>
      <c r="M152" s="56"/>
    </row>
    <row r="153" spans="4:13" x14ac:dyDescent="0.25">
      <c r="D153" s="12"/>
      <c r="E153" s="56"/>
      <c r="F153" s="56"/>
      <c r="J153" s="56"/>
      <c r="K153" s="56"/>
      <c r="L153" s="56"/>
      <c r="M153" s="56"/>
    </row>
    <row r="154" spans="4:13" x14ac:dyDescent="0.25">
      <c r="D154" s="12"/>
      <c r="E154" s="56"/>
      <c r="F154" s="56"/>
      <c r="J154" s="56"/>
      <c r="K154" s="56"/>
      <c r="L154" s="56"/>
      <c r="M154" s="56"/>
    </row>
    <row r="155" spans="4:13" x14ac:dyDescent="0.25">
      <c r="D155" s="12"/>
      <c r="E155" s="56"/>
      <c r="F155" s="56"/>
      <c r="J155" s="56"/>
      <c r="K155" s="56"/>
      <c r="L155" s="56"/>
      <c r="M155" s="56"/>
    </row>
    <row r="156" spans="4:13" x14ac:dyDescent="0.25">
      <c r="D156" s="12"/>
      <c r="E156" s="56"/>
      <c r="F156" s="56"/>
      <c r="J156" s="56"/>
      <c r="K156" s="56"/>
      <c r="L156" s="56"/>
      <c r="M156" s="56"/>
    </row>
    <row r="157" spans="4:13" x14ac:dyDescent="0.25">
      <c r="D157" s="12"/>
      <c r="E157" s="56"/>
      <c r="F157" s="56"/>
      <c r="J157" s="56"/>
      <c r="K157" s="56"/>
      <c r="L157" s="56"/>
      <c r="M157" s="56"/>
    </row>
    <row r="158" spans="4:13" x14ac:dyDescent="0.25">
      <c r="D158" s="12"/>
      <c r="E158" s="56"/>
      <c r="F158" s="56"/>
      <c r="J158" s="56"/>
      <c r="K158" s="56"/>
      <c r="L158" s="56"/>
      <c r="M158" s="56"/>
    </row>
    <row r="159" spans="4:13" x14ac:dyDescent="0.25">
      <c r="D159" s="12"/>
      <c r="E159" s="56"/>
      <c r="F159" s="56"/>
      <c r="J159" s="56"/>
      <c r="K159" s="56"/>
      <c r="L159" s="56"/>
      <c r="M159" s="56"/>
    </row>
    <row r="160" spans="4:13" x14ac:dyDescent="0.25">
      <c r="D160" s="12"/>
      <c r="E160" s="56"/>
      <c r="F160" s="56"/>
      <c r="J160" s="56"/>
      <c r="K160" s="56"/>
      <c r="L160" s="56"/>
      <c r="M160" s="56"/>
    </row>
    <row r="161" spans="4:13" x14ac:dyDescent="0.25">
      <c r="D161" s="12"/>
      <c r="E161" s="56"/>
      <c r="F161" s="56"/>
      <c r="J161" s="56"/>
      <c r="K161" s="56"/>
      <c r="L161" s="56"/>
      <c r="M161" s="56"/>
    </row>
    <row r="162" spans="4:13" x14ac:dyDescent="0.25">
      <c r="D162" s="12"/>
      <c r="E162" s="56"/>
      <c r="F162" s="56"/>
      <c r="J162" s="56"/>
      <c r="K162" s="56"/>
      <c r="L162" s="56"/>
      <c r="M162" s="56"/>
    </row>
    <row r="163" spans="4:13" x14ac:dyDescent="0.25">
      <c r="D163" s="12"/>
      <c r="E163" s="56"/>
      <c r="F163" s="56"/>
      <c r="J163" s="56"/>
      <c r="K163" s="56"/>
      <c r="L163" s="56"/>
      <c r="M163" s="56"/>
    </row>
    <row r="164" spans="4:13" x14ac:dyDescent="0.25">
      <c r="D164" s="12"/>
      <c r="E164" s="56"/>
      <c r="F164" s="56"/>
      <c r="J164" s="56"/>
      <c r="K164" s="56"/>
      <c r="L164" s="56"/>
      <c r="M164" s="56"/>
    </row>
    <row r="165" spans="4:13" x14ac:dyDescent="0.25">
      <c r="D165" s="12"/>
      <c r="E165" s="56"/>
      <c r="F165" s="56"/>
      <c r="J165" s="56"/>
      <c r="K165" s="56"/>
      <c r="L165" s="56"/>
      <c r="M165" s="56"/>
    </row>
    <row r="166" spans="4:13" x14ac:dyDescent="0.25">
      <c r="D166" s="12"/>
      <c r="E166" s="56"/>
      <c r="F166" s="56"/>
      <c r="J166" s="56"/>
      <c r="K166" s="56"/>
      <c r="L166" s="56"/>
      <c r="M166" s="56"/>
    </row>
    <row r="167" spans="4:13" x14ac:dyDescent="0.25">
      <c r="D167" s="12"/>
      <c r="E167" s="56"/>
      <c r="F167" s="56"/>
      <c r="J167" s="56"/>
      <c r="K167" s="56"/>
      <c r="L167" s="56"/>
      <c r="M167" s="56"/>
    </row>
    <row r="168" spans="4:13" x14ac:dyDescent="0.25">
      <c r="D168" s="12"/>
      <c r="E168" s="56"/>
      <c r="F168" s="56"/>
      <c r="J168" s="56"/>
      <c r="K168" s="56"/>
      <c r="L168" s="56"/>
      <c r="M168" s="56"/>
    </row>
    <row r="169" spans="4:13" x14ac:dyDescent="0.25">
      <c r="D169" s="12"/>
      <c r="E169" s="56"/>
      <c r="F169" s="56"/>
      <c r="J169" s="56"/>
      <c r="K169" s="56"/>
      <c r="L169" s="56"/>
      <c r="M169" s="56"/>
    </row>
    <row r="170" spans="4:13" x14ac:dyDescent="0.25">
      <c r="D170" s="12"/>
      <c r="E170" s="56"/>
      <c r="F170" s="56"/>
      <c r="J170" s="56"/>
      <c r="K170" s="56"/>
      <c r="L170" s="56"/>
      <c r="M170" s="56"/>
    </row>
    <row r="171" spans="4:13" x14ac:dyDescent="0.25">
      <c r="D171" s="12"/>
      <c r="E171" s="56"/>
      <c r="F171" s="56"/>
      <c r="J171" s="56"/>
      <c r="K171" s="56"/>
      <c r="L171" s="56"/>
      <c r="M171" s="56"/>
    </row>
    <row r="172" spans="4:13" x14ac:dyDescent="0.25">
      <c r="D172" s="12"/>
      <c r="E172" s="56"/>
      <c r="F172" s="56"/>
      <c r="J172" s="56"/>
      <c r="K172" s="56"/>
      <c r="L172" s="56"/>
      <c r="M172" s="56"/>
    </row>
    <row r="173" spans="4:13" x14ac:dyDescent="0.25">
      <c r="D173" s="12"/>
      <c r="E173" s="56"/>
      <c r="F173" s="56"/>
      <c r="J173" s="56"/>
      <c r="K173" s="56"/>
      <c r="L173" s="56"/>
      <c r="M173" s="56"/>
    </row>
    <row r="174" spans="4:13" x14ac:dyDescent="0.25">
      <c r="D174" s="12"/>
      <c r="E174" s="56"/>
      <c r="F174" s="56"/>
      <c r="J174" s="56"/>
      <c r="K174" s="56"/>
      <c r="L174" s="56"/>
      <c r="M174" s="56"/>
    </row>
    <row r="175" spans="4:13" x14ac:dyDescent="0.25">
      <c r="D175" s="12"/>
      <c r="E175" s="56"/>
      <c r="F175" s="56"/>
      <c r="J175" s="56"/>
      <c r="K175" s="56"/>
      <c r="L175" s="56"/>
      <c r="M175" s="56"/>
    </row>
    <row r="176" spans="4:13" x14ac:dyDescent="0.25">
      <c r="D176" s="12"/>
      <c r="E176" s="56"/>
      <c r="F176" s="56"/>
      <c r="J176" s="56"/>
      <c r="K176" s="56"/>
      <c r="L176" s="56"/>
      <c r="M176" s="56"/>
    </row>
    <row r="177" spans="4:13" x14ac:dyDescent="0.25">
      <c r="D177" s="12"/>
      <c r="E177" s="56"/>
      <c r="F177" s="56"/>
      <c r="J177" s="56"/>
      <c r="K177" s="56"/>
      <c r="L177" s="56"/>
      <c r="M177" s="56"/>
    </row>
    <row r="178" spans="4:13" x14ac:dyDescent="0.25">
      <c r="D178" s="12"/>
      <c r="E178" s="56"/>
      <c r="F178" s="56"/>
      <c r="J178" s="56"/>
      <c r="K178" s="56"/>
      <c r="L178" s="56"/>
      <c r="M178" s="56"/>
    </row>
    <row r="179" spans="4:13" x14ac:dyDescent="0.25">
      <c r="D179" s="12"/>
      <c r="E179" s="56"/>
      <c r="F179" s="56"/>
      <c r="J179" s="56"/>
      <c r="K179" s="56"/>
      <c r="L179" s="56"/>
      <c r="M179" s="56"/>
    </row>
    <row r="180" spans="4:13" x14ac:dyDescent="0.25">
      <c r="D180" s="12"/>
      <c r="E180" s="56"/>
      <c r="F180" s="56"/>
      <c r="J180" s="56"/>
      <c r="K180" s="56"/>
      <c r="L180" s="56"/>
      <c r="M180" s="56"/>
    </row>
    <row r="181" spans="4:13" x14ac:dyDescent="0.25">
      <c r="D181" s="12"/>
      <c r="E181" s="56"/>
      <c r="F181" s="56"/>
      <c r="J181" s="56"/>
      <c r="K181" s="56"/>
      <c r="L181" s="56"/>
      <c r="M181" s="56"/>
    </row>
    <row r="182" spans="4:13" x14ac:dyDescent="0.25">
      <c r="D182" s="12"/>
      <c r="E182" s="56"/>
      <c r="F182" s="56"/>
      <c r="J182" s="56"/>
      <c r="K182" s="56"/>
      <c r="L182" s="56"/>
      <c r="M182" s="56"/>
    </row>
    <row r="183" spans="4:13" x14ac:dyDescent="0.25">
      <c r="D183" s="12"/>
      <c r="E183" s="56"/>
      <c r="F183" s="56"/>
      <c r="J183" s="56"/>
      <c r="K183" s="56"/>
      <c r="L183" s="56"/>
      <c r="M183" s="56"/>
    </row>
    <row r="184" spans="4:13" x14ac:dyDescent="0.25">
      <c r="D184" s="12"/>
      <c r="E184" s="56"/>
      <c r="F184" s="56"/>
      <c r="J184" s="56"/>
      <c r="K184" s="56"/>
      <c r="L184" s="56"/>
      <c r="M184" s="56"/>
    </row>
    <row r="185" spans="4:13" x14ac:dyDescent="0.25">
      <c r="D185" s="12"/>
      <c r="E185" s="56"/>
      <c r="F185" s="56"/>
      <c r="J185" s="56"/>
      <c r="K185" s="56"/>
      <c r="L185" s="56"/>
      <c r="M185" s="56"/>
    </row>
    <row r="186" spans="4:13" x14ac:dyDescent="0.25">
      <c r="D186" s="12"/>
      <c r="E186" s="56"/>
      <c r="F186" s="56"/>
      <c r="J186" s="56"/>
      <c r="K186" s="56"/>
      <c r="L186" s="56"/>
      <c r="M186" s="56"/>
    </row>
    <row r="187" spans="4:13" x14ac:dyDescent="0.25">
      <c r="D187" s="12"/>
      <c r="E187" s="56"/>
      <c r="F187" s="56"/>
      <c r="J187" s="56"/>
      <c r="K187" s="56"/>
      <c r="L187" s="56"/>
      <c r="M187" s="56"/>
    </row>
    <row r="188" spans="4:13" x14ac:dyDescent="0.25">
      <c r="D188" s="12"/>
      <c r="E188" s="56"/>
      <c r="F188" s="56"/>
      <c r="J188" s="56"/>
      <c r="K188" s="56"/>
      <c r="L188" s="56"/>
      <c r="M188" s="56"/>
    </row>
    <row r="189" spans="4:13" x14ac:dyDescent="0.25">
      <c r="D189" s="12"/>
      <c r="E189" s="56"/>
      <c r="F189" s="56"/>
      <c r="J189" s="56"/>
      <c r="K189" s="56"/>
      <c r="L189" s="56"/>
      <c r="M189" s="56"/>
    </row>
    <row r="190" spans="4:13" x14ac:dyDescent="0.25">
      <c r="D190" s="12"/>
      <c r="E190" s="56"/>
      <c r="F190" s="56"/>
      <c r="J190" s="56"/>
      <c r="K190" s="56"/>
      <c r="L190" s="56"/>
      <c r="M190" s="56"/>
    </row>
    <row r="191" spans="4:13" x14ac:dyDescent="0.25">
      <c r="D191" s="12"/>
      <c r="E191" s="56"/>
      <c r="F191" s="56"/>
      <c r="J191" s="56"/>
      <c r="K191" s="56"/>
      <c r="L191" s="56"/>
      <c r="M191" s="56"/>
    </row>
    <row r="192" spans="4:13" x14ac:dyDescent="0.25">
      <c r="D192" s="12"/>
      <c r="E192" s="56"/>
      <c r="F192" s="56"/>
      <c r="J192" s="56"/>
      <c r="K192" s="56"/>
      <c r="L192" s="56"/>
      <c r="M192" s="56"/>
    </row>
    <row r="193" spans="4:13" x14ac:dyDescent="0.25">
      <c r="D193" s="12"/>
      <c r="E193" s="56"/>
      <c r="F193" s="56"/>
      <c r="J193" s="56"/>
      <c r="K193" s="56"/>
      <c r="L193" s="56"/>
      <c r="M193" s="56"/>
    </row>
    <row r="194" spans="4:13" x14ac:dyDescent="0.25">
      <c r="D194" s="12"/>
      <c r="E194" s="56"/>
      <c r="F194" s="56"/>
      <c r="J194" s="56"/>
      <c r="K194" s="56"/>
      <c r="L194" s="56"/>
      <c r="M194" s="56"/>
    </row>
    <row r="195" spans="4:13" x14ac:dyDescent="0.25">
      <c r="D195" s="12"/>
      <c r="E195" s="56"/>
      <c r="F195" s="56"/>
      <c r="J195" s="56"/>
      <c r="K195" s="56"/>
      <c r="L195" s="56"/>
      <c r="M195" s="56"/>
    </row>
    <row r="196" spans="4:13" x14ac:dyDescent="0.25">
      <c r="D196" s="12"/>
      <c r="E196" s="56"/>
      <c r="F196" s="56"/>
      <c r="J196" s="56"/>
      <c r="K196" s="56"/>
      <c r="L196" s="56"/>
      <c r="M196" s="56"/>
    </row>
    <row r="197" spans="4:13" x14ac:dyDescent="0.25">
      <c r="D197" s="12"/>
      <c r="E197" s="56"/>
      <c r="F197" s="56"/>
      <c r="J197" s="56"/>
      <c r="K197" s="56"/>
      <c r="L197" s="56"/>
      <c r="M197" s="56"/>
    </row>
    <row r="198" spans="4:13" x14ac:dyDescent="0.25">
      <c r="D198" s="12"/>
      <c r="E198" s="56"/>
      <c r="F198" s="56"/>
      <c r="J198" s="56"/>
      <c r="K198" s="56"/>
      <c r="L198" s="56"/>
      <c r="M198" s="56"/>
    </row>
    <row r="199" spans="4:13" x14ac:dyDescent="0.25">
      <c r="D199" s="12"/>
      <c r="E199" s="56"/>
      <c r="F199" s="56"/>
      <c r="J199" s="56"/>
      <c r="K199" s="56"/>
      <c r="L199" s="56"/>
      <c r="M199" s="56"/>
    </row>
    <row r="200" spans="4:13" x14ac:dyDescent="0.25">
      <c r="D200" s="12"/>
      <c r="E200" s="56"/>
      <c r="F200" s="56"/>
      <c r="J200" s="56"/>
      <c r="K200" s="56"/>
      <c r="L200" s="56"/>
      <c r="M200" s="56"/>
    </row>
    <row r="201" spans="4:13" x14ac:dyDescent="0.25">
      <c r="D201" s="12"/>
      <c r="E201" s="56"/>
      <c r="F201" s="56"/>
      <c r="J201" s="56"/>
      <c r="K201" s="56"/>
      <c r="L201" s="56"/>
      <c r="M201" s="56"/>
    </row>
    <row r="202" spans="4:13" x14ac:dyDescent="0.25">
      <c r="D202" s="12"/>
      <c r="E202" s="56"/>
      <c r="F202" s="56"/>
      <c r="J202" s="56"/>
      <c r="K202" s="56"/>
      <c r="L202" s="56"/>
      <c r="M202" s="56"/>
    </row>
    <row r="203" spans="4:13" x14ac:dyDescent="0.25">
      <c r="D203" s="12"/>
      <c r="E203" s="56"/>
      <c r="F203" s="56"/>
      <c r="J203" s="56"/>
      <c r="K203" s="56"/>
      <c r="L203" s="56"/>
      <c r="M203" s="56"/>
    </row>
    <row r="204" spans="4:13" x14ac:dyDescent="0.25">
      <c r="D204" s="12"/>
      <c r="E204" s="56"/>
      <c r="F204" s="56"/>
      <c r="J204" s="56"/>
      <c r="K204" s="56"/>
      <c r="L204" s="56"/>
      <c r="M204" s="56"/>
    </row>
    <row r="205" spans="4:13" x14ac:dyDescent="0.25">
      <c r="D205" s="12"/>
      <c r="E205" s="56"/>
      <c r="F205" s="56"/>
      <c r="J205" s="56"/>
      <c r="K205" s="56"/>
      <c r="L205" s="56"/>
      <c r="M205" s="56"/>
    </row>
    <row r="206" spans="4:13" x14ac:dyDescent="0.25">
      <c r="D206" s="12"/>
      <c r="E206" s="56"/>
      <c r="F206" s="56"/>
      <c r="J206" s="56"/>
      <c r="K206" s="56"/>
      <c r="L206" s="56"/>
      <c r="M206" s="56"/>
    </row>
    <row r="207" spans="4:13" x14ac:dyDescent="0.25">
      <c r="D207" s="12"/>
      <c r="E207" s="56"/>
      <c r="F207" s="56"/>
      <c r="J207" s="56"/>
      <c r="K207" s="56"/>
      <c r="L207" s="56"/>
      <c r="M207" s="56"/>
    </row>
    <row r="208" spans="4:13" x14ac:dyDescent="0.25">
      <c r="D208" s="12"/>
      <c r="E208" s="56"/>
      <c r="F208" s="56"/>
      <c r="J208" s="56"/>
      <c r="K208" s="56"/>
      <c r="L208" s="56"/>
      <c r="M208" s="56"/>
    </row>
    <row r="209" spans="4:13" x14ac:dyDescent="0.25">
      <c r="D209" s="12"/>
      <c r="E209" s="56"/>
      <c r="F209" s="56"/>
      <c r="J209" s="56"/>
      <c r="K209" s="56"/>
      <c r="L209" s="56"/>
      <c r="M209" s="56"/>
    </row>
    <row r="210" spans="4:13" x14ac:dyDescent="0.25">
      <c r="D210" s="12"/>
      <c r="E210" s="56"/>
      <c r="F210" s="56"/>
      <c r="J210" s="56"/>
      <c r="K210" s="56"/>
      <c r="L210" s="56"/>
      <c r="M210" s="56"/>
    </row>
    <row r="211" spans="4:13" x14ac:dyDescent="0.25">
      <c r="D211" s="12"/>
      <c r="E211" s="56"/>
      <c r="F211" s="56"/>
      <c r="J211" s="56"/>
      <c r="K211" s="56"/>
      <c r="L211" s="56"/>
      <c r="M211" s="56"/>
    </row>
    <row r="212" spans="4:13" x14ac:dyDescent="0.25">
      <c r="D212" s="12"/>
      <c r="E212" s="56"/>
      <c r="F212" s="56"/>
      <c r="J212" s="56"/>
      <c r="K212" s="56"/>
      <c r="L212" s="56"/>
      <c r="M212" s="56"/>
    </row>
    <row r="213" spans="4:13" x14ac:dyDescent="0.25">
      <c r="D213" s="12"/>
      <c r="E213" s="56"/>
      <c r="F213" s="56"/>
      <c r="J213" s="56"/>
      <c r="K213" s="56"/>
      <c r="L213" s="56"/>
      <c r="M213" s="56"/>
    </row>
    <row r="214" spans="4:13" x14ac:dyDescent="0.25">
      <c r="D214" s="12"/>
      <c r="E214" s="56"/>
      <c r="F214" s="56"/>
      <c r="J214" s="56"/>
      <c r="K214" s="56"/>
      <c r="L214" s="56"/>
      <c r="M214" s="56"/>
    </row>
    <row r="215" spans="4:13" x14ac:dyDescent="0.25">
      <c r="D215" s="12"/>
      <c r="E215" s="56"/>
      <c r="F215" s="56"/>
      <c r="J215" s="56"/>
      <c r="K215" s="56"/>
      <c r="L215" s="56"/>
      <c r="M215" s="56"/>
    </row>
    <row r="216" spans="4:13" x14ac:dyDescent="0.25">
      <c r="D216" s="12"/>
      <c r="E216" s="56"/>
      <c r="F216" s="56"/>
      <c r="J216" s="56"/>
      <c r="K216" s="56"/>
      <c r="L216" s="56"/>
      <c r="M216" s="56"/>
    </row>
    <row r="217" spans="4:13" x14ac:dyDescent="0.25">
      <c r="D217" s="12"/>
      <c r="E217" s="56"/>
      <c r="F217" s="56"/>
      <c r="J217" s="56"/>
      <c r="K217" s="56"/>
      <c r="L217" s="56"/>
      <c r="M217" s="56"/>
    </row>
    <row r="218" spans="4:13" x14ac:dyDescent="0.25">
      <c r="D218" s="12"/>
      <c r="E218" s="56"/>
      <c r="F218" s="56"/>
      <c r="J218" s="56"/>
      <c r="K218" s="56"/>
      <c r="L218" s="56"/>
      <c r="M218" s="56"/>
    </row>
    <row r="219" spans="4:13" x14ac:dyDescent="0.25">
      <c r="D219" s="12"/>
      <c r="E219" s="56"/>
      <c r="F219" s="56"/>
      <c r="J219" s="56"/>
      <c r="K219" s="56"/>
      <c r="L219" s="56"/>
      <c r="M219" s="56"/>
    </row>
    <row r="220" spans="4:13" x14ac:dyDescent="0.25">
      <c r="D220" s="12"/>
      <c r="E220" s="56"/>
      <c r="F220" s="56"/>
      <c r="J220" s="56"/>
      <c r="K220" s="56"/>
      <c r="L220" s="56"/>
      <c r="M220" s="56"/>
    </row>
    <row r="221" spans="4:13" x14ac:dyDescent="0.25">
      <c r="D221" s="12"/>
      <c r="E221" s="56"/>
      <c r="F221" s="56"/>
      <c r="J221" s="56"/>
      <c r="K221" s="56"/>
      <c r="L221" s="56"/>
      <c r="M221" s="56"/>
    </row>
    <row r="222" spans="4:13" x14ac:dyDescent="0.25">
      <c r="D222" s="12"/>
      <c r="E222" s="56"/>
      <c r="F222" s="56"/>
      <c r="J222" s="56"/>
      <c r="K222" s="56"/>
      <c r="L222" s="56"/>
      <c r="M222" s="56"/>
    </row>
    <row r="223" spans="4:13" x14ac:dyDescent="0.25">
      <c r="D223" s="12"/>
      <c r="E223" s="56"/>
      <c r="F223" s="56"/>
      <c r="J223" s="56"/>
      <c r="K223" s="56"/>
      <c r="L223" s="56"/>
      <c r="M223" s="56"/>
    </row>
    <row r="224" spans="4:13" x14ac:dyDescent="0.25">
      <c r="D224" s="12"/>
      <c r="E224" s="56"/>
      <c r="F224" s="56"/>
      <c r="J224" s="56"/>
      <c r="K224" s="56"/>
      <c r="L224" s="56"/>
      <c r="M224" s="56"/>
    </row>
    <row r="225" spans="4:13" x14ac:dyDescent="0.25">
      <c r="D225" s="12"/>
      <c r="E225" s="56"/>
      <c r="F225" s="56"/>
      <c r="J225" s="56"/>
      <c r="K225" s="56"/>
      <c r="L225" s="56"/>
      <c r="M225" s="56"/>
    </row>
    <row r="226" spans="4:13" x14ac:dyDescent="0.25">
      <c r="D226" s="12"/>
      <c r="E226" s="56"/>
      <c r="F226" s="56"/>
      <c r="J226" s="56"/>
      <c r="K226" s="56"/>
      <c r="L226" s="56"/>
      <c r="M226" s="56"/>
    </row>
    <row r="227" spans="4:13" x14ac:dyDescent="0.25">
      <c r="D227" s="12"/>
      <c r="E227" s="56"/>
      <c r="F227" s="56"/>
      <c r="J227" s="56"/>
      <c r="K227" s="56"/>
      <c r="L227" s="56"/>
      <c r="M227" s="56"/>
    </row>
    <row r="228" spans="4:13" x14ac:dyDescent="0.25">
      <c r="D228" s="12"/>
      <c r="E228" s="56"/>
      <c r="F228" s="56"/>
      <c r="J228" s="56"/>
      <c r="K228" s="56"/>
      <c r="L228" s="56"/>
      <c r="M228" s="56"/>
    </row>
    <row r="229" spans="4:13" x14ac:dyDescent="0.25">
      <c r="D229" s="12"/>
      <c r="E229" s="56"/>
      <c r="F229" s="56"/>
      <c r="J229" s="56"/>
      <c r="K229" s="56"/>
      <c r="L229" s="56"/>
      <c r="M229" s="56"/>
    </row>
    <row r="230" spans="4:13" x14ac:dyDescent="0.25">
      <c r="D230" s="12"/>
      <c r="E230" s="56"/>
      <c r="F230" s="56"/>
      <c r="J230" s="56"/>
      <c r="K230" s="56"/>
      <c r="L230" s="56"/>
      <c r="M230" s="56"/>
    </row>
    <row r="231" spans="4:13" x14ac:dyDescent="0.25">
      <c r="D231" s="12"/>
      <c r="E231" s="56"/>
      <c r="F231" s="56"/>
      <c r="J231" s="56"/>
      <c r="K231" s="56"/>
      <c r="L231" s="56"/>
      <c r="M231" s="56"/>
    </row>
    <row r="232" spans="4:13" x14ac:dyDescent="0.25">
      <c r="D232" s="12"/>
      <c r="E232" s="56"/>
      <c r="F232" s="56"/>
      <c r="J232" s="56"/>
      <c r="K232" s="56"/>
      <c r="L232" s="56"/>
      <c r="M232" s="56"/>
    </row>
    <row r="233" spans="4:13" x14ac:dyDescent="0.25">
      <c r="D233" s="12"/>
      <c r="E233" s="56"/>
      <c r="F233" s="56"/>
      <c r="J233" s="56"/>
      <c r="K233" s="56"/>
      <c r="L233" s="56"/>
      <c r="M233" s="56"/>
    </row>
    <row r="234" spans="4:13" x14ac:dyDescent="0.25">
      <c r="D234" s="12"/>
      <c r="E234" s="56"/>
      <c r="F234" s="56"/>
      <c r="J234" s="56"/>
      <c r="K234" s="56"/>
      <c r="L234" s="56"/>
      <c r="M234" s="56"/>
    </row>
    <row r="235" spans="4:13" x14ac:dyDescent="0.25">
      <c r="D235" s="12"/>
      <c r="E235" s="56"/>
      <c r="F235" s="56"/>
      <c r="J235" s="56"/>
      <c r="K235" s="56"/>
      <c r="L235" s="56"/>
      <c r="M235" s="56"/>
    </row>
    <row r="236" spans="4:13" x14ac:dyDescent="0.25">
      <c r="D236" s="12"/>
      <c r="E236" s="56"/>
      <c r="F236" s="56"/>
      <c r="J236" s="56"/>
      <c r="K236" s="56"/>
      <c r="L236" s="56"/>
      <c r="M236" s="56"/>
    </row>
    <row r="237" spans="4:13" x14ac:dyDescent="0.25">
      <c r="D237" s="12"/>
      <c r="E237" s="56"/>
      <c r="F237" s="56"/>
      <c r="J237" s="56"/>
      <c r="K237" s="56"/>
      <c r="L237" s="56"/>
      <c r="M237" s="56"/>
    </row>
    <row r="238" spans="4:13" x14ac:dyDescent="0.25">
      <c r="D238" s="12"/>
      <c r="E238" s="56"/>
      <c r="F238" s="56"/>
      <c r="J238" s="56"/>
      <c r="K238" s="56"/>
      <c r="L238" s="56"/>
      <c r="M238" s="56"/>
    </row>
    <row r="239" spans="4:13" x14ac:dyDescent="0.25">
      <c r="D239" s="12"/>
      <c r="E239" s="56"/>
      <c r="F239" s="56"/>
      <c r="J239" s="56"/>
      <c r="K239" s="56"/>
      <c r="L239" s="56"/>
      <c r="M239" s="56"/>
    </row>
    <row r="240" spans="4:13" x14ac:dyDescent="0.25">
      <c r="D240" s="12"/>
      <c r="E240" s="56"/>
      <c r="F240" s="56"/>
      <c r="J240" s="56"/>
      <c r="K240" s="56"/>
      <c r="L240" s="56"/>
      <c r="M240" s="56"/>
    </row>
    <row r="241" spans="4:13" x14ac:dyDescent="0.25">
      <c r="D241" s="12"/>
      <c r="E241" s="56"/>
      <c r="F241" s="56"/>
      <c r="J241" s="56"/>
      <c r="K241" s="56"/>
      <c r="L241" s="56"/>
      <c r="M241" s="56"/>
    </row>
    <row r="242" spans="4:13" x14ac:dyDescent="0.25">
      <c r="D242" s="12"/>
      <c r="E242" s="56"/>
      <c r="F242" s="56"/>
      <c r="J242" s="56"/>
      <c r="K242" s="56"/>
      <c r="L242" s="56"/>
      <c r="M242" s="56"/>
    </row>
    <row r="243" spans="4:13" x14ac:dyDescent="0.25">
      <c r="D243" s="12"/>
      <c r="E243" s="56"/>
      <c r="F243" s="56"/>
      <c r="J243" s="56"/>
      <c r="K243" s="56"/>
      <c r="L243" s="56"/>
      <c r="M243" s="56"/>
    </row>
    <row r="244" spans="4:13" x14ac:dyDescent="0.25">
      <c r="D244" s="12"/>
      <c r="E244" s="56"/>
      <c r="F244" s="56"/>
      <c r="J244" s="56"/>
      <c r="K244" s="56"/>
      <c r="L244" s="56"/>
      <c r="M244" s="56"/>
    </row>
    <row r="245" spans="4:13" x14ac:dyDescent="0.25">
      <c r="D245" s="12"/>
      <c r="E245" s="56"/>
      <c r="F245" s="56"/>
      <c r="J245" s="56"/>
      <c r="K245" s="56"/>
      <c r="L245" s="56"/>
      <c r="M245" s="56"/>
    </row>
    <row r="246" spans="4:13" x14ac:dyDescent="0.25">
      <c r="D246" s="12"/>
      <c r="E246" s="56"/>
      <c r="F246" s="56"/>
      <c r="J246" s="56"/>
      <c r="K246" s="56"/>
      <c r="L246" s="56"/>
      <c r="M246" s="56"/>
    </row>
    <row r="247" spans="4:13" x14ac:dyDescent="0.25">
      <c r="D247" s="12"/>
      <c r="E247" s="56"/>
      <c r="F247" s="56"/>
      <c r="J247" s="56"/>
      <c r="K247" s="56"/>
      <c r="L247" s="56"/>
      <c r="M247" s="56"/>
    </row>
    <row r="248" spans="4:13" x14ac:dyDescent="0.25">
      <c r="D248" s="12"/>
      <c r="E248" s="56"/>
      <c r="F248" s="56"/>
      <c r="J248" s="56"/>
      <c r="K248" s="56"/>
      <c r="L248" s="56"/>
      <c r="M248" s="56"/>
    </row>
    <row r="249" spans="4:13" x14ac:dyDescent="0.25">
      <c r="D249" s="12"/>
      <c r="E249" s="56"/>
      <c r="F249" s="56"/>
      <c r="J249" s="56"/>
      <c r="K249" s="56"/>
      <c r="L249" s="56"/>
      <c r="M249" s="56"/>
    </row>
    <row r="250" spans="4:13" x14ac:dyDescent="0.25">
      <c r="D250" s="12"/>
      <c r="E250" s="56"/>
      <c r="F250" s="56"/>
      <c r="J250" s="56"/>
      <c r="K250" s="56"/>
      <c r="L250" s="56"/>
      <c r="M250" s="56"/>
    </row>
    <row r="251" spans="4:13" x14ac:dyDescent="0.25">
      <c r="D251" s="12"/>
      <c r="E251" s="56"/>
      <c r="F251" s="56"/>
      <c r="J251" s="56"/>
      <c r="K251" s="56"/>
      <c r="L251" s="56"/>
      <c r="M251" s="56"/>
    </row>
    <row r="252" spans="4:13" x14ac:dyDescent="0.25">
      <c r="D252" s="12"/>
      <c r="E252" s="56"/>
      <c r="F252" s="56"/>
      <c r="J252" s="56"/>
      <c r="K252" s="56"/>
      <c r="L252" s="56"/>
      <c r="M252" s="56"/>
    </row>
    <row r="253" spans="4:13" x14ac:dyDescent="0.25">
      <c r="D253" s="12"/>
      <c r="E253" s="56"/>
      <c r="F253" s="56"/>
      <c r="J253" s="56"/>
      <c r="K253" s="56"/>
      <c r="L253" s="56"/>
      <c r="M253" s="56"/>
    </row>
    <row r="254" spans="4:13" x14ac:dyDescent="0.25">
      <c r="D254" s="12"/>
      <c r="E254" s="56"/>
      <c r="F254" s="56"/>
      <c r="J254" s="56"/>
      <c r="K254" s="56"/>
      <c r="L254" s="56"/>
      <c r="M254" s="56"/>
    </row>
    <row r="255" spans="4:13" x14ac:dyDescent="0.25">
      <c r="D255" s="12"/>
      <c r="E255" s="56"/>
      <c r="F255" s="56"/>
      <c r="J255" s="56"/>
      <c r="K255" s="56"/>
      <c r="L255" s="56"/>
      <c r="M255" s="56"/>
    </row>
    <row r="256" spans="4:13" x14ac:dyDescent="0.25">
      <c r="D256" s="12"/>
      <c r="E256" s="56"/>
      <c r="F256" s="56"/>
      <c r="J256" s="56"/>
      <c r="K256" s="56"/>
      <c r="L256" s="56"/>
      <c r="M256" s="56"/>
    </row>
    <row r="257" spans="4:13" x14ac:dyDescent="0.25">
      <c r="D257" s="12"/>
      <c r="E257" s="56"/>
      <c r="F257" s="56"/>
      <c r="J257" s="56"/>
      <c r="K257" s="56"/>
      <c r="L257" s="56"/>
      <c r="M257" s="56"/>
    </row>
    <row r="258" spans="4:13" x14ac:dyDescent="0.25">
      <c r="D258" s="12"/>
      <c r="E258" s="56"/>
      <c r="F258" s="56"/>
      <c r="J258" s="56"/>
      <c r="K258" s="56"/>
      <c r="L258" s="56"/>
      <c r="M258" s="56"/>
    </row>
    <row r="259" spans="4:13" x14ac:dyDescent="0.25">
      <c r="D259" s="12"/>
      <c r="E259" s="56"/>
      <c r="F259" s="56"/>
      <c r="J259" s="56"/>
      <c r="K259" s="56"/>
      <c r="L259" s="56"/>
      <c r="M259" s="56"/>
    </row>
    <row r="260" spans="4:13" x14ac:dyDescent="0.25">
      <c r="D260" s="12"/>
      <c r="E260" s="56"/>
      <c r="F260" s="56"/>
      <c r="J260" s="56"/>
      <c r="K260" s="56"/>
      <c r="L260" s="56"/>
      <c r="M260" s="56"/>
    </row>
    <row r="261" spans="4:13" x14ac:dyDescent="0.25">
      <c r="D261" s="12"/>
      <c r="E261" s="56"/>
      <c r="F261" s="56"/>
      <c r="J261" s="56"/>
      <c r="K261" s="56"/>
      <c r="L261" s="56"/>
      <c r="M261" s="56"/>
    </row>
    <row r="262" spans="4:13" x14ac:dyDescent="0.25">
      <c r="D262" s="12"/>
      <c r="E262" s="56"/>
      <c r="F262" s="56"/>
      <c r="J262" s="56"/>
      <c r="K262" s="56"/>
      <c r="L262" s="56"/>
      <c r="M262" s="56"/>
    </row>
    <row r="263" spans="4:13" x14ac:dyDescent="0.25">
      <c r="D263" s="12"/>
      <c r="E263" s="56"/>
      <c r="F263" s="56"/>
      <c r="J263" s="56"/>
      <c r="K263" s="56"/>
      <c r="L263" s="56"/>
      <c r="M263" s="56"/>
    </row>
    <row r="264" spans="4:13" x14ac:dyDescent="0.25">
      <c r="D264" s="12"/>
      <c r="E264" s="56"/>
      <c r="F264" s="56"/>
      <c r="J264" s="56"/>
      <c r="K264" s="56"/>
      <c r="L264" s="56"/>
      <c r="M264" s="56"/>
    </row>
    <row r="265" spans="4:13" x14ac:dyDescent="0.25">
      <c r="D265" s="12"/>
      <c r="E265" s="56"/>
      <c r="F265" s="56"/>
      <c r="J265" s="56"/>
      <c r="K265" s="56"/>
      <c r="L265" s="56"/>
      <c r="M265" s="56"/>
    </row>
    <row r="266" spans="4:13" x14ac:dyDescent="0.25">
      <c r="D266" s="12"/>
      <c r="E266" s="56"/>
      <c r="F266" s="56"/>
      <c r="J266" s="56"/>
      <c r="K266" s="56"/>
      <c r="L266" s="56"/>
      <c r="M266" s="56"/>
    </row>
    <row r="267" spans="4:13" x14ac:dyDescent="0.25">
      <c r="D267" s="12"/>
      <c r="E267" s="56"/>
      <c r="F267" s="56"/>
      <c r="J267" s="56"/>
      <c r="K267" s="56"/>
      <c r="L267" s="56"/>
      <c r="M267" s="56"/>
    </row>
    <row r="268" spans="4:13" x14ac:dyDescent="0.25">
      <c r="D268" s="12"/>
      <c r="E268" s="56"/>
      <c r="F268" s="56"/>
      <c r="J268" s="56"/>
      <c r="K268" s="56"/>
      <c r="L268" s="56"/>
      <c r="M268" s="56"/>
    </row>
    <row r="269" spans="4:13" x14ac:dyDescent="0.25">
      <c r="D269" s="12"/>
      <c r="E269" s="56"/>
      <c r="F269" s="56"/>
      <c r="J269" s="56"/>
      <c r="K269" s="56"/>
      <c r="L269" s="56"/>
      <c r="M269" s="56"/>
    </row>
    <row r="270" spans="4:13" x14ac:dyDescent="0.25">
      <c r="D270" s="12"/>
      <c r="E270" s="56"/>
      <c r="F270" s="56"/>
      <c r="J270" s="56"/>
      <c r="K270" s="56"/>
      <c r="L270" s="56"/>
      <c r="M270" s="56"/>
    </row>
    <row r="271" spans="4:13" x14ac:dyDescent="0.25">
      <c r="D271" s="12"/>
      <c r="E271" s="56"/>
      <c r="F271" s="56"/>
      <c r="J271" s="56"/>
      <c r="K271" s="56"/>
      <c r="L271" s="56"/>
      <c r="M271" s="56"/>
    </row>
    <row r="272" spans="4:13" x14ac:dyDescent="0.25">
      <c r="D272" s="12"/>
      <c r="E272" s="56"/>
      <c r="F272" s="56"/>
      <c r="J272" s="56"/>
      <c r="K272" s="56"/>
      <c r="L272" s="56"/>
      <c r="M272" s="56"/>
    </row>
    <row r="273" spans="4:13" x14ac:dyDescent="0.25">
      <c r="D273" s="12"/>
      <c r="E273" s="56"/>
      <c r="F273" s="56"/>
      <c r="J273" s="56"/>
      <c r="K273" s="56"/>
      <c r="L273" s="56"/>
      <c r="M273" s="56"/>
    </row>
    <row r="274" spans="4:13" x14ac:dyDescent="0.25">
      <c r="D274" s="12"/>
      <c r="E274" s="56"/>
      <c r="F274" s="56"/>
      <c r="J274" s="56"/>
      <c r="K274" s="56"/>
      <c r="L274" s="56"/>
      <c r="M274" s="56"/>
    </row>
    <row r="275" spans="4:13" x14ac:dyDescent="0.25">
      <c r="D275" s="12"/>
      <c r="E275" s="56"/>
      <c r="F275" s="56"/>
      <c r="J275" s="56"/>
      <c r="K275" s="56"/>
      <c r="L275" s="56"/>
      <c r="M275" s="56"/>
    </row>
    <row r="276" spans="4:13" x14ac:dyDescent="0.25">
      <c r="D276" s="12"/>
      <c r="E276" s="56"/>
      <c r="F276" s="56"/>
      <c r="J276" s="56"/>
      <c r="K276" s="56"/>
      <c r="L276" s="56"/>
      <c r="M276" s="56"/>
    </row>
    <row r="277" spans="4:13" x14ac:dyDescent="0.25">
      <c r="D277" s="12"/>
      <c r="E277" s="56"/>
      <c r="F277" s="56"/>
      <c r="J277" s="56"/>
      <c r="K277" s="56"/>
      <c r="L277" s="56"/>
      <c r="M277" s="56"/>
    </row>
    <row r="278" spans="4:13" x14ac:dyDescent="0.25">
      <c r="D278" s="12"/>
      <c r="E278" s="56"/>
      <c r="F278" s="56"/>
      <c r="J278" s="56"/>
      <c r="K278" s="56"/>
      <c r="L278" s="56"/>
      <c r="M278" s="56"/>
    </row>
    <row r="279" spans="4:13" x14ac:dyDescent="0.25">
      <c r="D279" s="12"/>
      <c r="E279" s="56"/>
      <c r="F279" s="56"/>
      <c r="J279" s="56"/>
      <c r="K279" s="56"/>
      <c r="L279" s="56"/>
      <c r="M279" s="56"/>
    </row>
    <row r="280" spans="4:13" x14ac:dyDescent="0.25">
      <c r="D280" s="12"/>
      <c r="E280" s="56"/>
      <c r="F280" s="56"/>
      <c r="J280" s="56"/>
      <c r="K280" s="56"/>
      <c r="L280" s="56"/>
      <c r="M280" s="56"/>
    </row>
    <row r="281" spans="4:13" x14ac:dyDescent="0.25">
      <c r="D281" s="12"/>
      <c r="E281" s="56"/>
      <c r="F281" s="56"/>
      <c r="J281" s="56"/>
      <c r="K281" s="56"/>
      <c r="L281" s="56"/>
      <c r="M281" s="56"/>
    </row>
    <row r="282" spans="4:13" x14ac:dyDescent="0.25">
      <c r="D282" s="12"/>
      <c r="E282" s="56"/>
      <c r="F282" s="56"/>
      <c r="J282" s="56"/>
      <c r="K282" s="56"/>
      <c r="L282" s="56"/>
      <c r="M282" s="56"/>
    </row>
    <row r="283" spans="4:13" x14ac:dyDescent="0.25">
      <c r="D283" s="12"/>
      <c r="E283" s="56"/>
      <c r="F283" s="56"/>
      <c r="J283" s="56"/>
      <c r="K283" s="56"/>
      <c r="L283" s="56"/>
      <c r="M283" s="56"/>
    </row>
    <row r="284" spans="4:13" x14ac:dyDescent="0.25">
      <c r="D284" s="12"/>
      <c r="E284" s="56"/>
      <c r="F284" s="56"/>
      <c r="J284" s="56"/>
      <c r="K284" s="56"/>
      <c r="L284" s="56"/>
      <c r="M284" s="56"/>
    </row>
    <row r="285" spans="4:13" x14ac:dyDescent="0.25">
      <c r="D285" s="12"/>
      <c r="E285" s="56"/>
      <c r="F285" s="56"/>
      <c r="J285" s="56"/>
      <c r="K285" s="56"/>
      <c r="L285" s="56"/>
      <c r="M285" s="56"/>
    </row>
    <row r="286" spans="4:13" x14ac:dyDescent="0.25">
      <c r="D286" s="12"/>
      <c r="E286" s="56"/>
      <c r="F286" s="56"/>
      <c r="J286" s="56"/>
      <c r="K286" s="56"/>
      <c r="L286" s="56"/>
      <c r="M286" s="56"/>
    </row>
    <row r="287" spans="4:13" x14ac:dyDescent="0.25">
      <c r="D287" s="12"/>
      <c r="E287" s="56"/>
      <c r="F287" s="56"/>
      <c r="J287" s="56"/>
      <c r="K287" s="56"/>
      <c r="L287" s="56"/>
      <c r="M287" s="56"/>
    </row>
    <row r="288" spans="4:13" x14ac:dyDescent="0.25">
      <c r="D288" s="12"/>
      <c r="E288" s="56"/>
      <c r="F288" s="56"/>
      <c r="J288" s="56"/>
      <c r="K288" s="56"/>
      <c r="L288" s="56"/>
      <c r="M288" s="56"/>
    </row>
    <row r="289" spans="4:13" x14ac:dyDescent="0.25">
      <c r="D289" s="12"/>
      <c r="E289" s="56"/>
      <c r="F289" s="56"/>
      <c r="J289" s="56"/>
      <c r="K289" s="56"/>
      <c r="L289" s="56"/>
      <c r="M289" s="56"/>
    </row>
    <row r="290" spans="4:13" x14ac:dyDescent="0.25">
      <c r="D290" s="12"/>
      <c r="E290" s="56"/>
      <c r="F290" s="56"/>
      <c r="J290" s="56"/>
      <c r="K290" s="56"/>
      <c r="L290" s="56"/>
      <c r="M290" s="56"/>
    </row>
    <row r="291" spans="4:13" x14ac:dyDescent="0.25">
      <c r="D291" s="12"/>
      <c r="E291" s="56"/>
      <c r="F291" s="56"/>
      <c r="J291" s="56"/>
      <c r="K291" s="56"/>
      <c r="L291" s="56"/>
      <c r="M291" s="56"/>
    </row>
    <row r="292" spans="4:13" x14ac:dyDescent="0.25">
      <c r="D292" s="12"/>
      <c r="E292" s="56"/>
      <c r="F292" s="56"/>
      <c r="J292" s="56"/>
      <c r="K292" s="56"/>
      <c r="L292" s="56"/>
      <c r="M292" s="56"/>
    </row>
    <row r="293" spans="4:13" x14ac:dyDescent="0.25">
      <c r="D293" s="12"/>
      <c r="E293" s="56"/>
      <c r="F293" s="56"/>
      <c r="J293" s="56"/>
      <c r="K293" s="56"/>
      <c r="L293" s="56"/>
      <c r="M293" s="56"/>
    </row>
    <row r="294" spans="4:13" x14ac:dyDescent="0.25">
      <c r="D294" s="12"/>
      <c r="E294" s="56"/>
      <c r="F294" s="56"/>
      <c r="J294" s="56"/>
      <c r="K294" s="56"/>
      <c r="L294" s="56"/>
      <c r="M294" s="56"/>
    </row>
    <row r="295" spans="4:13" x14ac:dyDescent="0.25">
      <c r="D295" s="12"/>
      <c r="E295" s="56"/>
      <c r="F295" s="56"/>
      <c r="J295" s="56"/>
      <c r="K295" s="56"/>
      <c r="L295" s="56"/>
      <c r="M295" s="56"/>
    </row>
    <row r="296" spans="4:13" x14ac:dyDescent="0.25">
      <c r="D296" s="12"/>
      <c r="E296" s="56"/>
      <c r="F296" s="56"/>
      <c r="J296" s="56"/>
      <c r="K296" s="56"/>
      <c r="L296" s="56"/>
      <c r="M296" s="56"/>
    </row>
    <row r="297" spans="4:13" x14ac:dyDescent="0.25">
      <c r="D297" s="12"/>
      <c r="E297" s="56"/>
      <c r="F297" s="56"/>
      <c r="J297" s="56"/>
      <c r="K297" s="56"/>
      <c r="L297" s="56"/>
      <c r="M297" s="56"/>
    </row>
    <row r="298" spans="4:13" x14ac:dyDescent="0.25">
      <c r="D298" s="12"/>
      <c r="E298" s="56"/>
      <c r="F298" s="56"/>
      <c r="J298" s="56"/>
      <c r="K298" s="56"/>
      <c r="L298" s="56"/>
      <c r="M298" s="56"/>
    </row>
    <row r="299" spans="4:13" x14ac:dyDescent="0.25">
      <c r="D299" s="12"/>
      <c r="E299" s="56"/>
      <c r="F299" s="56"/>
      <c r="J299" s="56"/>
      <c r="K299" s="56"/>
      <c r="L299" s="56"/>
      <c r="M299" s="56"/>
    </row>
    <row r="300" spans="4:13" x14ac:dyDescent="0.25">
      <c r="D300" s="12"/>
      <c r="E300" s="56"/>
      <c r="F300" s="56"/>
      <c r="J300" s="56"/>
      <c r="K300" s="56"/>
      <c r="L300" s="56"/>
      <c r="M300" s="56"/>
    </row>
    <row r="301" spans="4:13" x14ac:dyDescent="0.25">
      <c r="D301" s="12"/>
      <c r="E301" s="56"/>
      <c r="F301" s="56"/>
      <c r="J301" s="56"/>
      <c r="K301" s="56"/>
      <c r="L301" s="56"/>
      <c r="M301" s="56"/>
    </row>
    <row r="302" spans="4:13" x14ac:dyDescent="0.25">
      <c r="D302" s="12"/>
      <c r="E302" s="56"/>
      <c r="F302" s="56"/>
      <c r="J302" s="56"/>
      <c r="K302" s="56"/>
      <c r="L302" s="56"/>
      <c r="M302" s="56"/>
    </row>
    <row r="303" spans="4:13" x14ac:dyDescent="0.25">
      <c r="D303" s="12"/>
      <c r="E303" s="56"/>
      <c r="F303" s="56"/>
      <c r="J303" s="56"/>
      <c r="K303" s="56"/>
      <c r="L303" s="56"/>
      <c r="M303" s="56"/>
    </row>
    <row r="304" spans="4:13" x14ac:dyDescent="0.25">
      <c r="D304" s="12"/>
      <c r="E304" s="56"/>
      <c r="F304" s="56"/>
      <c r="J304" s="56"/>
      <c r="K304" s="56"/>
      <c r="L304" s="56"/>
      <c r="M304" s="56"/>
    </row>
    <row r="305" spans="4:13" x14ac:dyDescent="0.25">
      <c r="D305" s="12"/>
      <c r="E305" s="56"/>
      <c r="F305" s="56"/>
      <c r="J305" s="56"/>
      <c r="K305" s="56"/>
      <c r="L305" s="56"/>
      <c r="M305" s="56"/>
    </row>
    <row r="306" spans="4:13" x14ac:dyDescent="0.25">
      <c r="D306" s="12"/>
      <c r="E306" s="56"/>
      <c r="F306" s="56"/>
      <c r="J306" s="56"/>
      <c r="K306" s="56"/>
      <c r="L306" s="56"/>
      <c r="M306" s="56"/>
    </row>
    <row r="307" spans="4:13" x14ac:dyDescent="0.25">
      <c r="D307" s="12"/>
      <c r="E307" s="56"/>
      <c r="F307" s="56"/>
      <c r="J307" s="56"/>
      <c r="K307" s="56"/>
      <c r="L307" s="56"/>
      <c r="M307" s="56"/>
    </row>
    <row r="308" spans="4:13" x14ac:dyDescent="0.25">
      <c r="D308" s="12"/>
      <c r="E308" s="56"/>
      <c r="F308" s="56"/>
      <c r="J308" s="56"/>
      <c r="K308" s="56"/>
      <c r="L308" s="56"/>
      <c r="M308" s="56"/>
    </row>
    <row r="309" spans="4:13" x14ac:dyDescent="0.25">
      <c r="D309" s="12"/>
      <c r="E309" s="56"/>
      <c r="F309" s="56"/>
      <c r="J309" s="56"/>
      <c r="K309" s="56"/>
      <c r="L309" s="56"/>
      <c r="M309" s="56"/>
    </row>
    <row r="310" spans="4:13" x14ac:dyDescent="0.25">
      <c r="D310" s="12"/>
      <c r="E310" s="56"/>
      <c r="F310" s="56"/>
      <c r="J310" s="56"/>
      <c r="K310" s="56"/>
      <c r="L310" s="56"/>
      <c r="M310" s="56"/>
    </row>
    <row r="311" spans="4:13" x14ac:dyDescent="0.25">
      <c r="D311" s="12"/>
      <c r="E311" s="56"/>
      <c r="F311" s="56"/>
      <c r="J311" s="56"/>
      <c r="K311" s="56"/>
      <c r="L311" s="56"/>
      <c r="M311" s="56"/>
    </row>
    <row r="312" spans="4:13" x14ac:dyDescent="0.25">
      <c r="D312" s="12"/>
      <c r="E312" s="56"/>
      <c r="F312" s="56"/>
      <c r="J312" s="56"/>
      <c r="K312" s="56"/>
      <c r="L312" s="56"/>
      <c r="M312" s="56"/>
    </row>
    <row r="313" spans="4:13" x14ac:dyDescent="0.25">
      <c r="D313" s="12"/>
      <c r="E313" s="56"/>
      <c r="F313" s="56"/>
      <c r="J313" s="56"/>
      <c r="K313" s="56"/>
      <c r="L313" s="56"/>
      <c r="M313" s="56"/>
    </row>
    <row r="314" spans="4:13" x14ac:dyDescent="0.25">
      <c r="D314" s="12"/>
      <c r="E314" s="56"/>
      <c r="F314" s="56"/>
      <c r="J314" s="56"/>
      <c r="K314" s="56"/>
      <c r="L314" s="56"/>
      <c r="M314" s="56"/>
    </row>
    <row r="315" spans="4:13" x14ac:dyDescent="0.25">
      <c r="D315" s="12"/>
      <c r="E315" s="56"/>
      <c r="F315" s="56"/>
      <c r="J315" s="56"/>
      <c r="K315" s="56"/>
      <c r="L315" s="56"/>
      <c r="M315" s="56"/>
    </row>
    <row r="316" spans="4:13" x14ac:dyDescent="0.25">
      <c r="D316" s="12"/>
      <c r="E316" s="56"/>
      <c r="F316" s="56"/>
      <c r="J316" s="56"/>
      <c r="K316" s="56"/>
      <c r="L316" s="56"/>
      <c r="M316" s="56"/>
    </row>
    <row r="317" spans="4:13" x14ac:dyDescent="0.25">
      <c r="D317" s="12"/>
      <c r="E317" s="56"/>
      <c r="F317" s="56"/>
      <c r="J317" s="56"/>
      <c r="K317" s="56"/>
      <c r="L317" s="56"/>
      <c r="M317" s="56"/>
    </row>
    <row r="318" spans="4:13" x14ac:dyDescent="0.25">
      <c r="D318" s="12"/>
      <c r="E318" s="56"/>
      <c r="F318" s="56"/>
      <c r="J318" s="56"/>
      <c r="K318" s="56"/>
      <c r="L318" s="56"/>
      <c r="M318" s="56"/>
    </row>
    <row r="319" spans="4:13" x14ac:dyDescent="0.25">
      <c r="D319" s="12"/>
      <c r="E319" s="56"/>
      <c r="F319" s="56"/>
      <c r="J319" s="56"/>
      <c r="K319" s="56"/>
      <c r="L319" s="56"/>
      <c r="M319" s="56"/>
    </row>
    <row r="320" spans="4:13" x14ac:dyDescent="0.25">
      <c r="D320" s="12"/>
      <c r="E320" s="56"/>
      <c r="F320" s="56"/>
      <c r="J320" s="56"/>
      <c r="K320" s="56"/>
      <c r="L320" s="56"/>
      <c r="M320" s="56"/>
    </row>
    <row r="321" spans="4:13" x14ac:dyDescent="0.25">
      <c r="D321" s="12"/>
      <c r="E321" s="56"/>
      <c r="F321" s="56"/>
      <c r="J321" s="56"/>
      <c r="K321" s="56"/>
      <c r="L321" s="56"/>
      <c r="M321" s="56"/>
    </row>
    <row r="322" spans="4:13" x14ac:dyDescent="0.25">
      <c r="D322" s="12"/>
      <c r="E322" s="56"/>
      <c r="F322" s="56"/>
      <c r="J322" s="56"/>
      <c r="K322" s="56"/>
      <c r="L322" s="56"/>
      <c r="M322" s="56"/>
    </row>
    <row r="323" spans="4:13" x14ac:dyDescent="0.25">
      <c r="D323" s="12"/>
      <c r="E323" s="56"/>
      <c r="F323" s="56"/>
      <c r="J323" s="56"/>
      <c r="K323" s="56"/>
      <c r="L323" s="56"/>
      <c r="M323" s="56"/>
    </row>
    <row r="324" spans="4:13" x14ac:dyDescent="0.25">
      <c r="D324" s="12"/>
      <c r="E324" s="56"/>
      <c r="F324" s="56"/>
      <c r="J324" s="56"/>
      <c r="K324" s="56"/>
      <c r="L324" s="56"/>
      <c r="M324" s="56"/>
    </row>
    <row r="325" spans="4:13" x14ac:dyDescent="0.25">
      <c r="D325" s="12"/>
      <c r="E325" s="56"/>
      <c r="F325" s="56"/>
      <c r="J325" s="56"/>
      <c r="K325" s="56"/>
      <c r="L325" s="56"/>
      <c r="M325" s="56"/>
    </row>
    <row r="326" spans="4:13" x14ac:dyDescent="0.25">
      <c r="D326" s="12"/>
      <c r="E326" s="56"/>
      <c r="F326" s="56"/>
      <c r="J326" s="56"/>
      <c r="K326" s="56"/>
      <c r="L326" s="56"/>
      <c r="M326" s="56"/>
    </row>
    <row r="327" spans="4:13" x14ac:dyDescent="0.25">
      <c r="D327" s="12"/>
      <c r="E327" s="56"/>
      <c r="F327" s="56"/>
      <c r="J327" s="56"/>
      <c r="K327" s="56"/>
      <c r="L327" s="56"/>
      <c r="M327" s="56"/>
    </row>
    <row r="328" spans="4:13" x14ac:dyDescent="0.25">
      <c r="D328" s="12"/>
      <c r="E328" s="56"/>
      <c r="F328" s="56"/>
      <c r="J328" s="56"/>
      <c r="K328" s="56"/>
      <c r="L328" s="56"/>
      <c r="M328" s="56"/>
    </row>
    <row r="329" spans="4:13" x14ac:dyDescent="0.25">
      <c r="D329" s="12"/>
      <c r="E329" s="56"/>
      <c r="F329" s="56"/>
      <c r="J329" s="56"/>
      <c r="K329" s="56"/>
      <c r="L329" s="56"/>
      <c r="M329" s="56"/>
    </row>
    <row r="330" spans="4:13" x14ac:dyDescent="0.25">
      <c r="D330" s="12"/>
      <c r="E330" s="56"/>
      <c r="F330" s="56"/>
      <c r="J330" s="56"/>
      <c r="K330" s="56"/>
      <c r="L330" s="56"/>
      <c r="M330" s="56"/>
    </row>
    <row r="331" spans="4:13" x14ac:dyDescent="0.25">
      <c r="D331" s="12"/>
      <c r="E331" s="56"/>
      <c r="F331" s="56"/>
      <c r="J331" s="56"/>
      <c r="K331" s="56"/>
      <c r="L331" s="56"/>
      <c r="M331" s="56"/>
    </row>
    <row r="332" spans="4:13" x14ac:dyDescent="0.25">
      <c r="D332" s="12"/>
      <c r="E332" s="56"/>
      <c r="F332" s="56"/>
      <c r="J332" s="56"/>
      <c r="K332" s="56"/>
      <c r="L332" s="56"/>
      <c r="M332" s="56"/>
    </row>
    <row r="333" spans="4:13" x14ac:dyDescent="0.25">
      <c r="D333" s="12"/>
      <c r="E333" s="56"/>
      <c r="F333" s="56"/>
      <c r="J333" s="56"/>
      <c r="K333" s="56"/>
      <c r="L333" s="56"/>
      <c r="M333" s="56"/>
    </row>
    <row r="334" spans="4:13" x14ac:dyDescent="0.25">
      <c r="D334" s="12"/>
      <c r="E334" s="56"/>
      <c r="F334" s="56"/>
      <c r="J334" s="56"/>
      <c r="K334" s="56"/>
      <c r="L334" s="56"/>
      <c r="M334" s="56"/>
    </row>
    <row r="335" spans="4:13" x14ac:dyDescent="0.25">
      <c r="D335" s="12"/>
      <c r="E335" s="56"/>
      <c r="F335" s="56"/>
      <c r="J335" s="56"/>
      <c r="K335" s="56"/>
      <c r="L335" s="56"/>
      <c r="M335" s="56"/>
    </row>
    <row r="336" spans="4:13" x14ac:dyDescent="0.25">
      <c r="D336" s="12"/>
      <c r="E336" s="56"/>
      <c r="F336" s="56"/>
      <c r="J336" s="56"/>
      <c r="K336" s="56"/>
      <c r="L336" s="56"/>
      <c r="M336" s="56"/>
    </row>
    <row r="337" spans="4:13" x14ac:dyDescent="0.25">
      <c r="D337" s="12"/>
      <c r="E337" s="56"/>
      <c r="F337" s="56"/>
      <c r="J337" s="56"/>
      <c r="K337" s="56"/>
      <c r="L337" s="56"/>
      <c r="M337" s="56"/>
    </row>
    <row r="338" spans="4:13" x14ac:dyDescent="0.25">
      <c r="D338" s="12"/>
      <c r="E338" s="56"/>
      <c r="F338" s="56"/>
      <c r="J338" s="56"/>
      <c r="K338" s="56"/>
      <c r="L338" s="56"/>
      <c r="M338" s="56"/>
    </row>
    <row r="339" spans="4:13" x14ac:dyDescent="0.25">
      <c r="D339" s="12"/>
      <c r="E339" s="56"/>
      <c r="F339" s="56"/>
      <c r="J339" s="56"/>
      <c r="K339" s="56"/>
      <c r="L339" s="56"/>
      <c r="M339" s="56"/>
    </row>
    <row r="340" spans="4:13" x14ac:dyDescent="0.25">
      <c r="D340" s="12"/>
      <c r="E340" s="56"/>
      <c r="F340" s="56"/>
      <c r="J340" s="56"/>
      <c r="K340" s="56"/>
      <c r="L340" s="56"/>
      <c r="M340" s="56"/>
    </row>
    <row r="341" spans="4:13" x14ac:dyDescent="0.25">
      <c r="D341" s="12"/>
      <c r="E341" s="56"/>
      <c r="F341" s="56"/>
      <c r="J341" s="56"/>
      <c r="K341" s="56"/>
      <c r="L341" s="56"/>
      <c r="M341" s="56"/>
    </row>
    <row r="342" spans="4:13" x14ac:dyDescent="0.25">
      <c r="D342" s="12"/>
      <c r="E342" s="56"/>
      <c r="F342" s="56"/>
      <c r="J342" s="56"/>
      <c r="K342" s="56"/>
      <c r="L342" s="56"/>
      <c r="M342" s="56"/>
    </row>
    <row r="343" spans="4:13" x14ac:dyDescent="0.25">
      <c r="D343" s="12"/>
      <c r="E343" s="56"/>
      <c r="F343" s="56"/>
      <c r="J343" s="56"/>
      <c r="K343" s="56"/>
      <c r="L343" s="56"/>
      <c r="M343" s="56"/>
    </row>
    <row r="344" spans="4:13" x14ac:dyDescent="0.25">
      <c r="D344" s="12"/>
      <c r="E344" s="56"/>
      <c r="F344" s="56"/>
      <c r="J344" s="56"/>
      <c r="K344" s="56"/>
      <c r="L344" s="56"/>
      <c r="M344" s="56"/>
    </row>
    <row r="345" spans="4:13" x14ac:dyDescent="0.25">
      <c r="D345" s="12"/>
      <c r="E345" s="56"/>
      <c r="F345" s="56"/>
      <c r="J345" s="56"/>
      <c r="K345" s="56"/>
      <c r="L345" s="56"/>
      <c r="M345" s="56"/>
    </row>
    <row r="346" spans="4:13" x14ac:dyDescent="0.25">
      <c r="D346" s="12"/>
      <c r="E346" s="56"/>
      <c r="F346" s="56"/>
      <c r="J346" s="56"/>
      <c r="K346" s="56"/>
      <c r="L346" s="56"/>
      <c r="M346" s="56"/>
    </row>
    <row r="347" spans="4:13" x14ac:dyDescent="0.25">
      <c r="D347" s="12"/>
      <c r="E347" s="56"/>
      <c r="F347" s="56"/>
      <c r="J347" s="56"/>
      <c r="K347" s="56"/>
      <c r="L347" s="56"/>
      <c r="M347" s="56"/>
    </row>
    <row r="348" spans="4:13" x14ac:dyDescent="0.25">
      <c r="D348" s="12"/>
      <c r="E348" s="56"/>
      <c r="F348" s="56"/>
      <c r="J348" s="56"/>
      <c r="K348" s="56"/>
      <c r="L348" s="56"/>
      <c r="M348" s="56"/>
    </row>
    <row r="349" spans="4:13" x14ac:dyDescent="0.25">
      <c r="D349" s="12"/>
      <c r="E349" s="56"/>
      <c r="F349" s="56"/>
      <c r="J349" s="56"/>
      <c r="K349" s="56"/>
      <c r="L349" s="56"/>
      <c r="M349" s="56"/>
    </row>
    <row r="350" spans="4:13" x14ac:dyDescent="0.25">
      <c r="D350" s="12"/>
      <c r="E350" s="56"/>
      <c r="F350" s="56"/>
      <c r="J350" s="56"/>
      <c r="K350" s="56"/>
      <c r="L350" s="56"/>
      <c r="M350" s="56"/>
    </row>
    <row r="351" spans="4:13" x14ac:dyDescent="0.25">
      <c r="D351" s="12"/>
      <c r="E351" s="56"/>
      <c r="F351" s="56"/>
      <c r="J351" s="56"/>
      <c r="K351" s="56"/>
      <c r="L351" s="56"/>
      <c r="M351" s="56"/>
    </row>
    <row r="352" spans="4:13" x14ac:dyDescent="0.25">
      <c r="D352" s="12"/>
      <c r="E352" s="56"/>
      <c r="F352" s="56"/>
      <c r="J352" s="56"/>
      <c r="K352" s="56"/>
      <c r="L352" s="56"/>
      <c r="M352" s="56"/>
    </row>
    <row r="353" spans="4:13" x14ac:dyDescent="0.25">
      <c r="D353" s="12"/>
      <c r="E353" s="56"/>
      <c r="F353" s="56"/>
      <c r="J353" s="56"/>
      <c r="K353" s="56"/>
      <c r="L353" s="56"/>
      <c r="M353" s="56"/>
    </row>
    <row r="354" spans="4:13" x14ac:dyDescent="0.25">
      <c r="D354" s="12"/>
      <c r="E354" s="56"/>
      <c r="F354" s="56"/>
      <c r="J354" s="56"/>
      <c r="K354" s="56"/>
      <c r="L354" s="56"/>
      <c r="M354" s="56"/>
    </row>
    <row r="355" spans="4:13" x14ac:dyDescent="0.25">
      <c r="D355" s="12"/>
      <c r="E355" s="56"/>
      <c r="F355" s="56"/>
      <c r="J355" s="56"/>
      <c r="K355" s="56"/>
      <c r="L355" s="56"/>
      <c r="M355" s="56"/>
    </row>
    <row r="356" spans="4:13" x14ac:dyDescent="0.25">
      <c r="D356" s="12"/>
      <c r="E356" s="56"/>
      <c r="F356" s="56"/>
      <c r="J356" s="56"/>
      <c r="K356" s="56"/>
      <c r="L356" s="56"/>
      <c r="M356" s="56"/>
    </row>
    <row r="357" spans="4:13" x14ac:dyDescent="0.25">
      <c r="D357" s="12"/>
      <c r="E357" s="56"/>
      <c r="F357" s="56"/>
      <c r="J357" s="56"/>
      <c r="K357" s="56"/>
      <c r="L357" s="56"/>
      <c r="M357" s="56"/>
    </row>
    <row r="358" spans="4:13" x14ac:dyDescent="0.25">
      <c r="D358" s="12"/>
      <c r="E358" s="56"/>
      <c r="F358" s="56"/>
      <c r="J358" s="56"/>
      <c r="K358" s="56"/>
      <c r="L358" s="56"/>
      <c r="M358" s="56"/>
    </row>
    <row r="359" spans="4:13" x14ac:dyDescent="0.25">
      <c r="D359" s="12"/>
      <c r="E359" s="56"/>
      <c r="F359" s="56"/>
      <c r="J359" s="56"/>
      <c r="K359" s="56"/>
      <c r="L359" s="56"/>
      <c r="M359" s="56"/>
    </row>
    <row r="360" spans="4:13" x14ac:dyDescent="0.25">
      <c r="D360" s="12"/>
      <c r="E360" s="56"/>
      <c r="F360" s="56"/>
      <c r="J360" s="56"/>
      <c r="K360" s="56"/>
      <c r="L360" s="56"/>
      <c r="M360" s="56"/>
    </row>
    <row r="361" spans="4:13" x14ac:dyDescent="0.25">
      <c r="D361" s="12"/>
      <c r="E361" s="56"/>
      <c r="F361" s="56"/>
      <c r="J361" s="56"/>
      <c r="K361" s="56"/>
      <c r="L361" s="56"/>
      <c r="M361" s="56"/>
    </row>
    <row r="362" spans="4:13" x14ac:dyDescent="0.25">
      <c r="D362" s="12"/>
      <c r="E362" s="56"/>
      <c r="F362" s="56"/>
      <c r="J362" s="56"/>
      <c r="K362" s="56"/>
      <c r="L362" s="56"/>
      <c r="M362" s="56"/>
    </row>
    <row r="363" spans="4:13" x14ac:dyDescent="0.25">
      <c r="D363" s="12"/>
      <c r="E363" s="56"/>
      <c r="F363" s="56"/>
      <c r="J363" s="56"/>
      <c r="K363" s="56"/>
      <c r="L363" s="56"/>
      <c r="M363" s="56"/>
    </row>
    <row r="364" spans="4:13" x14ac:dyDescent="0.25">
      <c r="D364" s="12"/>
      <c r="E364" s="56"/>
      <c r="F364" s="56"/>
      <c r="J364" s="56"/>
      <c r="K364" s="56"/>
      <c r="L364" s="56"/>
      <c r="M364" s="56"/>
    </row>
    <row r="365" spans="4:13" x14ac:dyDescent="0.25">
      <c r="D365" s="12"/>
      <c r="E365" s="56"/>
      <c r="F365" s="56"/>
      <c r="J365" s="56"/>
      <c r="K365" s="56"/>
      <c r="L365" s="56"/>
      <c r="M365" s="56"/>
    </row>
    <row r="366" spans="4:13" x14ac:dyDescent="0.25">
      <c r="D366" s="12"/>
      <c r="E366" s="56"/>
      <c r="F366" s="56"/>
      <c r="J366" s="56"/>
      <c r="K366" s="56"/>
      <c r="L366" s="56"/>
      <c r="M366" s="56"/>
    </row>
    <row r="367" spans="4:13" x14ac:dyDescent="0.25">
      <c r="D367" s="12"/>
      <c r="E367" s="56"/>
      <c r="F367" s="56"/>
      <c r="J367" s="56"/>
      <c r="K367" s="56"/>
      <c r="L367" s="56"/>
      <c r="M367" s="56"/>
    </row>
    <row r="368" spans="4:13" x14ac:dyDescent="0.25">
      <c r="D368" s="12"/>
      <c r="E368" s="56"/>
      <c r="F368" s="56"/>
      <c r="J368" s="56"/>
      <c r="K368" s="56"/>
      <c r="L368" s="56"/>
      <c r="M368" s="56"/>
    </row>
    <row r="369" spans="4:13" x14ac:dyDescent="0.25">
      <c r="D369" s="12"/>
      <c r="E369" s="56"/>
      <c r="F369" s="56"/>
      <c r="J369" s="56"/>
      <c r="K369" s="56"/>
      <c r="L369" s="56"/>
      <c r="M369" s="56"/>
    </row>
    <row r="370" spans="4:13" x14ac:dyDescent="0.25">
      <c r="D370" s="12"/>
      <c r="E370" s="56"/>
      <c r="F370" s="56"/>
      <c r="J370" s="56"/>
      <c r="K370" s="56"/>
      <c r="L370" s="56"/>
      <c r="M370" s="56"/>
    </row>
    <row r="371" spans="4:13" x14ac:dyDescent="0.25">
      <c r="D371" s="12"/>
      <c r="E371" s="56"/>
      <c r="F371" s="56"/>
      <c r="J371" s="56"/>
      <c r="K371" s="56"/>
      <c r="L371" s="56"/>
      <c r="M371" s="56"/>
    </row>
    <row r="372" spans="4:13" x14ac:dyDescent="0.25">
      <c r="D372" s="12"/>
      <c r="E372" s="56"/>
      <c r="F372" s="56"/>
      <c r="J372" s="56"/>
      <c r="K372" s="56"/>
      <c r="L372" s="56"/>
      <c r="M372" s="56"/>
    </row>
    <row r="373" spans="4:13" x14ac:dyDescent="0.25">
      <c r="D373" s="12"/>
      <c r="E373" s="56"/>
      <c r="F373" s="56"/>
      <c r="J373" s="56"/>
      <c r="K373" s="56"/>
      <c r="L373" s="56"/>
      <c r="M373" s="56"/>
    </row>
    <row r="374" spans="4:13" x14ac:dyDescent="0.25">
      <c r="D374" s="12"/>
      <c r="E374" s="56"/>
      <c r="F374" s="56"/>
      <c r="J374" s="56"/>
      <c r="K374" s="56"/>
      <c r="L374" s="56"/>
      <c r="M374" s="56"/>
    </row>
    <row r="375" spans="4:13" x14ac:dyDescent="0.25">
      <c r="D375" s="12"/>
      <c r="E375" s="56"/>
      <c r="F375" s="56"/>
      <c r="J375" s="56"/>
      <c r="K375" s="56"/>
      <c r="L375" s="56"/>
      <c r="M375" s="56"/>
    </row>
    <row r="376" spans="4:13" x14ac:dyDescent="0.25">
      <c r="D376" s="12"/>
      <c r="E376" s="56"/>
      <c r="F376" s="56"/>
      <c r="J376" s="56"/>
      <c r="K376" s="56"/>
      <c r="L376" s="56"/>
      <c r="M376" s="56"/>
    </row>
    <row r="377" spans="4:13" x14ac:dyDescent="0.25">
      <c r="D377" s="12"/>
      <c r="E377" s="56"/>
      <c r="F377" s="56"/>
      <c r="J377" s="56"/>
      <c r="K377" s="56"/>
      <c r="L377" s="56"/>
      <c r="M377" s="56"/>
    </row>
    <row r="378" spans="4:13" x14ac:dyDescent="0.25">
      <c r="D378" s="12"/>
      <c r="E378" s="56"/>
      <c r="F378" s="56"/>
      <c r="J378" s="56"/>
      <c r="K378" s="56"/>
      <c r="L378" s="56"/>
      <c r="M378" s="56"/>
    </row>
    <row r="379" spans="4:13" x14ac:dyDescent="0.25">
      <c r="D379" s="12"/>
      <c r="E379" s="56"/>
      <c r="F379" s="56"/>
      <c r="J379" s="56"/>
      <c r="K379" s="56"/>
      <c r="L379" s="56"/>
      <c r="M379" s="56"/>
    </row>
    <row r="380" spans="4:13" x14ac:dyDescent="0.25">
      <c r="D380" s="12"/>
      <c r="E380" s="56"/>
      <c r="F380" s="56"/>
      <c r="J380" s="56"/>
      <c r="K380" s="56"/>
      <c r="L380" s="56"/>
      <c r="M380" s="56"/>
    </row>
    <row r="381" spans="4:13" x14ac:dyDescent="0.25">
      <c r="D381" s="12"/>
      <c r="E381" s="56"/>
      <c r="F381" s="56"/>
      <c r="J381" s="56"/>
      <c r="K381" s="56"/>
      <c r="L381" s="56"/>
      <c r="M381" s="56"/>
    </row>
    <row r="382" spans="4:13" x14ac:dyDescent="0.25">
      <c r="D382" s="12"/>
      <c r="E382" s="56"/>
      <c r="F382" s="56"/>
      <c r="J382" s="56"/>
      <c r="K382" s="56"/>
      <c r="L382" s="56"/>
      <c r="M382" s="56"/>
    </row>
    <row r="383" spans="4:13" x14ac:dyDescent="0.25">
      <c r="D383" s="12"/>
      <c r="E383" s="56"/>
      <c r="F383" s="56"/>
      <c r="J383" s="56"/>
      <c r="K383" s="56"/>
      <c r="L383" s="56"/>
      <c r="M383" s="56"/>
    </row>
    <row r="384" spans="4:13" x14ac:dyDescent="0.25">
      <c r="D384" s="12"/>
      <c r="E384" s="56"/>
      <c r="F384" s="56"/>
      <c r="J384" s="56"/>
      <c r="K384" s="56"/>
      <c r="L384" s="56"/>
      <c r="M384" s="56"/>
    </row>
    <row r="385" spans="4:13" x14ac:dyDescent="0.25">
      <c r="D385" s="12"/>
      <c r="E385" s="56"/>
      <c r="F385" s="56"/>
      <c r="J385" s="56"/>
      <c r="K385" s="56"/>
      <c r="L385" s="56"/>
      <c r="M385" s="56"/>
    </row>
    <row r="386" spans="4:13" x14ac:dyDescent="0.25">
      <c r="D386" s="12"/>
      <c r="E386" s="56"/>
      <c r="F386" s="56"/>
      <c r="J386" s="56"/>
      <c r="K386" s="56"/>
      <c r="L386" s="56"/>
      <c r="M386" s="56"/>
    </row>
    <row r="387" spans="4:13" x14ac:dyDescent="0.25">
      <c r="D387" s="12"/>
      <c r="E387" s="56"/>
      <c r="F387" s="56"/>
      <c r="J387" s="56"/>
      <c r="K387" s="56"/>
      <c r="L387" s="56"/>
      <c r="M387" s="56"/>
    </row>
    <row r="388" spans="4:13" x14ac:dyDescent="0.25">
      <c r="D388" s="12"/>
      <c r="E388" s="56"/>
      <c r="F388" s="56"/>
      <c r="J388" s="56"/>
      <c r="K388" s="56"/>
      <c r="L388" s="56"/>
      <c r="M388" s="56"/>
    </row>
    <row r="389" spans="4:13" x14ac:dyDescent="0.25">
      <c r="D389" s="12"/>
      <c r="E389" s="56"/>
      <c r="F389" s="56"/>
      <c r="J389" s="56"/>
      <c r="K389" s="56"/>
      <c r="L389" s="56"/>
      <c r="M389" s="56"/>
    </row>
    <row r="390" spans="4:13" x14ac:dyDescent="0.25">
      <c r="D390" s="12"/>
      <c r="E390" s="56"/>
      <c r="F390" s="56"/>
      <c r="J390" s="56"/>
      <c r="K390" s="56"/>
      <c r="L390" s="56"/>
      <c r="M390" s="56"/>
    </row>
    <row r="391" spans="4:13" x14ac:dyDescent="0.25">
      <c r="D391" s="12"/>
      <c r="E391" s="56"/>
      <c r="F391" s="56"/>
      <c r="J391" s="56"/>
      <c r="K391" s="56"/>
      <c r="L391" s="56"/>
      <c r="M391" s="56"/>
    </row>
    <row r="392" spans="4:13" x14ac:dyDescent="0.25">
      <c r="D392" s="12"/>
      <c r="E392" s="56"/>
      <c r="F392" s="56"/>
      <c r="J392" s="56"/>
      <c r="K392" s="56"/>
      <c r="L392" s="56"/>
      <c r="M392" s="56"/>
    </row>
    <row r="393" spans="4:13" x14ac:dyDescent="0.25">
      <c r="D393" s="12"/>
      <c r="E393" s="56"/>
      <c r="F393" s="56"/>
      <c r="J393" s="56"/>
      <c r="K393" s="56"/>
      <c r="L393" s="56"/>
      <c r="M393" s="56"/>
    </row>
    <row r="394" spans="4:13" x14ac:dyDescent="0.25">
      <c r="D394" s="12"/>
      <c r="E394" s="56"/>
      <c r="F394" s="56"/>
      <c r="J394" s="56"/>
      <c r="K394" s="56"/>
      <c r="L394" s="56"/>
      <c r="M394" s="56"/>
    </row>
    <row r="395" spans="4:13" x14ac:dyDescent="0.25">
      <c r="D395" s="12"/>
      <c r="E395" s="56"/>
      <c r="F395" s="56"/>
      <c r="J395" s="56"/>
      <c r="K395" s="56"/>
      <c r="L395" s="56"/>
      <c r="M395" s="56"/>
    </row>
    <row r="396" spans="4:13" x14ac:dyDescent="0.25">
      <c r="D396" s="12"/>
      <c r="E396" s="56"/>
      <c r="F396" s="56"/>
      <c r="J396" s="56"/>
      <c r="K396" s="56"/>
      <c r="L396" s="56"/>
      <c r="M396" s="56"/>
    </row>
    <row r="397" spans="4:13" x14ac:dyDescent="0.25">
      <c r="D397" s="12"/>
      <c r="E397" s="56"/>
      <c r="F397" s="56"/>
      <c r="J397" s="56"/>
      <c r="K397" s="56"/>
      <c r="L397" s="56"/>
      <c r="M397" s="56"/>
    </row>
    <row r="398" spans="4:13" x14ac:dyDescent="0.25">
      <c r="D398" s="12"/>
      <c r="E398" s="56"/>
      <c r="F398" s="56"/>
      <c r="J398" s="56"/>
      <c r="K398" s="56"/>
      <c r="L398" s="56"/>
      <c r="M398" s="56"/>
    </row>
    <row r="399" spans="4:13" x14ac:dyDescent="0.25">
      <c r="D399" s="12"/>
      <c r="E399" s="56"/>
      <c r="F399" s="56"/>
      <c r="J399" s="56"/>
      <c r="K399" s="56"/>
      <c r="L399" s="56"/>
      <c r="M399" s="56"/>
    </row>
    <row r="400" spans="4:13" x14ac:dyDescent="0.25">
      <c r="D400" s="12"/>
      <c r="E400" s="56"/>
      <c r="F400" s="56"/>
      <c r="J400" s="56"/>
      <c r="K400" s="56"/>
      <c r="L400" s="56"/>
      <c r="M400" s="56"/>
    </row>
    <row r="401" spans="4:13" x14ac:dyDescent="0.25">
      <c r="D401" s="12"/>
      <c r="E401" s="56"/>
      <c r="F401" s="56"/>
      <c r="J401" s="56"/>
      <c r="K401" s="56"/>
      <c r="L401" s="56"/>
      <c r="M401" s="56"/>
    </row>
    <row r="402" spans="4:13" x14ac:dyDescent="0.25">
      <c r="D402" s="12"/>
      <c r="E402" s="56"/>
      <c r="F402" s="56"/>
      <c r="J402" s="56"/>
      <c r="K402" s="56"/>
      <c r="L402" s="56"/>
      <c r="M402" s="56"/>
    </row>
    <row r="403" spans="4:13" x14ac:dyDescent="0.25">
      <c r="D403" s="12"/>
      <c r="E403" s="56"/>
      <c r="F403" s="56"/>
      <c r="J403" s="56"/>
      <c r="K403" s="56"/>
      <c r="L403" s="56"/>
      <c r="M403" s="56"/>
    </row>
    <row r="404" spans="4:13" x14ac:dyDescent="0.25">
      <c r="D404" s="12"/>
      <c r="E404" s="56"/>
      <c r="F404" s="56"/>
      <c r="J404" s="56"/>
      <c r="K404" s="56"/>
      <c r="L404" s="56"/>
      <c r="M404" s="56"/>
    </row>
    <row r="405" spans="4:13" x14ac:dyDescent="0.25">
      <c r="D405" s="12"/>
      <c r="E405" s="56"/>
      <c r="F405" s="56"/>
      <c r="J405" s="56"/>
      <c r="K405" s="56"/>
      <c r="L405" s="56"/>
      <c r="M405" s="56"/>
    </row>
    <row r="406" spans="4:13" x14ac:dyDescent="0.25">
      <c r="D406" s="12"/>
      <c r="E406" s="56"/>
      <c r="F406" s="56"/>
      <c r="J406" s="56"/>
      <c r="K406" s="56"/>
      <c r="L406" s="56"/>
      <c r="M406" s="56"/>
    </row>
    <row r="407" spans="4:13" x14ac:dyDescent="0.25">
      <c r="D407" s="12"/>
      <c r="E407" s="56"/>
      <c r="F407" s="56"/>
      <c r="J407" s="56"/>
      <c r="K407" s="56"/>
      <c r="L407" s="56"/>
      <c r="M407" s="56"/>
    </row>
    <row r="408" spans="4:13" x14ac:dyDescent="0.25">
      <c r="D408" s="12"/>
      <c r="E408" s="56"/>
      <c r="F408" s="56"/>
      <c r="J408" s="56"/>
      <c r="K408" s="56"/>
      <c r="L408" s="56"/>
      <c r="M408" s="56"/>
    </row>
    <row r="409" spans="4:13" x14ac:dyDescent="0.25">
      <c r="D409" s="12"/>
      <c r="E409" s="56"/>
      <c r="F409" s="56"/>
      <c r="J409" s="56"/>
      <c r="K409" s="56"/>
      <c r="L409" s="56"/>
      <c r="M409" s="56"/>
    </row>
    <row r="410" spans="4:13" x14ac:dyDescent="0.25">
      <c r="D410" s="12"/>
      <c r="E410" s="56"/>
      <c r="F410" s="56"/>
      <c r="J410" s="56"/>
      <c r="K410" s="56"/>
      <c r="L410" s="56"/>
      <c r="M410" s="56"/>
    </row>
    <row r="411" spans="4:13" x14ac:dyDescent="0.25">
      <c r="D411" s="12"/>
      <c r="E411" s="56"/>
      <c r="F411" s="56"/>
      <c r="J411" s="56"/>
      <c r="K411" s="56"/>
      <c r="L411" s="56"/>
      <c r="M411" s="56"/>
    </row>
    <row r="412" spans="4:13" x14ac:dyDescent="0.25">
      <c r="D412" s="12"/>
      <c r="E412" s="56"/>
      <c r="F412" s="56"/>
      <c r="J412" s="56"/>
      <c r="K412" s="56"/>
      <c r="L412" s="56"/>
      <c r="M412" s="56"/>
    </row>
    <row r="413" spans="4:13" x14ac:dyDescent="0.25">
      <c r="D413" s="12"/>
      <c r="E413" s="56"/>
      <c r="F413" s="56"/>
      <c r="J413" s="56"/>
      <c r="K413" s="56"/>
      <c r="L413" s="56"/>
      <c r="M413" s="56"/>
    </row>
    <row r="414" spans="4:13" x14ac:dyDescent="0.25">
      <c r="D414" s="12"/>
      <c r="E414" s="56"/>
      <c r="F414" s="56"/>
      <c r="J414" s="56"/>
      <c r="K414" s="56"/>
      <c r="L414" s="56"/>
      <c r="M414" s="56"/>
    </row>
    <row r="415" spans="4:13" x14ac:dyDescent="0.25">
      <c r="D415" s="12"/>
      <c r="E415" s="56"/>
      <c r="F415" s="56"/>
      <c r="J415" s="56"/>
      <c r="K415" s="56"/>
      <c r="L415" s="56"/>
      <c r="M415" s="56"/>
    </row>
    <row r="416" spans="4:13" x14ac:dyDescent="0.25">
      <c r="D416" s="12"/>
      <c r="E416" s="56"/>
      <c r="F416" s="56"/>
      <c r="J416" s="56"/>
      <c r="K416" s="56"/>
      <c r="L416" s="56"/>
      <c r="M416" s="56"/>
    </row>
    <row r="417" spans="4:13" x14ac:dyDescent="0.25">
      <c r="D417" s="12"/>
      <c r="E417" s="56"/>
      <c r="F417" s="56"/>
      <c r="J417" s="56"/>
      <c r="K417" s="56"/>
      <c r="L417" s="56"/>
      <c r="M417" s="56"/>
    </row>
    <row r="418" spans="4:13" x14ac:dyDescent="0.25">
      <c r="D418" s="12"/>
      <c r="E418" s="56"/>
      <c r="F418" s="56"/>
      <c r="J418" s="56"/>
      <c r="K418" s="56"/>
      <c r="L418" s="56"/>
      <c r="M418" s="56"/>
    </row>
    <row r="419" spans="4:13" x14ac:dyDescent="0.25">
      <c r="D419" s="12"/>
      <c r="E419" s="56"/>
      <c r="F419" s="56"/>
      <c r="J419" s="56"/>
      <c r="K419" s="56"/>
      <c r="L419" s="56"/>
      <c r="M419" s="56"/>
    </row>
    <row r="420" spans="4:13" x14ac:dyDescent="0.25">
      <c r="D420" s="12"/>
      <c r="E420" s="56"/>
      <c r="F420" s="56"/>
      <c r="J420" s="56"/>
      <c r="K420" s="56"/>
      <c r="L420" s="56"/>
      <c r="M420" s="56"/>
    </row>
    <row r="421" spans="4:13" x14ac:dyDescent="0.25">
      <c r="D421" s="12"/>
      <c r="E421" s="56"/>
      <c r="F421" s="56"/>
      <c r="J421" s="56"/>
      <c r="K421" s="56"/>
      <c r="L421" s="56"/>
      <c r="M421" s="56"/>
    </row>
    <row r="422" spans="4:13" x14ac:dyDescent="0.25">
      <c r="D422" s="12"/>
      <c r="E422" s="56"/>
      <c r="F422" s="56"/>
      <c r="J422" s="56"/>
      <c r="K422" s="56"/>
      <c r="L422" s="56"/>
      <c r="M422" s="56"/>
    </row>
    <row r="423" spans="4:13" x14ac:dyDescent="0.25">
      <c r="D423" s="12"/>
      <c r="E423" s="56"/>
      <c r="F423" s="56"/>
      <c r="J423" s="56"/>
      <c r="K423" s="56"/>
      <c r="L423" s="56"/>
      <c r="M423" s="56"/>
    </row>
    <row r="424" spans="4:13" x14ac:dyDescent="0.25">
      <c r="D424" s="12"/>
      <c r="E424" s="56"/>
      <c r="F424" s="56"/>
      <c r="J424" s="56"/>
      <c r="K424" s="56"/>
      <c r="L424" s="56"/>
      <c r="M424" s="56"/>
    </row>
    <row r="425" spans="4:13" x14ac:dyDescent="0.25">
      <c r="D425" s="12"/>
      <c r="E425" s="56"/>
      <c r="F425" s="56"/>
      <c r="J425" s="56"/>
      <c r="K425" s="56"/>
      <c r="L425" s="56"/>
      <c r="M425" s="56"/>
    </row>
    <row r="426" spans="4:13" x14ac:dyDescent="0.25">
      <c r="D426" s="12"/>
      <c r="E426" s="56"/>
      <c r="F426" s="56"/>
      <c r="J426" s="56"/>
      <c r="K426" s="56"/>
      <c r="L426" s="56"/>
      <c r="M426" s="56"/>
    </row>
    <row r="427" spans="4:13" x14ac:dyDescent="0.25">
      <c r="D427" s="12"/>
      <c r="E427" s="56"/>
      <c r="F427" s="56"/>
      <c r="J427" s="56"/>
      <c r="K427" s="56"/>
      <c r="L427" s="56"/>
      <c r="M427" s="56"/>
    </row>
    <row r="428" spans="4:13" x14ac:dyDescent="0.25">
      <c r="D428" s="12"/>
      <c r="E428" s="56"/>
      <c r="F428" s="56"/>
      <c r="J428" s="56"/>
      <c r="K428" s="56"/>
      <c r="L428" s="56"/>
      <c r="M428" s="56"/>
    </row>
    <row r="429" spans="4:13" x14ac:dyDescent="0.25">
      <c r="D429" s="12"/>
      <c r="E429" s="56"/>
      <c r="F429" s="56"/>
      <c r="J429" s="56"/>
      <c r="K429" s="56"/>
      <c r="L429" s="56"/>
      <c r="M429" s="56"/>
    </row>
    <row r="430" spans="4:13" x14ac:dyDescent="0.25">
      <c r="D430" s="12"/>
      <c r="E430" s="56"/>
      <c r="F430" s="56"/>
      <c r="J430" s="56"/>
      <c r="K430" s="56"/>
      <c r="L430" s="56"/>
      <c r="M430" s="56"/>
    </row>
    <row r="431" spans="4:13" x14ac:dyDescent="0.25">
      <c r="D431" s="12"/>
      <c r="E431" s="56"/>
      <c r="F431" s="56"/>
      <c r="J431" s="56"/>
      <c r="K431" s="56"/>
      <c r="L431" s="56"/>
      <c r="M431" s="56"/>
    </row>
    <row r="432" spans="4:13" x14ac:dyDescent="0.25">
      <c r="D432" s="12"/>
      <c r="E432" s="56"/>
      <c r="F432" s="56"/>
      <c r="J432" s="56"/>
      <c r="K432" s="56"/>
      <c r="L432" s="56"/>
      <c r="M432" s="56"/>
    </row>
    <row r="433" spans="4:13" x14ac:dyDescent="0.25">
      <c r="D433" s="12"/>
      <c r="E433" s="56"/>
      <c r="F433" s="56"/>
      <c r="J433" s="56"/>
      <c r="K433" s="56"/>
      <c r="L433" s="56"/>
      <c r="M433" s="56"/>
    </row>
    <row r="434" spans="4:13" x14ac:dyDescent="0.25">
      <c r="D434" s="12"/>
      <c r="E434" s="56"/>
      <c r="F434" s="56"/>
      <c r="J434" s="56"/>
      <c r="K434" s="56"/>
      <c r="L434" s="56"/>
      <c r="M434" s="56"/>
    </row>
    <row r="435" spans="4:13" x14ac:dyDescent="0.25">
      <c r="D435" s="12"/>
      <c r="E435" s="56"/>
      <c r="F435" s="56"/>
      <c r="J435" s="56"/>
      <c r="K435" s="56"/>
      <c r="L435" s="56"/>
      <c r="M435" s="56"/>
    </row>
    <row r="436" spans="4:13" x14ac:dyDescent="0.25">
      <c r="D436" s="12"/>
      <c r="E436" s="56"/>
      <c r="F436" s="56"/>
      <c r="J436" s="56"/>
      <c r="K436" s="56"/>
      <c r="L436" s="56"/>
      <c r="M436" s="56"/>
    </row>
    <row r="437" spans="4:13" x14ac:dyDescent="0.25">
      <c r="D437" s="12"/>
      <c r="E437" s="56"/>
      <c r="F437" s="56"/>
      <c r="J437" s="56"/>
      <c r="K437" s="56"/>
      <c r="L437" s="56"/>
      <c r="M437" s="56"/>
    </row>
    <row r="438" spans="4:13" x14ac:dyDescent="0.25">
      <c r="D438" s="12"/>
      <c r="E438" s="56"/>
      <c r="F438" s="56"/>
      <c r="J438" s="56"/>
      <c r="K438" s="56"/>
      <c r="L438" s="56"/>
      <c r="M438" s="56"/>
    </row>
    <row r="439" spans="4:13" x14ac:dyDescent="0.25">
      <c r="D439" s="12"/>
      <c r="E439" s="56"/>
      <c r="F439" s="56"/>
      <c r="J439" s="56"/>
      <c r="K439" s="56"/>
      <c r="L439" s="56"/>
      <c r="M439" s="56"/>
    </row>
    <row r="440" spans="4:13" x14ac:dyDescent="0.25">
      <c r="D440" s="12"/>
      <c r="E440" s="56"/>
      <c r="F440" s="56"/>
      <c r="J440" s="56"/>
      <c r="K440" s="56"/>
      <c r="L440" s="56"/>
      <c r="M440" s="56"/>
    </row>
    <row r="441" spans="4:13" x14ac:dyDescent="0.25">
      <c r="D441" s="12"/>
      <c r="E441" s="56"/>
      <c r="F441" s="56"/>
      <c r="J441" s="56"/>
      <c r="K441" s="56"/>
      <c r="L441" s="56"/>
      <c r="M441" s="56"/>
    </row>
    <row r="442" spans="4:13" x14ac:dyDescent="0.25">
      <c r="D442" s="12"/>
      <c r="E442" s="56"/>
      <c r="F442" s="56"/>
      <c r="J442" s="56"/>
      <c r="K442" s="56"/>
      <c r="L442" s="56"/>
      <c r="M442" s="56"/>
    </row>
    <row r="443" spans="4:13" x14ac:dyDescent="0.25">
      <c r="D443" s="12"/>
      <c r="E443" s="56"/>
      <c r="F443" s="56"/>
      <c r="J443" s="56"/>
      <c r="K443" s="56"/>
      <c r="L443" s="56"/>
      <c r="M443" s="56"/>
    </row>
    <row r="444" spans="4:13" x14ac:dyDescent="0.25">
      <c r="D444" s="12"/>
      <c r="E444" s="56"/>
      <c r="F444" s="56"/>
      <c r="J444" s="56"/>
      <c r="K444" s="56"/>
      <c r="L444" s="56"/>
      <c r="M444" s="56"/>
    </row>
    <row r="445" spans="4:13" x14ac:dyDescent="0.25">
      <c r="D445" s="12"/>
      <c r="E445" s="56"/>
      <c r="F445" s="56"/>
      <c r="J445" s="56"/>
      <c r="K445" s="56"/>
      <c r="L445" s="56"/>
      <c r="M445" s="56"/>
    </row>
    <row r="446" spans="4:13" x14ac:dyDescent="0.25">
      <c r="D446" s="12"/>
      <c r="E446" s="56"/>
      <c r="F446" s="56"/>
      <c r="J446" s="56"/>
      <c r="K446" s="56"/>
      <c r="L446" s="56"/>
      <c r="M446" s="56"/>
    </row>
    <row r="447" spans="4:13" x14ac:dyDescent="0.25">
      <c r="D447" s="12"/>
      <c r="E447" s="56"/>
      <c r="F447" s="56"/>
      <c r="J447" s="56"/>
      <c r="K447" s="56"/>
      <c r="L447" s="56"/>
      <c r="M447" s="56"/>
    </row>
    <row r="448" spans="4:13" x14ac:dyDescent="0.25">
      <c r="D448" s="12"/>
      <c r="E448" s="56"/>
      <c r="F448" s="56"/>
      <c r="J448" s="56"/>
      <c r="K448" s="56"/>
      <c r="L448" s="56"/>
      <c r="M448" s="56"/>
    </row>
    <row r="449" spans="4:13" x14ac:dyDescent="0.25">
      <c r="D449" s="12"/>
      <c r="E449" s="56"/>
      <c r="F449" s="56"/>
      <c r="J449" s="56"/>
      <c r="K449" s="56"/>
      <c r="L449" s="56"/>
      <c r="M449" s="56"/>
    </row>
    <row r="450" spans="4:13" x14ac:dyDescent="0.25">
      <c r="D450" s="12"/>
      <c r="E450" s="56"/>
      <c r="F450" s="56"/>
      <c r="J450" s="56"/>
      <c r="K450" s="56"/>
      <c r="L450" s="56"/>
      <c r="M450" s="56"/>
    </row>
    <row r="451" spans="4:13" x14ac:dyDescent="0.25">
      <c r="D451" s="12"/>
      <c r="E451" s="56"/>
      <c r="F451" s="56"/>
      <c r="J451" s="56"/>
      <c r="K451" s="56"/>
      <c r="L451" s="56"/>
      <c r="M451" s="56"/>
    </row>
    <row r="452" spans="4:13" x14ac:dyDescent="0.25">
      <c r="D452" s="12"/>
      <c r="E452" s="56"/>
      <c r="F452" s="56"/>
      <c r="J452" s="56"/>
      <c r="K452" s="56"/>
      <c r="L452" s="56"/>
      <c r="M452" s="56"/>
    </row>
    <row r="453" spans="4:13" x14ac:dyDescent="0.25">
      <c r="D453" s="12"/>
      <c r="E453" s="56"/>
      <c r="F453" s="56"/>
      <c r="J453" s="56"/>
      <c r="K453" s="56"/>
      <c r="L453" s="56"/>
      <c r="M453" s="56"/>
    </row>
    <row r="454" spans="4:13" x14ac:dyDescent="0.25">
      <c r="D454" s="12"/>
      <c r="E454" s="56"/>
      <c r="F454" s="56"/>
      <c r="J454" s="56"/>
      <c r="K454" s="56"/>
      <c r="L454" s="56"/>
      <c r="M454" s="56"/>
    </row>
    <row r="455" spans="4:13" x14ac:dyDescent="0.25">
      <c r="D455" s="12"/>
      <c r="E455" s="56"/>
      <c r="F455" s="56"/>
      <c r="J455" s="56"/>
      <c r="K455" s="56"/>
      <c r="L455" s="56"/>
      <c r="M455" s="56"/>
    </row>
    <row r="456" spans="4:13" x14ac:dyDescent="0.25">
      <c r="D456" s="12"/>
      <c r="E456" s="56"/>
      <c r="F456" s="56"/>
      <c r="J456" s="56"/>
      <c r="K456" s="56"/>
      <c r="L456" s="56"/>
      <c r="M456" s="56"/>
    </row>
    <row r="457" spans="4:13" x14ac:dyDescent="0.25">
      <c r="D457" s="12"/>
      <c r="E457" s="56"/>
      <c r="F457" s="56"/>
      <c r="J457" s="56"/>
      <c r="K457" s="56"/>
      <c r="L457" s="56"/>
      <c r="M457" s="56"/>
    </row>
    <row r="458" spans="4:13" x14ac:dyDescent="0.25">
      <c r="D458" s="12"/>
      <c r="E458" s="56"/>
      <c r="F458" s="56"/>
      <c r="J458" s="56"/>
      <c r="K458" s="56"/>
      <c r="L458" s="56"/>
      <c r="M458" s="56"/>
    </row>
    <row r="459" spans="4:13" x14ac:dyDescent="0.25">
      <c r="D459" s="12"/>
      <c r="E459" s="56"/>
      <c r="F459" s="56"/>
      <c r="J459" s="56"/>
      <c r="K459" s="56"/>
      <c r="L459" s="56"/>
      <c r="M459" s="56"/>
    </row>
    <row r="460" spans="4:13" x14ac:dyDescent="0.25">
      <c r="D460" s="12"/>
      <c r="E460" s="56"/>
      <c r="F460" s="56"/>
      <c r="J460" s="56"/>
      <c r="K460" s="56"/>
      <c r="L460" s="56"/>
      <c r="M460" s="56"/>
    </row>
    <row r="461" spans="4:13" x14ac:dyDescent="0.25">
      <c r="D461" s="12"/>
      <c r="E461" s="56"/>
      <c r="F461" s="56"/>
      <c r="J461" s="56"/>
      <c r="K461" s="56"/>
      <c r="L461" s="56"/>
      <c r="M461" s="56"/>
    </row>
    <row r="462" spans="4:13" x14ac:dyDescent="0.25">
      <c r="D462" s="12"/>
      <c r="E462" s="56"/>
      <c r="F462" s="56"/>
      <c r="J462" s="56"/>
      <c r="K462" s="56"/>
      <c r="L462" s="56"/>
      <c r="M462" s="56"/>
    </row>
    <row r="463" spans="4:13" x14ac:dyDescent="0.25">
      <c r="D463" s="12"/>
      <c r="E463" s="56"/>
      <c r="F463" s="56"/>
      <c r="J463" s="56"/>
      <c r="K463" s="56"/>
      <c r="L463" s="56"/>
      <c r="M463" s="56"/>
    </row>
    <row r="464" spans="4:13" x14ac:dyDescent="0.25">
      <c r="D464" s="12"/>
      <c r="E464" s="56"/>
      <c r="F464" s="56"/>
      <c r="J464" s="56"/>
      <c r="K464" s="56"/>
      <c r="L464" s="56"/>
      <c r="M464" s="56"/>
    </row>
    <row r="465" spans="4:13" x14ac:dyDescent="0.25">
      <c r="D465" s="12"/>
      <c r="E465" s="56"/>
      <c r="F465" s="56"/>
      <c r="J465" s="56"/>
      <c r="K465" s="56"/>
      <c r="L465" s="56"/>
      <c r="M465" s="56"/>
    </row>
    <row r="466" spans="4:13" x14ac:dyDescent="0.25">
      <c r="D466" s="12"/>
      <c r="E466" s="56"/>
      <c r="F466" s="56"/>
      <c r="J466" s="56"/>
      <c r="K466" s="56"/>
      <c r="L466" s="56"/>
      <c r="M466" s="56"/>
    </row>
    <row r="467" spans="4:13" x14ac:dyDescent="0.25">
      <c r="D467" s="12"/>
      <c r="E467" s="56"/>
      <c r="F467" s="56"/>
      <c r="J467" s="56"/>
      <c r="K467" s="56"/>
      <c r="L467" s="56"/>
      <c r="M467" s="56"/>
    </row>
    <row r="468" spans="4:13" x14ac:dyDescent="0.25">
      <c r="D468" s="12"/>
      <c r="E468" s="56"/>
      <c r="F468" s="56"/>
      <c r="J468" s="56"/>
      <c r="K468" s="56"/>
      <c r="L468" s="56"/>
      <c r="M468" s="56"/>
    </row>
    <row r="469" spans="4:13" x14ac:dyDescent="0.25">
      <c r="D469" s="12"/>
      <c r="E469" s="56"/>
      <c r="F469" s="56"/>
      <c r="J469" s="56"/>
      <c r="K469" s="56"/>
      <c r="L469" s="56"/>
      <c r="M469" s="56"/>
    </row>
    <row r="470" spans="4:13" x14ac:dyDescent="0.25">
      <c r="D470" s="12"/>
      <c r="E470" s="56"/>
      <c r="F470" s="56"/>
      <c r="J470" s="56"/>
      <c r="K470" s="56"/>
      <c r="L470" s="56"/>
      <c r="M470" s="56"/>
    </row>
    <row r="471" spans="4:13" x14ac:dyDescent="0.25">
      <c r="D471" s="12"/>
      <c r="E471" s="56"/>
      <c r="F471" s="56"/>
      <c r="J471" s="56"/>
      <c r="K471" s="56"/>
      <c r="L471" s="56"/>
      <c r="M471" s="56"/>
    </row>
    <row r="472" spans="4:13" x14ac:dyDescent="0.25">
      <c r="D472" s="12"/>
      <c r="E472" s="56"/>
      <c r="F472" s="56"/>
      <c r="J472" s="56"/>
      <c r="K472" s="56"/>
      <c r="L472" s="56"/>
      <c r="M472" s="56"/>
    </row>
    <row r="473" spans="4:13" x14ac:dyDescent="0.25">
      <c r="D473" s="12"/>
      <c r="E473" s="56"/>
      <c r="F473" s="56"/>
      <c r="J473" s="56"/>
      <c r="K473" s="56"/>
      <c r="L473" s="56"/>
      <c r="M473" s="56"/>
    </row>
    <row r="474" spans="4:13" x14ac:dyDescent="0.25">
      <c r="D474" s="12"/>
      <c r="E474" s="56"/>
      <c r="F474" s="56"/>
      <c r="J474" s="56"/>
      <c r="K474" s="56"/>
      <c r="L474" s="56"/>
      <c r="M474" s="56"/>
    </row>
    <row r="475" spans="4:13" x14ac:dyDescent="0.25">
      <c r="D475" s="12"/>
      <c r="E475" s="56"/>
      <c r="F475" s="56"/>
      <c r="J475" s="56"/>
      <c r="K475" s="56"/>
      <c r="L475" s="56"/>
      <c r="M475" s="56"/>
    </row>
    <row r="476" spans="4:13" x14ac:dyDescent="0.25">
      <c r="D476" s="12"/>
      <c r="E476" s="56"/>
      <c r="F476" s="56"/>
      <c r="J476" s="56"/>
      <c r="K476" s="56"/>
      <c r="L476" s="56"/>
      <c r="M476" s="56"/>
    </row>
    <row r="477" spans="4:13" x14ac:dyDescent="0.25">
      <c r="D477" s="12"/>
      <c r="E477" s="56"/>
      <c r="F477" s="56"/>
      <c r="J477" s="56"/>
      <c r="K477" s="56"/>
      <c r="L477" s="56"/>
      <c r="M477" s="56"/>
    </row>
    <row r="478" spans="4:13" x14ac:dyDescent="0.25">
      <c r="D478" s="12"/>
      <c r="E478" s="56"/>
      <c r="F478" s="56"/>
      <c r="J478" s="56"/>
      <c r="K478" s="56"/>
      <c r="L478" s="56"/>
      <c r="M478" s="56"/>
    </row>
    <row r="479" spans="4:13" x14ac:dyDescent="0.25">
      <c r="D479" s="12"/>
      <c r="E479" s="56"/>
      <c r="F479" s="56"/>
      <c r="J479" s="56"/>
      <c r="K479" s="56"/>
      <c r="L479" s="56"/>
      <c r="M479" s="56"/>
    </row>
    <row r="480" spans="4:13" x14ac:dyDescent="0.25">
      <c r="D480" s="12"/>
      <c r="E480" s="56"/>
      <c r="F480" s="56"/>
      <c r="J480" s="56"/>
      <c r="K480" s="56"/>
      <c r="L480" s="56"/>
      <c r="M480" s="56"/>
    </row>
    <row r="481" spans="4:13" x14ac:dyDescent="0.25">
      <c r="D481" s="12"/>
      <c r="E481" s="56"/>
      <c r="F481" s="56"/>
      <c r="J481" s="56"/>
      <c r="K481" s="56"/>
      <c r="L481" s="56"/>
      <c r="M481" s="56"/>
    </row>
    <row r="482" spans="4:13" x14ac:dyDescent="0.25">
      <c r="D482" s="12"/>
      <c r="E482" s="56"/>
      <c r="F482" s="56"/>
      <c r="J482" s="56"/>
      <c r="K482" s="56"/>
      <c r="L482" s="56"/>
      <c r="M482" s="56"/>
    </row>
    <row r="483" spans="4:13" x14ac:dyDescent="0.25">
      <c r="D483" s="12"/>
      <c r="E483" s="56"/>
      <c r="F483" s="56"/>
      <c r="J483" s="56"/>
      <c r="K483" s="56"/>
      <c r="L483" s="56"/>
      <c r="M483" s="56"/>
    </row>
    <row r="484" spans="4:13" x14ac:dyDescent="0.25">
      <c r="D484" s="12"/>
      <c r="E484" s="56"/>
      <c r="F484" s="56"/>
      <c r="J484" s="56"/>
      <c r="K484" s="56"/>
      <c r="L484" s="56"/>
      <c r="M484" s="56"/>
    </row>
    <row r="485" spans="4:13" x14ac:dyDescent="0.25">
      <c r="D485" s="12"/>
      <c r="E485" s="56"/>
      <c r="F485" s="56"/>
      <c r="J485" s="56"/>
      <c r="K485" s="56"/>
      <c r="L485" s="56"/>
      <c r="M485" s="56"/>
    </row>
    <row r="486" spans="4:13" x14ac:dyDescent="0.25">
      <c r="D486" s="12"/>
      <c r="E486" s="56"/>
      <c r="F486" s="56"/>
      <c r="J486" s="56"/>
      <c r="K486" s="56"/>
      <c r="L486" s="56"/>
      <c r="M486" s="56"/>
    </row>
    <row r="487" spans="4:13" x14ac:dyDescent="0.25">
      <c r="D487" s="12"/>
      <c r="E487" s="56"/>
      <c r="F487" s="56"/>
      <c r="J487" s="56"/>
      <c r="K487" s="56"/>
      <c r="L487" s="56"/>
      <c r="M487" s="56"/>
    </row>
    <row r="488" spans="4:13" x14ac:dyDescent="0.25">
      <c r="D488" s="12"/>
      <c r="E488" s="56"/>
      <c r="F488" s="56"/>
      <c r="J488" s="56"/>
      <c r="K488" s="56"/>
      <c r="L488" s="56"/>
      <c r="M488" s="56"/>
    </row>
    <row r="489" spans="4:13" x14ac:dyDescent="0.25">
      <c r="D489" s="12"/>
      <c r="E489" s="56"/>
      <c r="F489" s="56"/>
      <c r="J489" s="56"/>
      <c r="K489" s="56"/>
      <c r="L489" s="56"/>
      <c r="M489" s="56"/>
    </row>
    <row r="490" spans="4:13" x14ac:dyDescent="0.25">
      <c r="D490" s="12"/>
      <c r="E490" s="56"/>
      <c r="F490" s="56"/>
      <c r="J490" s="56"/>
      <c r="K490" s="56"/>
      <c r="L490" s="56"/>
      <c r="M490" s="56"/>
    </row>
    <row r="491" spans="4:13" x14ac:dyDescent="0.25">
      <c r="D491" s="12"/>
      <c r="E491" s="56"/>
      <c r="F491" s="56"/>
      <c r="J491" s="56"/>
      <c r="K491" s="56"/>
      <c r="L491" s="56"/>
      <c r="M491" s="56"/>
    </row>
    <row r="492" spans="4:13" x14ac:dyDescent="0.25">
      <c r="D492" s="12"/>
      <c r="E492" s="56"/>
      <c r="F492" s="56"/>
      <c r="J492" s="56"/>
      <c r="K492" s="56"/>
      <c r="L492" s="56"/>
      <c r="M492" s="56"/>
    </row>
    <row r="493" spans="4:13" x14ac:dyDescent="0.25">
      <c r="D493" s="12"/>
      <c r="E493" s="56"/>
      <c r="F493" s="56"/>
      <c r="J493" s="56"/>
      <c r="K493" s="56"/>
      <c r="L493" s="56"/>
      <c r="M493" s="56"/>
    </row>
    <row r="494" spans="4:13" x14ac:dyDescent="0.25">
      <c r="D494" s="12"/>
      <c r="E494" s="56"/>
      <c r="F494" s="56"/>
      <c r="J494" s="56"/>
      <c r="K494" s="56"/>
      <c r="L494" s="56"/>
      <c r="M494" s="56"/>
    </row>
    <row r="495" spans="4:13" x14ac:dyDescent="0.25">
      <c r="D495" s="12"/>
      <c r="E495" s="56"/>
      <c r="F495" s="56"/>
      <c r="J495" s="56"/>
      <c r="K495" s="56"/>
      <c r="L495" s="56"/>
      <c r="M495" s="56"/>
    </row>
    <row r="496" spans="4:13" x14ac:dyDescent="0.25">
      <c r="D496" s="12"/>
      <c r="E496" s="56"/>
      <c r="F496" s="56"/>
      <c r="J496" s="56"/>
      <c r="K496" s="56"/>
      <c r="L496" s="56"/>
      <c r="M496" s="56"/>
    </row>
    <row r="497" spans="4:13" x14ac:dyDescent="0.25">
      <c r="D497" s="12"/>
      <c r="E497" s="56"/>
      <c r="F497" s="56"/>
      <c r="J497" s="56"/>
      <c r="K497" s="56"/>
      <c r="L497" s="56"/>
      <c r="M497" s="56"/>
    </row>
    <row r="498" spans="4:13" x14ac:dyDescent="0.25">
      <c r="D498" s="12"/>
      <c r="E498" s="56"/>
      <c r="F498" s="56"/>
      <c r="J498" s="56"/>
      <c r="K498" s="56"/>
      <c r="L498" s="56"/>
      <c r="M498" s="56"/>
    </row>
    <row r="499" spans="4:13" x14ac:dyDescent="0.25">
      <c r="D499" s="12"/>
      <c r="E499" s="56"/>
      <c r="F499" s="56"/>
      <c r="J499" s="56"/>
      <c r="K499" s="56"/>
      <c r="L499" s="56"/>
      <c r="M499" s="56"/>
    </row>
    <row r="500" spans="4:13" x14ac:dyDescent="0.25">
      <c r="D500" s="12"/>
      <c r="E500" s="56"/>
      <c r="F500" s="56"/>
      <c r="J500" s="56"/>
      <c r="K500" s="56"/>
      <c r="L500" s="56"/>
      <c r="M500" s="56"/>
    </row>
    <row r="501" spans="4:13" x14ac:dyDescent="0.25">
      <c r="D501" s="12"/>
      <c r="E501" s="56"/>
      <c r="F501" s="56"/>
      <c r="J501" s="56"/>
      <c r="K501" s="56"/>
      <c r="L501" s="56"/>
      <c r="M501" s="56"/>
    </row>
    <row r="502" spans="4:13" x14ac:dyDescent="0.25">
      <c r="D502" s="12"/>
      <c r="E502" s="56"/>
      <c r="F502" s="56"/>
      <c r="J502" s="56"/>
      <c r="K502" s="56"/>
      <c r="L502" s="56"/>
      <c r="M502" s="56"/>
    </row>
    <row r="503" spans="4:13" x14ac:dyDescent="0.25">
      <c r="D503" s="12"/>
      <c r="E503" s="56"/>
      <c r="F503" s="56"/>
      <c r="J503" s="56"/>
      <c r="K503" s="56"/>
      <c r="L503" s="56"/>
      <c r="M503" s="56"/>
    </row>
    <row r="504" spans="4:13" x14ac:dyDescent="0.25">
      <c r="D504" s="12"/>
      <c r="E504" s="56"/>
      <c r="F504" s="56"/>
      <c r="J504" s="56"/>
      <c r="K504" s="56"/>
      <c r="L504" s="56"/>
      <c r="M504" s="56"/>
    </row>
    <row r="505" spans="4:13" x14ac:dyDescent="0.25">
      <c r="D505" s="12"/>
      <c r="E505" s="56"/>
      <c r="F505" s="56"/>
      <c r="J505" s="56"/>
      <c r="K505" s="56"/>
      <c r="L505" s="56"/>
      <c r="M505" s="56"/>
    </row>
    <row r="506" spans="4:13" x14ac:dyDescent="0.25">
      <c r="D506" s="12"/>
      <c r="E506" s="56"/>
      <c r="F506" s="56"/>
      <c r="J506" s="56"/>
      <c r="K506" s="56"/>
      <c r="L506" s="56"/>
      <c r="M506" s="56"/>
    </row>
    <row r="507" spans="4:13" x14ac:dyDescent="0.25">
      <c r="D507" s="12"/>
      <c r="E507" s="56"/>
      <c r="F507" s="56"/>
      <c r="J507" s="56"/>
      <c r="K507" s="56"/>
      <c r="L507" s="56"/>
      <c r="M507" s="56"/>
    </row>
    <row r="508" spans="4:13" x14ac:dyDescent="0.25">
      <c r="D508" s="12"/>
      <c r="E508" s="56"/>
      <c r="F508" s="56"/>
      <c r="J508" s="56"/>
      <c r="K508" s="56"/>
      <c r="L508" s="56"/>
      <c r="M508" s="56"/>
    </row>
    <row r="509" spans="4:13" x14ac:dyDescent="0.25">
      <c r="D509" s="12"/>
      <c r="E509" s="56"/>
      <c r="F509" s="56"/>
      <c r="J509" s="56"/>
      <c r="K509" s="56"/>
      <c r="L509" s="56"/>
      <c r="M509" s="56"/>
    </row>
    <row r="510" spans="4:13" x14ac:dyDescent="0.25">
      <c r="D510" s="12"/>
      <c r="E510" s="56"/>
      <c r="F510" s="56"/>
      <c r="J510" s="56"/>
      <c r="K510" s="56"/>
      <c r="L510" s="56"/>
      <c r="M510" s="56"/>
    </row>
    <row r="511" spans="4:13" x14ac:dyDescent="0.25">
      <c r="D511" s="12"/>
      <c r="E511" s="56"/>
      <c r="F511" s="56"/>
      <c r="J511" s="56"/>
      <c r="K511" s="56"/>
      <c r="L511" s="56"/>
      <c r="M511" s="56"/>
    </row>
    <row r="512" spans="4:13" x14ac:dyDescent="0.25">
      <c r="D512" s="12"/>
      <c r="E512" s="56"/>
      <c r="F512" s="56"/>
      <c r="J512" s="56"/>
      <c r="K512" s="56"/>
      <c r="L512" s="56"/>
      <c r="M512" s="56"/>
    </row>
    <row r="513" spans="4:13" x14ac:dyDescent="0.25">
      <c r="D513" s="12"/>
      <c r="E513" s="56"/>
      <c r="F513" s="56"/>
      <c r="J513" s="56"/>
      <c r="K513" s="56"/>
      <c r="L513" s="56"/>
      <c r="M513" s="56"/>
    </row>
    <row r="514" spans="4:13" x14ac:dyDescent="0.25">
      <c r="D514" s="12"/>
      <c r="E514" s="56"/>
      <c r="F514" s="56"/>
      <c r="J514" s="56"/>
      <c r="K514" s="56"/>
      <c r="L514" s="56"/>
      <c r="M514" s="56"/>
    </row>
    <row r="515" spans="4:13" x14ac:dyDescent="0.25">
      <c r="D515" s="12"/>
      <c r="E515" s="56"/>
      <c r="F515" s="56"/>
      <c r="J515" s="56"/>
      <c r="K515" s="56"/>
      <c r="L515" s="56"/>
      <c r="M515" s="56"/>
    </row>
    <row r="516" spans="4:13" x14ac:dyDescent="0.25">
      <c r="D516" s="12"/>
      <c r="E516" s="56"/>
      <c r="F516" s="56"/>
      <c r="J516" s="56"/>
      <c r="K516" s="56"/>
      <c r="L516" s="56"/>
      <c r="M516" s="56"/>
    </row>
    <row r="517" spans="4:13" x14ac:dyDescent="0.25">
      <c r="D517" s="12"/>
      <c r="E517" s="56"/>
      <c r="F517" s="56"/>
      <c r="J517" s="56"/>
      <c r="K517" s="56"/>
      <c r="L517" s="56"/>
      <c r="M517" s="56"/>
    </row>
    <row r="518" spans="4:13" x14ac:dyDescent="0.25">
      <c r="D518" s="12"/>
      <c r="E518" s="56"/>
      <c r="F518" s="56"/>
      <c r="J518" s="56"/>
      <c r="K518" s="56"/>
      <c r="L518" s="56"/>
      <c r="M518" s="56"/>
    </row>
    <row r="519" spans="4:13" x14ac:dyDescent="0.25">
      <c r="D519" s="12"/>
      <c r="E519" s="56"/>
      <c r="F519" s="56"/>
      <c r="J519" s="56"/>
      <c r="K519" s="56"/>
      <c r="L519" s="56"/>
      <c r="M519" s="56"/>
    </row>
    <row r="520" spans="4:13" x14ac:dyDescent="0.25">
      <c r="D520" s="12"/>
      <c r="E520" s="56"/>
      <c r="F520" s="56"/>
      <c r="J520" s="56"/>
      <c r="K520" s="56"/>
      <c r="L520" s="56"/>
      <c r="M520" s="56"/>
    </row>
    <row r="521" spans="4:13" x14ac:dyDescent="0.25">
      <c r="D521" s="12"/>
      <c r="E521" s="56"/>
      <c r="F521" s="56"/>
      <c r="J521" s="56"/>
      <c r="K521" s="56"/>
      <c r="L521" s="56"/>
      <c r="M521" s="56"/>
    </row>
    <row r="522" spans="4:13" x14ac:dyDescent="0.25">
      <c r="D522" s="12"/>
      <c r="E522" s="56"/>
      <c r="F522" s="56"/>
      <c r="J522" s="56"/>
      <c r="K522" s="56"/>
      <c r="L522" s="56"/>
      <c r="M522" s="56"/>
    </row>
    <row r="523" spans="4:13" x14ac:dyDescent="0.25">
      <c r="D523" s="12"/>
      <c r="E523" s="56"/>
      <c r="F523" s="56"/>
      <c r="J523" s="56"/>
      <c r="K523" s="56"/>
      <c r="L523" s="56"/>
      <c r="M523" s="56"/>
    </row>
    <row r="524" spans="4:13" x14ac:dyDescent="0.25">
      <c r="D524" s="12"/>
      <c r="E524" s="56"/>
      <c r="F524" s="56"/>
      <c r="J524" s="56"/>
      <c r="K524" s="56"/>
      <c r="L524" s="56"/>
      <c r="M524" s="56"/>
    </row>
    <row r="525" spans="4:13" x14ac:dyDescent="0.25">
      <c r="D525" s="12"/>
      <c r="E525" s="56"/>
      <c r="F525" s="56"/>
      <c r="J525" s="56"/>
      <c r="K525" s="56"/>
      <c r="L525" s="56"/>
      <c r="M525" s="56"/>
    </row>
    <row r="526" spans="4:13" x14ac:dyDescent="0.25">
      <c r="D526" s="12"/>
      <c r="E526" s="56"/>
      <c r="F526" s="56"/>
      <c r="J526" s="56"/>
      <c r="K526" s="56"/>
      <c r="L526" s="56"/>
      <c r="M526" s="56"/>
    </row>
    <row r="527" spans="4:13" x14ac:dyDescent="0.25">
      <c r="D527" s="12"/>
      <c r="E527" s="56"/>
      <c r="F527" s="56"/>
      <c r="J527" s="56"/>
      <c r="K527" s="56"/>
      <c r="L527" s="56"/>
      <c r="M527" s="56"/>
    </row>
    <row r="528" spans="4:13" x14ac:dyDescent="0.25">
      <c r="D528" s="12"/>
      <c r="E528" s="56"/>
      <c r="F528" s="56"/>
      <c r="J528" s="56"/>
      <c r="K528" s="56"/>
      <c r="L528" s="56"/>
      <c r="M528" s="56"/>
    </row>
    <row r="529" spans="4:13" x14ac:dyDescent="0.25">
      <c r="D529" s="12"/>
      <c r="E529" s="56"/>
      <c r="F529" s="56"/>
      <c r="J529" s="56"/>
      <c r="K529" s="56"/>
      <c r="L529" s="56"/>
      <c r="M529" s="56"/>
    </row>
    <row r="530" spans="4:13" x14ac:dyDescent="0.25">
      <c r="D530" s="12"/>
      <c r="E530" s="56"/>
      <c r="F530" s="56"/>
      <c r="J530" s="56"/>
      <c r="K530" s="56"/>
      <c r="L530" s="56"/>
      <c r="M530" s="56"/>
    </row>
    <row r="531" spans="4:13" x14ac:dyDescent="0.25">
      <c r="D531" s="12"/>
      <c r="E531" s="56"/>
      <c r="F531" s="56"/>
      <c r="J531" s="56"/>
      <c r="K531" s="56"/>
      <c r="L531" s="56"/>
      <c r="M531" s="56"/>
    </row>
    <row r="532" spans="4:13" x14ac:dyDescent="0.25">
      <c r="D532" s="12"/>
      <c r="E532" s="56"/>
      <c r="F532" s="56"/>
      <c r="J532" s="56"/>
      <c r="K532" s="56"/>
      <c r="L532" s="56"/>
      <c r="M532" s="56"/>
    </row>
    <row r="533" spans="4:13" x14ac:dyDescent="0.25">
      <c r="D533" s="12"/>
      <c r="E533" s="56"/>
      <c r="F533" s="56"/>
      <c r="J533" s="56"/>
      <c r="K533" s="56"/>
      <c r="L533" s="56"/>
      <c r="M533" s="56"/>
    </row>
    <row r="534" spans="4:13" x14ac:dyDescent="0.25">
      <c r="D534" s="12"/>
      <c r="E534" s="56"/>
      <c r="F534" s="56"/>
      <c r="J534" s="56"/>
      <c r="K534" s="56"/>
      <c r="L534" s="56"/>
      <c r="M534" s="56"/>
    </row>
    <row r="535" spans="4:13" x14ac:dyDescent="0.25">
      <c r="D535" s="12"/>
      <c r="E535" s="56"/>
      <c r="F535" s="56"/>
      <c r="J535" s="56"/>
      <c r="K535" s="56"/>
      <c r="L535" s="56"/>
      <c r="M535" s="56"/>
    </row>
    <row r="536" spans="4:13" x14ac:dyDescent="0.25">
      <c r="D536" s="12"/>
      <c r="E536" s="56"/>
      <c r="F536" s="56"/>
      <c r="J536" s="56"/>
      <c r="K536" s="56"/>
      <c r="L536" s="56"/>
      <c r="M536" s="56"/>
    </row>
    <row r="537" spans="4:13" x14ac:dyDescent="0.25">
      <c r="D537" s="12"/>
      <c r="E537" s="56"/>
      <c r="F537" s="56"/>
      <c r="J537" s="56"/>
      <c r="K537" s="56"/>
      <c r="L537" s="56"/>
      <c r="M537" s="56"/>
    </row>
    <row r="538" spans="4:13" x14ac:dyDescent="0.25">
      <c r="D538" s="12"/>
      <c r="E538" s="56"/>
      <c r="F538" s="56"/>
      <c r="J538" s="56"/>
      <c r="K538" s="56"/>
      <c r="L538" s="56"/>
      <c r="M538" s="56"/>
    </row>
    <row r="539" spans="4:13" x14ac:dyDescent="0.25">
      <c r="D539" s="12"/>
      <c r="E539" s="56"/>
      <c r="F539" s="56"/>
      <c r="J539" s="56"/>
      <c r="K539" s="56"/>
      <c r="L539" s="56"/>
      <c r="M539" s="56"/>
    </row>
    <row r="540" spans="4:13" x14ac:dyDescent="0.25">
      <c r="D540" s="12"/>
      <c r="E540" s="56"/>
      <c r="F540" s="56"/>
      <c r="J540" s="56"/>
      <c r="K540" s="56"/>
      <c r="L540" s="56"/>
      <c r="M540" s="56"/>
    </row>
    <row r="541" spans="4:13" x14ac:dyDescent="0.25">
      <c r="D541" s="12"/>
      <c r="E541" s="56"/>
      <c r="F541" s="56"/>
      <c r="J541" s="56"/>
      <c r="K541" s="56"/>
      <c r="L541" s="56"/>
      <c r="M541" s="56"/>
    </row>
    <row r="542" spans="4:13" x14ac:dyDescent="0.25">
      <c r="D542" s="12"/>
      <c r="E542" s="56"/>
      <c r="F542" s="56"/>
      <c r="J542" s="56"/>
      <c r="K542" s="56"/>
      <c r="L542" s="56"/>
      <c r="M542" s="56"/>
    </row>
    <row r="543" spans="4:13" x14ac:dyDescent="0.25">
      <c r="D543" s="12"/>
      <c r="E543" s="56"/>
      <c r="F543" s="56"/>
      <c r="J543" s="56"/>
      <c r="K543" s="56"/>
      <c r="L543" s="56"/>
      <c r="M543" s="56"/>
    </row>
    <row r="544" spans="4:13" x14ac:dyDescent="0.25">
      <c r="D544" s="12"/>
      <c r="E544" s="56"/>
      <c r="F544" s="56"/>
      <c r="J544" s="56"/>
      <c r="K544" s="56"/>
      <c r="L544" s="56"/>
      <c r="M544" s="56"/>
    </row>
    <row r="545" spans="4:13" x14ac:dyDescent="0.25">
      <c r="D545" s="12"/>
      <c r="E545" s="56"/>
      <c r="F545" s="56"/>
      <c r="J545" s="56"/>
      <c r="K545" s="56"/>
      <c r="L545" s="56"/>
      <c r="M545" s="56"/>
    </row>
    <row r="546" spans="4:13" x14ac:dyDescent="0.25">
      <c r="D546" s="12"/>
      <c r="E546" s="56"/>
      <c r="F546" s="56"/>
      <c r="J546" s="56"/>
      <c r="K546" s="56"/>
      <c r="L546" s="56"/>
      <c r="M546" s="56"/>
    </row>
    <row r="547" spans="4:13" x14ac:dyDescent="0.25">
      <c r="D547" s="12"/>
      <c r="E547" s="56"/>
      <c r="F547" s="56"/>
      <c r="J547" s="56"/>
      <c r="K547" s="56"/>
      <c r="L547" s="56"/>
      <c r="M547" s="56"/>
    </row>
    <row r="548" spans="4:13" x14ac:dyDescent="0.25">
      <c r="D548" s="12"/>
      <c r="E548" s="56"/>
      <c r="F548" s="56"/>
      <c r="J548" s="56"/>
      <c r="K548" s="56"/>
      <c r="L548" s="56"/>
      <c r="M548" s="56"/>
    </row>
    <row r="549" spans="4:13" x14ac:dyDescent="0.25">
      <c r="D549" s="12"/>
      <c r="E549" s="56"/>
      <c r="F549" s="56"/>
      <c r="J549" s="56"/>
      <c r="K549" s="56"/>
      <c r="L549" s="56"/>
      <c r="M549" s="56"/>
    </row>
    <row r="550" spans="4:13" x14ac:dyDescent="0.25">
      <c r="D550" s="12"/>
      <c r="E550" s="56"/>
      <c r="F550" s="56"/>
      <c r="J550" s="56"/>
      <c r="K550" s="56"/>
      <c r="L550" s="56"/>
      <c r="M550" s="56"/>
    </row>
    <row r="551" spans="4:13" x14ac:dyDescent="0.25">
      <c r="D551" s="12"/>
      <c r="E551" s="56"/>
      <c r="F551" s="56"/>
      <c r="J551" s="56"/>
      <c r="K551" s="56"/>
      <c r="L551" s="56"/>
      <c r="M551" s="56"/>
    </row>
    <row r="552" spans="4:13" x14ac:dyDescent="0.25">
      <c r="D552" s="12"/>
      <c r="E552" s="56"/>
      <c r="F552" s="56"/>
      <c r="J552" s="56"/>
      <c r="K552" s="56"/>
      <c r="L552" s="56"/>
      <c r="M552" s="56"/>
    </row>
    <row r="553" spans="4:13" x14ac:dyDescent="0.25">
      <c r="D553" s="12"/>
      <c r="E553" s="56"/>
      <c r="F553" s="56"/>
      <c r="J553" s="56"/>
      <c r="K553" s="56"/>
      <c r="L553" s="56"/>
      <c r="M553" s="56"/>
    </row>
    <row r="554" spans="4:13" x14ac:dyDescent="0.25">
      <c r="D554" s="12"/>
      <c r="E554" s="56"/>
      <c r="F554" s="56"/>
      <c r="J554" s="56"/>
      <c r="K554" s="56"/>
      <c r="L554" s="56"/>
      <c r="M554" s="56"/>
    </row>
    <row r="555" spans="4:13" x14ac:dyDescent="0.25">
      <c r="D555" s="12"/>
      <c r="E555" s="56"/>
      <c r="F555" s="56"/>
      <c r="J555" s="56"/>
      <c r="K555" s="56"/>
      <c r="L555" s="56"/>
      <c r="M555" s="56"/>
    </row>
    <row r="556" spans="4:13" x14ac:dyDescent="0.25">
      <c r="D556" s="12"/>
      <c r="E556" s="56"/>
      <c r="F556" s="56"/>
      <c r="J556" s="56"/>
      <c r="K556" s="56"/>
      <c r="L556" s="56"/>
      <c r="M556" s="56"/>
    </row>
    <row r="557" spans="4:13" x14ac:dyDescent="0.25">
      <c r="D557" s="12"/>
      <c r="E557" s="56"/>
      <c r="F557" s="56"/>
      <c r="J557" s="56"/>
      <c r="K557" s="56"/>
      <c r="L557" s="56"/>
      <c r="M557" s="56"/>
    </row>
    <row r="558" spans="4:13" x14ac:dyDescent="0.25">
      <c r="D558" s="12"/>
      <c r="E558" s="56"/>
      <c r="F558" s="56"/>
      <c r="J558" s="56"/>
      <c r="K558" s="56"/>
      <c r="L558" s="56"/>
      <c r="M558" s="56"/>
    </row>
    <row r="559" spans="4:13" x14ac:dyDescent="0.25">
      <c r="D559" s="12"/>
      <c r="E559" s="56"/>
      <c r="F559" s="56"/>
      <c r="J559" s="56"/>
      <c r="K559" s="56"/>
      <c r="L559" s="56"/>
      <c r="M559" s="56"/>
    </row>
    <row r="560" spans="4:13" x14ac:dyDescent="0.25">
      <c r="D560" s="12"/>
      <c r="E560" s="56"/>
      <c r="F560" s="56"/>
      <c r="J560" s="56"/>
      <c r="K560" s="56"/>
      <c r="L560" s="56"/>
      <c r="M560" s="56"/>
    </row>
    <row r="561" spans="4:13" x14ac:dyDescent="0.25">
      <c r="D561" s="12"/>
      <c r="E561" s="56"/>
      <c r="F561" s="56"/>
      <c r="J561" s="56"/>
      <c r="K561" s="56"/>
      <c r="L561" s="56"/>
      <c r="M561" s="56"/>
    </row>
    <row r="562" spans="4:13" x14ac:dyDescent="0.25">
      <c r="D562" s="12"/>
      <c r="E562" s="56"/>
      <c r="F562" s="56"/>
      <c r="J562" s="56"/>
      <c r="K562" s="56"/>
      <c r="L562" s="56"/>
      <c r="M562" s="56"/>
    </row>
    <row r="563" spans="4:13" x14ac:dyDescent="0.25">
      <c r="D563" s="12"/>
      <c r="E563" s="56"/>
      <c r="F563" s="56"/>
      <c r="J563" s="56"/>
      <c r="K563" s="56"/>
      <c r="L563" s="56"/>
      <c r="M563" s="56"/>
    </row>
    <row r="564" spans="4:13" x14ac:dyDescent="0.25">
      <c r="D564" s="12"/>
      <c r="E564" s="56"/>
      <c r="F564" s="56"/>
      <c r="J564" s="56"/>
      <c r="K564" s="56"/>
      <c r="L564" s="56"/>
      <c r="M564" s="56"/>
    </row>
  </sheetData>
  <dataValidations count="5">
    <dataValidation type="list" allowBlank="1" showInputMessage="1" showErrorMessage="1" sqref="O16:O21 O7:O12 O25:O30 O34:O39 O52:O57 O61:O66 O43:O48 O70:O75 O79:O84 O89:O94 O98:O103 O107:O112">
      <formula1>EnCour</formula1>
    </dataValidation>
    <dataValidation type="list" allowBlank="1" showInputMessage="1" showErrorMessage="1" sqref="I43:I48 I16:I21 I25:I30 I34:I39 I52:I57 I70:I75 I89:I94 I107:I112 I98:I103 I79:I84 I61:I66 I8:I12">
      <formula1>Tva</formula1>
    </dataValidation>
    <dataValidation type="list" allowBlank="1" showInputMessage="1" showErrorMessage="1" sqref="P6:P12 P16:P21 P25:P30 P34:P39 P52:P57 P89:P94 P107:P112 P98:P103 P43:P48 P80:P85 P61:P66 P70:P75">
      <formula1>Regler</formula1>
    </dataValidation>
    <dataValidation type="list" allowBlank="1" showInputMessage="1" showErrorMessage="1" sqref="C107:C112 C16:C21 C25:C30 C34:C39 C43:C48 C52:C57 C61:C66 C70:C75 C79:C84 C89:C94 C98:C103 C7:C12">
      <formula1>Date</formula1>
    </dataValidation>
    <dataValidation type="list" allowBlank="1" showInputMessage="1" showErrorMessage="1" sqref="X6:AG12 X15:AG17 U13:AD14">
      <formula1>#REF!</formula1>
    </dataValidation>
  </dataValidations>
  <pageMargins left="0" right="0" top="0" bottom="0" header="0.51181102362204722" footer="0.51181102362204722"/>
  <pageSetup paperSize="9" orientation="landscape" r:id="rId1"/>
  <ignoredErrors>
    <ignoredError sqref="C8:C9 C10:C12" calculatedColumn="1"/>
  </ignoredErrors>
  <tableParts count="13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workbookViewId="0">
      <selection activeCell="M9" sqref="M9"/>
    </sheetView>
  </sheetViews>
  <sheetFormatPr baseColWidth="10" defaultRowHeight="15" x14ac:dyDescent="0.25"/>
  <cols>
    <col min="1" max="1" width="15.85546875" style="29" customWidth="1"/>
    <col min="2" max="2" width="18.5703125" customWidth="1"/>
    <col min="3" max="8" width="15.85546875" customWidth="1"/>
    <col min="9" max="9" width="19.7109375" customWidth="1"/>
    <col min="10" max="10" width="15.85546875" customWidth="1"/>
    <col min="11" max="12" width="15.85546875" style="29" customWidth="1"/>
    <col min="13" max="13" width="15.85546875" customWidth="1"/>
  </cols>
  <sheetData>
    <row r="1" spans="1:16" ht="26.25" x14ac:dyDescent="0.25">
      <c r="C1" s="16" t="s">
        <v>7</v>
      </c>
      <c r="D1" s="28">
        <v>2017</v>
      </c>
      <c r="F1" s="17"/>
      <c r="G1" s="17"/>
      <c r="L1" s="77"/>
    </row>
    <row r="2" spans="1:16" ht="26.25" x14ac:dyDescent="0.25">
      <c r="D2" s="28"/>
      <c r="E2" s="28"/>
      <c r="F2" s="17"/>
      <c r="G2" s="17"/>
      <c r="H2" s="16"/>
      <c r="L2" s="77"/>
    </row>
    <row r="3" spans="1:16" ht="38.25" x14ac:dyDescent="0.25">
      <c r="A3" s="72" t="s">
        <v>24</v>
      </c>
      <c r="B3" s="18" t="s">
        <v>21</v>
      </c>
      <c r="C3" s="19" t="s">
        <v>63</v>
      </c>
      <c r="D3" s="18" t="s">
        <v>23</v>
      </c>
      <c r="E3" s="21" t="s">
        <v>78</v>
      </c>
      <c r="F3" s="20" t="s">
        <v>22</v>
      </c>
      <c r="G3" s="20" t="s">
        <v>74</v>
      </c>
      <c r="H3" s="18" t="s">
        <v>25</v>
      </c>
      <c r="I3" s="18" t="s">
        <v>59</v>
      </c>
      <c r="J3" s="18" t="s">
        <v>58</v>
      </c>
      <c r="K3" s="74" t="s">
        <v>27</v>
      </c>
      <c r="L3" s="78" t="s">
        <v>26</v>
      </c>
      <c r="M3" s="21" t="s">
        <v>28</v>
      </c>
    </row>
    <row r="4" spans="1:16" ht="15.75" thickBot="1" x14ac:dyDescent="0.3"/>
    <row r="5" spans="1:16" ht="15.75" thickBot="1" x14ac:dyDescent="0.3">
      <c r="A5" s="73">
        <v>42696</v>
      </c>
      <c r="B5" s="35" t="s">
        <v>29</v>
      </c>
      <c r="C5" s="4" t="s">
        <v>79</v>
      </c>
      <c r="D5" s="22" t="s">
        <v>50</v>
      </c>
      <c r="E5" s="82">
        <v>10</v>
      </c>
      <c r="F5" s="24">
        <v>1500</v>
      </c>
      <c r="G5" s="42">
        <v>0.1</v>
      </c>
      <c r="H5" s="5" t="s">
        <v>84</v>
      </c>
      <c r="I5" s="36" t="s">
        <v>89</v>
      </c>
      <c r="J5" s="4" t="s">
        <v>60</v>
      </c>
      <c r="K5" s="75">
        <v>42696</v>
      </c>
      <c r="L5" s="23">
        <f>IF(COUNT(Tableau151[[#This Row],[Colonne1]]),Tableau151[[#This Row],[Colonne1]]+14,"")</f>
        <v>42710</v>
      </c>
      <c r="M5" s="25" t="s">
        <v>42</v>
      </c>
      <c r="O5" s="31" t="s">
        <v>43</v>
      </c>
      <c r="P5" s="30">
        <f>COUNTIF(Tableau151[[#All],[Colonne11]],"Gagner")</f>
        <v>3</v>
      </c>
    </row>
    <row r="6" spans="1:16" ht="15.75" thickBot="1" x14ac:dyDescent="0.3">
      <c r="A6" s="73">
        <v>42697</v>
      </c>
      <c r="B6" s="35" t="s">
        <v>30</v>
      </c>
      <c r="C6" s="4" t="s">
        <v>80</v>
      </c>
      <c r="D6" s="22" t="s">
        <v>49</v>
      </c>
      <c r="E6" s="82">
        <v>20</v>
      </c>
      <c r="F6" s="24">
        <v>200</v>
      </c>
      <c r="G6" s="42">
        <v>5.5E-2</v>
      </c>
      <c r="H6" s="4" t="s">
        <v>85</v>
      </c>
      <c r="I6" s="36" t="s">
        <v>90</v>
      </c>
      <c r="J6" s="4" t="s">
        <v>60</v>
      </c>
      <c r="K6" s="75">
        <v>42697</v>
      </c>
      <c r="L6" s="23">
        <f>IF(COUNT(Tableau151[[#This Row],[Colonne1]]),Tableau151[[#This Row],[Colonne1]]+14,"")</f>
        <v>42711</v>
      </c>
      <c r="M6" s="25" t="s">
        <v>40</v>
      </c>
      <c r="O6" s="32" t="s">
        <v>45</v>
      </c>
      <c r="P6" s="30">
        <f>COUNTIF(Tableau151[[#All],[Colonne11]],"Perdu")</f>
        <v>1</v>
      </c>
    </row>
    <row r="7" spans="1:16" ht="15.75" thickBot="1" x14ac:dyDescent="0.3">
      <c r="A7" s="73">
        <v>42698</v>
      </c>
      <c r="B7" s="35" t="s">
        <v>31</v>
      </c>
      <c r="C7" s="4" t="s">
        <v>81</v>
      </c>
      <c r="D7" s="22" t="s">
        <v>48</v>
      </c>
      <c r="E7" s="82">
        <v>30</v>
      </c>
      <c r="F7" s="24">
        <v>300</v>
      </c>
      <c r="G7" s="42">
        <v>0.1</v>
      </c>
      <c r="H7" s="5" t="s">
        <v>86</v>
      </c>
      <c r="I7" s="36" t="s">
        <v>91</v>
      </c>
      <c r="J7" s="4" t="s">
        <v>61</v>
      </c>
      <c r="K7" s="75">
        <v>42698</v>
      </c>
      <c r="L7" s="23">
        <f>IF(COUNT(Tableau151[[#This Row],[Colonne1]]),Tableau151[[#This Row],[Colonne1]]+14,"")</f>
        <v>42712</v>
      </c>
      <c r="M7" s="25" t="s">
        <v>42</v>
      </c>
      <c r="O7" s="31" t="s">
        <v>46</v>
      </c>
      <c r="P7" s="30">
        <f>COUNTIF(Tableau151[[#All],[Colonne11]],"En Attente")</f>
        <v>1</v>
      </c>
    </row>
    <row r="8" spans="1:16" ht="15.75" thickBot="1" x14ac:dyDescent="0.3">
      <c r="A8" s="73">
        <v>42699</v>
      </c>
      <c r="B8" s="35" t="s">
        <v>32</v>
      </c>
      <c r="C8" s="4" t="s">
        <v>82</v>
      </c>
      <c r="D8" s="22" t="s">
        <v>47</v>
      </c>
      <c r="E8" s="82">
        <v>40</v>
      </c>
      <c r="F8" s="24">
        <v>5000</v>
      </c>
      <c r="G8" s="42">
        <v>0.2</v>
      </c>
      <c r="H8" s="4" t="s">
        <v>87</v>
      </c>
      <c r="I8" s="36" t="s">
        <v>92</v>
      </c>
      <c r="J8" s="4" t="s">
        <v>62</v>
      </c>
      <c r="K8" s="75">
        <v>42699</v>
      </c>
      <c r="L8" s="23">
        <f>IF(COUNT(Tableau151[[#This Row],[Colonne1]]),Tableau151[[#This Row],[Colonne1]]+14,"")</f>
        <v>42713</v>
      </c>
      <c r="M8" s="25" t="s">
        <v>39</v>
      </c>
      <c r="O8" s="33" t="s">
        <v>44</v>
      </c>
      <c r="P8" s="30">
        <f>SUM(P5+P6+P7)</f>
        <v>5</v>
      </c>
    </row>
    <row r="9" spans="1:16" ht="15.75" thickBot="1" x14ac:dyDescent="0.3">
      <c r="A9" s="73">
        <v>42700</v>
      </c>
      <c r="B9" s="35" t="s">
        <v>33</v>
      </c>
      <c r="C9" s="4" t="s">
        <v>83</v>
      </c>
      <c r="D9" s="22" t="s">
        <v>55</v>
      </c>
      <c r="E9" s="82">
        <v>50</v>
      </c>
      <c r="F9" s="24">
        <v>14000</v>
      </c>
      <c r="G9" s="42">
        <v>0.1</v>
      </c>
      <c r="H9" s="4" t="s">
        <v>88</v>
      </c>
      <c r="I9" s="36" t="s">
        <v>93</v>
      </c>
      <c r="J9" s="4" t="s">
        <v>60</v>
      </c>
      <c r="K9" s="75">
        <v>42700</v>
      </c>
      <c r="L9" s="23">
        <f>IF(COUNT(Tableau151[[#This Row],[Colonne1]]),Tableau151[[#This Row],[Colonne1]]+14,"")</f>
        <v>42714</v>
      </c>
      <c r="M9" s="25" t="s">
        <v>42</v>
      </c>
      <c r="O9" s="33" t="s">
        <v>56</v>
      </c>
      <c r="P9" s="37">
        <f>SUM(F5:F14)</f>
        <v>21000</v>
      </c>
    </row>
    <row r="10" spans="1:16" ht="15.75" thickBot="1" x14ac:dyDescent="0.3">
      <c r="A10" s="73"/>
      <c r="B10" s="35" t="s">
        <v>34</v>
      </c>
      <c r="C10" s="4"/>
      <c r="D10" s="22"/>
      <c r="E10" s="82"/>
      <c r="F10" s="24"/>
      <c r="G10" s="42"/>
      <c r="H10" s="4"/>
      <c r="I10" s="36"/>
      <c r="J10" s="4"/>
      <c r="K10" s="75"/>
      <c r="L10" s="23" t="str">
        <f>IF(COUNT(Tableau151[[#This Row],[Colonne1]]),Tableau151[[#This Row],[Colonne1]]+14,"")</f>
        <v/>
      </c>
      <c r="M10" s="25"/>
      <c r="O10" s="33" t="s">
        <v>57</v>
      </c>
      <c r="P10" s="34">
        <f>SUMIF(M5:M14,"Gagner",F5:F14)</f>
        <v>15800</v>
      </c>
    </row>
    <row r="11" spans="1:16" x14ac:dyDescent="0.25">
      <c r="A11" s="73"/>
      <c r="B11" s="35" t="s">
        <v>35</v>
      </c>
      <c r="C11" s="4"/>
      <c r="D11" s="22"/>
      <c r="E11" s="82"/>
      <c r="F11" s="24"/>
      <c r="G11" s="42"/>
      <c r="H11" s="4"/>
      <c r="I11" s="36"/>
      <c r="J11" s="4"/>
      <c r="K11" s="75"/>
      <c r="L11" s="23" t="str">
        <f>IF(COUNT(Tableau151[[#This Row],[Colonne1]]),Tableau151[[#This Row],[Colonne1]]+14,"")</f>
        <v/>
      </c>
      <c r="M11" s="25"/>
    </row>
    <row r="12" spans="1:16" x14ac:dyDescent="0.25">
      <c r="A12" s="73"/>
      <c r="B12" s="35" t="s">
        <v>36</v>
      </c>
      <c r="C12" s="4"/>
      <c r="D12" s="22"/>
      <c r="E12" s="82"/>
      <c r="F12" s="24"/>
      <c r="G12" s="42"/>
      <c r="H12" s="4"/>
      <c r="I12" s="36"/>
      <c r="J12" s="4"/>
      <c r="K12" s="75"/>
      <c r="L12" s="23" t="str">
        <f>IF(COUNT(Tableau151[[#This Row],[Colonne1]]),Tableau151[[#This Row],[Colonne1]]+14,"")</f>
        <v/>
      </c>
      <c r="M12" s="25"/>
      <c r="O12" s="6"/>
      <c r="P12" s="6"/>
    </row>
    <row r="13" spans="1:16" x14ac:dyDescent="0.25">
      <c r="A13" s="73"/>
      <c r="B13" s="35" t="s">
        <v>37</v>
      </c>
      <c r="C13" s="4"/>
      <c r="D13" s="22"/>
      <c r="E13" s="82"/>
      <c r="F13" s="24"/>
      <c r="G13" s="42"/>
      <c r="H13" s="4"/>
      <c r="I13" s="36"/>
      <c r="J13" s="4"/>
      <c r="K13" s="75"/>
      <c r="L13" s="23" t="str">
        <f>IF(COUNT(Tableau151[[#This Row],[Colonne1]]),Tableau151[[#This Row],[Colonne1]]+14,"")</f>
        <v/>
      </c>
      <c r="M13" s="25"/>
    </row>
    <row r="14" spans="1:16" x14ac:dyDescent="0.25">
      <c r="A14" s="73"/>
      <c r="B14" s="35" t="s">
        <v>38</v>
      </c>
      <c r="C14" s="4"/>
      <c r="D14" s="22"/>
      <c r="E14" s="82"/>
      <c r="F14" s="24"/>
      <c r="G14" s="42"/>
      <c r="H14" s="4"/>
      <c r="I14" s="36"/>
      <c r="J14" s="4"/>
      <c r="K14" s="75"/>
      <c r="L14" s="23" t="str">
        <f>IF(COUNT(Tableau151[[#This Row],[Colonne1]]),Tableau151[[#This Row],[Colonne1]]+14,"")</f>
        <v/>
      </c>
      <c r="M14" s="25"/>
    </row>
    <row r="15" spans="1:16" x14ac:dyDescent="0.25">
      <c r="C15" s="26"/>
      <c r="D15" s="27"/>
      <c r="E15" s="27"/>
      <c r="J15" s="26"/>
      <c r="K15" s="76"/>
      <c r="L15" s="79"/>
    </row>
    <row r="18" spans="8:8" x14ac:dyDescent="0.25">
      <c r="H18" s="1"/>
    </row>
  </sheetData>
  <dataConsolidate>
    <dataRefs count="1">
      <dataRef name="$E$5+$J$5+$I$5"/>
    </dataRefs>
  </dataConsolidate>
  <dataValidations count="6">
    <dataValidation type="list" allowBlank="1" showInputMessage="1" showErrorMessage="1" sqref="A5:A14 K5:K14">
      <formula1>Date</formula1>
    </dataValidation>
    <dataValidation type="list" allowBlank="1" showInputMessage="1" showErrorMessage="1" sqref="M5:M14">
      <formula1>Commande</formula1>
    </dataValidation>
    <dataValidation type="list" allowBlank="1" showInputMessage="1" sqref="D5:D14">
      <formula1>Désignation_Devis</formula1>
    </dataValidation>
    <dataValidation type="list" allowBlank="1" showInputMessage="1" showErrorMessage="1" sqref="J5:J14">
      <formula1>Créateur</formula1>
    </dataValidation>
    <dataValidation type="list" allowBlank="1" showInputMessage="1" showErrorMessage="1" sqref="G5:G14">
      <formula1>Tva</formula1>
    </dataValidation>
    <dataValidation allowBlank="1" showInputMessage="1" sqref="E5:E14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workbookViewId="0">
      <selection activeCell="K14" sqref="K14"/>
    </sheetView>
  </sheetViews>
  <sheetFormatPr baseColWidth="10" defaultRowHeight="15" x14ac:dyDescent="0.25"/>
  <cols>
    <col min="3" max="3" width="20.85546875" customWidth="1"/>
    <col min="5" max="5" width="17.7109375" customWidth="1"/>
  </cols>
  <sheetData>
    <row r="1" spans="1:7" x14ac:dyDescent="0.25">
      <c r="A1" t="s">
        <v>6</v>
      </c>
      <c r="B1" s="2" t="s">
        <v>41</v>
      </c>
      <c r="C1" t="s">
        <v>52</v>
      </c>
      <c r="D1" t="s">
        <v>58</v>
      </c>
      <c r="E1" t="s">
        <v>64</v>
      </c>
      <c r="F1" t="s">
        <v>67</v>
      </c>
      <c r="G1" t="s">
        <v>72</v>
      </c>
    </row>
    <row r="2" spans="1:7" x14ac:dyDescent="0.25">
      <c r="B2" s="2"/>
    </row>
    <row r="3" spans="1:7" x14ac:dyDescent="0.25">
      <c r="A3" s="29">
        <f ca="1">TODAY()</f>
        <v>42696</v>
      </c>
      <c r="B3" s="2" t="s">
        <v>42</v>
      </c>
      <c r="C3" t="s">
        <v>47</v>
      </c>
      <c r="D3" t="s">
        <v>60</v>
      </c>
      <c r="E3" s="38" t="s">
        <v>65</v>
      </c>
      <c r="F3" s="39">
        <v>5.5E-2</v>
      </c>
      <c r="G3" s="38" t="s">
        <v>71</v>
      </c>
    </row>
    <row r="4" spans="1:7" x14ac:dyDescent="0.25">
      <c r="B4" s="2" t="s">
        <v>40</v>
      </c>
      <c r="C4" t="s">
        <v>48</v>
      </c>
      <c r="D4" t="s">
        <v>61</v>
      </c>
      <c r="E4" s="38" t="s">
        <v>66</v>
      </c>
      <c r="F4" s="39">
        <v>0.1</v>
      </c>
      <c r="G4" s="38" t="s">
        <v>73</v>
      </c>
    </row>
    <row r="5" spans="1:7" x14ac:dyDescent="0.25">
      <c r="B5" s="2" t="s">
        <v>39</v>
      </c>
      <c r="C5" t="s">
        <v>50</v>
      </c>
      <c r="D5" t="s">
        <v>62</v>
      </c>
      <c r="F5" s="39">
        <v>0.2</v>
      </c>
    </row>
    <row r="6" spans="1:7" x14ac:dyDescent="0.25">
      <c r="C6" t="s">
        <v>49</v>
      </c>
    </row>
    <row r="7" spans="1:7" x14ac:dyDescent="0.25">
      <c r="C7" t="s">
        <v>51</v>
      </c>
    </row>
    <row r="8" spans="1:7" x14ac:dyDescent="0.25">
      <c r="C8" t="s">
        <v>53</v>
      </c>
    </row>
    <row r="9" spans="1:7" x14ac:dyDescent="0.25">
      <c r="C9" t="s">
        <v>54</v>
      </c>
    </row>
    <row r="10" spans="1:7" x14ac:dyDescent="0.25">
      <c r="C10" t="s">
        <v>55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FF59CE1-55B8-4007-A7B1-3B0330B30C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Carnet de commande</vt:lpstr>
      <vt:lpstr>Devis</vt:lpstr>
      <vt:lpstr>Bibliothèque</vt:lpstr>
      <vt:lpstr>Commande</vt:lpstr>
      <vt:lpstr>Créateur</vt:lpstr>
      <vt:lpstr>Date</vt:lpstr>
      <vt:lpstr>Désignation_Devis</vt:lpstr>
      <vt:lpstr>EnCour</vt:lpstr>
      <vt:lpstr>Janvieracopie</vt:lpstr>
      <vt:lpstr>Regler</vt:lpstr>
      <vt:lpstr>Tva</vt:lpstr>
    </vt:vector>
  </TitlesOfParts>
  <Company>ESC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Romain Pintadu</cp:lastModifiedBy>
  <cp:lastPrinted>2016-11-02T15:51:21Z</cp:lastPrinted>
  <dcterms:created xsi:type="dcterms:W3CDTF">2011-01-19T14:06:33Z</dcterms:created>
  <dcterms:modified xsi:type="dcterms:W3CDTF">2016-11-22T20:20:30Z</dcterms:modified>
</cp:coreProperties>
</file>