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updateLinks="never" codeName="ThisWorkbook" autoCompressPictures="0" defaultThemeVersion="124226"/>
  <bookViews>
    <workbookView xWindow="240" yWindow="495" windowWidth="19320" windowHeight="11460" tabRatio="916" activeTab="1"/>
  </bookViews>
  <sheets>
    <sheet name="A RENSEIGNER" sheetId="1" r:id="rId1"/>
    <sheet name="JANVIER" sheetId="17" r:id="rId2"/>
  </sheets>
  <externalReferences>
    <externalReference r:id="rId3"/>
  </externalReferences>
  <definedNames>
    <definedName name="AC">'A RENSEIGNER'!$V$8:$V$13</definedName>
    <definedName name="Conges">'A RENSEIGNER'!$V$32:$V$33</definedName>
    <definedName name="FERIES">'[1]A RENSEIGNER'!$U$31:$U$40</definedName>
    <definedName name="Fériés">'A RENSEIGNER'!$T$9:$T$19</definedName>
    <definedName name="WP">'A RENSEIGNER'!$U$8:$U$21</definedName>
    <definedName name="_xlnm.Print_Area" localSheetId="1">JANVIER!$A$1:$AH$49</definedName>
  </definedNames>
  <calcPr calcId="14562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H10" i="17" l="1"/>
  <c r="AH15" i="17" l="1"/>
  <c r="AH16" i="17"/>
  <c r="AH19" i="17"/>
  <c r="AH20" i="17"/>
  <c r="AH21" i="17"/>
  <c r="AH24" i="17"/>
  <c r="AH25" i="17"/>
  <c r="AH26" i="17"/>
  <c r="AH30" i="17"/>
  <c r="AH31" i="17"/>
  <c r="AH14" i="17"/>
  <c r="AH11" i="17"/>
  <c r="AH9" i="17"/>
  <c r="F17" i="17" l="1"/>
  <c r="S9" i="1" l="1"/>
  <c r="X34" i="17"/>
  <c r="S10" i="1" l="1"/>
  <c r="S11" i="1"/>
  <c r="S12" i="1"/>
  <c r="S13" i="1"/>
  <c r="S14" i="1"/>
  <c r="S15" i="1"/>
  <c r="S16" i="1"/>
  <c r="S17" i="1"/>
  <c r="S18" i="1"/>
  <c r="S19" i="1"/>
  <c r="S20" i="1"/>
  <c r="AC34" i="17" l="1"/>
  <c r="AD34" i="17"/>
  <c r="AE34" i="17"/>
  <c r="AF34" i="17"/>
  <c r="AG34" i="17"/>
  <c r="C34" i="17"/>
  <c r="D34" i="17"/>
  <c r="E34" i="17"/>
  <c r="F34" i="17"/>
  <c r="G34" i="17"/>
  <c r="H34" i="17"/>
  <c r="I34" i="17"/>
  <c r="J34" i="17"/>
  <c r="K34" i="17"/>
  <c r="L34" i="17"/>
  <c r="M34" i="17"/>
  <c r="N34" i="17"/>
  <c r="O34" i="17"/>
  <c r="P34" i="17"/>
  <c r="Q34" i="17"/>
  <c r="R34" i="17"/>
  <c r="S34" i="17"/>
  <c r="T34" i="17"/>
  <c r="U34" i="17"/>
  <c r="V34" i="17"/>
  <c r="W34" i="17"/>
  <c r="Y34" i="17"/>
  <c r="Z34" i="17"/>
  <c r="AA34" i="17"/>
  <c r="AB34" i="17"/>
  <c r="AH32" i="17" l="1"/>
  <c r="Z32" i="17" l="1"/>
  <c r="Z27" i="17"/>
  <c r="Z22" i="17"/>
  <c r="Z17" i="17"/>
  <c r="U32" i="17"/>
  <c r="U27" i="17"/>
  <c r="U22" i="17"/>
  <c r="U17" i="17"/>
  <c r="P32" i="17"/>
  <c r="P27" i="17"/>
  <c r="P22" i="17"/>
  <c r="P17" i="17"/>
  <c r="K32" i="17"/>
  <c r="K27" i="17"/>
  <c r="K22" i="17"/>
  <c r="K17" i="17"/>
  <c r="F32" i="17"/>
  <c r="F27" i="17"/>
  <c r="F22" i="17"/>
  <c r="C28" i="17"/>
  <c r="C23" i="17"/>
  <c r="C18" i="17"/>
  <c r="C13" i="17"/>
  <c r="C8" i="17" l="1"/>
  <c r="J3" i="17" l="1"/>
  <c r="K12" i="17" l="1"/>
  <c r="AH38" i="17"/>
  <c r="AH39" i="17"/>
  <c r="AH40" i="17"/>
  <c r="Z12" i="17"/>
  <c r="AH34" i="17"/>
  <c r="U12" i="17"/>
  <c r="P12" i="17"/>
  <c r="V2" i="17"/>
  <c r="C43" i="17" s="1"/>
  <c r="V3" i="17"/>
  <c r="AH36" i="17"/>
  <c r="AH35" i="17"/>
  <c r="M41" i="17" l="1"/>
  <c r="F12" i="17"/>
  <c r="C41" i="17" l="1"/>
  <c r="U41" i="17" s="1"/>
  <c r="AD41" i="17" s="1"/>
</calcChain>
</file>

<file path=xl/comments1.xml><?xml version="1.0" encoding="utf-8"?>
<comments xmlns="http://schemas.openxmlformats.org/spreadsheetml/2006/main">
  <authors>
    <author>Felten.birgit</author>
  </authors>
  <commentList>
    <comment ref="A7" authorId="0">
      <text>
        <r>
          <rPr>
            <b/>
            <sz val="8"/>
            <color indexed="81"/>
            <rFont val="Tahoma"/>
            <family val="2"/>
          </rPr>
          <t>Felten.birgit:</t>
        </r>
        <r>
          <rPr>
            <sz val="8"/>
            <color indexed="81"/>
            <rFont val="Tahoma"/>
            <family val="2"/>
          </rPr>
          <t xml:space="preserve">
For each month the days has to be adjusted.
These cells should not be blocked.</t>
        </r>
      </text>
    </comment>
  </commentList>
</comments>
</file>

<file path=xl/sharedStrings.xml><?xml version="1.0" encoding="utf-8"?>
<sst xmlns="http://schemas.openxmlformats.org/spreadsheetml/2006/main" count="164" uniqueCount="80">
  <si>
    <t>Congés / RTT</t>
  </si>
  <si>
    <t>Informations concernant l'agent</t>
  </si>
  <si>
    <t>Intitulé du service / de l'unité</t>
  </si>
  <si>
    <t>Prénom NOM</t>
  </si>
  <si>
    <t>Employeur</t>
  </si>
  <si>
    <t>Statut de l'agent</t>
  </si>
  <si>
    <t>Acronyme Projet 1</t>
  </si>
  <si>
    <t>Date de début du projet</t>
  </si>
  <si>
    <t>Date de fin du projet</t>
  </si>
  <si>
    <t>Référence CE</t>
  </si>
  <si>
    <t>UA</t>
  </si>
  <si>
    <t>Acronyme Projet 2</t>
  </si>
  <si>
    <t>Total</t>
  </si>
  <si>
    <t xml:space="preserve">                                                         </t>
  </si>
  <si>
    <t xml:space="preserve">                                                              </t>
  </si>
  <si>
    <t>Maladie</t>
  </si>
  <si>
    <t>WP</t>
  </si>
  <si>
    <t>WP n°1</t>
  </si>
  <si>
    <t>WP n°2</t>
  </si>
  <si>
    <t>WP n°3</t>
  </si>
  <si>
    <t>WP n°4</t>
  </si>
  <si>
    <t>WP n°5</t>
  </si>
  <si>
    <t>WP n°6</t>
  </si>
  <si>
    <t>WP n°7</t>
  </si>
  <si>
    <t>WP n°8</t>
  </si>
  <si>
    <t>WP n°9</t>
  </si>
  <si>
    <t>WP n°10</t>
  </si>
  <si>
    <t>WP n°11</t>
  </si>
  <si>
    <t>WP n°12</t>
  </si>
  <si>
    <t>WP n°13</t>
  </si>
  <si>
    <t>RTD</t>
  </si>
  <si>
    <t>Autres activités</t>
  </si>
  <si>
    <t>Supérieur hiérarchique</t>
  </si>
  <si>
    <t>Activité</t>
  </si>
  <si>
    <t>Date et signature</t>
  </si>
  <si>
    <t>Nom :</t>
  </si>
  <si>
    <t>Agent :</t>
  </si>
  <si>
    <t>Echelon</t>
  </si>
  <si>
    <t>Date</t>
  </si>
  <si>
    <t>Jour</t>
  </si>
  <si>
    <t>Mgt</t>
  </si>
  <si>
    <t>Démo</t>
  </si>
  <si>
    <t>Autres</t>
  </si>
  <si>
    <t>CSA</t>
  </si>
  <si>
    <t>Service / unité :</t>
  </si>
  <si>
    <t>Total heures productives</t>
  </si>
  <si>
    <t>Total des absences</t>
  </si>
  <si>
    <t>Total heures</t>
  </si>
  <si>
    <t>Vérification</t>
  </si>
  <si>
    <t>Formation</t>
  </si>
  <si>
    <t>Ven</t>
  </si>
  <si>
    <t>Lun</t>
  </si>
  <si>
    <t>Mar</t>
  </si>
  <si>
    <t>Mer</t>
  </si>
  <si>
    <t>Jeu</t>
  </si>
  <si>
    <t>Sam</t>
  </si>
  <si>
    <t>Dim</t>
  </si>
  <si>
    <t>AUTRES ACTIVITES (en heures)</t>
  </si>
  <si>
    <t>Feuille de temps mensuelle de</t>
  </si>
  <si>
    <t>Nb d'heures productives</t>
  </si>
  <si>
    <t>JANVIER</t>
  </si>
  <si>
    <t>Autres cliniques</t>
  </si>
  <si>
    <t>Feuilles de temps</t>
  </si>
  <si>
    <t>Année:</t>
  </si>
  <si>
    <t>Autres projets de recherche</t>
  </si>
  <si>
    <t>1</t>
  </si>
  <si>
    <t>2</t>
  </si>
  <si>
    <t>3</t>
  </si>
  <si>
    <t>4</t>
  </si>
  <si>
    <t>5</t>
  </si>
  <si>
    <t>Acronyme Projet 3</t>
  </si>
  <si>
    <t>Acronyme Projet 4</t>
  </si>
  <si>
    <t>Acronyme Projet 5</t>
  </si>
  <si>
    <r>
      <t xml:space="preserve">ABSENCES </t>
    </r>
    <r>
      <rPr>
        <b/>
        <sz val="10"/>
        <color rgb="FFFF0000"/>
        <rFont val="Arial"/>
        <family val="2"/>
      </rPr>
      <t>(en jours)</t>
    </r>
  </si>
  <si>
    <t>Jours ouvrés</t>
  </si>
  <si>
    <t xml:space="preserve"> Jours fériés</t>
  </si>
  <si>
    <t>Activités</t>
  </si>
  <si>
    <t>1° jour</t>
  </si>
  <si>
    <t>dernier jour</t>
  </si>
  <si>
    <t>Cachet de l'établissement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</si>
</sst>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 x14ac:knownFonts="1">
    <font>
      <sz val="11"/>
      <color indexed="8"/>
      <name val="Arial"/>
      <family val="2"/>
    </font>
    <font>
      <b/>
      <sz val="11"/>
      <color indexed="9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4"/>
      <color indexed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indexed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8"/>
      <name val="Verdana"/>
      <family val="2"/>
    </font>
    <font>
      <b/>
      <sz val="8"/>
      <color rgb="FFFF0000"/>
      <name val="Arial"/>
      <family val="2"/>
    </font>
    <font>
      <b/>
      <sz val="16"/>
      <color indexed="8"/>
      <name val="Arial"/>
      <family val="2"/>
    </font>
    <font>
      <b/>
      <sz val="18"/>
      <color indexed="8"/>
      <name val="Arial"/>
      <family val="2"/>
    </font>
    <font>
      <sz val="8"/>
      <color theme="3"/>
      <name val="Arial"/>
      <family val="2"/>
    </font>
    <font>
      <b/>
      <sz val="9"/>
      <color rgb="FFFF0000"/>
      <name val="Arial"/>
      <family val="2"/>
    </font>
    <font>
      <b/>
      <sz val="9"/>
      <name val="Arial"/>
      <family val="2"/>
    </font>
    <font>
      <b/>
      <sz val="9"/>
      <color indexed="9"/>
      <name val="Arial"/>
      <family val="2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b/>
      <sz val="9"/>
      <color indexed="8"/>
      <name val="Arial"/>
      <family val="2"/>
    </font>
    <font>
      <b/>
      <sz val="1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gray0625">
        <bgColor theme="0" tint="-0.249977111117893"/>
      </patternFill>
    </fill>
    <fill>
      <patternFill patternType="gray0625">
        <bgColor rgb="FFCCCCFF"/>
      </patternFill>
    </fill>
    <fill>
      <patternFill patternType="gray0625"/>
    </fill>
    <fill>
      <patternFill patternType="solid">
        <fgColor theme="2" tint="-9.9978637043366805E-2"/>
        <bgColor indexed="64"/>
      </patternFill>
    </fill>
    <fill>
      <patternFill patternType="solid">
        <fgColor rgb="FF6666F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4" fillId="0" borderId="0" xfId="0" applyFont="1" applyFill="1" applyBorder="1"/>
    <xf numFmtId="0" fontId="0" fillId="0" borderId="0" xfId="0" applyAlignment="1" applyProtection="1">
      <alignment vertical="center"/>
    </xf>
    <xf numFmtId="0" fontId="0" fillId="0" borderId="0" xfId="0" applyProtection="1"/>
    <xf numFmtId="0" fontId="0" fillId="0" borderId="0" xfId="0" applyBorder="1" applyProtection="1"/>
    <xf numFmtId="0" fontId="0" fillId="0" borderId="0" xfId="0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2" fillId="0" borderId="0" xfId="0" applyFont="1" applyFill="1" applyAlignment="1" applyProtection="1">
      <alignment horizontal="center"/>
    </xf>
    <xf numFmtId="0" fontId="0" fillId="0" borderId="18" xfId="0" applyBorder="1" applyProtection="1"/>
    <xf numFmtId="0" fontId="0" fillId="0" borderId="13" xfId="0" applyBorder="1" applyProtection="1"/>
    <xf numFmtId="0" fontId="0" fillId="0" borderId="15" xfId="0" applyBorder="1" applyProtection="1"/>
    <xf numFmtId="0" fontId="0" fillId="0" borderId="4" xfId="0" applyBorder="1" applyProtection="1"/>
    <xf numFmtId="0" fontId="0" fillId="0" borderId="0" xfId="0" applyAlignment="1" applyProtection="1">
      <alignment horizontal="left" vertical="center"/>
    </xf>
    <xf numFmtId="0" fontId="9" fillId="0" borderId="0" xfId="0" applyFont="1"/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horizontal="left" vertical="center"/>
    </xf>
    <xf numFmtId="0" fontId="0" fillId="0" borderId="0" xfId="0" applyAlignment="1" applyProtection="1"/>
    <xf numFmtId="0" fontId="13" fillId="0" borderId="28" xfId="0" applyFont="1" applyBorder="1" applyAlignment="1" applyProtection="1">
      <alignment horizontal="center"/>
    </xf>
    <xf numFmtId="0" fontId="13" fillId="0" borderId="28" xfId="0" applyFont="1" applyFill="1" applyBorder="1" applyAlignment="1" applyProtection="1">
      <alignment horizontal="center"/>
    </xf>
    <xf numFmtId="0" fontId="13" fillId="0" borderId="1" xfId="0" applyFont="1" applyBorder="1" applyAlignment="1" applyProtection="1">
      <alignment horizontal="center"/>
    </xf>
    <xf numFmtId="0" fontId="10" fillId="0" borderId="1" xfId="0" applyFont="1" applyBorder="1" applyAlignment="1" applyProtection="1">
      <alignment horizontal="center"/>
    </xf>
    <xf numFmtId="0" fontId="11" fillId="0" borderId="1" xfId="0" applyFont="1" applyBorder="1" applyAlignment="1" applyProtection="1">
      <alignment horizontal="center"/>
    </xf>
    <xf numFmtId="0" fontId="9" fillId="0" borderId="0" xfId="0" applyFont="1" applyProtection="1"/>
    <xf numFmtId="0" fontId="9" fillId="0" borderId="0" xfId="0" applyFont="1" applyBorder="1" applyProtection="1"/>
    <xf numFmtId="0" fontId="9" fillId="0" borderId="0" xfId="0" applyFont="1" applyAlignment="1" applyProtection="1">
      <alignment horizontal="right"/>
    </xf>
    <xf numFmtId="0" fontId="4" fillId="0" borderId="0" xfId="0" applyFont="1" applyBorder="1" applyAlignment="1" applyProtection="1">
      <alignment horizontal="right"/>
    </xf>
    <xf numFmtId="0" fontId="9" fillId="0" borderId="0" xfId="0" applyFont="1" applyFill="1" applyBorder="1" applyProtection="1"/>
    <xf numFmtId="0" fontId="0" fillId="0" borderId="0" xfId="0" applyAlignment="1" applyProtection="1">
      <alignment vertical="top" wrapText="1"/>
    </xf>
    <xf numFmtId="14" fontId="0" fillId="0" borderId="0" xfId="0" applyNumberFormat="1"/>
    <xf numFmtId="164" fontId="14" fillId="3" borderId="1" xfId="0" applyNumberFormat="1" applyFont="1" applyFill="1" applyBorder="1" applyProtection="1">
      <protection locked="0"/>
    </xf>
    <xf numFmtId="0" fontId="13" fillId="3" borderId="1" xfId="0" applyFont="1" applyFill="1" applyBorder="1" applyAlignment="1" applyProtection="1">
      <alignment vertical="center" wrapText="1"/>
      <protection locked="0"/>
    </xf>
    <xf numFmtId="0" fontId="13" fillId="3" borderId="24" xfId="0" applyFont="1" applyFill="1" applyBorder="1" applyAlignment="1" applyProtection="1">
      <alignment vertical="center"/>
      <protection locked="0"/>
    </xf>
    <xf numFmtId="0" fontId="13" fillId="3" borderId="25" xfId="0" applyFont="1" applyFill="1" applyBorder="1" applyAlignment="1" applyProtection="1">
      <alignment vertical="center"/>
      <protection locked="0"/>
    </xf>
    <xf numFmtId="0" fontId="16" fillId="0" borderId="1" xfId="0" applyFont="1" applyBorder="1" applyAlignment="1" applyProtection="1">
      <alignment horizontal="center"/>
    </xf>
    <xf numFmtId="164" fontId="0" fillId="0" borderId="0" xfId="0" applyNumberFormat="1" applyProtection="1"/>
    <xf numFmtId="2" fontId="0" fillId="0" borderId="0" xfId="0" applyNumberFormat="1"/>
    <xf numFmtId="0" fontId="18" fillId="0" borderId="0" xfId="0" applyFont="1" applyAlignment="1" applyProtection="1">
      <alignment vertical="center"/>
    </xf>
    <xf numFmtId="0" fontId="0" fillId="0" borderId="0" xfId="0" applyAlignment="1" applyProtection="1">
      <alignment horizontal="right"/>
    </xf>
    <xf numFmtId="0" fontId="19" fillId="0" borderId="0" xfId="0" applyFont="1" applyAlignment="1" applyProtection="1">
      <alignment horizontal="left" vertical="top"/>
    </xf>
    <xf numFmtId="164" fontId="9" fillId="3" borderId="1" xfId="0" applyNumberFormat="1" applyFont="1" applyFill="1" applyBorder="1" applyProtection="1">
      <protection locked="0"/>
    </xf>
    <xf numFmtId="0" fontId="20" fillId="0" borderId="28" xfId="0" applyFont="1" applyBorder="1" applyAlignment="1" applyProtection="1">
      <alignment horizontal="center"/>
    </xf>
    <xf numFmtId="0" fontId="0" fillId="0" borderId="12" xfId="0" applyBorder="1" applyProtection="1"/>
    <xf numFmtId="0" fontId="0" fillId="0" borderId="0" xfId="0" applyBorder="1"/>
    <xf numFmtId="49" fontId="0" fillId="0" borderId="0" xfId="0" applyNumberFormat="1" applyBorder="1" applyAlignment="1" applyProtection="1">
      <alignment horizontal="left" vertical="center"/>
    </xf>
    <xf numFmtId="0" fontId="13" fillId="0" borderId="22" xfId="0" applyFont="1" applyBorder="1" applyAlignment="1" applyProtection="1">
      <alignment horizontal="center"/>
    </xf>
    <xf numFmtId="0" fontId="13" fillId="5" borderId="1" xfId="0" applyFont="1" applyFill="1" applyBorder="1" applyAlignment="1" applyProtection="1">
      <alignment vertical="center" wrapText="1"/>
      <protection locked="0"/>
    </xf>
    <xf numFmtId="0" fontId="13" fillId="5" borderId="24" xfId="0" applyFont="1" applyFill="1" applyBorder="1" applyAlignment="1" applyProtection="1">
      <alignment vertical="center"/>
      <protection locked="0"/>
    </xf>
    <xf numFmtId="164" fontId="14" fillId="5" borderId="1" xfId="0" applyNumberFormat="1" applyFont="1" applyFill="1" applyBorder="1" applyProtection="1">
      <protection locked="0"/>
    </xf>
    <xf numFmtId="0" fontId="13" fillId="5" borderId="25" xfId="0" applyFont="1" applyFill="1" applyBorder="1" applyAlignment="1" applyProtection="1">
      <alignment vertical="center"/>
      <protection locked="0"/>
    </xf>
    <xf numFmtId="0" fontId="10" fillId="0" borderId="22" xfId="0" applyFont="1" applyBorder="1" applyAlignment="1" applyProtection="1">
      <alignment horizontal="center"/>
    </xf>
    <xf numFmtId="0" fontId="13" fillId="4" borderId="32" xfId="0" applyFont="1" applyFill="1" applyBorder="1" applyProtection="1"/>
    <xf numFmtId="164" fontId="13" fillId="0" borderId="32" xfId="0" applyNumberFormat="1" applyFont="1" applyBorder="1" applyAlignment="1" applyProtection="1">
      <alignment horizontal="right"/>
    </xf>
    <xf numFmtId="0" fontId="13" fillId="0" borderId="32" xfId="0" applyFont="1" applyBorder="1" applyAlignment="1" applyProtection="1">
      <alignment horizontal="right"/>
    </xf>
    <xf numFmtId="0" fontId="13" fillId="0" borderId="33" xfId="0" applyFont="1" applyBorder="1" applyAlignment="1" applyProtection="1">
      <alignment horizontal="right"/>
    </xf>
    <xf numFmtId="0" fontId="22" fillId="4" borderId="1" xfId="0" applyFont="1" applyFill="1" applyBorder="1" applyAlignment="1" applyProtection="1">
      <alignment horizontal="center" vertical="center"/>
    </xf>
    <xf numFmtId="164" fontId="13" fillId="0" borderId="1" xfId="0" applyNumberFormat="1" applyFont="1" applyFill="1" applyBorder="1" applyProtection="1"/>
    <xf numFmtId="164" fontId="13" fillId="0" borderId="1" xfId="0" applyNumberFormat="1" applyFont="1" applyFill="1" applyBorder="1" applyProtection="1">
      <protection locked="0"/>
    </xf>
    <xf numFmtId="0" fontId="13" fillId="0" borderId="1" xfId="0" applyFont="1" applyFill="1" applyBorder="1" applyProtection="1">
      <protection locked="0"/>
    </xf>
    <xf numFmtId="0" fontId="13" fillId="7" borderId="32" xfId="0" applyFont="1" applyFill="1" applyBorder="1" applyProtection="1"/>
    <xf numFmtId="164" fontId="13" fillId="8" borderId="32" xfId="0" applyNumberFormat="1" applyFont="1" applyFill="1" applyBorder="1" applyAlignment="1" applyProtection="1">
      <alignment horizontal="right"/>
    </xf>
    <xf numFmtId="164" fontId="23" fillId="0" borderId="32" xfId="0" applyNumberFormat="1" applyFont="1" applyBorder="1" applyAlignment="1" applyProtection="1">
      <alignment horizontal="center" vertical="center"/>
    </xf>
    <xf numFmtId="164" fontId="9" fillId="10" borderId="1" xfId="0" applyNumberFormat="1" applyFont="1" applyFill="1" applyBorder="1" applyProtection="1">
      <protection locked="0"/>
    </xf>
    <xf numFmtId="164" fontId="14" fillId="11" borderId="1" xfId="0" applyNumberFormat="1" applyFont="1" applyFill="1" applyBorder="1" applyProtection="1">
      <protection locked="0"/>
    </xf>
    <xf numFmtId="0" fontId="0" fillId="0" borderId="0" xfId="0" applyBorder="1" applyAlignment="1" applyProtection="1">
      <alignment horizontal="left" vertical="center"/>
    </xf>
    <xf numFmtId="0" fontId="0" fillId="0" borderId="12" xfId="0" applyBorder="1" applyAlignment="1" applyProtection="1">
      <alignment horizontal="left" vertical="center"/>
    </xf>
    <xf numFmtId="14" fontId="0" fillId="0" borderId="0" xfId="0" applyNumberFormat="1" applyBorder="1" applyAlignment="1" applyProtection="1">
      <alignment horizontal="left" vertical="center"/>
    </xf>
    <xf numFmtId="14" fontId="0" fillId="0" borderId="12" xfId="0" applyNumberFormat="1" applyBorder="1" applyAlignment="1" applyProtection="1">
      <alignment horizontal="left" vertical="center"/>
    </xf>
    <xf numFmtId="164" fontId="13" fillId="12" borderId="1" xfId="0" applyNumberFormat="1" applyFont="1" applyFill="1" applyBorder="1" applyProtection="1"/>
    <xf numFmtId="164" fontId="13" fillId="12" borderId="1" xfId="0" applyNumberFormat="1" applyFont="1" applyFill="1" applyBorder="1" applyProtection="1">
      <protection locked="0"/>
    </xf>
    <xf numFmtId="0" fontId="0" fillId="9" borderId="0" xfId="0" applyFill="1"/>
    <xf numFmtId="0" fontId="2" fillId="9" borderId="0" xfId="0" applyFont="1" applyFill="1" applyAlignment="1">
      <alignment horizontal="center" vertical="center"/>
    </xf>
    <xf numFmtId="14" fontId="0" fillId="9" borderId="0" xfId="0" applyNumberFormat="1" applyFill="1"/>
    <xf numFmtId="0" fontId="0" fillId="9" borderId="0" xfId="0" applyFill="1" applyAlignment="1">
      <alignment horizontal="center" vertical="center"/>
    </xf>
    <xf numFmtId="14" fontId="0" fillId="9" borderId="0" xfId="0" applyNumberFormat="1" applyFill="1" applyAlignment="1">
      <alignment horizontal="center"/>
    </xf>
    <xf numFmtId="0" fontId="0" fillId="13" borderId="1" xfId="0" applyFill="1" applyBorder="1" applyAlignment="1" applyProtection="1">
      <alignment horizontal="left"/>
      <protection locked="0"/>
    </xf>
    <xf numFmtId="0" fontId="0" fillId="13" borderId="14" xfId="0" applyFill="1" applyBorder="1" applyAlignment="1" applyProtection="1">
      <alignment horizontal="left"/>
      <protection locked="0"/>
    </xf>
    <xf numFmtId="0" fontId="0" fillId="13" borderId="22" xfId="0" applyFill="1" applyBorder="1" applyAlignment="1" applyProtection="1">
      <alignment horizontal="left"/>
      <protection locked="0"/>
    </xf>
    <xf numFmtId="0" fontId="0" fillId="13" borderId="29" xfId="0" applyFill="1" applyBorder="1" applyAlignment="1" applyProtection="1">
      <alignment horizontal="left"/>
      <protection locked="0"/>
    </xf>
    <xf numFmtId="0" fontId="1" fillId="14" borderId="2" xfId="0" applyFont="1" applyFill="1" applyBorder="1" applyProtection="1"/>
    <xf numFmtId="49" fontId="1" fillId="14" borderId="3" xfId="0" applyNumberFormat="1" applyFont="1" applyFill="1" applyBorder="1" applyAlignment="1" applyProtection="1">
      <alignment horizontal="center"/>
    </xf>
    <xf numFmtId="49" fontId="1" fillId="14" borderId="11" xfId="0" applyNumberFormat="1" applyFont="1" applyFill="1" applyBorder="1" applyAlignment="1" applyProtection="1"/>
    <xf numFmtId="0" fontId="25" fillId="9" borderId="2" xfId="0" applyFont="1" applyFill="1" applyBorder="1" applyProtection="1"/>
    <xf numFmtId="49" fontId="25" fillId="9" borderId="3" xfId="0" applyNumberFormat="1" applyFont="1" applyFill="1" applyBorder="1" applyAlignment="1" applyProtection="1">
      <alignment horizontal="center"/>
    </xf>
    <xf numFmtId="49" fontId="25" fillId="9" borderId="11" xfId="0" applyNumberFormat="1" applyFont="1" applyFill="1" applyBorder="1" applyAlignment="1" applyProtection="1"/>
    <xf numFmtId="49" fontId="1" fillId="14" borderId="11" xfId="0" applyNumberFormat="1" applyFont="1" applyFill="1" applyBorder="1" applyAlignment="1" applyProtection="1">
      <alignment horizontal="center"/>
    </xf>
    <xf numFmtId="49" fontId="0" fillId="0" borderId="12" xfId="0" applyNumberFormat="1" applyBorder="1" applyAlignment="1" applyProtection="1">
      <alignment horizontal="left" vertical="center"/>
    </xf>
    <xf numFmtId="0" fontId="0" fillId="0" borderId="5" xfId="0" applyBorder="1" applyProtection="1"/>
    <xf numFmtId="14" fontId="0" fillId="0" borderId="6" xfId="0" applyNumberFormat="1" applyBorder="1" applyAlignment="1" applyProtection="1">
      <alignment horizontal="left" vertical="center"/>
    </xf>
    <xf numFmtId="14" fontId="0" fillId="0" borderId="10" xfId="0" applyNumberFormat="1" applyBorder="1" applyAlignment="1" applyProtection="1">
      <alignment horizontal="left" vertical="center"/>
    </xf>
    <xf numFmtId="0" fontId="21" fillId="5" borderId="35" xfId="0" applyFont="1" applyFill="1" applyBorder="1" applyAlignment="1" applyProtection="1">
      <alignment horizontal="center" vertical="center"/>
    </xf>
    <xf numFmtId="0" fontId="21" fillId="5" borderId="36" xfId="0" applyFont="1" applyFill="1" applyBorder="1" applyAlignment="1" applyProtection="1">
      <alignment horizontal="center" vertical="center"/>
    </xf>
    <xf numFmtId="0" fontId="13" fillId="5" borderId="34" xfId="0" applyFont="1" applyFill="1" applyBorder="1" applyProtection="1"/>
    <xf numFmtId="164" fontId="26" fillId="3" borderId="32" xfId="0" applyNumberFormat="1" applyFont="1" applyFill="1" applyBorder="1" applyAlignment="1" applyProtection="1">
      <alignment horizontal="left" vertical="center"/>
    </xf>
    <xf numFmtId="0" fontId="27" fillId="9" borderId="1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/>
    </xf>
    <xf numFmtId="0" fontId="0" fillId="0" borderId="12" xfId="0" applyBorder="1" applyAlignment="1" applyProtection="1">
      <alignment horizontal="left" vertical="center"/>
    </xf>
    <xf numFmtId="14" fontId="0" fillId="0" borderId="0" xfId="0" applyNumberFormat="1" applyBorder="1" applyAlignment="1" applyProtection="1">
      <alignment horizontal="left" vertical="center"/>
    </xf>
    <xf numFmtId="14" fontId="0" fillId="0" borderId="12" xfId="0" applyNumberFormat="1" applyBorder="1" applyAlignment="1" applyProtection="1">
      <alignment horizontal="left" vertical="center"/>
    </xf>
    <xf numFmtId="14" fontId="0" fillId="0" borderId="6" xfId="0" applyNumberFormat="1" applyBorder="1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/>
    </xf>
    <xf numFmtId="0" fontId="17" fillId="0" borderId="0" xfId="0" applyFont="1" applyAlignment="1" applyProtection="1">
      <alignment horizontal="center" vertical="center"/>
    </xf>
    <xf numFmtId="0" fontId="2" fillId="13" borderId="19" xfId="0" applyFont="1" applyFill="1" applyBorder="1" applyAlignment="1" applyProtection="1">
      <alignment horizontal="left"/>
      <protection locked="0"/>
    </xf>
    <xf numFmtId="0" fontId="2" fillId="13" borderId="20" xfId="0" applyFont="1" applyFill="1" applyBorder="1" applyAlignment="1" applyProtection="1">
      <alignment horizontal="left"/>
      <protection locked="0"/>
    </xf>
    <xf numFmtId="0" fontId="0" fillId="13" borderId="1" xfId="0" applyFill="1" applyBorder="1" applyAlignment="1" applyProtection="1">
      <alignment horizontal="left"/>
      <protection locked="0"/>
    </xf>
    <xf numFmtId="0" fontId="0" fillId="13" borderId="14" xfId="0" applyFill="1" applyBorder="1" applyAlignment="1" applyProtection="1">
      <alignment horizontal="left"/>
      <protection locked="0"/>
    </xf>
    <xf numFmtId="0" fontId="0" fillId="13" borderId="16" xfId="0" applyFill="1" applyBorder="1" applyAlignment="1" applyProtection="1">
      <alignment horizontal="left"/>
      <protection locked="0"/>
    </xf>
    <xf numFmtId="0" fontId="0" fillId="13" borderId="17" xfId="0" applyFill="1" applyBorder="1" applyAlignment="1" applyProtection="1">
      <alignment horizontal="left"/>
      <protection locked="0"/>
    </xf>
    <xf numFmtId="0" fontId="2" fillId="9" borderId="7" xfId="0" applyFont="1" applyFill="1" applyBorder="1" applyAlignment="1" applyProtection="1">
      <alignment horizontal="center"/>
    </xf>
    <xf numFmtId="0" fontId="2" fillId="9" borderId="9" xfId="0" applyFont="1" applyFill="1" applyBorder="1" applyAlignment="1" applyProtection="1">
      <alignment horizontal="center"/>
    </xf>
    <xf numFmtId="0" fontId="2" fillId="9" borderId="8" xfId="0" applyFont="1" applyFill="1" applyBorder="1" applyAlignment="1" applyProtection="1">
      <alignment horizontal="center"/>
    </xf>
    <xf numFmtId="0" fontId="13" fillId="0" borderId="1" xfId="0" applyFont="1" applyBorder="1" applyAlignment="1" applyProtection="1">
      <alignment horizontal="center" vertical="center"/>
    </xf>
    <xf numFmtId="0" fontId="13" fillId="0" borderId="22" xfId="0" applyFont="1" applyBorder="1" applyAlignment="1" applyProtection="1">
      <alignment horizontal="center" vertical="center"/>
    </xf>
    <xf numFmtId="0" fontId="13" fillId="6" borderId="23" xfId="0" applyFont="1" applyFill="1" applyBorder="1" applyAlignment="1" applyProtection="1">
      <alignment horizontal="center" vertical="center"/>
    </xf>
    <xf numFmtId="0" fontId="13" fillId="6" borderId="24" xfId="0" applyFont="1" applyFill="1" applyBorder="1" applyAlignment="1" applyProtection="1">
      <alignment horizontal="center" vertical="center"/>
    </xf>
    <xf numFmtId="0" fontId="13" fillId="0" borderId="30" xfId="0" applyFont="1" applyBorder="1" applyAlignment="1" applyProtection="1">
      <alignment horizontal="center" vertical="center"/>
    </xf>
    <xf numFmtId="0" fontId="13" fillId="0" borderId="31" xfId="0" applyFont="1" applyBorder="1" applyAlignment="1" applyProtection="1">
      <alignment horizontal="center" vertical="center"/>
    </xf>
    <xf numFmtId="0" fontId="13" fillId="6" borderId="22" xfId="0" applyFont="1" applyFill="1" applyBorder="1" applyAlignment="1" applyProtection="1">
      <alignment horizontal="center" vertical="center"/>
    </xf>
    <xf numFmtId="0" fontId="13" fillId="0" borderId="23" xfId="0" applyFont="1" applyBorder="1" applyAlignment="1" applyProtection="1">
      <alignment horizontal="center" vertical="center"/>
    </xf>
    <xf numFmtId="0" fontId="13" fillId="0" borderId="29" xfId="0" applyFont="1" applyBorder="1" applyAlignment="1" applyProtection="1">
      <alignment horizontal="center" vertical="center"/>
    </xf>
    <xf numFmtId="0" fontId="13" fillId="0" borderId="23" xfId="0" applyFont="1" applyFill="1" applyBorder="1" applyAlignment="1" applyProtection="1">
      <alignment horizontal="left"/>
    </xf>
    <xf numFmtId="0" fontId="13" fillId="0" borderId="24" xfId="0" applyFont="1" applyFill="1" applyBorder="1" applyAlignment="1" applyProtection="1">
      <alignment horizontal="left"/>
    </xf>
    <xf numFmtId="0" fontId="13" fillId="0" borderId="22" xfId="0" applyFont="1" applyBorder="1" applyAlignment="1" applyProtection="1">
      <alignment horizontal="center" vertical="center" wrapText="1"/>
    </xf>
    <xf numFmtId="0" fontId="13" fillId="0" borderId="24" xfId="0" applyFont="1" applyBorder="1" applyAlignment="1" applyProtection="1">
      <alignment horizontal="center" vertical="center" wrapText="1"/>
    </xf>
    <xf numFmtId="0" fontId="3" fillId="5" borderId="37" xfId="0" applyFont="1" applyFill="1" applyBorder="1" applyAlignment="1" applyProtection="1">
      <alignment horizontal="center"/>
    </xf>
    <xf numFmtId="0" fontId="3" fillId="5" borderId="9" xfId="0" applyFont="1" applyFill="1" applyBorder="1" applyAlignment="1" applyProtection="1">
      <alignment horizontal="center"/>
    </xf>
    <xf numFmtId="0" fontId="12" fillId="4" borderId="22" xfId="0" applyFont="1" applyFill="1" applyBorder="1" applyAlignment="1" applyProtection="1">
      <alignment horizontal="center"/>
    </xf>
    <xf numFmtId="0" fontId="12" fillId="4" borderId="23" xfId="0" applyFont="1" applyFill="1" applyBorder="1" applyAlignment="1" applyProtection="1">
      <alignment horizontal="center"/>
    </xf>
    <xf numFmtId="0" fontId="12" fillId="4" borderId="29" xfId="0" applyFont="1" applyFill="1" applyBorder="1" applyAlignment="1" applyProtection="1">
      <alignment horizontal="center"/>
    </xf>
    <xf numFmtId="0" fontId="13" fillId="0" borderId="0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horizontal="left" vertical="top" wrapText="1"/>
    </xf>
    <xf numFmtId="0" fontId="13" fillId="0" borderId="24" xfId="0" applyFont="1" applyBorder="1" applyAlignment="1" applyProtection="1">
      <alignment horizontal="center" vertical="center"/>
    </xf>
    <xf numFmtId="0" fontId="13" fillId="0" borderId="26" xfId="0" applyFont="1" applyBorder="1" applyAlignment="1" applyProtection="1">
      <alignment horizontal="center"/>
    </xf>
    <xf numFmtId="0" fontId="13" fillId="0" borderId="27" xfId="0" applyFont="1" applyBorder="1" applyAlignment="1" applyProtection="1">
      <alignment horizontal="center"/>
    </xf>
    <xf numFmtId="0" fontId="13" fillId="0" borderId="22" xfId="0" applyFont="1" applyBorder="1" applyAlignment="1" applyProtection="1">
      <alignment horizontal="center"/>
    </xf>
    <xf numFmtId="0" fontId="13" fillId="0" borderId="24" xfId="0" applyFont="1" applyBorder="1" applyAlignment="1" applyProtection="1">
      <alignment horizontal="center"/>
    </xf>
    <xf numFmtId="0" fontId="6" fillId="0" borderId="0" xfId="0" applyNumberFormat="1" applyFont="1" applyAlignment="1" applyProtection="1">
      <alignment horizontal="right" vertical="center"/>
    </xf>
    <xf numFmtId="0" fontId="13" fillId="9" borderId="1" xfId="0" applyFont="1" applyFill="1" applyBorder="1" applyAlignment="1" applyProtection="1">
      <alignment horizontal="center"/>
    </xf>
    <xf numFmtId="164" fontId="13" fillId="9" borderId="22" xfId="0" applyNumberFormat="1" applyFont="1" applyFill="1" applyBorder="1" applyAlignment="1" applyProtection="1">
      <alignment horizontal="center"/>
    </xf>
    <xf numFmtId="0" fontId="13" fillId="9" borderId="23" xfId="0" applyFont="1" applyFill="1" applyBorder="1" applyAlignment="1" applyProtection="1">
      <alignment horizontal="center"/>
    </xf>
    <xf numFmtId="0" fontId="13" fillId="9" borderId="24" xfId="0" applyFont="1" applyFill="1" applyBorder="1" applyAlignment="1" applyProtection="1">
      <alignment horizontal="center"/>
    </xf>
    <xf numFmtId="0" fontId="13" fillId="9" borderId="22" xfId="0" applyFont="1" applyFill="1" applyBorder="1" applyAlignment="1" applyProtection="1">
      <alignment horizontal="center"/>
    </xf>
    <xf numFmtId="0" fontId="6" fillId="0" borderId="0" xfId="0" applyFont="1" applyAlignment="1" applyProtection="1">
      <alignment horizontal="left" vertical="center"/>
    </xf>
    <xf numFmtId="0" fontId="13" fillId="0" borderId="22" xfId="0" applyFont="1" applyFill="1" applyBorder="1" applyAlignment="1" applyProtection="1">
      <alignment horizontal="left"/>
    </xf>
    <xf numFmtId="0" fontId="13" fillId="2" borderId="22" xfId="0" applyNumberFormat="1" applyFont="1" applyFill="1" applyBorder="1" applyAlignment="1" applyProtection="1">
      <alignment horizontal="center"/>
    </xf>
    <xf numFmtId="0" fontId="13" fillId="2" borderId="23" xfId="0" applyNumberFormat="1" applyFont="1" applyFill="1" applyBorder="1" applyAlignment="1" applyProtection="1">
      <alignment horizontal="center"/>
    </xf>
    <xf numFmtId="0" fontId="13" fillId="2" borderId="24" xfId="0" applyNumberFormat="1" applyFont="1" applyFill="1" applyBorder="1" applyAlignment="1" applyProtection="1">
      <alignment horizontal="center"/>
    </xf>
    <xf numFmtId="0" fontId="3" fillId="8" borderId="22" xfId="0" applyFont="1" applyFill="1" applyBorder="1" applyAlignment="1" applyProtection="1">
      <alignment horizontal="center"/>
    </xf>
    <xf numFmtId="0" fontId="3" fillId="8" borderId="23" xfId="0" applyFont="1" applyFill="1" applyBorder="1" applyAlignment="1" applyProtection="1">
      <alignment horizontal="center"/>
    </xf>
    <xf numFmtId="0" fontId="3" fillId="7" borderId="22" xfId="0" applyFont="1" applyFill="1" applyBorder="1" applyAlignment="1" applyProtection="1">
      <alignment horizontal="center"/>
    </xf>
    <xf numFmtId="0" fontId="3" fillId="7" borderId="23" xfId="0" applyFont="1" applyFill="1" applyBorder="1" applyAlignment="1" applyProtection="1">
      <alignment horizontal="center"/>
    </xf>
  </cellXfs>
  <cellStyles count="1">
    <cellStyle name="Normal" xfId="0" builtinId="0"/>
  </cellStyles>
  <dxfs count="4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0099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/>
  <colors>
    <mruColors>
      <color rgb="FFCCCCFF"/>
      <color rgb="FF6666FF"/>
      <color rgb="FFFFFF99"/>
      <color rgb="FFCCFF99"/>
      <color rgb="FF99FF66"/>
      <color rgb="FFCCECFF"/>
      <color rgb="FF99CCFF"/>
      <color rgb="FFFFFFCC"/>
      <color rgb="FF0066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125727</xdr:colOff>
      <xdr:row>32</xdr:row>
      <xdr:rowOff>76199</xdr:rowOff>
    </xdr:from>
    <xdr:to>
      <xdr:col>38</xdr:col>
      <xdr:colOff>85723</xdr:colOff>
      <xdr:row>40</xdr:row>
      <xdr:rowOff>76199</xdr:rowOff>
    </xdr:to>
    <xdr:grpSp>
      <xdr:nvGrpSpPr>
        <xdr:cNvPr id="4" name="Groupe 3"/>
        <xdr:cNvGrpSpPr/>
      </xdr:nvGrpSpPr>
      <xdr:grpSpPr>
        <a:xfrm>
          <a:off x="9803127" y="5448299"/>
          <a:ext cx="3312796" cy="1295400"/>
          <a:chOff x="9227820" y="3581400"/>
          <a:chExt cx="3214359" cy="1281060"/>
        </a:xfrm>
      </xdr:grpSpPr>
      <xdr:sp macro="" textlink="">
        <xdr:nvSpPr>
          <xdr:cNvPr id="5" name="ZoneTexte 4"/>
          <xdr:cNvSpPr txBox="1"/>
        </xdr:nvSpPr>
        <xdr:spPr>
          <a:xfrm>
            <a:off x="9623380" y="3589020"/>
            <a:ext cx="2818799" cy="1273440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fr-FR" sz="1100" b="1" baseline="0">
                <a:ln>
                  <a:noFill/>
                </a:ln>
                <a:solidFill>
                  <a:srgbClr val="FF0000"/>
                </a:solidFill>
                <a:effectLst/>
              </a:rPr>
              <a:t>Attention</a:t>
            </a:r>
            <a:r>
              <a:rPr lang="fr-FR" sz="1100" baseline="0">
                <a:ln>
                  <a:noFill/>
                </a:ln>
                <a:solidFill>
                  <a:sysClr val="windowText" lastClr="000000"/>
                </a:solidFill>
                <a:effectLst/>
              </a:rPr>
              <a:t> </a:t>
            </a:r>
          </a:p>
          <a:p>
            <a:pPr algn="l"/>
            <a:r>
              <a:rPr lang="fr-FR" sz="1100" baseline="0">
                <a:ln>
                  <a:noFill/>
                </a:ln>
                <a:solidFill>
                  <a:sysClr val="windowText" lastClr="000000"/>
                </a:solidFill>
                <a:effectLst/>
              </a:rPr>
              <a:t>les heures renseignées pour une journée </a:t>
            </a:r>
            <a:r>
              <a:rPr lang="fr-FR" sz="1100" b="1" baseline="0">
                <a:ln>
                  <a:noFill/>
                </a:ln>
                <a:solidFill>
                  <a:sysClr val="windowText" lastClr="000000"/>
                </a:solidFill>
                <a:effectLst/>
              </a:rPr>
              <a:t>ne peuvent pas dépasser 7,7.</a:t>
            </a:r>
          </a:p>
          <a:p>
            <a:pPr algn="l"/>
            <a:endParaRPr lang="fr-FR" sz="1100" baseline="0">
              <a:ln>
                <a:noFill/>
              </a:ln>
              <a:solidFill>
                <a:sysClr val="windowText" lastClr="000000"/>
              </a:solidFill>
              <a:effectLst/>
            </a:endParaRPr>
          </a:p>
          <a:p>
            <a:pPr algn="l"/>
            <a:r>
              <a:rPr lang="fr-FR" sz="1100" baseline="0">
                <a:ln>
                  <a:noFill/>
                </a:ln>
                <a:solidFill>
                  <a:sysClr val="windowText" lastClr="000000"/>
                </a:solidFill>
                <a:effectLst/>
              </a:rPr>
              <a:t>Si une des cellules est rouge, merci de rectifier les heures de la journée en question.</a:t>
            </a:r>
          </a:p>
        </xdr:txBody>
      </xdr:sp>
      <xdr:pic>
        <xdr:nvPicPr>
          <xdr:cNvPr id="6" name="Image 5" descr="http://www.creationdesitesweb-webartmedia.com/ressources/png/logo_erreur.png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27820" y="3581400"/>
            <a:ext cx="396240" cy="39624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tonneau.n/AppData/Local/Microsoft/Windows/Temporary%20Internet%20Files/Content.Outlook/B5UVJ1GX/EXE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A RENSEIGNER"/>
      <sheetName val="JANV15"/>
      <sheetName val="FEV15"/>
      <sheetName val="MARS15 "/>
      <sheetName val="AVRIL15"/>
      <sheetName val="MAI15"/>
      <sheetName val="JUIN15"/>
      <sheetName val="JUIL15"/>
      <sheetName val="AOUT15"/>
      <sheetName val="SEP15"/>
      <sheetName val="OCT15 "/>
      <sheetName val="NOV15"/>
      <sheetName val="DEC15"/>
    </sheetNames>
    <sheetDataSet>
      <sheetData sheetId="0" refreshError="1"/>
      <sheetData sheetId="1" refreshError="1">
        <row r="5">
          <cell r="C5">
            <v>2015</v>
          </cell>
        </row>
        <row r="31">
          <cell r="U31">
            <v>42005</v>
          </cell>
        </row>
        <row r="32">
          <cell r="U32">
            <v>42100</v>
          </cell>
        </row>
        <row r="33">
          <cell r="U33">
            <v>42125</v>
          </cell>
        </row>
        <row r="34">
          <cell r="U34">
            <v>42132</v>
          </cell>
        </row>
        <row r="35">
          <cell r="U35">
            <v>42138</v>
          </cell>
        </row>
        <row r="36">
          <cell r="U36">
            <v>42149</v>
          </cell>
        </row>
        <row r="37">
          <cell r="U37">
            <v>42199</v>
          </cell>
        </row>
        <row r="38">
          <cell r="U38">
            <v>42231</v>
          </cell>
        </row>
        <row r="39">
          <cell r="U39">
            <v>42319</v>
          </cell>
        </row>
        <row r="40">
          <cell r="U40">
            <v>42363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1"/>
  <sheetViews>
    <sheetView zoomScaleNormal="100" workbookViewId="0">
      <selection activeCell="B15" sqref="B15:D15"/>
    </sheetView>
  </sheetViews>
  <sheetFormatPr baseColWidth="10" defaultRowHeight="14.25" x14ac:dyDescent="0.2"/>
  <cols>
    <col min="1" max="1" width="3.75" customWidth="1"/>
    <col min="2" max="2" width="26.125" customWidth="1"/>
    <col min="3" max="3" width="24.875" customWidth="1"/>
    <col min="4" max="4" width="23.625" customWidth="1"/>
    <col min="5" max="15" width="0" hidden="1" customWidth="1"/>
    <col min="18" max="18" width="13" customWidth="1"/>
    <col min="19" max="19" width="12.75" customWidth="1"/>
    <col min="20" max="20" width="15.875" customWidth="1"/>
    <col min="21" max="21" width="12.875" customWidth="1"/>
  </cols>
  <sheetData>
    <row r="1" spans="2:22" x14ac:dyDescent="0.2">
      <c r="B1" s="3"/>
      <c r="C1" s="3"/>
      <c r="D1" s="3"/>
    </row>
    <row r="2" spans="2:22" ht="13.9" customHeight="1" x14ac:dyDescent="0.2">
      <c r="B2" s="3"/>
      <c r="C2" s="101" t="s">
        <v>62</v>
      </c>
    </row>
    <row r="3" spans="2:22" ht="13.9" customHeight="1" x14ac:dyDescent="0.2">
      <c r="B3" s="3"/>
      <c r="C3" s="101"/>
      <c r="D3" s="37"/>
    </row>
    <row r="5" spans="2:22" ht="18" x14ac:dyDescent="0.2">
      <c r="B5" s="39"/>
      <c r="C5" s="38" t="s">
        <v>63</v>
      </c>
      <c r="D5" s="94">
        <v>2015</v>
      </c>
    </row>
    <row r="6" spans="2:22" ht="15" thickBot="1" x14ac:dyDescent="0.25">
      <c r="B6" s="3"/>
      <c r="C6" s="3"/>
      <c r="D6" s="3"/>
    </row>
    <row r="7" spans="2:22" ht="15.75" thickBot="1" x14ac:dyDescent="0.3">
      <c r="B7" s="108" t="s">
        <v>1</v>
      </c>
      <c r="C7" s="109"/>
      <c r="D7" s="110"/>
      <c r="Q7" s="71" t="s">
        <v>77</v>
      </c>
      <c r="R7" s="71" t="s">
        <v>78</v>
      </c>
      <c r="S7" s="71" t="s">
        <v>74</v>
      </c>
      <c r="T7" s="71" t="s">
        <v>75</v>
      </c>
      <c r="U7" s="71" t="s">
        <v>16</v>
      </c>
      <c r="V7" s="71" t="s">
        <v>76</v>
      </c>
    </row>
    <row r="8" spans="2:22" ht="15.75" thickBot="1" x14ac:dyDescent="0.3">
      <c r="B8" s="7"/>
      <c r="C8" s="7"/>
      <c r="D8" s="7"/>
      <c r="Q8" s="70"/>
      <c r="R8" s="70"/>
      <c r="S8" s="70"/>
      <c r="T8" s="70"/>
      <c r="U8" s="70"/>
      <c r="V8" s="70"/>
    </row>
    <row r="9" spans="2:22" ht="15" x14ac:dyDescent="0.25">
      <c r="B9" s="8" t="s">
        <v>3</v>
      </c>
      <c r="C9" s="102"/>
      <c r="D9" s="103"/>
      <c r="Q9" s="72">
        <v>42005</v>
      </c>
      <c r="R9" s="72">
        <v>42035</v>
      </c>
      <c r="S9" s="73">
        <f>NETWORKDAYS(Q9,R9,$T$9:$T$20)</f>
        <v>21</v>
      </c>
      <c r="T9" s="74">
        <v>42005</v>
      </c>
      <c r="U9" s="73" t="s">
        <v>17</v>
      </c>
      <c r="V9" s="73" t="s">
        <v>30</v>
      </c>
    </row>
    <row r="10" spans="2:22" x14ac:dyDescent="0.2">
      <c r="B10" s="9" t="s">
        <v>2</v>
      </c>
      <c r="C10" s="75"/>
      <c r="D10" s="76"/>
      <c r="Q10" s="72">
        <v>42036</v>
      </c>
      <c r="R10" s="72">
        <v>42063</v>
      </c>
      <c r="S10" s="73">
        <f t="shared" ref="S10:S20" si="0">NETWORKDAYS(Q10,R10,$T$9:$T$20)</f>
        <v>20</v>
      </c>
      <c r="T10" s="74">
        <v>42100</v>
      </c>
      <c r="U10" s="73" t="s">
        <v>18</v>
      </c>
      <c r="V10" s="73" t="s">
        <v>41</v>
      </c>
    </row>
    <row r="11" spans="2:22" x14ac:dyDescent="0.2">
      <c r="B11" s="9" t="s">
        <v>4</v>
      </c>
      <c r="C11" s="77"/>
      <c r="D11" s="78"/>
      <c r="Q11" s="72">
        <v>42064</v>
      </c>
      <c r="R11" s="72">
        <v>42094</v>
      </c>
      <c r="S11" s="73">
        <f t="shared" si="0"/>
        <v>22</v>
      </c>
      <c r="T11" s="74">
        <v>42125</v>
      </c>
      <c r="U11" s="73" t="s">
        <v>19</v>
      </c>
      <c r="V11" s="73" t="s">
        <v>40</v>
      </c>
    </row>
    <row r="12" spans="2:22" x14ac:dyDescent="0.2">
      <c r="B12" s="9" t="s">
        <v>5</v>
      </c>
      <c r="C12" s="104"/>
      <c r="D12" s="105"/>
      <c r="Q12" s="72">
        <v>42095</v>
      </c>
      <c r="R12" s="72">
        <v>42124</v>
      </c>
      <c r="S12" s="73">
        <f t="shared" si="0"/>
        <v>21</v>
      </c>
      <c r="T12" s="74">
        <v>42132</v>
      </c>
      <c r="U12" s="73" t="s">
        <v>20</v>
      </c>
      <c r="V12" s="73" t="s">
        <v>42</v>
      </c>
    </row>
    <row r="13" spans="2:22" ht="15" thickBot="1" x14ac:dyDescent="0.25">
      <c r="B13" s="10" t="s">
        <v>37</v>
      </c>
      <c r="C13" s="106"/>
      <c r="D13" s="107"/>
      <c r="Q13" s="72">
        <v>42125</v>
      </c>
      <c r="R13" s="72">
        <v>42155</v>
      </c>
      <c r="S13" s="73">
        <f t="shared" si="0"/>
        <v>17</v>
      </c>
      <c r="T13" s="74">
        <v>42138</v>
      </c>
      <c r="U13" s="73" t="s">
        <v>21</v>
      </c>
      <c r="V13" s="73" t="s">
        <v>43</v>
      </c>
    </row>
    <row r="14" spans="2:22" ht="15" thickBot="1" x14ac:dyDescent="0.25">
      <c r="B14" s="3"/>
      <c r="C14" s="3"/>
      <c r="D14" s="3"/>
      <c r="Q14" s="72">
        <v>42156</v>
      </c>
      <c r="R14" s="72">
        <v>42185</v>
      </c>
      <c r="S14" s="73">
        <f t="shared" si="0"/>
        <v>22</v>
      </c>
      <c r="T14" s="74">
        <v>42149</v>
      </c>
      <c r="U14" s="73" t="s">
        <v>22</v>
      </c>
      <c r="V14" s="73"/>
    </row>
    <row r="15" spans="2:22" ht="15.75" thickBot="1" x14ac:dyDescent="0.3">
      <c r="B15" s="108"/>
      <c r="C15" s="109"/>
      <c r="D15" s="110"/>
      <c r="Q15" s="72">
        <v>42186</v>
      </c>
      <c r="R15" s="72">
        <v>42216</v>
      </c>
      <c r="S15" s="73">
        <f t="shared" si="0"/>
        <v>22</v>
      </c>
      <c r="T15" s="74">
        <v>42199</v>
      </c>
      <c r="U15" s="73" t="s">
        <v>23</v>
      </c>
      <c r="V15" s="73"/>
    </row>
    <row r="16" spans="2:22" ht="15.75" thickBot="1" x14ac:dyDescent="0.3">
      <c r="B16" s="7"/>
      <c r="C16" s="7"/>
      <c r="D16" s="7"/>
      <c r="Q16" s="72">
        <v>42217</v>
      </c>
      <c r="R16" s="72">
        <v>42247</v>
      </c>
      <c r="S16" s="73">
        <f t="shared" si="0"/>
        <v>21</v>
      </c>
      <c r="T16" s="74">
        <v>42231</v>
      </c>
      <c r="U16" s="73" t="s">
        <v>24</v>
      </c>
      <c r="V16" s="73"/>
    </row>
    <row r="17" spans="2:22" ht="15" x14ac:dyDescent="0.25">
      <c r="B17" s="79" t="s">
        <v>6</v>
      </c>
      <c r="C17" s="80"/>
      <c r="D17" s="85"/>
      <c r="Q17" s="72">
        <v>42248</v>
      </c>
      <c r="R17" s="72">
        <v>42277</v>
      </c>
      <c r="S17" s="73">
        <f t="shared" si="0"/>
        <v>22</v>
      </c>
      <c r="T17" s="74">
        <v>42309</v>
      </c>
      <c r="U17" s="73" t="s">
        <v>25</v>
      </c>
      <c r="V17" s="73"/>
    </row>
    <row r="18" spans="2:22" x14ac:dyDescent="0.2">
      <c r="B18" s="11" t="s">
        <v>9</v>
      </c>
      <c r="C18" s="44" t="s">
        <v>65</v>
      </c>
      <c r="D18" s="86"/>
      <c r="Q18" s="72">
        <v>42278</v>
      </c>
      <c r="R18" s="72">
        <v>42308</v>
      </c>
      <c r="S18" s="73">
        <f t="shared" si="0"/>
        <v>22</v>
      </c>
      <c r="T18" s="74">
        <v>42319</v>
      </c>
      <c r="U18" s="73" t="s">
        <v>26</v>
      </c>
      <c r="V18" s="73"/>
    </row>
    <row r="19" spans="2:22" x14ac:dyDescent="0.2">
      <c r="B19" s="11" t="s">
        <v>10</v>
      </c>
      <c r="C19" s="64"/>
      <c r="D19" s="65"/>
      <c r="Q19" s="72">
        <v>42309</v>
      </c>
      <c r="R19" s="72">
        <v>42338</v>
      </c>
      <c r="S19" s="73">
        <f t="shared" si="0"/>
        <v>20</v>
      </c>
      <c r="T19" s="74">
        <v>42363</v>
      </c>
      <c r="U19" s="73" t="s">
        <v>27</v>
      </c>
      <c r="V19" s="73"/>
    </row>
    <row r="20" spans="2:22" x14ac:dyDescent="0.2">
      <c r="B20" s="11" t="s">
        <v>7</v>
      </c>
      <c r="C20" s="66"/>
      <c r="D20" s="67"/>
      <c r="Q20" s="72">
        <v>42339</v>
      </c>
      <c r="R20" s="72">
        <v>42369</v>
      </c>
      <c r="S20" s="73">
        <f t="shared" si="0"/>
        <v>22</v>
      </c>
      <c r="T20" s="70"/>
      <c r="U20" s="73" t="s">
        <v>28</v>
      </c>
      <c r="V20" s="73"/>
    </row>
    <row r="21" spans="2:22" ht="15" thickBot="1" x14ac:dyDescent="0.25">
      <c r="B21" s="87" t="s">
        <v>8</v>
      </c>
      <c r="C21" s="88"/>
      <c r="D21" s="89"/>
      <c r="Q21" s="70"/>
      <c r="R21" s="70"/>
      <c r="S21" s="70"/>
      <c r="T21" s="70"/>
      <c r="U21" s="73" t="s">
        <v>29</v>
      </c>
      <c r="V21" s="73"/>
    </row>
    <row r="22" spans="2:22" ht="15" thickBot="1" x14ac:dyDescent="0.25">
      <c r="B22" s="3"/>
      <c r="C22" s="3"/>
      <c r="D22" s="3"/>
    </row>
    <row r="23" spans="2:22" ht="15" x14ac:dyDescent="0.25">
      <c r="B23" s="82" t="s">
        <v>11</v>
      </c>
      <c r="C23" s="83"/>
      <c r="D23" s="84"/>
    </row>
    <row r="24" spans="2:22" x14ac:dyDescent="0.2">
      <c r="B24" s="11" t="s">
        <v>9</v>
      </c>
      <c r="C24" s="44" t="s">
        <v>66</v>
      </c>
      <c r="D24" s="86"/>
      <c r="U24" s="1"/>
    </row>
    <row r="25" spans="2:22" x14ac:dyDescent="0.2">
      <c r="B25" s="11" t="s">
        <v>10</v>
      </c>
      <c r="C25" s="95"/>
      <c r="D25" s="96"/>
      <c r="U25" s="1"/>
      <c r="V25" s="29"/>
    </row>
    <row r="26" spans="2:22" x14ac:dyDescent="0.2">
      <c r="B26" s="11" t="s">
        <v>7</v>
      </c>
      <c r="C26" s="97"/>
      <c r="D26" s="98"/>
      <c r="V26" s="29"/>
    </row>
    <row r="27" spans="2:22" ht="15" thickBot="1" x14ac:dyDescent="0.25">
      <c r="B27" s="87" t="s">
        <v>8</v>
      </c>
      <c r="C27" s="99"/>
      <c r="D27" s="100"/>
      <c r="V27" s="29"/>
    </row>
    <row r="28" spans="2:22" ht="15" thickBot="1" x14ac:dyDescent="0.25">
      <c r="B28" s="11"/>
      <c r="C28" s="4"/>
      <c r="D28" s="42"/>
      <c r="V28" s="29"/>
    </row>
    <row r="29" spans="2:22" ht="15" x14ac:dyDescent="0.25">
      <c r="B29" s="79" t="s">
        <v>70</v>
      </c>
      <c r="C29" s="80"/>
      <c r="D29" s="81"/>
      <c r="V29" s="29"/>
    </row>
    <row r="30" spans="2:22" x14ac:dyDescent="0.2">
      <c r="B30" s="11" t="s">
        <v>9</v>
      </c>
      <c r="C30" s="44" t="s">
        <v>67</v>
      </c>
      <c r="D30" s="86"/>
    </row>
    <row r="31" spans="2:22" x14ac:dyDescent="0.2">
      <c r="B31" s="11" t="s">
        <v>10</v>
      </c>
      <c r="C31" s="95"/>
      <c r="D31" s="96"/>
    </row>
    <row r="32" spans="2:22" x14ac:dyDescent="0.2">
      <c r="B32" s="11" t="s">
        <v>7</v>
      </c>
      <c r="C32" s="97"/>
      <c r="D32" s="98"/>
      <c r="V32" s="36">
        <v>0.5</v>
      </c>
    </row>
    <row r="33" spans="1:22" ht="15" thickBot="1" x14ac:dyDescent="0.25">
      <c r="B33" s="87" t="s">
        <v>8</v>
      </c>
      <c r="C33" s="99"/>
      <c r="D33" s="100"/>
      <c r="V33">
        <v>1</v>
      </c>
    </row>
    <row r="34" spans="1:22" s="43" customFormat="1" ht="15" thickBot="1" x14ac:dyDescent="0.25">
      <c r="A34"/>
      <c r="B34" s="11"/>
      <c r="C34" s="4"/>
      <c r="D34" s="42"/>
    </row>
    <row r="35" spans="1:22" ht="15" x14ac:dyDescent="0.25">
      <c r="B35" s="82" t="s">
        <v>71</v>
      </c>
      <c r="C35" s="83"/>
      <c r="D35" s="84"/>
    </row>
    <row r="36" spans="1:22" x14ac:dyDescent="0.2">
      <c r="B36" s="11" t="s">
        <v>9</v>
      </c>
      <c r="C36" s="44" t="s">
        <v>68</v>
      </c>
      <c r="D36" s="86"/>
    </row>
    <row r="37" spans="1:22" x14ac:dyDescent="0.2">
      <c r="B37" s="11" t="s">
        <v>10</v>
      </c>
      <c r="C37" s="95"/>
      <c r="D37" s="96"/>
    </row>
    <row r="38" spans="1:22" x14ac:dyDescent="0.2">
      <c r="B38" s="11" t="s">
        <v>7</v>
      </c>
      <c r="C38" s="97"/>
      <c r="D38" s="98"/>
    </row>
    <row r="39" spans="1:22" ht="15" thickBot="1" x14ac:dyDescent="0.25">
      <c r="B39" s="87" t="s">
        <v>8</v>
      </c>
      <c r="C39" s="99"/>
      <c r="D39" s="100"/>
    </row>
    <row r="40" spans="1:22" ht="15" thickBot="1" x14ac:dyDescent="0.25">
      <c r="B40" s="3"/>
      <c r="C40" s="3"/>
      <c r="D40" s="3"/>
    </row>
    <row r="41" spans="1:22" ht="15" x14ac:dyDescent="0.25">
      <c r="B41" s="79" t="s">
        <v>72</v>
      </c>
      <c r="C41" s="80"/>
      <c r="D41" s="81"/>
    </row>
    <row r="42" spans="1:22" x14ac:dyDescent="0.2">
      <c r="B42" s="11" t="s">
        <v>9</v>
      </c>
      <c r="C42" s="44" t="s">
        <v>69</v>
      </c>
      <c r="D42" s="86"/>
    </row>
    <row r="43" spans="1:22" x14ac:dyDescent="0.2">
      <c r="B43" s="11" t="s">
        <v>10</v>
      </c>
      <c r="C43" s="95"/>
      <c r="D43" s="96"/>
    </row>
    <row r="44" spans="1:22" x14ac:dyDescent="0.2">
      <c r="B44" s="11" t="s">
        <v>7</v>
      </c>
      <c r="C44" s="97"/>
      <c r="D44" s="98"/>
    </row>
    <row r="45" spans="1:22" ht="15" thickBot="1" x14ac:dyDescent="0.25">
      <c r="B45" s="87" t="s">
        <v>8</v>
      </c>
      <c r="C45" s="99"/>
      <c r="D45" s="100"/>
    </row>
    <row r="46" spans="1:22" x14ac:dyDescent="0.2">
      <c r="B46" s="4"/>
      <c r="C46" s="4"/>
      <c r="D46" s="4"/>
    </row>
    <row r="47" spans="1:22" x14ac:dyDescent="0.2">
      <c r="B47" s="4"/>
      <c r="C47" s="4"/>
      <c r="D47" s="4"/>
    </row>
    <row r="48" spans="1:22" x14ac:dyDescent="0.2">
      <c r="B48" s="4"/>
      <c r="C48" s="4"/>
      <c r="D48" s="4"/>
    </row>
    <row r="49" spans="2:4" x14ac:dyDescent="0.2">
      <c r="B49" s="4"/>
      <c r="C49" s="4"/>
      <c r="D49" s="4"/>
    </row>
    <row r="50" spans="2:4" x14ac:dyDescent="0.2">
      <c r="B50" s="4"/>
      <c r="C50" s="4"/>
      <c r="D50" s="4"/>
    </row>
    <row r="51" spans="2:4" x14ac:dyDescent="0.2">
      <c r="B51" s="4"/>
      <c r="C51" s="4"/>
      <c r="D51" s="4"/>
    </row>
  </sheetData>
  <mergeCells count="18">
    <mergeCell ref="C2:C3"/>
    <mergeCell ref="C31:D31"/>
    <mergeCell ref="C32:D32"/>
    <mergeCell ref="C33:D33"/>
    <mergeCell ref="C25:D25"/>
    <mergeCell ref="C26:D26"/>
    <mergeCell ref="C27:D27"/>
    <mergeCell ref="C9:D9"/>
    <mergeCell ref="C12:D12"/>
    <mergeCell ref="C13:D13"/>
    <mergeCell ref="B7:D7"/>
    <mergeCell ref="B15:D15"/>
    <mergeCell ref="C43:D43"/>
    <mergeCell ref="C44:D44"/>
    <mergeCell ref="C45:D45"/>
    <mergeCell ref="C37:D37"/>
    <mergeCell ref="C38:D38"/>
    <mergeCell ref="C39:D39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91" orientation="portrait" r:id="rId1"/>
  <colBreaks count="1" manualBreakCount="1">
    <brk id="15" max="44" man="1"/>
  </colBreaks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M53"/>
  <sheetViews>
    <sheetView showZeros="0" tabSelected="1" zoomScaleNormal="100" workbookViewId="0">
      <selection activeCell="V3" sqref="V3:AC4"/>
    </sheetView>
  </sheetViews>
  <sheetFormatPr baseColWidth="10" defaultRowHeight="14.25" x14ac:dyDescent="0.2"/>
  <cols>
    <col min="1" max="1" width="10.25" customWidth="1"/>
    <col min="2" max="2" width="10.625" customWidth="1"/>
    <col min="3" max="32" width="3.125" customWidth="1"/>
    <col min="33" max="33" width="4.25" customWidth="1"/>
    <col min="34" max="34" width="8.125" customWidth="1"/>
  </cols>
  <sheetData>
    <row r="1" spans="1:39" x14ac:dyDescent="0.2">
      <c r="A1" s="2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9" x14ac:dyDescent="0.2">
      <c r="A2" s="2"/>
      <c r="B2" s="2"/>
      <c r="K2" s="3"/>
      <c r="M2" s="17" t="s">
        <v>58</v>
      </c>
      <c r="O2" s="17"/>
      <c r="P2" s="17"/>
      <c r="Q2" s="17"/>
      <c r="R2" s="17"/>
      <c r="S2" s="17"/>
      <c r="U2" s="3"/>
      <c r="V2" s="12">
        <f>'A RENSEIGNER'!$C$9</f>
        <v>0</v>
      </c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9" ht="18" customHeight="1" x14ac:dyDescent="0.2">
      <c r="A3" s="2"/>
      <c r="B3" s="2"/>
      <c r="C3" s="3"/>
      <c r="D3" s="3"/>
      <c r="E3" s="136" t="s">
        <v>60</v>
      </c>
      <c r="F3" s="136"/>
      <c r="G3" s="136"/>
      <c r="H3" s="136"/>
      <c r="I3" s="136"/>
      <c r="J3" s="142">
        <f>'A RENSEIGNER'!D5</f>
        <v>2015</v>
      </c>
      <c r="K3" s="142"/>
      <c r="L3" s="142"/>
      <c r="M3" s="17" t="s">
        <v>44</v>
      </c>
      <c r="O3" s="17"/>
      <c r="P3" s="17"/>
      <c r="Q3" s="17"/>
      <c r="R3" s="17"/>
      <c r="S3" s="17"/>
      <c r="U3" s="28"/>
      <c r="V3" s="130">
        <f>'A RENSEIGNER'!$C$10</f>
        <v>0</v>
      </c>
      <c r="W3" s="130"/>
      <c r="X3" s="130"/>
      <c r="Y3" s="130"/>
      <c r="Z3" s="130"/>
      <c r="AA3" s="130"/>
      <c r="AB3" s="130"/>
      <c r="AC3" s="130"/>
      <c r="AD3" s="3"/>
      <c r="AE3" s="3"/>
      <c r="AF3" s="3"/>
      <c r="AG3" s="3"/>
      <c r="AH3" s="3"/>
    </row>
    <row r="4" spans="1:39" ht="24.75" customHeight="1" x14ac:dyDescent="0.2">
      <c r="A4" s="129"/>
      <c r="B4" s="129"/>
      <c r="C4" s="129"/>
      <c r="D4" s="129"/>
      <c r="E4" s="15"/>
      <c r="F4" s="15"/>
      <c r="G4" s="15"/>
      <c r="H4" s="15"/>
      <c r="I4" s="15"/>
      <c r="J4" s="3"/>
      <c r="K4" s="3"/>
      <c r="L4" s="3"/>
      <c r="M4" s="3"/>
      <c r="N4" s="3"/>
      <c r="O4" s="3"/>
      <c r="P4" s="3"/>
      <c r="Q4" s="3"/>
      <c r="R4" s="3"/>
      <c r="S4" s="3"/>
      <c r="T4" s="28"/>
      <c r="U4" s="28"/>
      <c r="V4" s="130"/>
      <c r="W4" s="130"/>
      <c r="X4" s="130"/>
      <c r="Y4" s="130"/>
      <c r="Z4" s="130"/>
      <c r="AA4" s="130"/>
      <c r="AB4" s="130"/>
      <c r="AC4" s="130"/>
      <c r="AD4" s="3"/>
      <c r="AE4" s="3"/>
      <c r="AF4" s="3"/>
      <c r="AG4" s="3"/>
      <c r="AH4" s="3"/>
      <c r="AJ4" s="29"/>
      <c r="AK4" s="29"/>
      <c r="AM4" s="29"/>
    </row>
    <row r="5" spans="1:39" ht="7.5" customHeight="1" thickBot="1" x14ac:dyDescent="0.25">
      <c r="A5" s="16"/>
      <c r="B5" s="16"/>
      <c r="C5" s="16"/>
      <c r="D5" s="16"/>
      <c r="E5" s="16"/>
      <c r="F5" s="16"/>
      <c r="G5" s="16"/>
      <c r="H5" s="16"/>
      <c r="I5" s="16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M5" s="29"/>
    </row>
    <row r="6" spans="1:39" ht="12.95" customHeight="1" x14ac:dyDescent="0.2">
      <c r="A6" s="132" t="s">
        <v>38</v>
      </c>
      <c r="B6" s="133"/>
      <c r="C6" s="41">
        <v>1</v>
      </c>
      <c r="D6" s="18">
        <v>2</v>
      </c>
      <c r="E6" s="18">
        <v>3</v>
      </c>
      <c r="F6" s="18">
        <v>4</v>
      </c>
      <c r="G6" s="18">
        <v>5</v>
      </c>
      <c r="H6" s="18">
        <v>6</v>
      </c>
      <c r="I6" s="19">
        <v>7</v>
      </c>
      <c r="J6" s="20">
        <v>8</v>
      </c>
      <c r="K6" s="20">
        <v>9</v>
      </c>
      <c r="L6" s="20">
        <v>10</v>
      </c>
      <c r="M6" s="20">
        <v>11</v>
      </c>
      <c r="N6" s="20">
        <v>12</v>
      </c>
      <c r="O6" s="20">
        <v>13</v>
      </c>
      <c r="P6" s="20">
        <v>14</v>
      </c>
      <c r="Q6" s="20">
        <v>15</v>
      </c>
      <c r="R6" s="20">
        <v>16</v>
      </c>
      <c r="S6" s="20">
        <v>17</v>
      </c>
      <c r="T6" s="20">
        <v>18</v>
      </c>
      <c r="U6" s="20">
        <v>19</v>
      </c>
      <c r="V6" s="20">
        <v>20</v>
      </c>
      <c r="W6" s="20">
        <v>21</v>
      </c>
      <c r="X6" s="20">
        <v>22</v>
      </c>
      <c r="Y6" s="20">
        <v>23</v>
      </c>
      <c r="Z6" s="20">
        <v>24</v>
      </c>
      <c r="AA6" s="20">
        <v>25</v>
      </c>
      <c r="AB6" s="20">
        <v>26</v>
      </c>
      <c r="AC6" s="20">
        <v>27</v>
      </c>
      <c r="AD6" s="20">
        <v>28</v>
      </c>
      <c r="AE6" s="20">
        <v>29</v>
      </c>
      <c r="AF6" s="20">
        <v>30</v>
      </c>
      <c r="AG6" s="45">
        <v>31</v>
      </c>
      <c r="AH6" s="115" t="s">
        <v>12</v>
      </c>
    </row>
    <row r="7" spans="1:39" ht="12.95" customHeight="1" x14ac:dyDescent="0.2">
      <c r="A7" s="134" t="s">
        <v>39</v>
      </c>
      <c r="B7" s="135"/>
      <c r="C7" s="34" t="s">
        <v>54</v>
      </c>
      <c r="D7" s="22" t="s">
        <v>50</v>
      </c>
      <c r="E7" s="21" t="s">
        <v>55</v>
      </c>
      <c r="F7" s="21" t="s">
        <v>56</v>
      </c>
      <c r="G7" s="22" t="s">
        <v>51</v>
      </c>
      <c r="H7" s="22" t="s">
        <v>52</v>
      </c>
      <c r="I7" s="22" t="s">
        <v>53</v>
      </c>
      <c r="J7" s="22" t="s">
        <v>54</v>
      </c>
      <c r="K7" s="22" t="s">
        <v>50</v>
      </c>
      <c r="L7" s="21" t="s">
        <v>55</v>
      </c>
      <c r="M7" s="21" t="s">
        <v>56</v>
      </c>
      <c r="N7" s="22" t="s">
        <v>51</v>
      </c>
      <c r="O7" s="22" t="s">
        <v>52</v>
      </c>
      <c r="P7" s="22" t="s">
        <v>53</v>
      </c>
      <c r="Q7" s="22" t="s">
        <v>54</v>
      </c>
      <c r="R7" s="22" t="s">
        <v>50</v>
      </c>
      <c r="S7" s="21" t="s">
        <v>55</v>
      </c>
      <c r="T7" s="21" t="s">
        <v>56</v>
      </c>
      <c r="U7" s="22" t="s">
        <v>51</v>
      </c>
      <c r="V7" s="22" t="s">
        <v>52</v>
      </c>
      <c r="W7" s="22" t="s">
        <v>53</v>
      </c>
      <c r="X7" s="22" t="s">
        <v>54</v>
      </c>
      <c r="Y7" s="22" t="s">
        <v>50</v>
      </c>
      <c r="Z7" s="21" t="s">
        <v>55</v>
      </c>
      <c r="AA7" s="21" t="s">
        <v>56</v>
      </c>
      <c r="AB7" s="22" t="s">
        <v>51</v>
      </c>
      <c r="AC7" s="22" t="s">
        <v>52</v>
      </c>
      <c r="AD7" s="22" t="s">
        <v>53</v>
      </c>
      <c r="AE7" s="22" t="s">
        <v>54</v>
      </c>
      <c r="AF7" s="22" t="s">
        <v>50</v>
      </c>
      <c r="AG7" s="50" t="s">
        <v>55</v>
      </c>
      <c r="AH7" s="116"/>
    </row>
    <row r="8" spans="1:39" ht="12.95" customHeight="1" x14ac:dyDescent="0.2">
      <c r="A8" s="55" t="s">
        <v>33</v>
      </c>
      <c r="B8" s="55" t="s">
        <v>16</v>
      </c>
      <c r="C8" s="126" t="str">
        <f>IF(ISBLANK('A RENSEIGNER'!$C$17)," ",CONCATENATE('A RENSEIGNER'!$C$17," - Projet européen n°",'A RENSEIGNER'!$C$18," (en heures)"))</f>
        <v xml:space="preserve"> </v>
      </c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51"/>
    </row>
    <row r="9" spans="1:39" s="3" customFormat="1" ht="12.95" customHeight="1" x14ac:dyDescent="0.2">
      <c r="A9" s="31"/>
      <c r="B9" s="32"/>
      <c r="C9" s="62"/>
      <c r="D9" s="40"/>
      <c r="E9" s="62"/>
      <c r="F9" s="62"/>
      <c r="G9" s="40"/>
      <c r="H9" s="40"/>
      <c r="I9" s="40"/>
      <c r="J9" s="40"/>
      <c r="K9" s="40"/>
      <c r="L9" s="62"/>
      <c r="M9" s="62"/>
      <c r="N9" s="40"/>
      <c r="O9" s="40"/>
      <c r="P9" s="40"/>
      <c r="Q9" s="40"/>
      <c r="R9" s="40"/>
      <c r="S9" s="62"/>
      <c r="T9" s="62"/>
      <c r="U9" s="40"/>
      <c r="V9" s="40"/>
      <c r="W9" s="40"/>
      <c r="X9" s="40"/>
      <c r="Y9" s="40"/>
      <c r="Z9" s="62"/>
      <c r="AA9" s="62"/>
      <c r="AB9" s="40"/>
      <c r="AC9" s="40"/>
      <c r="AD9" s="40"/>
      <c r="AE9" s="40"/>
      <c r="AF9" s="40"/>
      <c r="AG9" s="62"/>
      <c r="AH9" s="93" t="str">
        <f>IF(COUNTA(A9:AG9)=0,"",IF(OR(AND(B9&lt;&gt;WP,A9=AC),AND(B9=WP,A9&lt;&gt;AC),AND(B9&lt;&gt;WP,A9&lt;&gt;AC)),"Renseigner Activité et WP",SUM(C9:AG9)))</f>
        <v/>
      </c>
      <c r="AI9" s="35"/>
    </row>
    <row r="10" spans="1:39" s="3" customFormat="1" ht="12.95" customHeight="1" x14ac:dyDescent="0.2">
      <c r="A10" s="31"/>
      <c r="B10" s="32"/>
      <c r="C10" s="62"/>
      <c r="D10" s="40"/>
      <c r="E10" s="62"/>
      <c r="F10" s="62"/>
      <c r="G10" s="40"/>
      <c r="H10" s="40"/>
      <c r="I10" s="40"/>
      <c r="J10" s="40"/>
      <c r="K10" s="40"/>
      <c r="L10" s="62"/>
      <c r="M10" s="62"/>
      <c r="N10" s="40"/>
      <c r="O10" s="40"/>
      <c r="P10" s="40"/>
      <c r="Q10" s="40"/>
      <c r="R10" s="40"/>
      <c r="S10" s="62"/>
      <c r="T10" s="62"/>
      <c r="U10" s="40"/>
      <c r="V10" s="40"/>
      <c r="W10" s="40"/>
      <c r="X10" s="40"/>
      <c r="Y10" s="40"/>
      <c r="Z10" s="62"/>
      <c r="AA10" s="62"/>
      <c r="AB10" s="40"/>
      <c r="AC10" s="40"/>
      <c r="AD10" s="40"/>
      <c r="AE10" s="40"/>
      <c r="AF10" s="40"/>
      <c r="AG10" s="62"/>
      <c r="AH10" s="93" t="str">
        <f>IF(COUNTA(A10:AG10)=0,"",IF(OR(AND(B10&lt;&gt;WP,A10=AC),AND(B10=WP,A10&lt;&gt;AC),AND(B10&lt;&gt;WP,A10&lt;&gt;AC)),"Renseigner Activité et WP",SUM(C10:AG10)))</f>
        <v/>
      </c>
    </row>
    <row r="11" spans="1:39" s="3" customFormat="1" ht="12.95" customHeight="1" x14ac:dyDescent="0.2">
      <c r="A11" s="31"/>
      <c r="B11" s="32"/>
      <c r="C11" s="62"/>
      <c r="D11" s="40"/>
      <c r="E11" s="62"/>
      <c r="F11" s="62"/>
      <c r="G11" s="40"/>
      <c r="H11" s="40"/>
      <c r="I11" s="40"/>
      <c r="J11" s="40"/>
      <c r="K11" s="40"/>
      <c r="L11" s="62"/>
      <c r="M11" s="62"/>
      <c r="N11" s="40"/>
      <c r="O11" s="40"/>
      <c r="P11" s="40"/>
      <c r="Q11" s="40"/>
      <c r="R11" s="40"/>
      <c r="S11" s="62"/>
      <c r="T11" s="62"/>
      <c r="U11" s="40"/>
      <c r="V11" s="40"/>
      <c r="W11" s="40"/>
      <c r="X11" s="40"/>
      <c r="Y11" s="40"/>
      <c r="Z11" s="62"/>
      <c r="AA11" s="62"/>
      <c r="AB11" s="40"/>
      <c r="AC11" s="40"/>
      <c r="AD11" s="40"/>
      <c r="AE11" s="40"/>
      <c r="AF11" s="40"/>
      <c r="AG11" s="62"/>
      <c r="AH11" s="93" t="str">
        <f>IF(COUNTA(A11:AG11)=0,"",IF(OR(AND(B11&lt;&gt;WP,A11=AC),AND(B11=WP,A11&lt;&gt;AC),AND(B11&lt;&gt;WP,A11&lt;&gt;AC)),"Renseigner Activité et WP",SUM(C11:AG11)))</f>
        <v/>
      </c>
    </row>
    <row r="12" spans="1:39" s="3" customFormat="1" ht="12.95" customHeight="1" thickBot="1" x14ac:dyDescent="0.25">
      <c r="A12" s="122" t="s">
        <v>59</v>
      </c>
      <c r="B12" s="123"/>
      <c r="C12" s="117" t="s">
        <v>30</v>
      </c>
      <c r="D12" s="113"/>
      <c r="E12" s="113"/>
      <c r="F12" s="113" t="str">
        <f>CONCATENATE(SUMIF(A9:A11,"RTD",AH9:AH11),"h")</f>
        <v>0h</v>
      </c>
      <c r="G12" s="114"/>
      <c r="H12" s="112" t="s">
        <v>41</v>
      </c>
      <c r="I12" s="118"/>
      <c r="J12" s="118"/>
      <c r="K12" s="118" t="str">
        <f>CONCATENATE(SUMIF(A9:A11,"Démo",AH9:AH11),"h")</f>
        <v>0h</v>
      </c>
      <c r="L12" s="131"/>
      <c r="M12" s="117" t="s">
        <v>40</v>
      </c>
      <c r="N12" s="113"/>
      <c r="O12" s="113"/>
      <c r="P12" s="113" t="str">
        <f>CONCATENATE(SUMIF(A9:A11,"Mgt",AH9:AH11),"h")</f>
        <v>0h</v>
      </c>
      <c r="Q12" s="114"/>
      <c r="R12" s="112" t="s">
        <v>42</v>
      </c>
      <c r="S12" s="118"/>
      <c r="T12" s="118"/>
      <c r="U12" s="118" t="str">
        <f>CONCATENATE(SUMIF(A9:A11,"Autres",AH9:AH11),"h")</f>
        <v>0h</v>
      </c>
      <c r="V12" s="131"/>
      <c r="W12" s="117" t="s">
        <v>43</v>
      </c>
      <c r="X12" s="113"/>
      <c r="Y12" s="113"/>
      <c r="Z12" s="113" t="str">
        <f>CONCATENATE(SUMIF(A9:A11,"CSam",AH9:AH11),"h")</f>
        <v>0h</v>
      </c>
      <c r="AA12" s="114"/>
      <c r="AB12" s="111" t="s">
        <v>12</v>
      </c>
      <c r="AC12" s="111"/>
      <c r="AD12" s="111"/>
      <c r="AE12" s="111"/>
      <c r="AF12" s="111"/>
      <c r="AG12" s="112"/>
      <c r="AH12" s="61"/>
    </row>
    <row r="13" spans="1:39" s="3" customFormat="1" ht="12.95" customHeight="1" thickBot="1" x14ac:dyDescent="0.25">
      <c r="A13" s="90" t="s">
        <v>33</v>
      </c>
      <c r="B13" s="91" t="s">
        <v>16</v>
      </c>
      <c r="C13" s="124" t="str">
        <f>IF(ISBLANK('A RENSEIGNER'!$C$23)," ",CONCATENATE('A RENSEIGNER'!$C$23," - Projet européen n°",'A RENSEIGNER'!C24," (en heures)"))</f>
        <v xml:space="preserve"> </v>
      </c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92"/>
    </row>
    <row r="14" spans="1:39" s="3" customFormat="1" ht="12.95" customHeight="1" x14ac:dyDescent="0.2">
      <c r="A14" s="46"/>
      <c r="B14" s="47"/>
      <c r="C14" s="63"/>
      <c r="D14" s="48"/>
      <c r="E14" s="63"/>
      <c r="F14" s="63"/>
      <c r="G14" s="48"/>
      <c r="H14" s="48"/>
      <c r="I14" s="48"/>
      <c r="J14" s="48"/>
      <c r="K14" s="48"/>
      <c r="L14" s="63"/>
      <c r="M14" s="63"/>
      <c r="N14" s="48"/>
      <c r="O14" s="48"/>
      <c r="P14" s="48"/>
      <c r="Q14" s="48"/>
      <c r="R14" s="48"/>
      <c r="S14" s="63"/>
      <c r="T14" s="63"/>
      <c r="U14" s="48"/>
      <c r="V14" s="48"/>
      <c r="W14" s="48"/>
      <c r="X14" s="48"/>
      <c r="Y14" s="48"/>
      <c r="Z14" s="63"/>
      <c r="AA14" s="63"/>
      <c r="AB14" s="48"/>
      <c r="AC14" s="48">
        <v>0</v>
      </c>
      <c r="AD14" s="48"/>
      <c r="AE14" s="48"/>
      <c r="AF14" s="48"/>
      <c r="AG14" s="63"/>
      <c r="AH14" s="93">
        <f>IF(COUNTA(A14:AG14)=0,"",IF(OR(AND(B14&lt;&gt;'A RENSEIGNER'!$U$8,A14='A RENSEIGNER'!$V$8),AND(B14='A RENSEIGNER'!$U$8,A14&lt;&gt;'A RENSEIGNER'!$V$8),AND(B14&lt;&gt;'A RENSEIGNER'!$U$8,A14&lt;&gt;'A RENSEIGNER'!$V$8)),"Renseigner Activité et WP",SUM(C14:AG14)))</f>
        <v>0</v>
      </c>
    </row>
    <row r="15" spans="1:39" s="3" customFormat="1" ht="12.95" customHeight="1" x14ac:dyDescent="0.2">
      <c r="A15" s="46"/>
      <c r="B15" s="47"/>
      <c r="C15" s="63"/>
      <c r="D15" s="48"/>
      <c r="E15" s="63"/>
      <c r="F15" s="63"/>
      <c r="G15" s="48"/>
      <c r="H15" s="48"/>
      <c r="I15" s="48"/>
      <c r="J15" s="48"/>
      <c r="K15" s="48"/>
      <c r="L15" s="63"/>
      <c r="M15" s="63"/>
      <c r="N15" s="48"/>
      <c r="O15" s="48"/>
      <c r="P15" s="48"/>
      <c r="Q15" s="48"/>
      <c r="R15" s="48"/>
      <c r="S15" s="63"/>
      <c r="T15" s="63"/>
      <c r="U15" s="48"/>
      <c r="V15" s="48"/>
      <c r="W15" s="48"/>
      <c r="X15" s="48"/>
      <c r="Y15" s="48"/>
      <c r="Z15" s="63"/>
      <c r="AA15" s="63"/>
      <c r="AB15" s="48"/>
      <c r="AC15" s="48"/>
      <c r="AD15" s="48"/>
      <c r="AE15" s="48"/>
      <c r="AF15" s="48"/>
      <c r="AG15" s="63"/>
      <c r="AH15" s="93" t="str">
        <f>IF(COUNTA(A15:AG15)=0,"",IF(OR(AND(B15&lt;&gt;'A RENSEIGNER'!$U$8,A15='A RENSEIGNER'!$V$8),AND(B15='A RENSEIGNER'!$U$8,A15&lt;&gt;'A RENSEIGNER'!$V$8),AND(B15&lt;&gt;'A RENSEIGNER'!$U$8,A15&lt;&gt;'A RENSEIGNER'!$V$8)),"Renseigner Activité et WP",SUM(C15:AG15)))</f>
        <v/>
      </c>
    </row>
    <row r="16" spans="1:39" s="3" customFormat="1" ht="12.95" customHeight="1" x14ac:dyDescent="0.2">
      <c r="A16" s="46"/>
      <c r="B16" s="47"/>
      <c r="C16" s="63"/>
      <c r="D16" s="48"/>
      <c r="E16" s="63"/>
      <c r="F16" s="63"/>
      <c r="G16" s="48"/>
      <c r="H16" s="48"/>
      <c r="I16" s="48"/>
      <c r="J16" s="48"/>
      <c r="K16" s="48"/>
      <c r="L16" s="63"/>
      <c r="M16" s="63"/>
      <c r="N16" s="48"/>
      <c r="O16" s="48"/>
      <c r="P16" s="48"/>
      <c r="Q16" s="48"/>
      <c r="R16" s="48"/>
      <c r="S16" s="63"/>
      <c r="T16" s="63"/>
      <c r="U16" s="48"/>
      <c r="V16" s="48"/>
      <c r="W16" s="48"/>
      <c r="X16" s="48"/>
      <c r="Y16" s="48"/>
      <c r="Z16" s="63"/>
      <c r="AA16" s="63"/>
      <c r="AB16" s="48"/>
      <c r="AC16" s="48"/>
      <c r="AD16" s="48"/>
      <c r="AE16" s="48"/>
      <c r="AF16" s="48"/>
      <c r="AG16" s="63"/>
      <c r="AH16" s="93" t="str">
        <f>IF(COUNTA(A16:AG16)=0,"",IF(OR(AND(B16&lt;&gt;'A RENSEIGNER'!$U$8,A16='A RENSEIGNER'!$V$8),AND(B16='A RENSEIGNER'!$U$8,A16&lt;&gt;'A RENSEIGNER'!$V$8),AND(B16&lt;&gt;'A RENSEIGNER'!$U$8,A16&lt;&gt;'A RENSEIGNER'!$V$8)),"Renseigner Activité et WP",SUM(C16:AG16)))</f>
        <v/>
      </c>
    </row>
    <row r="17" spans="1:34" s="3" customFormat="1" ht="12.95" customHeight="1" x14ac:dyDescent="0.2">
      <c r="A17" s="122" t="s">
        <v>59</v>
      </c>
      <c r="B17" s="123"/>
      <c r="C17" s="117" t="s">
        <v>30</v>
      </c>
      <c r="D17" s="113"/>
      <c r="E17" s="113"/>
      <c r="F17" s="113" t="str">
        <f>CONCATENATE(SUMIF(A14:A16,"RTD",AH14:AH16),"h")</f>
        <v>0h</v>
      </c>
      <c r="G17" s="114"/>
      <c r="H17" s="111" t="s">
        <v>41</v>
      </c>
      <c r="I17" s="111"/>
      <c r="J17" s="111"/>
      <c r="K17" s="111" t="str">
        <f>CONCATENATE(SUMIF(A14:A16,"Démo",AH14:AH16),"h")</f>
        <v>0h</v>
      </c>
      <c r="L17" s="111"/>
      <c r="M17" s="117" t="s">
        <v>40</v>
      </c>
      <c r="N17" s="113"/>
      <c r="O17" s="113"/>
      <c r="P17" s="113" t="str">
        <f>CONCATENATE(SUMIF(A14:A16,"Mgt",AH14:AH16),"h")</f>
        <v>0h</v>
      </c>
      <c r="Q17" s="114"/>
      <c r="R17" s="111" t="s">
        <v>42</v>
      </c>
      <c r="S17" s="111"/>
      <c r="T17" s="111"/>
      <c r="U17" s="111" t="str">
        <f>CONCATENATE(SUMIF(A14:A16,"Autres",AH14:AH16),"h")</f>
        <v>0h</v>
      </c>
      <c r="V17" s="111"/>
      <c r="W17" s="117" t="s">
        <v>43</v>
      </c>
      <c r="X17" s="113"/>
      <c r="Y17" s="113"/>
      <c r="Z17" s="113" t="str">
        <f>CONCATENATE(SUMIF(A14:A16,"CSam",AH14:AH16),"h")</f>
        <v>0h</v>
      </c>
      <c r="AA17" s="114"/>
      <c r="AB17" s="112" t="s">
        <v>12</v>
      </c>
      <c r="AC17" s="118"/>
      <c r="AD17" s="118"/>
      <c r="AE17" s="118"/>
      <c r="AF17" s="118"/>
      <c r="AG17" s="119"/>
      <c r="AH17" s="61"/>
    </row>
    <row r="18" spans="1:34" s="3" customFormat="1" ht="12.95" customHeight="1" x14ac:dyDescent="0.2">
      <c r="A18" s="55" t="s">
        <v>33</v>
      </c>
      <c r="B18" s="55" t="s">
        <v>16</v>
      </c>
      <c r="C18" s="126" t="str">
        <f>IF(ISBLANK('A RENSEIGNER'!$C$29)," ",CONCATENATE('A RENSEIGNER'!$C$29," - Projet européen n°",'A RENSEIGNER'!C30," (en heures)"))</f>
        <v xml:space="preserve"> 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51"/>
    </row>
    <row r="19" spans="1:34" s="3" customFormat="1" ht="12.95" customHeight="1" x14ac:dyDescent="0.2">
      <c r="A19" s="31"/>
      <c r="B19" s="33"/>
      <c r="C19" s="62"/>
      <c r="D19" s="30"/>
      <c r="E19" s="62"/>
      <c r="F19" s="62"/>
      <c r="G19" s="30"/>
      <c r="H19" s="30"/>
      <c r="I19" s="30"/>
      <c r="J19" s="30"/>
      <c r="K19" s="30"/>
      <c r="L19" s="62"/>
      <c r="M19" s="62"/>
      <c r="N19" s="30"/>
      <c r="O19" s="30"/>
      <c r="P19" s="30"/>
      <c r="Q19" s="30"/>
      <c r="R19" s="30"/>
      <c r="S19" s="62"/>
      <c r="T19" s="62"/>
      <c r="U19" s="30"/>
      <c r="V19" s="30"/>
      <c r="W19" s="30"/>
      <c r="X19" s="30"/>
      <c r="Y19" s="30"/>
      <c r="Z19" s="62"/>
      <c r="AA19" s="62"/>
      <c r="AB19" s="30"/>
      <c r="AC19" s="30"/>
      <c r="AD19" s="30"/>
      <c r="AE19" s="30"/>
      <c r="AF19" s="30"/>
      <c r="AG19" s="62"/>
      <c r="AH19" s="93" t="str">
        <f>IF(COUNTA(A19:AG19)=0,"",IF(OR(AND(B19&lt;&gt;'A RENSEIGNER'!$U$8,A19='A RENSEIGNER'!$V$8),AND(B19='A RENSEIGNER'!$U$8,A19&lt;&gt;'A RENSEIGNER'!$V$8),AND(B19&lt;&gt;'A RENSEIGNER'!$U$8,A19&lt;&gt;'A RENSEIGNER'!$V$8)),"Renseigner Activité et WP",SUM(C19:AG19)))</f>
        <v/>
      </c>
    </row>
    <row r="20" spans="1:34" s="3" customFormat="1" ht="12.95" customHeight="1" x14ac:dyDescent="0.2">
      <c r="A20" s="31"/>
      <c r="B20" s="33"/>
      <c r="C20" s="62"/>
      <c r="D20" s="30"/>
      <c r="E20" s="62"/>
      <c r="F20" s="62"/>
      <c r="G20" s="30"/>
      <c r="H20" s="30"/>
      <c r="I20" s="30"/>
      <c r="J20" s="30"/>
      <c r="K20" s="30"/>
      <c r="L20" s="62"/>
      <c r="M20" s="62"/>
      <c r="N20" s="30"/>
      <c r="O20" s="30"/>
      <c r="P20" s="30"/>
      <c r="Q20" s="30"/>
      <c r="R20" s="30"/>
      <c r="S20" s="62"/>
      <c r="T20" s="62"/>
      <c r="U20" s="30"/>
      <c r="V20" s="30"/>
      <c r="W20" s="30"/>
      <c r="X20" s="30"/>
      <c r="Y20" s="30"/>
      <c r="Z20" s="62"/>
      <c r="AA20" s="62"/>
      <c r="AB20" s="30"/>
      <c r="AC20" s="30"/>
      <c r="AD20" s="30"/>
      <c r="AE20" s="30"/>
      <c r="AF20" s="30"/>
      <c r="AG20" s="62"/>
      <c r="AH20" s="93" t="str">
        <f>IF(COUNTA(A20:AG20)=0,"",IF(OR(AND(B20&lt;&gt;'A RENSEIGNER'!$U$8,A20='A RENSEIGNER'!$V$8),AND(B20='A RENSEIGNER'!$U$8,A20&lt;&gt;'A RENSEIGNER'!$V$8),AND(B20&lt;&gt;'A RENSEIGNER'!$U$8,A20&lt;&gt;'A RENSEIGNER'!$V$8)),"Renseigner Activité et WP",SUM(C20:AG20)))</f>
        <v/>
      </c>
    </row>
    <row r="21" spans="1:34" s="3" customFormat="1" ht="12.95" customHeight="1" x14ac:dyDescent="0.2">
      <c r="A21" s="31"/>
      <c r="B21" s="33"/>
      <c r="C21" s="62"/>
      <c r="D21" s="30"/>
      <c r="E21" s="62"/>
      <c r="F21" s="62"/>
      <c r="G21" s="30"/>
      <c r="H21" s="30"/>
      <c r="I21" s="30"/>
      <c r="J21" s="30"/>
      <c r="K21" s="30"/>
      <c r="L21" s="62"/>
      <c r="M21" s="62"/>
      <c r="N21" s="30"/>
      <c r="O21" s="30"/>
      <c r="P21" s="30"/>
      <c r="Q21" s="30"/>
      <c r="R21" s="30"/>
      <c r="S21" s="62"/>
      <c r="T21" s="62"/>
      <c r="U21" s="30"/>
      <c r="V21" s="30"/>
      <c r="W21" s="30"/>
      <c r="X21" s="30"/>
      <c r="Y21" s="30"/>
      <c r="Z21" s="62"/>
      <c r="AA21" s="62"/>
      <c r="AB21" s="30"/>
      <c r="AC21" s="30"/>
      <c r="AD21" s="30"/>
      <c r="AE21" s="30"/>
      <c r="AF21" s="30"/>
      <c r="AG21" s="62"/>
      <c r="AH21" s="93" t="str">
        <f>IF(COUNTA(A21:AG21)=0,"",IF(OR(AND(B21&lt;&gt;'A RENSEIGNER'!$U$8,A21='A RENSEIGNER'!$V$8),AND(B21='A RENSEIGNER'!$U$8,A21&lt;&gt;'A RENSEIGNER'!$V$8),AND(B21&lt;&gt;'A RENSEIGNER'!$U$8,A21&lt;&gt;'A RENSEIGNER'!$V$8)),"Renseigner Activité et WP",SUM(C21:AG21)))</f>
        <v/>
      </c>
    </row>
    <row r="22" spans="1:34" ht="12.95" customHeight="1" thickBot="1" x14ac:dyDescent="0.25">
      <c r="A22" s="122" t="s">
        <v>59</v>
      </c>
      <c r="B22" s="123"/>
      <c r="C22" s="117" t="s">
        <v>30</v>
      </c>
      <c r="D22" s="113"/>
      <c r="E22" s="113"/>
      <c r="F22" s="113" t="str">
        <f>CONCATENATE(SUMIF(A19:A21,"RTD",AH19:AH21),"h")</f>
        <v>0h</v>
      </c>
      <c r="G22" s="114"/>
      <c r="H22" s="111" t="s">
        <v>41</v>
      </c>
      <c r="I22" s="111"/>
      <c r="J22" s="111"/>
      <c r="K22" s="111" t="str">
        <f>CONCATENATE(SUMIF(A19:A21,"Démo",AH19:AH21),"h")</f>
        <v>0h</v>
      </c>
      <c r="L22" s="111"/>
      <c r="M22" s="117" t="s">
        <v>40</v>
      </c>
      <c r="N22" s="113"/>
      <c r="O22" s="113"/>
      <c r="P22" s="113" t="str">
        <f>CONCATENATE(SUMIF(A19:A21,"Mgt",AH19:AH21),"h")</f>
        <v>0h</v>
      </c>
      <c r="Q22" s="114"/>
      <c r="R22" s="111" t="s">
        <v>42</v>
      </c>
      <c r="S22" s="111"/>
      <c r="T22" s="111"/>
      <c r="U22" s="111" t="str">
        <f>CONCATENATE(SUMIF(A19:A21,"Autres",AH19:AH21),"h")</f>
        <v>0h</v>
      </c>
      <c r="V22" s="111"/>
      <c r="W22" s="117" t="s">
        <v>43</v>
      </c>
      <c r="X22" s="113"/>
      <c r="Y22" s="113"/>
      <c r="Z22" s="113" t="str">
        <f>CONCATENATE(SUMIF(A19:A21,"CSam",AH19:AH21),"h")</f>
        <v>0h</v>
      </c>
      <c r="AA22" s="114"/>
      <c r="AB22" s="111" t="s">
        <v>12</v>
      </c>
      <c r="AC22" s="111"/>
      <c r="AD22" s="111"/>
      <c r="AE22" s="111"/>
      <c r="AF22" s="111"/>
      <c r="AG22" s="112"/>
      <c r="AH22" s="61"/>
    </row>
    <row r="23" spans="1:34" ht="12.95" customHeight="1" thickBot="1" x14ac:dyDescent="0.25">
      <c r="A23" s="90" t="s">
        <v>33</v>
      </c>
      <c r="B23" s="91" t="s">
        <v>16</v>
      </c>
      <c r="C23" s="124" t="str">
        <f>IF(ISBLANK('A RENSEIGNER'!$C$35)," ",CONCATENATE('A RENSEIGNER'!$C$35," - Projet européen n°",'A RENSEIGNER'!C36," (en heures)"))</f>
        <v xml:space="preserve"> </v>
      </c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92"/>
    </row>
    <row r="24" spans="1:34" ht="12.95" customHeight="1" x14ac:dyDescent="0.2">
      <c r="A24" s="46"/>
      <c r="B24" s="49"/>
      <c r="C24" s="63"/>
      <c r="D24" s="48"/>
      <c r="E24" s="63"/>
      <c r="F24" s="63"/>
      <c r="G24" s="48"/>
      <c r="H24" s="48"/>
      <c r="I24" s="48"/>
      <c r="J24" s="48"/>
      <c r="K24" s="48"/>
      <c r="L24" s="63"/>
      <c r="M24" s="63"/>
      <c r="N24" s="48"/>
      <c r="O24" s="48"/>
      <c r="P24" s="48"/>
      <c r="Q24" s="48"/>
      <c r="R24" s="48"/>
      <c r="S24" s="63"/>
      <c r="T24" s="63"/>
      <c r="U24" s="48"/>
      <c r="V24" s="48"/>
      <c r="W24" s="48"/>
      <c r="X24" s="48"/>
      <c r="Y24" s="48"/>
      <c r="Z24" s="63"/>
      <c r="AA24" s="63"/>
      <c r="AB24" s="48"/>
      <c r="AC24" s="48"/>
      <c r="AD24" s="48"/>
      <c r="AE24" s="48"/>
      <c r="AF24" s="48"/>
      <c r="AG24" s="63"/>
      <c r="AH24" s="93" t="str">
        <f>IF(COUNTA(A24:AG24)=0,"",IF(OR(AND(B24&lt;&gt;'A RENSEIGNER'!$U$8,A24='A RENSEIGNER'!$V$8),AND(B24='A RENSEIGNER'!$U$8,A24&lt;&gt;'A RENSEIGNER'!$V$8),AND(B24&lt;&gt;'A RENSEIGNER'!$U$8,A24&lt;&gt;'A RENSEIGNER'!$V$8)),"Renseigner Activité et WP",SUM(C24:AG24)))</f>
        <v/>
      </c>
    </row>
    <row r="25" spans="1:34" ht="12.95" customHeight="1" x14ac:dyDescent="0.2">
      <c r="A25" s="46"/>
      <c r="B25" s="49"/>
      <c r="C25" s="63"/>
      <c r="D25" s="48"/>
      <c r="E25" s="63"/>
      <c r="F25" s="63"/>
      <c r="G25" s="48"/>
      <c r="H25" s="48"/>
      <c r="I25" s="48"/>
      <c r="J25" s="48"/>
      <c r="K25" s="48"/>
      <c r="L25" s="63"/>
      <c r="M25" s="63"/>
      <c r="N25" s="48"/>
      <c r="O25" s="48"/>
      <c r="P25" s="48"/>
      <c r="Q25" s="48"/>
      <c r="R25" s="48"/>
      <c r="S25" s="63"/>
      <c r="T25" s="63"/>
      <c r="U25" s="48"/>
      <c r="V25" s="48"/>
      <c r="W25" s="48"/>
      <c r="X25" s="48"/>
      <c r="Y25" s="48"/>
      <c r="Z25" s="63"/>
      <c r="AA25" s="63"/>
      <c r="AB25" s="48"/>
      <c r="AC25" s="48"/>
      <c r="AD25" s="48"/>
      <c r="AE25" s="48"/>
      <c r="AF25" s="48"/>
      <c r="AG25" s="63"/>
      <c r="AH25" s="93" t="str">
        <f>IF(COUNTA(A25:AG25)=0,"",IF(OR(AND(B25&lt;&gt;'A RENSEIGNER'!$U$8,A25='A RENSEIGNER'!$V$8),AND(B25='A RENSEIGNER'!$U$8,A25&lt;&gt;'A RENSEIGNER'!$V$8),AND(B25&lt;&gt;'A RENSEIGNER'!$U$8,A25&lt;&gt;'A RENSEIGNER'!$V$8)),"Renseigner Activité et WP",SUM(C25:AG25)))</f>
        <v/>
      </c>
    </row>
    <row r="26" spans="1:34" ht="12.95" customHeight="1" x14ac:dyDescent="0.2">
      <c r="A26" s="46"/>
      <c r="B26" s="49"/>
      <c r="C26" s="48"/>
      <c r="D26" s="48"/>
      <c r="E26" s="63"/>
      <c r="F26" s="63"/>
      <c r="G26" s="48"/>
      <c r="H26" s="48"/>
      <c r="I26" s="48"/>
      <c r="J26" s="48"/>
      <c r="K26" s="48"/>
      <c r="L26" s="63"/>
      <c r="M26" s="63"/>
      <c r="N26" s="48"/>
      <c r="O26" s="48"/>
      <c r="P26" s="48"/>
      <c r="Q26" s="48"/>
      <c r="R26" s="48"/>
      <c r="S26" s="63"/>
      <c r="T26" s="63"/>
      <c r="U26" s="48"/>
      <c r="V26" s="48"/>
      <c r="W26" s="48"/>
      <c r="X26" s="48"/>
      <c r="Y26" s="48"/>
      <c r="Z26" s="63"/>
      <c r="AA26" s="63"/>
      <c r="AB26" s="48"/>
      <c r="AC26" s="48"/>
      <c r="AD26" s="48"/>
      <c r="AE26" s="48"/>
      <c r="AF26" s="48"/>
      <c r="AG26" s="63"/>
      <c r="AH26" s="93" t="str">
        <f>IF(COUNTA(A26:AG26)=0,"",IF(OR(AND(B26&lt;&gt;'A RENSEIGNER'!$U$8,A26='A RENSEIGNER'!$V$8),AND(B26='A RENSEIGNER'!$U$8,A26&lt;&gt;'A RENSEIGNER'!$V$8),AND(B26&lt;&gt;'A RENSEIGNER'!$U$8,A26&lt;&gt;'A RENSEIGNER'!$V$8)),"Renseigner Activité et WP",SUM(C26:AG26)))</f>
        <v/>
      </c>
    </row>
    <row r="27" spans="1:34" ht="12.95" customHeight="1" x14ac:dyDescent="0.2">
      <c r="A27" s="122" t="s">
        <v>59</v>
      </c>
      <c r="B27" s="123"/>
      <c r="C27" s="117" t="s">
        <v>30</v>
      </c>
      <c r="D27" s="113"/>
      <c r="E27" s="113"/>
      <c r="F27" s="113" t="str">
        <f>CONCATENATE(SUMIF(A24:A26,"RTD",AH24:AH26),"h")</f>
        <v>0h</v>
      </c>
      <c r="G27" s="114"/>
      <c r="H27" s="111" t="s">
        <v>41</v>
      </c>
      <c r="I27" s="111"/>
      <c r="J27" s="111"/>
      <c r="K27" s="111" t="str">
        <f>CONCATENATE(SUMIF(A24:A26,"Démo",AH24:AH26),"h")</f>
        <v>0h</v>
      </c>
      <c r="L27" s="111"/>
      <c r="M27" s="117" t="s">
        <v>40</v>
      </c>
      <c r="N27" s="113"/>
      <c r="O27" s="113"/>
      <c r="P27" s="113" t="str">
        <f>CONCATENATE(SUMIF(A24:A26,"Mgt",AH24:AH26),"h")</f>
        <v>0h</v>
      </c>
      <c r="Q27" s="114"/>
      <c r="R27" s="111" t="s">
        <v>42</v>
      </c>
      <c r="S27" s="111"/>
      <c r="T27" s="111"/>
      <c r="U27" s="111" t="str">
        <f>CONCATENATE(SUMIF(A24:A26,"Autres",AH24:AH26),"h")</f>
        <v>0h</v>
      </c>
      <c r="V27" s="111"/>
      <c r="W27" s="117" t="s">
        <v>43</v>
      </c>
      <c r="X27" s="113"/>
      <c r="Y27" s="113"/>
      <c r="Z27" s="113" t="str">
        <f>CONCATENATE(SUMIF(A24:A26,"CSam",AH24:AH26),"h")</f>
        <v>0h</v>
      </c>
      <c r="AA27" s="114"/>
      <c r="AB27" s="111" t="s">
        <v>12</v>
      </c>
      <c r="AC27" s="111"/>
      <c r="AD27" s="111"/>
      <c r="AE27" s="111"/>
      <c r="AF27" s="111"/>
      <c r="AG27" s="112"/>
      <c r="AH27" s="61"/>
    </row>
    <row r="28" spans="1:34" s="3" customFormat="1" ht="12.95" customHeight="1" x14ac:dyDescent="0.2">
      <c r="A28" s="55" t="s">
        <v>33</v>
      </c>
      <c r="B28" s="55" t="s">
        <v>16</v>
      </c>
      <c r="C28" s="126" t="str">
        <f>IF(ISBLANK('A RENSEIGNER'!$C$41)," ",CONCATENATE('A RENSEIGNER'!$C$41," - Projet européen n°",'A RENSEIGNER'!C42," (en heures)"))</f>
        <v xml:space="preserve"> </v>
      </c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7"/>
      <c r="AE28" s="127"/>
      <c r="AF28" s="127"/>
      <c r="AG28" s="128"/>
      <c r="AH28" s="51"/>
    </row>
    <row r="29" spans="1:34" s="3" customFormat="1" ht="12.95" customHeight="1" x14ac:dyDescent="0.2">
      <c r="A29" s="31"/>
      <c r="B29" s="32"/>
      <c r="C29" s="62"/>
      <c r="D29" s="30"/>
      <c r="E29" s="62"/>
      <c r="F29" s="62"/>
      <c r="G29" s="30"/>
      <c r="H29" s="30"/>
      <c r="I29" s="30"/>
      <c r="J29" s="30"/>
      <c r="K29" s="30"/>
      <c r="L29" s="62"/>
      <c r="M29" s="62"/>
      <c r="N29" s="30"/>
      <c r="O29" s="30"/>
      <c r="P29" s="30"/>
      <c r="Q29" s="30"/>
      <c r="R29" s="30"/>
      <c r="S29" s="62"/>
      <c r="T29" s="62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62"/>
      <c r="AH29" s="93"/>
    </row>
    <row r="30" spans="1:34" s="3" customFormat="1" ht="12.95" customHeight="1" x14ac:dyDescent="0.2">
      <c r="A30" s="31"/>
      <c r="B30" s="32"/>
      <c r="C30" s="62"/>
      <c r="D30" s="30"/>
      <c r="E30" s="62"/>
      <c r="F30" s="62"/>
      <c r="G30" s="30"/>
      <c r="H30" s="30"/>
      <c r="I30" s="30"/>
      <c r="J30" s="30"/>
      <c r="K30" s="30"/>
      <c r="L30" s="62"/>
      <c r="M30" s="62"/>
      <c r="N30" s="30"/>
      <c r="O30" s="30"/>
      <c r="P30" s="30"/>
      <c r="Q30" s="30"/>
      <c r="R30" s="30"/>
      <c r="S30" s="62"/>
      <c r="T30" s="62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62"/>
      <c r="AH30" s="93" t="str">
        <f>IF(COUNTA(A30:AG30)=0,"",IF(OR(AND(B30&lt;&gt;'A RENSEIGNER'!$U$8,A30='A RENSEIGNER'!$V$8),AND(B30='A RENSEIGNER'!$U$8,A30&lt;&gt;'A RENSEIGNER'!$V$8),AND(B30&lt;&gt;'A RENSEIGNER'!$U$8,A30&lt;&gt;'A RENSEIGNER'!$V$8)),"Renseigner Activité et WP",SUM(C30:AG30)))</f>
        <v/>
      </c>
    </row>
    <row r="31" spans="1:34" s="3" customFormat="1" ht="12.95" customHeight="1" x14ac:dyDescent="0.2">
      <c r="A31" s="31"/>
      <c r="B31" s="32"/>
      <c r="C31" s="62"/>
      <c r="D31" s="30"/>
      <c r="E31" s="62"/>
      <c r="F31" s="62"/>
      <c r="G31" s="30"/>
      <c r="H31" s="30"/>
      <c r="I31" s="30"/>
      <c r="J31" s="30"/>
      <c r="K31" s="30"/>
      <c r="L31" s="62"/>
      <c r="M31" s="62"/>
      <c r="N31" s="30"/>
      <c r="O31" s="30"/>
      <c r="P31" s="30"/>
      <c r="Q31" s="30"/>
      <c r="R31" s="30"/>
      <c r="S31" s="62"/>
      <c r="T31" s="62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62"/>
      <c r="AH31" s="93" t="str">
        <f>IF(COUNTA(A31:AG31)=0,"",IF(OR(AND(B31&lt;&gt;'A RENSEIGNER'!$U$8,A31='A RENSEIGNER'!$V$8),AND(B31='A RENSEIGNER'!$U$8,A31&lt;&gt;'A RENSEIGNER'!$V$8),AND(B31&lt;&gt;'A RENSEIGNER'!$U$8,A31&lt;&gt;'A RENSEIGNER'!$V$8)),"Renseigner Activité et WP",SUM(C31:AG31)))</f>
        <v/>
      </c>
    </row>
    <row r="32" spans="1:34" ht="12.95" customHeight="1" x14ac:dyDescent="0.2">
      <c r="A32" s="122" t="s">
        <v>59</v>
      </c>
      <c r="B32" s="123"/>
      <c r="C32" s="117" t="s">
        <v>30</v>
      </c>
      <c r="D32" s="113"/>
      <c r="E32" s="113"/>
      <c r="F32" s="113" t="str">
        <f>CONCATENATE(SUMIF(A29:A31,"RTD",AH29:AH31),"h")</f>
        <v>0h</v>
      </c>
      <c r="G32" s="114"/>
      <c r="H32" s="111" t="s">
        <v>41</v>
      </c>
      <c r="I32" s="111"/>
      <c r="J32" s="111"/>
      <c r="K32" s="111" t="str">
        <f>CONCATENATE(SUMIF(A29:A31,"Démo",AH29:AH31),"h")</f>
        <v>0h</v>
      </c>
      <c r="L32" s="111"/>
      <c r="M32" s="117" t="s">
        <v>40</v>
      </c>
      <c r="N32" s="113"/>
      <c r="O32" s="113"/>
      <c r="P32" s="113" t="str">
        <f>CONCATENATE(SUMIF(A29:A31,"Mgt",AH29:AH31),"h")</f>
        <v>0h</v>
      </c>
      <c r="Q32" s="114"/>
      <c r="R32" s="111" t="s">
        <v>42</v>
      </c>
      <c r="S32" s="111"/>
      <c r="T32" s="111"/>
      <c r="U32" s="111" t="str">
        <f>CONCATENATE(SUMIF(A29:A31,"Autres",AH29:AH31),"h")</f>
        <v>0h</v>
      </c>
      <c r="V32" s="111"/>
      <c r="W32" s="117" t="s">
        <v>43</v>
      </c>
      <c r="X32" s="113"/>
      <c r="Y32" s="113"/>
      <c r="Z32" s="113" t="str">
        <f>CONCATENATE(SUMIF(A29:A31,"CSam",AH29:AH31),"h")</f>
        <v>0h</v>
      </c>
      <c r="AA32" s="114"/>
      <c r="AB32" s="111" t="s">
        <v>12</v>
      </c>
      <c r="AC32" s="111"/>
      <c r="AD32" s="111"/>
      <c r="AE32" s="111"/>
      <c r="AF32" s="111"/>
      <c r="AG32" s="112"/>
      <c r="AH32" s="61">
        <f>SUM(AH29:AH31)</f>
        <v>0</v>
      </c>
    </row>
    <row r="33" spans="1:36" ht="12.95" customHeight="1" x14ac:dyDescent="0.2">
      <c r="A33" s="149" t="s">
        <v>57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0"/>
      <c r="AG33" s="150"/>
      <c r="AH33" s="59"/>
    </row>
    <row r="34" spans="1:36" s="3" customFormat="1" ht="12.95" customHeight="1" x14ac:dyDescent="0.2">
      <c r="A34" s="120" t="s">
        <v>61</v>
      </c>
      <c r="B34" s="121"/>
      <c r="C34" s="68" t="str">
        <f t="shared" ref="C34:AA34" si="0">IF(OR(C7="Dim",C7="Sam",C7="",C6=1),"",7.7-SUM(C9:C11)-SUM(C14:C16)-SUM(C19:C21)-SUM(C24:C26)-SUM(C29:C31)-C38*7.7-C39*7.7-C40*7.7)</f>
        <v/>
      </c>
      <c r="D34" s="56">
        <f t="shared" si="0"/>
        <v>7.7</v>
      </c>
      <c r="E34" s="68" t="str">
        <f t="shared" si="0"/>
        <v/>
      </c>
      <c r="F34" s="68" t="str">
        <f t="shared" si="0"/>
        <v/>
      </c>
      <c r="G34" s="56">
        <f t="shared" si="0"/>
        <v>7.7</v>
      </c>
      <c r="H34" s="56">
        <f t="shared" si="0"/>
        <v>7.7</v>
      </c>
      <c r="I34" s="56">
        <f t="shared" si="0"/>
        <v>7.7</v>
      </c>
      <c r="J34" s="56">
        <f t="shared" si="0"/>
        <v>7.7</v>
      </c>
      <c r="K34" s="56">
        <f t="shared" si="0"/>
        <v>7.7</v>
      </c>
      <c r="L34" s="68" t="str">
        <f t="shared" si="0"/>
        <v/>
      </c>
      <c r="M34" s="68" t="str">
        <f t="shared" si="0"/>
        <v/>
      </c>
      <c r="N34" s="56">
        <f t="shared" si="0"/>
        <v>7.7</v>
      </c>
      <c r="O34" s="56">
        <f t="shared" si="0"/>
        <v>7.7</v>
      </c>
      <c r="P34" s="56">
        <f t="shared" si="0"/>
        <v>7.7</v>
      </c>
      <c r="Q34" s="56">
        <f t="shared" si="0"/>
        <v>7.7</v>
      </c>
      <c r="R34" s="56">
        <f t="shared" si="0"/>
        <v>7.7</v>
      </c>
      <c r="S34" s="68" t="str">
        <f t="shared" si="0"/>
        <v/>
      </c>
      <c r="T34" s="68" t="str">
        <f t="shared" si="0"/>
        <v/>
      </c>
      <c r="U34" s="56">
        <f t="shared" si="0"/>
        <v>7.7</v>
      </c>
      <c r="V34" s="56">
        <f t="shared" si="0"/>
        <v>7.7</v>
      </c>
      <c r="W34" s="56">
        <f t="shared" si="0"/>
        <v>7.7</v>
      </c>
      <c r="X34" s="56">
        <f t="shared" si="0"/>
        <v>7.7</v>
      </c>
      <c r="Y34" s="56">
        <f t="shared" si="0"/>
        <v>7.7</v>
      </c>
      <c r="Z34" s="68" t="str">
        <f t="shared" si="0"/>
        <v/>
      </c>
      <c r="AA34" s="68" t="str">
        <f t="shared" si="0"/>
        <v/>
      </c>
      <c r="AB34" s="56">
        <f>IF(OR(AB7="Dim",AB7="Sam",AB7="",AB6=1),"",7.7-SUM(AB9:AB11)-SUM(AB14:AB16)-SUM(AB19:AB21)-SUM(AB24:AB26)-SUM(AB29:AB31)-AB38*7.7-AB39*7.7-AB40*7.7)</f>
        <v>7.7</v>
      </c>
      <c r="AC34" s="56">
        <f t="shared" ref="AC34:AG34" si="1">IF(OR(AC7="Dim",AC7="Sam",AC7="",AC6=1),"",7.7-SUM(AC9:AC11)-SUM(AC14:AC16)-SUM(AC19:AC21)-SUM(AC24:AC26)-SUM(AC29:AC31)-AC38*7.7-AC39*7.7-AC40*7.7)</f>
        <v>7.7</v>
      </c>
      <c r="AD34" s="56">
        <f t="shared" si="1"/>
        <v>7.7</v>
      </c>
      <c r="AE34" s="56">
        <f t="shared" si="1"/>
        <v>7.7</v>
      </c>
      <c r="AF34" s="56">
        <f t="shared" si="1"/>
        <v>7.7</v>
      </c>
      <c r="AG34" s="68" t="str">
        <f t="shared" si="1"/>
        <v/>
      </c>
      <c r="AH34" s="52">
        <f>SUM(C34:AG34)</f>
        <v>161.69999999999999</v>
      </c>
    </row>
    <row r="35" spans="1:36" ht="12.95" customHeight="1" x14ac:dyDescent="0.2">
      <c r="A35" s="143" t="s">
        <v>64</v>
      </c>
      <c r="B35" s="121"/>
      <c r="C35" s="69"/>
      <c r="D35" s="57"/>
      <c r="E35" s="69"/>
      <c r="F35" s="69"/>
      <c r="G35" s="57"/>
      <c r="H35" s="57"/>
      <c r="I35" s="57"/>
      <c r="J35" s="57"/>
      <c r="K35" s="57"/>
      <c r="L35" s="69"/>
      <c r="M35" s="69"/>
      <c r="N35" s="57"/>
      <c r="O35" s="57"/>
      <c r="P35" s="57"/>
      <c r="Q35" s="57"/>
      <c r="R35" s="57"/>
      <c r="S35" s="69"/>
      <c r="T35" s="69"/>
      <c r="U35" s="57"/>
      <c r="V35" s="57"/>
      <c r="W35" s="57"/>
      <c r="X35" s="57"/>
      <c r="Y35" s="57"/>
      <c r="Z35" s="69"/>
      <c r="AA35" s="69"/>
      <c r="AB35" s="57"/>
      <c r="AC35" s="57"/>
      <c r="AD35" s="57"/>
      <c r="AE35" s="57"/>
      <c r="AF35" s="57"/>
      <c r="AG35" s="69"/>
      <c r="AH35" s="52">
        <f>SUM(C35:AG35)</f>
        <v>0</v>
      </c>
    </row>
    <row r="36" spans="1:36" ht="12.95" customHeight="1" x14ac:dyDescent="0.2">
      <c r="A36" s="143" t="s">
        <v>31</v>
      </c>
      <c r="B36" s="121"/>
      <c r="C36" s="69"/>
      <c r="D36" s="57"/>
      <c r="E36" s="69"/>
      <c r="F36" s="69"/>
      <c r="G36" s="57"/>
      <c r="H36" s="57"/>
      <c r="I36" s="57"/>
      <c r="J36" s="57"/>
      <c r="K36" s="57"/>
      <c r="L36" s="69"/>
      <c r="M36" s="69"/>
      <c r="N36" s="57"/>
      <c r="O36" s="57"/>
      <c r="P36" s="57"/>
      <c r="Q36" s="57"/>
      <c r="R36" s="57"/>
      <c r="S36" s="69"/>
      <c r="T36" s="69"/>
      <c r="U36" s="57"/>
      <c r="V36" s="57"/>
      <c r="W36" s="57"/>
      <c r="X36" s="57"/>
      <c r="Y36" s="57"/>
      <c r="Z36" s="69"/>
      <c r="AA36" s="69"/>
      <c r="AB36" s="57"/>
      <c r="AC36" s="57"/>
      <c r="AD36" s="57"/>
      <c r="AE36" s="57"/>
      <c r="AF36" s="57"/>
      <c r="AG36" s="69"/>
      <c r="AH36" s="52">
        <f>SUM(C36:AG36)</f>
        <v>0</v>
      </c>
    </row>
    <row r="37" spans="1:36" ht="12.95" customHeight="1" x14ac:dyDescent="0.2">
      <c r="A37" s="147" t="s">
        <v>73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  <c r="AA37" s="148"/>
      <c r="AB37" s="148"/>
      <c r="AC37" s="148"/>
      <c r="AD37" s="148"/>
      <c r="AE37" s="148"/>
      <c r="AF37" s="148"/>
      <c r="AG37" s="148"/>
      <c r="AH37" s="60"/>
    </row>
    <row r="38" spans="1:36" ht="12.95" customHeight="1" x14ac:dyDescent="0.2">
      <c r="A38" s="143" t="s">
        <v>0</v>
      </c>
      <c r="B38" s="121"/>
      <c r="C38" s="68"/>
      <c r="D38" s="58"/>
      <c r="E38" s="68"/>
      <c r="F38" s="68"/>
      <c r="G38" s="58"/>
      <c r="H38" s="58"/>
      <c r="I38" s="58"/>
      <c r="J38" s="58"/>
      <c r="K38" s="58"/>
      <c r="L38" s="68"/>
      <c r="M38" s="68"/>
      <c r="N38" s="58"/>
      <c r="O38" s="58"/>
      <c r="P38" s="58"/>
      <c r="Q38" s="58"/>
      <c r="R38" s="58"/>
      <c r="S38" s="68"/>
      <c r="T38" s="68"/>
      <c r="U38" s="58"/>
      <c r="V38" s="58"/>
      <c r="W38" s="58"/>
      <c r="X38" s="58"/>
      <c r="Y38" s="58"/>
      <c r="Z38" s="68"/>
      <c r="AA38" s="68"/>
      <c r="AB38" s="58"/>
      <c r="AC38" s="58"/>
      <c r="AD38" s="58"/>
      <c r="AE38" s="58"/>
      <c r="AF38" s="58"/>
      <c r="AG38" s="68"/>
      <c r="AH38" s="53">
        <f>SUM(C38:AG38)</f>
        <v>0</v>
      </c>
    </row>
    <row r="39" spans="1:36" ht="12.95" customHeight="1" x14ac:dyDescent="0.2">
      <c r="A39" s="143" t="s">
        <v>15</v>
      </c>
      <c r="B39" s="121"/>
      <c r="C39" s="69"/>
      <c r="D39" s="58"/>
      <c r="E39" s="69"/>
      <c r="F39" s="69"/>
      <c r="G39" s="58"/>
      <c r="H39" s="58"/>
      <c r="I39" s="58"/>
      <c r="J39" s="58"/>
      <c r="K39" s="58"/>
      <c r="L39" s="69"/>
      <c r="M39" s="69"/>
      <c r="N39" s="58"/>
      <c r="O39" s="58"/>
      <c r="P39" s="58"/>
      <c r="Q39" s="58"/>
      <c r="R39" s="58"/>
      <c r="S39" s="69"/>
      <c r="T39" s="69"/>
      <c r="U39" s="58"/>
      <c r="V39" s="58"/>
      <c r="W39" s="58"/>
      <c r="X39" s="58"/>
      <c r="Y39" s="58"/>
      <c r="Z39" s="69"/>
      <c r="AA39" s="69"/>
      <c r="AB39" s="58"/>
      <c r="AC39" s="58"/>
      <c r="AD39" s="58"/>
      <c r="AE39" s="58"/>
      <c r="AF39" s="58"/>
      <c r="AG39" s="69"/>
      <c r="AH39" s="53">
        <f>SUM(C39:AG39)</f>
        <v>0</v>
      </c>
    </row>
    <row r="40" spans="1:36" ht="12.95" customHeight="1" thickBot="1" x14ac:dyDescent="0.25">
      <c r="A40" s="143" t="s">
        <v>49</v>
      </c>
      <c r="B40" s="121"/>
      <c r="C40" s="69"/>
      <c r="D40" s="58"/>
      <c r="E40" s="69"/>
      <c r="F40" s="69"/>
      <c r="G40" s="58"/>
      <c r="H40" s="58"/>
      <c r="I40" s="58"/>
      <c r="J40" s="58"/>
      <c r="K40" s="58"/>
      <c r="L40" s="69"/>
      <c r="M40" s="69"/>
      <c r="N40" s="58"/>
      <c r="O40" s="58"/>
      <c r="P40" s="58"/>
      <c r="Q40" s="58"/>
      <c r="R40" s="58"/>
      <c r="S40" s="69"/>
      <c r="T40" s="69"/>
      <c r="U40" s="58"/>
      <c r="V40" s="58"/>
      <c r="W40" s="58"/>
      <c r="X40" s="58"/>
      <c r="Y40" s="58"/>
      <c r="Z40" s="69"/>
      <c r="AA40" s="69"/>
      <c r="AB40" s="58"/>
      <c r="AC40" s="58"/>
      <c r="AD40" s="58"/>
      <c r="AE40" s="58"/>
      <c r="AF40" s="58"/>
      <c r="AG40" s="69"/>
      <c r="AH40" s="54">
        <f>SUM(C40:AG40)</f>
        <v>0</v>
      </c>
      <c r="AJ40" s="24"/>
    </row>
    <row r="41" spans="1:36" ht="12.95" customHeight="1" x14ac:dyDescent="0.2">
      <c r="A41" s="137" t="s">
        <v>45</v>
      </c>
      <c r="B41" s="137"/>
      <c r="C41" s="138">
        <f>AH12+AH17+AH22+AH27+AH32+AH34+AH35+AH36</f>
        <v>161.69999999999999</v>
      </c>
      <c r="D41" s="139"/>
      <c r="E41" s="139"/>
      <c r="F41" s="140"/>
      <c r="G41" s="137" t="s">
        <v>46</v>
      </c>
      <c r="H41" s="137"/>
      <c r="I41" s="137"/>
      <c r="J41" s="137"/>
      <c r="K41" s="137"/>
      <c r="L41" s="137"/>
      <c r="M41" s="141">
        <f>SUM(AH38:AH40)*7.7</f>
        <v>0</v>
      </c>
      <c r="N41" s="139"/>
      <c r="O41" s="139"/>
      <c r="P41" s="140"/>
      <c r="Q41" s="137" t="s">
        <v>47</v>
      </c>
      <c r="R41" s="137"/>
      <c r="S41" s="137"/>
      <c r="T41" s="137"/>
      <c r="U41" s="138">
        <f>C41+M41</f>
        <v>161.69999999999999</v>
      </c>
      <c r="V41" s="139"/>
      <c r="W41" s="139"/>
      <c r="X41" s="140"/>
      <c r="Y41" s="141" t="s">
        <v>48</v>
      </c>
      <c r="Z41" s="139"/>
      <c r="AA41" s="139"/>
      <c r="AB41" s="139"/>
      <c r="AC41" s="140"/>
      <c r="AD41" s="144">
        <f>NETWORKDAYS('A RENSEIGNER'!Q9,'A RENSEIGNER'!R9,'A RENSEIGNER'!T9:T19)*7.7-U41</f>
        <v>0</v>
      </c>
      <c r="AE41" s="145"/>
      <c r="AF41" s="145"/>
      <c r="AG41" s="145"/>
      <c r="AH41" s="146"/>
    </row>
    <row r="42" spans="1:36" ht="7.5" customHeight="1" x14ac:dyDescent="0.2">
      <c r="A42" s="23"/>
      <c r="B42" s="2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23"/>
      <c r="X42" s="23"/>
      <c r="Y42" s="23"/>
      <c r="Z42" s="24"/>
      <c r="AA42" s="23"/>
      <c r="AB42" s="23"/>
      <c r="AC42" s="23"/>
      <c r="AD42" s="23"/>
      <c r="AE42" s="23"/>
      <c r="AF42" s="23"/>
      <c r="AG42" s="23"/>
      <c r="AH42" s="23"/>
    </row>
    <row r="43" spans="1:36" x14ac:dyDescent="0.2">
      <c r="A43" s="14" t="s">
        <v>36</v>
      </c>
      <c r="B43" s="23"/>
      <c r="C43" s="15">
        <f>V2</f>
        <v>0</v>
      </c>
      <c r="D43" s="23"/>
      <c r="E43" s="23"/>
      <c r="F43" s="23"/>
      <c r="G43" s="23"/>
      <c r="H43" s="23"/>
      <c r="I43" s="23"/>
      <c r="L43" s="23"/>
      <c r="M43" s="23" t="s">
        <v>79</v>
      </c>
      <c r="N43" s="23"/>
      <c r="O43" s="23"/>
      <c r="P43" s="23"/>
      <c r="Q43" s="23"/>
      <c r="R43" s="23"/>
      <c r="S43" s="23"/>
      <c r="T43" s="23"/>
      <c r="V43" s="25"/>
      <c r="W43" s="23"/>
      <c r="X43" s="23"/>
      <c r="Y43" s="23"/>
      <c r="Z43" s="14" t="s">
        <v>32</v>
      </c>
      <c r="AA43" s="24"/>
      <c r="AB43" s="24"/>
      <c r="AC43" s="24"/>
      <c r="AE43" s="24"/>
      <c r="AF43" s="24"/>
      <c r="AG43" s="24"/>
      <c r="AH43" s="24"/>
    </row>
    <row r="44" spans="1:36" x14ac:dyDescent="0.2">
      <c r="A44" s="14"/>
      <c r="B44" s="15"/>
      <c r="C44" s="15"/>
      <c r="D44" s="15"/>
      <c r="E44" s="23"/>
      <c r="F44" s="23"/>
      <c r="G44" s="23"/>
      <c r="H44" s="23"/>
      <c r="I44" s="23"/>
      <c r="L44" s="23"/>
      <c r="M44" s="23"/>
      <c r="N44" s="23"/>
      <c r="O44" s="23"/>
      <c r="P44" s="23"/>
      <c r="Q44" s="23"/>
      <c r="R44" s="23"/>
      <c r="S44" s="23"/>
      <c r="T44" s="23"/>
      <c r="V44" s="23"/>
      <c r="W44" s="3"/>
      <c r="X44" s="3"/>
      <c r="Y44" s="3"/>
      <c r="Z44" s="14" t="s">
        <v>35</v>
      </c>
      <c r="AA44" s="24"/>
      <c r="AB44" s="24"/>
      <c r="AC44" s="24"/>
      <c r="AD44" s="26"/>
      <c r="AE44" s="24"/>
      <c r="AF44" s="24"/>
      <c r="AG44" s="27"/>
      <c r="AH44" s="24"/>
      <c r="AJ44" s="29"/>
    </row>
    <row r="45" spans="1:36" x14ac:dyDescent="0.2">
      <c r="A45" s="14"/>
      <c r="B45" s="15"/>
      <c r="C45" s="15"/>
      <c r="D45" s="15"/>
      <c r="E45" s="23"/>
      <c r="F45" s="23"/>
      <c r="G45" s="23"/>
      <c r="H45" s="23"/>
      <c r="I45" s="23"/>
      <c r="L45" s="23"/>
      <c r="M45" s="23"/>
      <c r="N45" s="23"/>
      <c r="O45" s="23"/>
      <c r="P45" s="23"/>
      <c r="Q45" s="23"/>
      <c r="R45" s="23"/>
      <c r="S45" s="23"/>
      <c r="T45" s="23"/>
      <c r="V45" s="23"/>
      <c r="W45" s="3"/>
      <c r="X45" s="3"/>
      <c r="Y45" s="3"/>
      <c r="Z45" s="14"/>
      <c r="AA45" s="24"/>
      <c r="AB45" s="24"/>
      <c r="AC45" s="24"/>
      <c r="AD45" s="26"/>
      <c r="AE45" s="24"/>
      <c r="AF45" s="24"/>
      <c r="AG45" s="27"/>
      <c r="AH45" s="24"/>
    </row>
    <row r="46" spans="1:36" x14ac:dyDescent="0.2">
      <c r="A46" s="14"/>
      <c r="B46" s="15"/>
      <c r="C46" s="15"/>
      <c r="D46" s="15"/>
      <c r="E46" s="14"/>
      <c r="F46" s="23"/>
      <c r="G46" s="23"/>
      <c r="H46" s="23"/>
      <c r="I46" s="23"/>
      <c r="L46" s="23"/>
      <c r="M46" s="23"/>
      <c r="N46" s="23"/>
      <c r="O46" s="23"/>
      <c r="P46" s="23"/>
      <c r="Q46" s="23"/>
      <c r="R46" s="23"/>
      <c r="S46" s="23"/>
      <c r="T46" s="23"/>
      <c r="V46" s="23"/>
      <c r="W46" s="23"/>
      <c r="X46" s="23"/>
      <c r="Y46" s="23"/>
      <c r="Z46" s="23"/>
      <c r="AA46" s="24"/>
      <c r="AB46" s="24"/>
      <c r="AC46" s="24"/>
      <c r="AD46" s="24"/>
      <c r="AE46" s="24"/>
      <c r="AF46" s="24"/>
      <c r="AG46" s="27"/>
      <c r="AH46" s="24"/>
    </row>
    <row r="47" spans="1:36" x14ac:dyDescent="0.2">
      <c r="A47" s="6" t="s">
        <v>13</v>
      </c>
      <c r="B47" s="15"/>
      <c r="C47" s="15"/>
      <c r="D47" s="15"/>
      <c r="E47" s="23"/>
      <c r="F47" s="23"/>
      <c r="G47" s="23"/>
      <c r="H47" s="23"/>
      <c r="I47" s="23"/>
      <c r="L47" s="23"/>
      <c r="M47" s="23"/>
      <c r="N47" s="23"/>
      <c r="O47" s="23"/>
      <c r="P47" s="15"/>
      <c r="Q47" s="23"/>
      <c r="R47" s="23"/>
      <c r="S47" s="23"/>
      <c r="T47" s="23"/>
      <c r="V47" s="23"/>
      <c r="W47" s="23"/>
      <c r="X47" s="23"/>
      <c r="Y47" s="23"/>
      <c r="Z47" s="6" t="s">
        <v>14</v>
      </c>
      <c r="AA47" s="23"/>
      <c r="AB47" s="24"/>
      <c r="AC47" s="24"/>
      <c r="AD47" s="24"/>
      <c r="AE47" s="24"/>
      <c r="AF47" s="24"/>
      <c r="AG47" s="27"/>
      <c r="AH47" s="24"/>
    </row>
    <row r="48" spans="1:36" x14ac:dyDescent="0.2">
      <c r="A48" s="14" t="s">
        <v>34</v>
      </c>
      <c r="B48" s="15"/>
      <c r="C48" s="15"/>
      <c r="D48" s="15"/>
      <c r="E48" s="23"/>
      <c r="F48" s="23"/>
      <c r="G48" s="23"/>
      <c r="H48" s="23"/>
      <c r="I48" s="23"/>
      <c r="L48" s="23"/>
      <c r="M48" s="23"/>
      <c r="N48" s="23"/>
      <c r="O48" s="23"/>
      <c r="P48" s="15"/>
      <c r="Q48" s="23"/>
      <c r="R48" s="23"/>
      <c r="S48" s="23"/>
      <c r="T48" s="23"/>
      <c r="V48" s="15"/>
      <c r="W48" s="23"/>
      <c r="X48" s="23"/>
      <c r="Y48" s="23"/>
      <c r="Z48" s="14" t="s">
        <v>34</v>
      </c>
      <c r="AA48" s="23"/>
      <c r="AB48" s="23"/>
      <c r="AC48" s="23"/>
      <c r="AD48" s="23"/>
      <c r="AE48" s="23"/>
      <c r="AF48" s="23"/>
      <c r="AG48" s="23"/>
      <c r="AH48" s="23"/>
    </row>
    <row r="49" spans="1:34" x14ac:dyDescent="0.2">
      <c r="A49" s="13"/>
      <c r="B49" s="13"/>
      <c r="Z49" s="13"/>
      <c r="AA49" s="13"/>
      <c r="AB49" s="13"/>
      <c r="AC49" s="13"/>
      <c r="AD49" s="13"/>
      <c r="AE49" s="13"/>
      <c r="AF49" s="13"/>
      <c r="AG49" s="13"/>
      <c r="AH49" s="13"/>
    </row>
    <row r="50" spans="1:34" x14ac:dyDescent="0.2">
      <c r="A50" s="13"/>
      <c r="B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1:34" x14ac:dyDescent="0.2">
      <c r="V51" s="5"/>
    </row>
    <row r="52" spans="1:34" x14ac:dyDescent="0.2">
      <c r="C52" s="5"/>
      <c r="D52" s="5"/>
      <c r="E52" s="5"/>
      <c r="F52" s="5"/>
      <c r="G52" s="5"/>
    </row>
    <row r="53" spans="1:34" x14ac:dyDescent="0.2">
      <c r="A53" s="5"/>
      <c r="B53" s="5"/>
    </row>
  </sheetData>
  <dataConsolidate>
    <dataRefs count="1">
      <dataRef ref="C14:AG14" sheet="JANVIER"/>
    </dataRefs>
  </dataConsolidate>
  <mergeCells count="88">
    <mergeCell ref="Z32:AA32"/>
    <mergeCell ref="AB32:AG32"/>
    <mergeCell ref="Y41:AC41"/>
    <mergeCell ref="A40:B40"/>
    <mergeCell ref="AD41:AH41"/>
    <mergeCell ref="A36:B36"/>
    <mergeCell ref="A35:B35"/>
    <mergeCell ref="A41:B41"/>
    <mergeCell ref="A39:B39"/>
    <mergeCell ref="A32:B32"/>
    <mergeCell ref="R32:T32"/>
    <mergeCell ref="U32:V32"/>
    <mergeCell ref="W32:Y32"/>
    <mergeCell ref="A37:AG37"/>
    <mergeCell ref="A33:AG33"/>
    <mergeCell ref="A38:B38"/>
    <mergeCell ref="E3:I3"/>
    <mergeCell ref="Q41:T41"/>
    <mergeCell ref="C41:F41"/>
    <mergeCell ref="M41:P41"/>
    <mergeCell ref="U41:X41"/>
    <mergeCell ref="G41:L41"/>
    <mergeCell ref="R22:T22"/>
    <mergeCell ref="U22:V22"/>
    <mergeCell ref="W22:Y22"/>
    <mergeCell ref="C32:E32"/>
    <mergeCell ref="F32:G32"/>
    <mergeCell ref="H32:J32"/>
    <mergeCell ref="K32:L32"/>
    <mergeCell ref="M32:O32"/>
    <mergeCell ref="P32:Q32"/>
    <mergeCell ref="J3:L3"/>
    <mergeCell ref="A7:B7"/>
    <mergeCell ref="A22:B22"/>
    <mergeCell ref="F22:G22"/>
    <mergeCell ref="R12:T12"/>
    <mergeCell ref="U12:V12"/>
    <mergeCell ref="C8:AG8"/>
    <mergeCell ref="P12:Q12"/>
    <mergeCell ref="AB22:AG22"/>
    <mergeCell ref="H22:J22"/>
    <mergeCell ref="K22:L22"/>
    <mergeCell ref="M22:O22"/>
    <mergeCell ref="P22:Q22"/>
    <mergeCell ref="A4:D4"/>
    <mergeCell ref="C18:AG18"/>
    <mergeCell ref="A17:B17"/>
    <mergeCell ref="V3:AC4"/>
    <mergeCell ref="A12:B12"/>
    <mergeCell ref="AB12:AG12"/>
    <mergeCell ref="C12:E12"/>
    <mergeCell ref="F12:G12"/>
    <mergeCell ref="H12:J12"/>
    <mergeCell ref="K12:L12"/>
    <mergeCell ref="M12:O12"/>
    <mergeCell ref="F17:G17"/>
    <mergeCell ref="K17:L17"/>
    <mergeCell ref="H17:J17"/>
    <mergeCell ref="C13:AG13"/>
    <mergeCell ref="A6:B6"/>
    <mergeCell ref="A34:B34"/>
    <mergeCell ref="C22:E22"/>
    <mergeCell ref="A27:B27"/>
    <mergeCell ref="C27:E27"/>
    <mergeCell ref="C17:E17"/>
    <mergeCell ref="C23:AG23"/>
    <mergeCell ref="C28:AG28"/>
    <mergeCell ref="M27:O27"/>
    <mergeCell ref="P27:Q27"/>
    <mergeCell ref="R27:T27"/>
    <mergeCell ref="U27:V27"/>
    <mergeCell ref="W27:Y27"/>
    <mergeCell ref="F27:G27"/>
    <mergeCell ref="H27:J27"/>
    <mergeCell ref="K27:L27"/>
    <mergeCell ref="Z27:AA27"/>
    <mergeCell ref="AB27:AG27"/>
    <mergeCell ref="Z22:AA22"/>
    <mergeCell ref="AH6:AH7"/>
    <mergeCell ref="R17:T17"/>
    <mergeCell ref="M17:O17"/>
    <mergeCell ref="W17:Y17"/>
    <mergeCell ref="P17:Q17"/>
    <mergeCell ref="U17:V17"/>
    <mergeCell ref="Z17:AA17"/>
    <mergeCell ref="AB17:AG17"/>
    <mergeCell ref="Z12:AA12"/>
    <mergeCell ref="W12:Y12"/>
  </mergeCells>
  <phoneticPr fontId="15" type="noConversion"/>
  <conditionalFormatting sqref="AH14:AH16 AH9:AH11 AH24:AH26 AH19:AH21 AH29:AH31">
    <cfRule type="expression" dxfId="41" priority="73" stopIfTrue="1">
      <formula>NOT(ISERROR(SEARCH("Renseigner Activité et WP",AH9)))</formula>
    </cfRule>
  </conditionalFormatting>
  <conditionalFormatting sqref="D34 AB34:AF34 G34:K34 N34:Y34">
    <cfRule type="cellIs" dxfId="40" priority="59" operator="lessThan">
      <formula>0</formula>
    </cfRule>
    <cfRule type="cellIs" dxfId="39" priority="60" operator="lessThan">
      <formula>0</formula>
    </cfRule>
    <cfRule type="cellIs" dxfId="38" priority="61" operator="lessThan">
      <formula>0</formula>
    </cfRule>
  </conditionalFormatting>
  <conditionalFormatting sqref="AD41">
    <cfRule type="cellIs" dxfId="37" priority="46" stopIfTrue="1" operator="equal">
      <formula>0</formula>
    </cfRule>
  </conditionalFormatting>
  <conditionalFormatting sqref="S38:T38">
    <cfRule type="cellIs" dxfId="36" priority="43" operator="lessThan">
      <formula>0</formula>
    </cfRule>
    <cfRule type="cellIs" dxfId="35" priority="44" operator="lessThan">
      <formula>0</formula>
    </cfRule>
    <cfRule type="cellIs" dxfId="34" priority="45" operator="lessThan">
      <formula>0</formula>
    </cfRule>
  </conditionalFormatting>
  <conditionalFormatting sqref="Z34:AA34">
    <cfRule type="cellIs" dxfId="33" priority="40" operator="lessThan">
      <formula>0</formula>
    </cfRule>
    <cfRule type="cellIs" dxfId="32" priority="41" operator="lessThan">
      <formula>0</formula>
    </cfRule>
    <cfRule type="cellIs" dxfId="31" priority="42" operator="lessThan">
      <formula>0</formula>
    </cfRule>
  </conditionalFormatting>
  <conditionalFormatting sqref="Z38:AA38">
    <cfRule type="cellIs" dxfId="30" priority="37" operator="lessThan">
      <formula>0</formula>
    </cfRule>
    <cfRule type="cellIs" dxfId="29" priority="38" operator="lessThan">
      <formula>0</formula>
    </cfRule>
    <cfRule type="cellIs" dxfId="28" priority="39" operator="lessThan">
      <formula>0</formula>
    </cfRule>
  </conditionalFormatting>
  <conditionalFormatting sqref="L34:M34">
    <cfRule type="cellIs" dxfId="27" priority="34" operator="lessThan">
      <formula>0</formula>
    </cfRule>
    <cfRule type="cellIs" dxfId="26" priority="35" operator="lessThan">
      <formula>0</formula>
    </cfRule>
    <cfRule type="cellIs" dxfId="25" priority="36" operator="lessThan">
      <formula>0</formula>
    </cfRule>
  </conditionalFormatting>
  <conditionalFormatting sqref="L38:M38">
    <cfRule type="cellIs" dxfId="24" priority="31" operator="lessThan">
      <formula>0</formula>
    </cfRule>
    <cfRule type="cellIs" dxfId="23" priority="32" operator="lessThan">
      <formula>0</formula>
    </cfRule>
    <cfRule type="cellIs" dxfId="22" priority="33" operator="lessThan">
      <formula>0</formula>
    </cfRule>
  </conditionalFormatting>
  <conditionalFormatting sqref="E34:F34">
    <cfRule type="cellIs" dxfId="21" priority="28" operator="lessThan">
      <formula>0</formula>
    </cfRule>
    <cfRule type="cellIs" dxfId="20" priority="29" operator="lessThan">
      <formula>0</formula>
    </cfRule>
    <cfRule type="cellIs" dxfId="19" priority="30" operator="lessThan">
      <formula>0</formula>
    </cfRule>
  </conditionalFormatting>
  <conditionalFormatting sqref="C34">
    <cfRule type="cellIs" dxfId="18" priority="25" operator="lessThan">
      <formula>0</formula>
    </cfRule>
    <cfRule type="cellIs" dxfId="17" priority="26" operator="lessThan">
      <formula>0</formula>
    </cfRule>
    <cfRule type="cellIs" dxfId="16" priority="27" operator="lessThan">
      <formula>0</formula>
    </cfRule>
  </conditionalFormatting>
  <conditionalFormatting sqref="C38">
    <cfRule type="cellIs" dxfId="15" priority="22" operator="lessThan">
      <formula>0</formula>
    </cfRule>
    <cfRule type="cellIs" dxfId="14" priority="23" operator="lessThan">
      <formula>0</formula>
    </cfRule>
    <cfRule type="cellIs" dxfId="13" priority="24" operator="lessThan">
      <formula>0</formula>
    </cfRule>
  </conditionalFormatting>
  <conditionalFormatting sqref="E38:F38">
    <cfRule type="cellIs" dxfId="12" priority="19" operator="lessThan">
      <formula>0</formula>
    </cfRule>
    <cfRule type="cellIs" dxfId="11" priority="20" operator="lessThan">
      <formula>0</formula>
    </cfRule>
    <cfRule type="cellIs" dxfId="10" priority="21" operator="lessThan">
      <formula>0</formula>
    </cfRule>
  </conditionalFormatting>
  <conditionalFormatting sqref="AG34">
    <cfRule type="cellIs" dxfId="9" priority="16" operator="lessThan">
      <formula>0</formula>
    </cfRule>
    <cfRule type="cellIs" dxfId="8" priority="17" operator="lessThan">
      <formula>0</formula>
    </cfRule>
    <cfRule type="cellIs" dxfId="7" priority="18" operator="lessThan">
      <formula>0</formula>
    </cfRule>
  </conditionalFormatting>
  <conditionalFormatting sqref="AG38">
    <cfRule type="cellIs" dxfId="6" priority="13" operator="lessThan">
      <formula>0</formula>
    </cfRule>
    <cfRule type="cellIs" dxfId="5" priority="14" operator="lessThan">
      <formula>0</formula>
    </cfRule>
    <cfRule type="cellIs" dxfId="4" priority="15" operator="lessThan">
      <formula>0</formula>
    </cfRule>
  </conditionalFormatting>
  <conditionalFormatting sqref="AH12">
    <cfRule type="expression" dxfId="3" priority="4" stopIfTrue="1">
      <formula>NOT(ISERROR(SEARCH("X",AH12)))</formula>
    </cfRule>
  </conditionalFormatting>
  <conditionalFormatting sqref="AH22">
    <cfRule type="expression" dxfId="2" priority="3" stopIfTrue="1">
      <formula>NOT(ISERROR(SEARCH("X",AH22)))</formula>
    </cfRule>
  </conditionalFormatting>
  <conditionalFormatting sqref="AH17">
    <cfRule type="expression" dxfId="1" priority="2" stopIfTrue="1">
      <formula>NOT(ISERROR(SEARCH("X",AH17)))</formula>
    </cfRule>
  </conditionalFormatting>
  <conditionalFormatting sqref="AH27">
    <cfRule type="expression" dxfId="0" priority="1" stopIfTrue="1">
      <formula>NOT(ISERROR(SEARCH("X",AH27)))</formula>
    </cfRule>
  </conditionalFormatting>
  <dataValidations xWindow="75" yWindow="430" count="12">
    <dataValidation type="custom" allowBlank="1" showInputMessage="1" showErrorMessage="1" errorTitle="Erreur de saisie" error="Le jour saisi n’est pas un jour travaillé (férié, week-end…)." sqref="M32:N33 T32:U33 AA32:AB33 C32:C33 M41:N1048576 AA27:AB27 C8 F8:G8 C12:C13 C37 M8:N8 F12:G13 F37:G37 T8:U8 M12:N13 M37:N37 AA8:AB8 T12:U13 T37:U37 AA41:AB1048576 AA12:AB13 AA37:AB37 AA1:AB6 T1:U6 M1:N6 F1:G6 C1:C6 F32:G33 T27:U27 M27:N27 F27:G27 C27 T22:U22 M22:N22 F22:G22 C22 AA22:AB22 F42 D43:E48 G41:G42 F49:G1048576 C42 A43:A48 C49:C1048576 Z43:Z48 T41:U42 T49:U1048576 T43:T48">
      <formula1>""""""</formula1>
    </dataValidation>
    <dataValidation allowBlank="1" showInputMessage="1" showErrorMessage="1" errorTitle="ERREUR!!!!!!!!!!!" sqref="C34:AG34"/>
    <dataValidation type="custom" allowBlank="1" showInputMessage="1" showErrorMessage="1" errorTitle="ERREUR" error="Jours fériés ou week-ends !" sqref="T35:U36 T39:T40 M39:M40 C39:C40 AA39:AA40 M35:N36 F39:F40 F35:G36 AA35:AB36 C35:C36">
      <formula1>""""""</formula1>
    </dataValidation>
    <dataValidation type="custom" allowBlank="1" showInputMessage="1" showErrorMessage="1" errorTitle="ERREUR" error="Jours fériés ou week-ends !" sqref="C9:AG11 C24:AG26 C14:AG17 C19:AG21 C29:AG31">
      <formula1>IF(C$7&lt;&gt;"Sam",IF(C$7&lt;&gt;"Dim",IF(C$7&lt;&gt;"",IF(C$6&lt;&gt;1,TRUE,FALSE),FALSE),FALSE),FALSE)</formula1>
    </dataValidation>
    <dataValidation type="custom" allowBlank="1" showInputMessage="1" showErrorMessage="1" errorTitle="ERREUR" sqref="AH32">
      <formula1>IF(COUNTA(C32:AG32)&lt;&gt;0,TRUE,FALSE)</formula1>
    </dataValidation>
    <dataValidation type="custom" allowBlank="1" showInputMessage="1" showErrorMessage="1" error="Jours fériés ou week-ends !" sqref="E39:E40 L39:L40 S39:S40 Z39:Z40 AG39:AG40">
      <formula1>""""""</formula1>
    </dataValidation>
    <dataValidation allowBlank="1" showInputMessage="1" showErrorMessage="1" errorTitle="ERREUR" error="Jours fériés ou week-ends !" sqref="G39:G40 N39:N40 AB39:AB40 U39:U40"/>
    <dataValidation type="list" allowBlank="1" showInputMessage="1" showErrorMessage="1" error="Les congés et RTT ne peuvent être renseignés qu'en demi-journée (0,5) ou en journée complète (1)." sqref="C38:AG38">
      <formula1>Conges</formula1>
    </dataValidation>
    <dataValidation type="list" allowBlank="1" showInputMessage="1" showErrorMessage="1" promptTitle="IMPORTANT" prompt="La saisie du WP correspondant est obligatoire" sqref="B9:B11">
      <formula1>WP</formula1>
    </dataValidation>
    <dataValidation type="list" allowBlank="1" showInputMessage="1" showErrorMessage="1" sqref="B19:B21 B24:B26 B14:B17 B29:B31">
      <formula1>WP</formula1>
    </dataValidation>
    <dataValidation type="list" allowBlank="1" showInputMessage="1" showErrorMessage="1" sqref="A17">
      <formula1>Activité</formula1>
    </dataValidation>
    <dataValidation type="list" allowBlank="1" showInputMessage="1" showErrorMessage="1" sqref="A19:A21 A24:A26 A29:A31">
      <formula1>AC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8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xWindow="75" yWindow="430" count="2">
        <x14:dataValidation type="list" allowBlank="1" showInputMessage="1" showErrorMessage="1" promptTitle="IMPORTANT" prompt="La saisie de l'activité est obligatoire.">
          <x14:formula1>
            <xm:f>'A RENSEIGNER'!$V$9:$V$13</xm:f>
          </x14:formula1>
          <xm:sqref>A9:A11</xm:sqref>
        </x14:dataValidation>
        <x14:dataValidation type="list" allowBlank="1" showInputMessage="1" showErrorMessage="1">
          <x14:formula1>
            <xm:f>'A RENSEIGNER'!$V$9:$V$13</xm:f>
          </x14:formula1>
          <xm:sqref>A14:A16</xm:sqref>
        </x14:dataValidation>
      </x14:dataValidations>
    </ex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A RENSEIGNER</vt:lpstr>
      <vt:lpstr>JANVIER</vt:lpstr>
      <vt:lpstr>AC</vt:lpstr>
      <vt:lpstr>Conges</vt:lpstr>
      <vt:lpstr>Fériés</vt:lpstr>
      <vt:lpstr>WP</vt:lpstr>
      <vt:lpstr>JANVIER!Zone_d_impression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DUMOUCH Florence</dc:creator>
  <cp:lastModifiedBy>Nicole B</cp:lastModifiedBy>
  <cp:lastPrinted>2015-11-25T14:40:22Z</cp:lastPrinted>
  <dcterms:created xsi:type="dcterms:W3CDTF">2011-11-03T14:47:02Z</dcterms:created>
  <dcterms:modified xsi:type="dcterms:W3CDTF">2015-12-05T15:24:48Z</dcterms:modified>
</cp:coreProperties>
</file>