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bbe\Desktop\"/>
    </mc:Choice>
  </mc:AlternateContent>
  <bookViews>
    <workbookView xWindow="0" yWindow="0" windowWidth="19440" windowHeight="11835" activeTab="4"/>
  </bookViews>
  <sheets>
    <sheet name="S18" sheetId="18" r:id="rId1"/>
    <sheet name="S19" sheetId="19" r:id="rId2"/>
    <sheet name="S20" sheetId="20" r:id="rId3"/>
    <sheet name="S21" sheetId="21" r:id="rId4"/>
    <sheet name="Récap" sheetId="53" r:id="rId5"/>
  </sheets>
  <externalReferences>
    <externalReference r:id="rId6"/>
  </externalReferences>
  <definedNames>
    <definedName name="Z_150EA468_A83A_4C8A_A9ED_6786D25805C1_.wvu.Cols" localSheetId="0" hidden="1">'S18'!$AB:$AJ</definedName>
    <definedName name="Z_150EA468_A83A_4C8A_A9ED_6786D25805C1_.wvu.Cols" localSheetId="1" hidden="1">'S19'!$AB:$AJ</definedName>
    <definedName name="Z_150EA468_A83A_4C8A_A9ED_6786D25805C1_.wvu.Cols" localSheetId="2" hidden="1">'S20'!$AB:$AJ</definedName>
    <definedName name="Z_150EA468_A83A_4C8A_A9ED_6786D25805C1_.wvu.Cols" localSheetId="3" hidden="1">'S21'!$AB:$AJ</definedName>
    <definedName name="Z_150EA468_A83A_4C8A_A9ED_6786D25805C1_.wvu.PrintArea" localSheetId="1" hidden="1">'S19'!$A$1:$Y$215</definedName>
    <definedName name="Z_32EC0890_0A99_4168_965C_23EE53E7B623_.wvu.Cols" localSheetId="0" hidden="1">'S18'!$AB:$AJ</definedName>
    <definedName name="Z_32EC0890_0A99_4168_965C_23EE53E7B623_.wvu.Cols" localSheetId="1" hidden="1">'S19'!$AB:$AJ</definedName>
    <definedName name="Z_32EC0890_0A99_4168_965C_23EE53E7B623_.wvu.Cols" localSheetId="2" hidden="1">'S20'!$AB:$AJ</definedName>
    <definedName name="Z_32EC0890_0A99_4168_965C_23EE53E7B623_.wvu.Cols" localSheetId="3" hidden="1">'S21'!$AB:$AJ</definedName>
    <definedName name="Z_40A6989C_EA3F_4C54_A0EE_CCF84A0E9A71_.wvu.Cols" localSheetId="0" hidden="1">'S18'!$AB:$AJ</definedName>
    <definedName name="Z_40A6989C_EA3F_4C54_A0EE_CCF84A0E9A71_.wvu.Cols" localSheetId="1" hidden="1">'S19'!$AB:$AJ</definedName>
    <definedName name="Z_40A6989C_EA3F_4C54_A0EE_CCF84A0E9A71_.wvu.Cols" localSheetId="2" hidden="1">'S20'!$AB:$AJ</definedName>
    <definedName name="Z_40A6989C_EA3F_4C54_A0EE_CCF84A0E9A71_.wvu.Cols" localSheetId="3" hidden="1">'S21'!$AB:$AJ</definedName>
    <definedName name="Z_40A6989C_EA3F_4C54_A0EE_CCF84A0E9A71_.wvu.PrintArea" localSheetId="1" hidden="1">'S19'!$A$1:$Y$215</definedName>
    <definedName name="Z_40A6989C_EA3F_4C54_A0EE_CCF84A0E9A71_.wvu.PrintArea" localSheetId="2" hidden="1">'S20'!$A$1:$Y$215</definedName>
    <definedName name="Z_40A6989C_EA3F_4C54_A0EE_CCF84A0E9A71_.wvu.PrintArea" localSheetId="3" hidden="1">'S21'!$A$1:$Y$215</definedName>
    <definedName name="Z_42E7B46F_FED6_4511_BC58_A7EF99691CDE_.wvu.Cols" localSheetId="0" hidden="1">'S18'!$AB:$AJ</definedName>
    <definedName name="Z_42E7B46F_FED6_4511_BC58_A7EF99691CDE_.wvu.Cols" localSheetId="1" hidden="1">'S19'!$AB:$AJ</definedName>
    <definedName name="Z_42E7B46F_FED6_4511_BC58_A7EF99691CDE_.wvu.Cols" localSheetId="2" hidden="1">'S20'!$AB:$AJ</definedName>
    <definedName name="Z_42E7B46F_FED6_4511_BC58_A7EF99691CDE_.wvu.Cols" localSheetId="3" hidden="1">'S21'!$AB:$AJ</definedName>
    <definedName name="Z_42E7B46F_FED6_4511_BC58_A7EF99691CDE_.wvu.PrintArea" localSheetId="1" hidden="1">'S19'!$A$1:$Y$215</definedName>
    <definedName name="Z_42E7B46F_FED6_4511_BC58_A7EF99691CDE_.wvu.PrintArea" localSheetId="2" hidden="1">'S20'!$A$1:$Y$215</definedName>
    <definedName name="Z_42E7B46F_FED6_4511_BC58_A7EF99691CDE_.wvu.PrintArea" localSheetId="3" hidden="1">'S21'!$A$1:$Y$215</definedName>
    <definedName name="Z_65907EF6_2127_438A_832E_C54A011628C1_.wvu.Cols" localSheetId="0" hidden="1">'S18'!$AB:$AJ</definedName>
    <definedName name="Z_65907EF6_2127_438A_832E_C54A011628C1_.wvu.Cols" localSheetId="1" hidden="1">'S19'!$AB:$AJ</definedName>
    <definedName name="Z_65907EF6_2127_438A_832E_C54A011628C1_.wvu.Cols" localSheetId="2" hidden="1">'S20'!$AB:$AJ</definedName>
    <definedName name="Z_65907EF6_2127_438A_832E_C54A011628C1_.wvu.Cols" localSheetId="3" hidden="1">'S21'!$AB:$AJ</definedName>
    <definedName name="Z_65907EF6_2127_438A_832E_C54A011628C1_.wvu.PrintArea" localSheetId="1" hidden="1">'S19'!$A$1:$Y$215</definedName>
    <definedName name="Z_65907EF6_2127_438A_832E_C54A011628C1_.wvu.PrintArea" localSheetId="2" hidden="1">'S20'!$A$1:$Y$215</definedName>
    <definedName name="Z_65907EF6_2127_438A_832E_C54A011628C1_.wvu.PrintArea" localSheetId="3" hidden="1">'S21'!$A$1:$Y$215</definedName>
    <definedName name="Z_76F51B71_CB21_4FA8_888F_2053AC9794E4_.wvu.Cols" localSheetId="0" hidden="1">'S18'!$AB:$AJ</definedName>
    <definedName name="Z_76F51B71_CB21_4FA8_888F_2053AC9794E4_.wvu.Cols" localSheetId="1" hidden="1">'S19'!$AB:$AJ</definedName>
    <definedName name="Z_76F51B71_CB21_4FA8_888F_2053AC9794E4_.wvu.Cols" localSheetId="2" hidden="1">'S20'!$AB:$AJ</definedName>
    <definedName name="Z_76F51B71_CB21_4FA8_888F_2053AC9794E4_.wvu.Cols" localSheetId="3" hidden="1">'S21'!$AB:$AJ</definedName>
    <definedName name="Z_76F51B71_CB21_4FA8_888F_2053AC9794E4_.wvu.PrintArea" localSheetId="1" hidden="1">'S19'!$A$1:$Y$215</definedName>
    <definedName name="Z_76F51B71_CB21_4FA8_888F_2053AC9794E4_.wvu.PrintArea" localSheetId="2" hidden="1">'S20'!$A$1:$Y$215</definedName>
    <definedName name="Z_76F51B71_CB21_4FA8_888F_2053AC9794E4_.wvu.PrintArea" localSheetId="3" hidden="1">'S21'!$A$1:$Y$215</definedName>
    <definedName name="Z_7B5FB201_6FE1_40B8_81A8_C2C65C2857F5_.wvu.Cols" localSheetId="0" hidden="1">'S18'!$AB:$AJ</definedName>
    <definedName name="Z_7B5FB201_6FE1_40B8_81A8_C2C65C2857F5_.wvu.Cols" localSheetId="1" hidden="1">'S19'!$AB:$AJ</definedName>
    <definedName name="Z_7B5FB201_6FE1_40B8_81A8_C2C65C2857F5_.wvu.Cols" localSheetId="2" hidden="1">'S20'!$AB:$AJ</definedName>
    <definedName name="Z_7B5FB201_6FE1_40B8_81A8_C2C65C2857F5_.wvu.Cols" localSheetId="3" hidden="1">'S21'!$AB:$AJ</definedName>
    <definedName name="Z_7B5FB201_6FE1_40B8_81A8_C2C65C2857F5_.wvu.PrintArea" localSheetId="1" hidden="1">'S19'!$A$1:$Y$215</definedName>
    <definedName name="Z_7B5FB201_6FE1_40B8_81A8_C2C65C2857F5_.wvu.PrintArea" localSheetId="2" hidden="1">'S20'!$A$1:$Y$215</definedName>
    <definedName name="Z_7B5FB201_6FE1_40B8_81A8_C2C65C2857F5_.wvu.PrintArea" localSheetId="3" hidden="1">'S21'!$A$1:$Y$215</definedName>
    <definedName name="Z_A23DF6F2_0536_41A2_87D2_E16B1FE46A7A_.wvu.Cols" localSheetId="0" hidden="1">'S18'!$AB:$AJ</definedName>
    <definedName name="Z_A23DF6F2_0536_41A2_87D2_E16B1FE46A7A_.wvu.Cols" localSheetId="1" hidden="1">'S19'!$AB:$AJ</definedName>
    <definedName name="Z_A23DF6F2_0536_41A2_87D2_E16B1FE46A7A_.wvu.Cols" localSheetId="2" hidden="1">'S20'!$AB:$AJ</definedName>
    <definedName name="Z_A23DF6F2_0536_41A2_87D2_E16B1FE46A7A_.wvu.Cols" localSheetId="3" hidden="1">'S21'!$AB:$AJ</definedName>
    <definedName name="Z_ACF63FAB_82AB_4C51_B290_B96E3C95CE81_.wvu.Cols" localSheetId="0" hidden="1">'S18'!$AB:$AJ</definedName>
    <definedName name="Z_ACF63FAB_82AB_4C51_B290_B96E3C95CE81_.wvu.Cols" localSheetId="1" hidden="1">'S19'!$AB:$AJ</definedName>
    <definedName name="Z_ACF63FAB_82AB_4C51_B290_B96E3C95CE81_.wvu.Cols" localSheetId="2" hidden="1">'S20'!$AB:$AJ</definedName>
    <definedName name="Z_ACF63FAB_82AB_4C51_B290_B96E3C95CE81_.wvu.Cols" localSheetId="3" hidden="1">'S21'!$AB:$AJ</definedName>
    <definedName name="Z_ACF63FAB_82AB_4C51_B290_B96E3C95CE81_.wvu.PrintArea" localSheetId="1" hidden="1">'S19'!$A$1:$Y$215</definedName>
    <definedName name="Z_ACF63FAB_82AB_4C51_B290_B96E3C95CE81_.wvu.PrintArea" localSheetId="2" hidden="1">'S20'!$A$1:$Y$215</definedName>
    <definedName name="Z_ACF63FAB_82AB_4C51_B290_B96E3C95CE81_.wvu.PrintArea" localSheetId="3" hidden="1">'S21'!$A$1:$Y$215</definedName>
    <definedName name="Z_B622DFBE_054F_43FE_8EDF_2EFF31953F4B_.wvu.Cols" localSheetId="0" hidden="1">'S18'!$AB:$AJ</definedName>
    <definedName name="Z_B622DFBE_054F_43FE_8EDF_2EFF31953F4B_.wvu.Cols" localSheetId="1" hidden="1">'S19'!$AB:$AJ</definedName>
    <definedName name="Z_B622DFBE_054F_43FE_8EDF_2EFF31953F4B_.wvu.Cols" localSheetId="2" hidden="1">'S20'!$AB:$AJ</definedName>
    <definedName name="Z_B622DFBE_054F_43FE_8EDF_2EFF31953F4B_.wvu.Cols" localSheetId="3" hidden="1">'S21'!$AB:$AJ</definedName>
    <definedName name="Z_B622DFBE_054F_43FE_8EDF_2EFF31953F4B_.wvu.PrintArea" localSheetId="1" hidden="1">'S19'!$A$1:$Y$215</definedName>
    <definedName name="Z_B622DFBE_054F_43FE_8EDF_2EFF31953F4B_.wvu.PrintArea" localSheetId="2" hidden="1">'S20'!$A$1:$Y$215</definedName>
    <definedName name="Z_B622DFBE_054F_43FE_8EDF_2EFF31953F4B_.wvu.PrintArea" localSheetId="3" hidden="1">'S21'!$A$1:$Y$215</definedName>
    <definedName name="Z_F41753F2_E345_4A0F_9DDC_96101B896477_.wvu.Cols" localSheetId="0" hidden="1">'S18'!$AB:$AJ</definedName>
    <definedName name="Z_F41753F2_E345_4A0F_9DDC_96101B896477_.wvu.Cols" localSheetId="1" hidden="1">'S19'!$AB:$AJ</definedName>
    <definedName name="Z_F41753F2_E345_4A0F_9DDC_96101B896477_.wvu.Cols" localSheetId="2" hidden="1">'S20'!$AB:$AJ</definedName>
    <definedName name="Z_F41753F2_E345_4A0F_9DDC_96101B896477_.wvu.Cols" localSheetId="3" hidden="1">'S21'!$AB:$AJ</definedName>
    <definedName name="Z_F41753F2_E345_4A0F_9DDC_96101B896477_.wvu.PrintArea" localSheetId="1" hidden="1">'S19'!$A$1:$Y$215</definedName>
    <definedName name="_xlnm.Print_Area" localSheetId="1">'S19'!$A$1:$Y$215</definedName>
    <definedName name="_xlnm.Print_Area" localSheetId="2">'S20'!$A$1:$Y$215</definedName>
    <definedName name="_xlnm.Print_Area" localSheetId="3">'S21'!$A$1:$Y$215</definedName>
  </definedNames>
  <calcPr calcId="152511"/>
  <customWorkbookViews>
    <customWorkbookView name="Charles Boris Be - Affichage personnalisé" guid="{76F51B71-CB21-4FA8-888F-2053AC9794E4}" mergeInterval="0" personalView="1" maximized="1" xWindow="-8" yWindow="-8" windowWidth="1616" windowHeight="876" activeSheetId="21"/>
    <customWorkbookView name="Stephane Defer - Affichage personnalisé" guid="{ACF63FAB-82AB-4C51-B290-B96E3C95CE81}" mergeInterval="0" personalView="1" maximized="1" xWindow="-8" yWindow="-8" windowWidth="1936" windowHeight="1056" activeSheetId="23"/>
    <customWorkbookView name="Jean-Christophe Wallecamps - Affichage personnalisé" guid="{B622DFBE-054F-43FE-8EDF-2EFF31953F4B}" mergeInterval="0" personalView="1" maximized="1" xWindow="-8" yWindow="-8" windowWidth="1296" windowHeight="1000" activeSheetId="21"/>
    <customWorkbookView name="Rudy Dewulf - Affichage personnalisé" guid="{40A6989C-EA3F-4C54-A0EE-CCF84A0E9A71}" mergeInterval="0" personalView="1" maximized="1" xWindow="-8" yWindow="-8" windowWidth="1296" windowHeight="1000" activeSheetId="21"/>
    <customWorkbookView name="Chef d'équipe Linselles 2 - Affichage personnalisé" guid="{7B5FB201-6FE1-40B8-81A8-C2C65C2857F5}" mergeInterval="0" personalView="1" maximized="1" windowWidth="1276" windowHeight="798" activeSheetId="20"/>
    <customWorkbookView name="CVeroux - Affichage personnalisé" guid="{F41753F2-E345-4A0F-9DDC-96101B896477}" mergeInterval="0" personalView="1" maximized="1" xWindow="-8" yWindow="-8" windowWidth="1296" windowHeight="1000" activeSheetId="19"/>
    <customWorkbookView name="Sandrine Presse - Affichage personnalisé" guid="{32EC0890-0A99-4168-965C-23EE53E7B623}" mergeInterval="0" personalView="1" maximized="1" windowWidth="1920" windowHeight="815" activeSheetId="12"/>
    <customWorkbookView name="contremaitre-linselles - Affichage personnalisé" guid="{A23DF6F2-0536-41A2-87D2-E16B1FE46A7A}" mergeInterval="0" personalView="1" maximized="1" xWindow="-8" yWindow="-8" windowWidth="1616" windowHeight="876" activeSheetId="18"/>
    <customWorkbookView name="Jimmy Vanlanduyt - Affichage personnalisé" guid="{150EA468-A83A-4C8A-A9ED-6786D25805C1}" mergeInterval="0" personalView="1" maximized="1" yWindow="-4" windowWidth="1596" windowHeight="766" tabRatio="473" activeSheetId="19"/>
    <customWorkbookView name="Stock_Linselles - Affichage personnalisé" guid="{42E7B46F-FED6-4511-BC58-A7EF99691CDE}" mergeInterval="0" personalView="1" maximized="1" xWindow="-8" yWindow="-8" windowWidth="1296" windowHeight="1000" activeSheetId="21"/>
    <customWorkbookView name="ChefEquipeSuremballage - Affichage personnalisé" guid="{65907EF6-2127-438A-832E-C54A011628C1}" mergeInterval="0" personalView="1" maximized="1" xWindow="-8" yWindow="-8" windowWidth="1296" windowHeight="1000" activeSheetId="21"/>
  </customWorkbookViews>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53" l="1"/>
  <c r="D5" i="53"/>
  <c r="C6" i="53"/>
  <c r="D6" i="53"/>
  <c r="C7" i="53"/>
  <c r="D7" i="53"/>
  <c r="C8" i="53"/>
  <c r="D8" i="53"/>
  <c r="C9" i="53"/>
  <c r="D9" i="53"/>
  <c r="C10" i="53"/>
  <c r="D10" i="53"/>
  <c r="C11" i="53"/>
  <c r="D11" i="53"/>
  <c r="C12" i="53"/>
  <c r="D12" i="53"/>
  <c r="C13" i="53"/>
  <c r="D13" i="53"/>
  <c r="C14" i="53"/>
  <c r="D14" i="53"/>
  <c r="C15" i="53"/>
  <c r="D15" i="53"/>
  <c r="C16" i="53"/>
  <c r="D16" i="53"/>
  <c r="C17" i="53"/>
  <c r="D17" i="53"/>
  <c r="C18" i="53"/>
  <c r="D18" i="53"/>
  <c r="C19" i="53"/>
  <c r="D19" i="53"/>
  <c r="C20" i="53"/>
  <c r="D20" i="53"/>
  <c r="C21" i="53"/>
  <c r="D21" i="53"/>
  <c r="C22" i="53"/>
  <c r="D22" i="53"/>
  <c r="C23" i="53"/>
  <c r="D23" i="53"/>
  <c r="C24" i="53"/>
  <c r="D24" i="53"/>
  <c r="C25" i="53"/>
  <c r="D25" i="53"/>
  <c r="C26" i="53"/>
  <c r="D26" i="53"/>
  <c r="C27" i="53"/>
  <c r="D27" i="53"/>
  <c r="B28" i="53"/>
  <c r="C28" i="53"/>
  <c r="D28" i="53"/>
  <c r="B29" i="53"/>
  <c r="C29" i="53"/>
  <c r="D29" i="53"/>
  <c r="B30" i="53"/>
  <c r="C30" i="53"/>
  <c r="D30" i="53"/>
  <c r="B31" i="53"/>
  <c r="C31" i="53"/>
  <c r="D31" i="53"/>
  <c r="B32" i="53"/>
  <c r="C32" i="53"/>
  <c r="D32" i="53"/>
  <c r="B33" i="53"/>
  <c r="C33" i="53"/>
  <c r="D33" i="53"/>
  <c r="D4" i="53"/>
  <c r="C4" i="53"/>
  <c r="D3" i="53" l="1"/>
  <c r="C3" i="53"/>
  <c r="B3" i="53"/>
  <c r="AJ202" i="21" l="1"/>
  <c r="AI202" i="21"/>
  <c r="AH202" i="21"/>
  <c r="AG202" i="21"/>
  <c r="AF202" i="21"/>
  <c r="AE202" i="21"/>
  <c r="AD202" i="21"/>
  <c r="AC202" i="21"/>
  <c r="AB202" i="21"/>
  <c r="AJ201" i="21"/>
  <c r="AI201" i="21"/>
  <c r="AH201" i="21"/>
  <c r="AG201" i="21"/>
  <c r="AF201" i="21"/>
  <c r="AE201" i="21"/>
  <c r="AD201" i="21"/>
  <c r="AC201" i="21"/>
  <c r="AB201" i="21"/>
  <c r="AJ200" i="21"/>
  <c r="AI200" i="21"/>
  <c r="AH200" i="21"/>
  <c r="AG200" i="21"/>
  <c r="AF200" i="21"/>
  <c r="AE200" i="21"/>
  <c r="AD200" i="21"/>
  <c r="AC200" i="21"/>
  <c r="AB200" i="21"/>
  <c r="AJ199" i="21"/>
  <c r="AI199" i="21"/>
  <c r="AH199" i="21"/>
  <c r="AG199" i="21"/>
  <c r="AF199" i="21"/>
  <c r="AE199" i="21"/>
  <c r="AD199" i="21"/>
  <c r="AC199" i="21"/>
  <c r="AB199" i="21"/>
  <c r="AJ198" i="21"/>
  <c r="AI198" i="21"/>
  <c r="AH198" i="21"/>
  <c r="AG198" i="21"/>
  <c r="AF198" i="21"/>
  <c r="AE198" i="21"/>
  <c r="AD198" i="21"/>
  <c r="AC198" i="21"/>
  <c r="AB198" i="21"/>
  <c r="AJ197" i="21"/>
  <c r="AI197" i="21"/>
  <c r="AH197" i="21"/>
  <c r="AG197" i="21"/>
  <c r="AF197" i="21"/>
  <c r="AE197" i="21"/>
  <c r="AD197" i="21"/>
  <c r="AC197" i="21"/>
  <c r="AB197" i="21"/>
  <c r="AJ196" i="21"/>
  <c r="AI196" i="21"/>
  <c r="AH196" i="21"/>
  <c r="AG196" i="21"/>
  <c r="AF196" i="21"/>
  <c r="AE196" i="21"/>
  <c r="AD196" i="21"/>
  <c r="AC196" i="21"/>
  <c r="AB196" i="21"/>
  <c r="AJ195" i="21"/>
  <c r="AI195" i="21"/>
  <c r="AH195" i="21"/>
  <c r="AG195" i="21"/>
  <c r="AF195" i="21"/>
  <c r="AE195" i="21"/>
  <c r="AD195" i="21"/>
  <c r="AC195" i="21"/>
  <c r="AB195" i="21"/>
  <c r="AJ194" i="21"/>
  <c r="AI194" i="21"/>
  <c r="AH194" i="21"/>
  <c r="AG194" i="21"/>
  <c r="AF194" i="21"/>
  <c r="AE194" i="21"/>
  <c r="AD194" i="21"/>
  <c r="AC194" i="21"/>
  <c r="AB194" i="21"/>
  <c r="AJ193" i="21"/>
  <c r="AI193" i="21"/>
  <c r="AH193" i="21"/>
  <c r="AG193" i="21"/>
  <c r="AF193" i="21"/>
  <c r="AE193" i="21"/>
  <c r="AD193" i="21"/>
  <c r="AC193" i="21"/>
  <c r="AB193" i="21"/>
  <c r="AJ192" i="21"/>
  <c r="AI192" i="21"/>
  <c r="AH192" i="21"/>
  <c r="AG192" i="21"/>
  <c r="AF192" i="21"/>
  <c r="AE192" i="21"/>
  <c r="AD192" i="21"/>
  <c r="AC192" i="21"/>
  <c r="AB192" i="21"/>
  <c r="AJ191" i="21"/>
  <c r="AI191" i="21"/>
  <c r="AH191" i="21"/>
  <c r="AG191" i="21"/>
  <c r="AF191" i="21"/>
  <c r="AE191" i="21"/>
  <c r="AD191" i="21"/>
  <c r="AC191" i="21"/>
  <c r="AB191" i="21"/>
  <c r="AJ190" i="21"/>
  <c r="AI190" i="21"/>
  <c r="AH190" i="21"/>
  <c r="AG190" i="21"/>
  <c r="AF190" i="21"/>
  <c r="AE190" i="21"/>
  <c r="AD190" i="21"/>
  <c r="AC190" i="21"/>
  <c r="AB190" i="21"/>
  <c r="AJ189" i="21"/>
  <c r="AI189" i="21"/>
  <c r="AH189" i="21"/>
  <c r="AG189" i="21"/>
  <c r="AF189" i="21"/>
  <c r="AE189" i="21"/>
  <c r="AD189" i="21"/>
  <c r="AC189" i="21"/>
  <c r="AB189" i="21"/>
  <c r="AJ188" i="21"/>
  <c r="AI188" i="21"/>
  <c r="AH188" i="21"/>
  <c r="AG188" i="21"/>
  <c r="AF188" i="21"/>
  <c r="AE188" i="21"/>
  <c r="AD188" i="21"/>
  <c r="AC188" i="21"/>
  <c r="AB188" i="21"/>
  <c r="AJ187" i="21"/>
  <c r="AI187" i="21"/>
  <c r="AH187" i="21"/>
  <c r="AG187" i="21"/>
  <c r="AF187" i="21"/>
  <c r="AE187" i="21"/>
  <c r="AD187" i="21"/>
  <c r="AC187" i="21"/>
  <c r="AB187" i="21"/>
  <c r="AJ186" i="21"/>
  <c r="AI186" i="21"/>
  <c r="AH186" i="21"/>
  <c r="AG186" i="21"/>
  <c r="AF186" i="21"/>
  <c r="AE186" i="21"/>
  <c r="AD186" i="21"/>
  <c r="AC186" i="21"/>
  <c r="AB186" i="21"/>
  <c r="AJ185" i="21"/>
  <c r="AI185" i="21"/>
  <c r="AH185" i="21"/>
  <c r="AG185" i="21"/>
  <c r="AF185" i="21"/>
  <c r="AE185" i="21"/>
  <c r="AD185" i="21"/>
  <c r="AC185" i="21"/>
  <c r="AB185" i="21"/>
  <c r="D180" i="21"/>
  <c r="D179" i="21"/>
  <c r="D178" i="21"/>
  <c r="I177" i="21"/>
  <c r="D177" i="21"/>
  <c r="A173" i="21"/>
  <c r="AJ159" i="21"/>
  <c r="AI159" i="21"/>
  <c r="AH159" i="21"/>
  <c r="AG159" i="21"/>
  <c r="AF159" i="21"/>
  <c r="AE159" i="21"/>
  <c r="AD159" i="21"/>
  <c r="AC159" i="21"/>
  <c r="AB159" i="21"/>
  <c r="AJ158" i="21"/>
  <c r="AI158" i="21"/>
  <c r="AH158" i="21"/>
  <c r="AG158" i="21"/>
  <c r="AF158" i="21"/>
  <c r="AE158" i="21"/>
  <c r="AD158" i="21"/>
  <c r="AC158" i="21"/>
  <c r="AB158" i="21"/>
  <c r="AJ157" i="21"/>
  <c r="AI157" i="21"/>
  <c r="AH157" i="21"/>
  <c r="AG157" i="21"/>
  <c r="AF157" i="21"/>
  <c r="AE157" i="21"/>
  <c r="AD157" i="21"/>
  <c r="AC157" i="21"/>
  <c r="AB157" i="21"/>
  <c r="AJ156" i="21"/>
  <c r="AI156" i="21"/>
  <c r="AH156" i="21"/>
  <c r="AG156" i="21"/>
  <c r="AF156" i="21"/>
  <c r="AE156" i="21"/>
  <c r="AD156" i="21"/>
  <c r="AC156" i="21"/>
  <c r="AB156" i="21"/>
  <c r="AJ155" i="21"/>
  <c r="AI155" i="21"/>
  <c r="AH155" i="21"/>
  <c r="AG155" i="21"/>
  <c r="AF155" i="21"/>
  <c r="AE155" i="21"/>
  <c r="AD155" i="21"/>
  <c r="AC155" i="21"/>
  <c r="AB155" i="21"/>
  <c r="AJ154" i="21"/>
  <c r="AI154" i="21"/>
  <c r="AH154" i="21"/>
  <c r="AG154" i="21"/>
  <c r="AF154" i="21"/>
  <c r="AE154" i="21"/>
  <c r="AD154" i="21"/>
  <c r="AC154" i="21"/>
  <c r="AB154" i="21"/>
  <c r="AJ153" i="21"/>
  <c r="AI153" i="21"/>
  <c r="AH153" i="21"/>
  <c r="AG153" i="21"/>
  <c r="AF153" i="21"/>
  <c r="AE153" i="21"/>
  <c r="AD153" i="21"/>
  <c r="AC153" i="21"/>
  <c r="AB153" i="21"/>
  <c r="AJ152" i="21"/>
  <c r="AI152" i="21"/>
  <c r="AH152" i="21"/>
  <c r="AG152" i="21"/>
  <c r="AF152" i="21"/>
  <c r="AE152" i="21"/>
  <c r="AD152" i="21"/>
  <c r="AC152" i="21"/>
  <c r="AB152" i="21"/>
  <c r="AJ151" i="21"/>
  <c r="AI151" i="21"/>
  <c r="AH151" i="21"/>
  <c r="AG151" i="21"/>
  <c r="AF151" i="21"/>
  <c r="AE151" i="21"/>
  <c r="AD151" i="21"/>
  <c r="AC151" i="21"/>
  <c r="AB151" i="21"/>
  <c r="AJ150" i="21"/>
  <c r="AI150" i="21"/>
  <c r="AH150" i="21"/>
  <c r="AG150" i="21"/>
  <c r="AF150" i="21"/>
  <c r="AE150" i="21"/>
  <c r="AD150" i="21"/>
  <c r="AC150" i="21"/>
  <c r="AB150" i="21"/>
  <c r="AJ149" i="21"/>
  <c r="AI149" i="21"/>
  <c r="AH149" i="21"/>
  <c r="AG149" i="21"/>
  <c r="AF149" i="21"/>
  <c r="AE149" i="21"/>
  <c r="AD149" i="21"/>
  <c r="AC149" i="21"/>
  <c r="AB149" i="21"/>
  <c r="AJ148" i="21"/>
  <c r="AI148" i="21"/>
  <c r="AH148" i="21"/>
  <c r="AG148" i="21"/>
  <c r="AF148" i="21"/>
  <c r="AE148" i="21"/>
  <c r="AD148" i="21"/>
  <c r="AC148" i="21"/>
  <c r="AB148" i="21"/>
  <c r="AJ147" i="21"/>
  <c r="AI147" i="21"/>
  <c r="AH147" i="21"/>
  <c r="AG147" i="21"/>
  <c r="AF147" i="21"/>
  <c r="AE147" i="21"/>
  <c r="AD147" i="21"/>
  <c r="AC147" i="21"/>
  <c r="AB147" i="21"/>
  <c r="AJ146" i="21"/>
  <c r="AI146" i="21"/>
  <c r="AH146" i="21"/>
  <c r="AG146" i="21"/>
  <c r="AF146" i="21"/>
  <c r="AE146" i="21"/>
  <c r="AD146" i="21"/>
  <c r="AC146" i="21"/>
  <c r="AB146" i="21"/>
  <c r="AJ145" i="21"/>
  <c r="AI145" i="21"/>
  <c r="AH145" i="21"/>
  <c r="AG145" i="21"/>
  <c r="AF145" i="21"/>
  <c r="AE145" i="21"/>
  <c r="AD145" i="21"/>
  <c r="AC145" i="21"/>
  <c r="AB145" i="21"/>
  <c r="AJ144" i="21"/>
  <c r="AI144" i="21"/>
  <c r="AH144" i="21"/>
  <c r="AG144" i="21"/>
  <c r="AF144" i="21"/>
  <c r="AE144" i="21"/>
  <c r="AD144" i="21"/>
  <c r="AC144" i="21"/>
  <c r="AB144" i="21"/>
  <c r="AJ143" i="21"/>
  <c r="AI143" i="21"/>
  <c r="AH143" i="21"/>
  <c r="AG143" i="21"/>
  <c r="AF143" i="21"/>
  <c r="AE143" i="21"/>
  <c r="AD143" i="21"/>
  <c r="AC143" i="21"/>
  <c r="AB143" i="21"/>
  <c r="AJ142" i="21"/>
  <c r="AI142" i="21"/>
  <c r="AH142" i="21"/>
  <c r="AG142" i="21"/>
  <c r="AF142" i="21"/>
  <c r="AE142" i="21"/>
  <c r="AD142" i="21"/>
  <c r="AC142" i="21"/>
  <c r="AB142" i="21"/>
  <c r="D137" i="21"/>
  <c r="D136" i="21"/>
  <c r="D135" i="21"/>
  <c r="I134" i="21"/>
  <c r="D134" i="21"/>
  <c r="A130" i="21"/>
  <c r="AJ116" i="21"/>
  <c r="AI116" i="21"/>
  <c r="AH116" i="21"/>
  <c r="AG116" i="21"/>
  <c r="AF116" i="21"/>
  <c r="AE116" i="21"/>
  <c r="AD116" i="21"/>
  <c r="AC116" i="21"/>
  <c r="AB116" i="21"/>
  <c r="AJ115" i="21"/>
  <c r="AI115" i="21"/>
  <c r="AH115" i="21"/>
  <c r="AG115" i="21"/>
  <c r="AF115" i="21"/>
  <c r="AE115" i="21"/>
  <c r="AD115" i="21"/>
  <c r="AC115" i="21"/>
  <c r="AB115" i="21"/>
  <c r="AJ114" i="21"/>
  <c r="AI114" i="21"/>
  <c r="AH114" i="21"/>
  <c r="AG114" i="21"/>
  <c r="AF114" i="21"/>
  <c r="AE114" i="21"/>
  <c r="AD114" i="21"/>
  <c r="AC114" i="21"/>
  <c r="AB114" i="21"/>
  <c r="AJ113" i="21"/>
  <c r="AI113" i="21"/>
  <c r="AH113" i="21"/>
  <c r="AG113" i="21"/>
  <c r="AF113" i="21"/>
  <c r="AE113" i="21"/>
  <c r="AD113" i="21"/>
  <c r="AC113" i="21"/>
  <c r="AB113" i="21"/>
  <c r="AJ112" i="21"/>
  <c r="AI112" i="21"/>
  <c r="AH112" i="21"/>
  <c r="AG112" i="21"/>
  <c r="AF112" i="21"/>
  <c r="AE112" i="21"/>
  <c r="AD112" i="21"/>
  <c r="AC112" i="21"/>
  <c r="AB112" i="21"/>
  <c r="AJ111" i="21"/>
  <c r="AI111" i="21"/>
  <c r="AH111" i="21"/>
  <c r="AG111" i="21"/>
  <c r="AF111" i="21"/>
  <c r="AE111" i="21"/>
  <c r="AD111" i="21"/>
  <c r="AC111" i="21"/>
  <c r="AB111" i="21"/>
  <c r="AJ110" i="21"/>
  <c r="AI110" i="21"/>
  <c r="AH110" i="21"/>
  <c r="AG110" i="21"/>
  <c r="AF110" i="21"/>
  <c r="AE110" i="21"/>
  <c r="AD110" i="21"/>
  <c r="AC110" i="21"/>
  <c r="AB110" i="21"/>
  <c r="AJ109" i="21"/>
  <c r="AI109" i="21"/>
  <c r="AH109" i="21"/>
  <c r="AG109" i="21"/>
  <c r="AF109" i="21"/>
  <c r="AE109" i="21"/>
  <c r="AD109" i="21"/>
  <c r="AC109" i="21"/>
  <c r="AB109" i="21"/>
  <c r="AJ108" i="21"/>
  <c r="AI108" i="21"/>
  <c r="AH108" i="21"/>
  <c r="AG108" i="21"/>
  <c r="AF108" i="21"/>
  <c r="AE108" i="21"/>
  <c r="AD108" i="21"/>
  <c r="AC108" i="21"/>
  <c r="AB108" i="21"/>
  <c r="AJ107" i="21"/>
  <c r="AI107" i="21"/>
  <c r="AH107" i="21"/>
  <c r="AG107" i="21"/>
  <c r="AF107" i="21"/>
  <c r="AE107" i="21"/>
  <c r="AD107" i="21"/>
  <c r="AC107" i="21"/>
  <c r="AB107" i="21"/>
  <c r="AJ106" i="21"/>
  <c r="AI106" i="21"/>
  <c r="AH106" i="21"/>
  <c r="AG106" i="21"/>
  <c r="AF106" i="21"/>
  <c r="AE106" i="21"/>
  <c r="AD106" i="21"/>
  <c r="AC106" i="21"/>
  <c r="AB106" i="21"/>
  <c r="AJ105" i="21"/>
  <c r="AI105" i="21"/>
  <c r="AH105" i="21"/>
  <c r="AG105" i="21"/>
  <c r="AF105" i="21"/>
  <c r="AE105" i="21"/>
  <c r="AD105" i="21"/>
  <c r="AC105" i="21"/>
  <c r="AB105" i="21"/>
  <c r="AJ104" i="21"/>
  <c r="AI104" i="21"/>
  <c r="AH104" i="21"/>
  <c r="AG104" i="21"/>
  <c r="AF104" i="21"/>
  <c r="AE104" i="21"/>
  <c r="AD104" i="21"/>
  <c r="AC104" i="21"/>
  <c r="AB104" i="21"/>
  <c r="AJ103" i="21"/>
  <c r="AI103" i="21"/>
  <c r="AH103" i="21"/>
  <c r="AG103" i="21"/>
  <c r="AF103" i="21"/>
  <c r="AE103" i="21"/>
  <c r="AD103" i="21"/>
  <c r="AC103" i="21"/>
  <c r="AB103" i="21"/>
  <c r="AJ102" i="21"/>
  <c r="AI102" i="21"/>
  <c r="AH102" i="21"/>
  <c r="AG102" i="21"/>
  <c r="AF102" i="21"/>
  <c r="AE102" i="21"/>
  <c r="AD102" i="21"/>
  <c r="AC102" i="21"/>
  <c r="AB102" i="21"/>
  <c r="AJ101" i="21"/>
  <c r="AI101" i="21"/>
  <c r="AH101" i="21"/>
  <c r="AG101" i="21"/>
  <c r="AF101" i="21"/>
  <c r="AE101" i="21"/>
  <c r="AD101" i="21"/>
  <c r="AC101" i="21"/>
  <c r="AB101" i="21"/>
  <c r="AJ100" i="21"/>
  <c r="AI100" i="21"/>
  <c r="AH100" i="21"/>
  <c r="AG100" i="21"/>
  <c r="AF100" i="21"/>
  <c r="AE100" i="21"/>
  <c r="AD100" i="21"/>
  <c r="AC100" i="21"/>
  <c r="AB100" i="21"/>
  <c r="AJ99" i="21"/>
  <c r="AI99" i="21"/>
  <c r="AH99" i="21"/>
  <c r="AG99" i="21"/>
  <c r="AF99" i="21"/>
  <c r="AE99" i="21"/>
  <c r="AD99" i="21"/>
  <c r="AC99" i="21"/>
  <c r="AB99" i="21"/>
  <c r="D94" i="21"/>
  <c r="D93" i="21"/>
  <c r="D92" i="21"/>
  <c r="I91" i="21"/>
  <c r="D91" i="21"/>
  <c r="A87" i="21"/>
  <c r="N84" i="21"/>
  <c r="N83" i="21"/>
  <c r="O81" i="21"/>
  <c r="N79" i="21"/>
  <c r="N78" i="21"/>
  <c r="O76" i="21"/>
  <c r="AJ73" i="21"/>
  <c r="AI73" i="21"/>
  <c r="AH73" i="21"/>
  <c r="AG73" i="21"/>
  <c r="AF73" i="21"/>
  <c r="AE73" i="21"/>
  <c r="AD73" i="21"/>
  <c r="AC73" i="21"/>
  <c r="AB73" i="21"/>
  <c r="AJ72" i="21"/>
  <c r="AI72" i="21"/>
  <c r="AH72" i="21"/>
  <c r="AG72" i="21"/>
  <c r="AF72" i="21"/>
  <c r="AE72" i="21"/>
  <c r="AD72" i="21"/>
  <c r="AC72" i="21"/>
  <c r="AB72" i="21"/>
  <c r="AJ71" i="21"/>
  <c r="AI71" i="21"/>
  <c r="AH71" i="21"/>
  <c r="AG71" i="21"/>
  <c r="AF71" i="21"/>
  <c r="AE71" i="21"/>
  <c r="AD71" i="21"/>
  <c r="AC71" i="21"/>
  <c r="AB71" i="21"/>
  <c r="AJ70" i="21"/>
  <c r="AI70" i="21"/>
  <c r="AH70" i="21"/>
  <c r="AG70" i="21"/>
  <c r="AF70" i="21"/>
  <c r="AE70" i="21"/>
  <c r="AD70" i="21"/>
  <c r="AC70" i="21"/>
  <c r="AB70" i="21"/>
  <c r="AJ69" i="21"/>
  <c r="AI69" i="21"/>
  <c r="AH69" i="21"/>
  <c r="AG69" i="21"/>
  <c r="AF69" i="21"/>
  <c r="AE69" i="21"/>
  <c r="AD69" i="21"/>
  <c r="AC69" i="21"/>
  <c r="AB69" i="21"/>
  <c r="AJ68" i="21"/>
  <c r="AI68" i="21"/>
  <c r="AH68" i="21"/>
  <c r="AG68" i="21"/>
  <c r="AF68" i="21"/>
  <c r="AE68" i="21"/>
  <c r="AD68" i="21"/>
  <c r="AC68" i="21"/>
  <c r="AB68" i="21"/>
  <c r="AJ67" i="21"/>
  <c r="AI67" i="21"/>
  <c r="AH67" i="21"/>
  <c r="AG67" i="21"/>
  <c r="AF67" i="21"/>
  <c r="AE67" i="21"/>
  <c r="AD67" i="21"/>
  <c r="AC67" i="21"/>
  <c r="AB67" i="21"/>
  <c r="AJ66" i="21"/>
  <c r="AI66" i="21"/>
  <c r="AH66" i="21"/>
  <c r="AG66" i="21"/>
  <c r="AF66" i="21"/>
  <c r="AE66" i="21"/>
  <c r="AD66" i="21"/>
  <c r="AC66" i="21"/>
  <c r="AB66" i="21"/>
  <c r="AJ65" i="21"/>
  <c r="AI65" i="21"/>
  <c r="AH65" i="21"/>
  <c r="AG65" i="21"/>
  <c r="AF65" i="21"/>
  <c r="AE65" i="21"/>
  <c r="AD65" i="21"/>
  <c r="AC65" i="21"/>
  <c r="AB65" i="21"/>
  <c r="AJ64" i="21"/>
  <c r="AI64" i="21"/>
  <c r="AH64" i="21"/>
  <c r="AG64" i="21"/>
  <c r="AF64" i="21"/>
  <c r="AE64" i="21"/>
  <c r="AD64" i="21"/>
  <c r="AC64" i="21"/>
  <c r="AB64" i="21"/>
  <c r="AJ63" i="21"/>
  <c r="AI63" i="21"/>
  <c r="AH63" i="21"/>
  <c r="AG63" i="21"/>
  <c r="AF63" i="21"/>
  <c r="AE63" i="21"/>
  <c r="AD63" i="21"/>
  <c r="AC63" i="21"/>
  <c r="AB63" i="21"/>
  <c r="AJ62" i="21"/>
  <c r="AI62" i="21"/>
  <c r="AH62" i="21"/>
  <c r="AG62" i="21"/>
  <c r="AF62" i="21"/>
  <c r="AE62" i="21"/>
  <c r="AD62" i="21"/>
  <c r="AC62" i="21"/>
  <c r="AB62" i="21"/>
  <c r="AJ61" i="21"/>
  <c r="AI61" i="21"/>
  <c r="AH61" i="21"/>
  <c r="AG61" i="21"/>
  <c r="AF61" i="21"/>
  <c r="AE61" i="21"/>
  <c r="AD61" i="21"/>
  <c r="AC61" i="21"/>
  <c r="AB61" i="21"/>
  <c r="AJ60" i="21"/>
  <c r="AI60" i="21"/>
  <c r="AH60" i="21"/>
  <c r="AG60" i="21"/>
  <c r="AF60" i="21"/>
  <c r="AE60" i="21"/>
  <c r="AD60" i="21"/>
  <c r="AC60" i="21"/>
  <c r="AB60" i="21"/>
  <c r="AJ59" i="21"/>
  <c r="AI59" i="21"/>
  <c r="AH59" i="21"/>
  <c r="AG59" i="21"/>
  <c r="AF59" i="21"/>
  <c r="AE59" i="21"/>
  <c r="AD59" i="21"/>
  <c r="AC59" i="21"/>
  <c r="AB59" i="21"/>
  <c r="AJ58" i="21"/>
  <c r="AI58" i="21"/>
  <c r="AH58" i="21"/>
  <c r="AG58" i="21"/>
  <c r="AF58" i="21"/>
  <c r="AE58" i="21"/>
  <c r="AD58" i="21"/>
  <c r="AC58" i="21"/>
  <c r="AB58" i="21"/>
  <c r="AJ57" i="21"/>
  <c r="AI57" i="21"/>
  <c r="AH57" i="21"/>
  <c r="AG57" i="21"/>
  <c r="AF57" i="21"/>
  <c r="AE57" i="21"/>
  <c r="AD57" i="21"/>
  <c r="AC57" i="21"/>
  <c r="AB57" i="21"/>
  <c r="AJ56" i="21"/>
  <c r="AI56" i="21"/>
  <c r="AH56" i="21"/>
  <c r="AG56" i="21"/>
  <c r="AF56" i="21"/>
  <c r="AE56" i="21"/>
  <c r="AD56" i="21"/>
  <c r="AC56" i="21"/>
  <c r="AB56" i="21"/>
  <c r="D51" i="21"/>
  <c r="D50" i="21"/>
  <c r="D49" i="21"/>
  <c r="I48" i="21"/>
  <c r="D48" i="21"/>
  <c r="A44" i="21"/>
  <c r="AJ30" i="21"/>
  <c r="AI30" i="21"/>
  <c r="AH30" i="21"/>
  <c r="AG30" i="21"/>
  <c r="AF30" i="21"/>
  <c r="AE30" i="21"/>
  <c r="AD30" i="21"/>
  <c r="AC30" i="21"/>
  <c r="AB30" i="21"/>
  <c r="AJ29" i="21"/>
  <c r="AI29" i="21"/>
  <c r="AH29" i="21"/>
  <c r="AG29" i="21"/>
  <c r="AF29" i="21"/>
  <c r="AE29" i="21"/>
  <c r="AD29" i="21"/>
  <c r="AC29" i="21"/>
  <c r="AB29" i="21"/>
  <c r="AJ28" i="21"/>
  <c r="AI28" i="21"/>
  <c r="AH28" i="21"/>
  <c r="AG28" i="21"/>
  <c r="AF28" i="21"/>
  <c r="AE28" i="21"/>
  <c r="AD28" i="21"/>
  <c r="AC28" i="21"/>
  <c r="AB28" i="21"/>
  <c r="AJ27" i="21"/>
  <c r="AI27" i="21"/>
  <c r="AH27" i="21"/>
  <c r="AG27" i="21"/>
  <c r="AF27" i="21"/>
  <c r="AE27" i="21"/>
  <c r="AD27" i="21"/>
  <c r="AC27" i="21"/>
  <c r="AB27" i="21"/>
  <c r="AJ26" i="21"/>
  <c r="AI26" i="21"/>
  <c r="AH26" i="21"/>
  <c r="AG26" i="21"/>
  <c r="AF26" i="21"/>
  <c r="AE26" i="21"/>
  <c r="AD26" i="21"/>
  <c r="AC26" i="21"/>
  <c r="AB26" i="21"/>
  <c r="AJ25" i="21"/>
  <c r="AI25" i="21"/>
  <c r="AH25" i="21"/>
  <c r="AG25" i="21"/>
  <c r="AF25" i="21"/>
  <c r="AE25" i="21"/>
  <c r="AD25" i="21"/>
  <c r="AC25" i="21"/>
  <c r="AB25" i="21"/>
  <c r="AJ24" i="21"/>
  <c r="AI24" i="21"/>
  <c r="AH24" i="21"/>
  <c r="AG24" i="21"/>
  <c r="AF24" i="21"/>
  <c r="AE24" i="21"/>
  <c r="AD24" i="21"/>
  <c r="AC24" i="21"/>
  <c r="AB24" i="21"/>
  <c r="AJ23" i="21"/>
  <c r="AI23" i="21"/>
  <c r="AH23" i="21"/>
  <c r="AG23" i="21"/>
  <c r="AF23" i="21"/>
  <c r="AE23" i="21"/>
  <c r="AD23" i="21"/>
  <c r="AC23" i="21"/>
  <c r="AB23" i="21"/>
  <c r="AJ22" i="21"/>
  <c r="AI22" i="21"/>
  <c r="AH22" i="21"/>
  <c r="AG22" i="21"/>
  <c r="AF22" i="21"/>
  <c r="AE22" i="21"/>
  <c r="AD22" i="21"/>
  <c r="AC22" i="21"/>
  <c r="AB22" i="21"/>
  <c r="AJ21" i="21"/>
  <c r="AI21" i="21"/>
  <c r="AH21" i="21"/>
  <c r="AG21" i="21"/>
  <c r="AF21" i="21"/>
  <c r="AE21" i="21"/>
  <c r="AD21" i="21"/>
  <c r="AC21" i="21"/>
  <c r="AB21" i="21"/>
  <c r="AJ20" i="21"/>
  <c r="AI20" i="21"/>
  <c r="AH20" i="21"/>
  <c r="AG20" i="21"/>
  <c r="AF20" i="21"/>
  <c r="AE20" i="21"/>
  <c r="AD20" i="21"/>
  <c r="AC20" i="21"/>
  <c r="AB20" i="21"/>
  <c r="AJ19" i="21"/>
  <c r="AI19" i="21"/>
  <c r="AH19" i="21"/>
  <c r="AG19" i="21"/>
  <c r="AF19" i="21"/>
  <c r="AE19" i="21"/>
  <c r="AD19" i="21"/>
  <c r="AC19" i="21"/>
  <c r="AB19" i="21"/>
  <c r="AJ18" i="21"/>
  <c r="AI18" i="21"/>
  <c r="AH18" i="21"/>
  <c r="AG18" i="21"/>
  <c r="AF18" i="21"/>
  <c r="AE18" i="21"/>
  <c r="AD18" i="21"/>
  <c r="AC18" i="21"/>
  <c r="AB18" i="21"/>
  <c r="AJ17" i="21"/>
  <c r="AI17" i="21"/>
  <c r="AH17" i="21"/>
  <c r="AG17" i="21"/>
  <c r="AF17" i="21"/>
  <c r="AE17" i="21"/>
  <c r="AD17" i="21"/>
  <c r="AC17" i="21"/>
  <c r="AB17" i="21"/>
  <c r="AJ16" i="21"/>
  <c r="AI16" i="21"/>
  <c r="AH16" i="21"/>
  <c r="AG16" i="21"/>
  <c r="AF16" i="21"/>
  <c r="AE16" i="21"/>
  <c r="AD16" i="21"/>
  <c r="AC16" i="21"/>
  <c r="AB16" i="21"/>
  <c r="AJ15" i="21"/>
  <c r="AI15" i="21"/>
  <c r="AH15" i="21"/>
  <c r="AG15" i="21"/>
  <c r="AF15" i="21"/>
  <c r="AE15" i="21"/>
  <c r="AD15" i="21"/>
  <c r="AC15" i="21"/>
  <c r="AB15" i="21"/>
  <c r="AJ14" i="21"/>
  <c r="AI14" i="21"/>
  <c r="AH14" i="21"/>
  <c r="AG14" i="21"/>
  <c r="AF14" i="21"/>
  <c r="AE14" i="21"/>
  <c r="AD14" i="21"/>
  <c r="AC14" i="21"/>
  <c r="AB14" i="21"/>
  <c r="AJ13" i="21"/>
  <c r="AI13" i="21"/>
  <c r="AH13" i="21"/>
  <c r="AG13" i="21"/>
  <c r="AF13" i="21"/>
  <c r="AE13" i="21"/>
  <c r="AD13" i="21"/>
  <c r="AC13" i="21"/>
  <c r="AB13" i="21"/>
  <c r="D8" i="21"/>
  <c r="D7" i="21"/>
  <c r="D6" i="21"/>
  <c r="I5" i="21"/>
  <c r="D5" i="21"/>
  <c r="AJ202" i="20"/>
  <c r="AI202" i="20"/>
  <c r="AH202" i="20"/>
  <c r="AG202" i="20"/>
  <c r="AF202" i="20"/>
  <c r="AE202" i="20"/>
  <c r="AD202" i="20"/>
  <c r="AC202" i="20"/>
  <c r="AB202" i="20"/>
  <c r="AJ201" i="20"/>
  <c r="AI201" i="20"/>
  <c r="AH201" i="20"/>
  <c r="AG201" i="20"/>
  <c r="AF201" i="20"/>
  <c r="AE201" i="20"/>
  <c r="AD201" i="20"/>
  <c r="AC201" i="20"/>
  <c r="AB201" i="20"/>
  <c r="AJ200" i="20"/>
  <c r="AI200" i="20"/>
  <c r="AH200" i="20"/>
  <c r="AG200" i="20"/>
  <c r="AF200" i="20"/>
  <c r="AE200" i="20"/>
  <c r="AD200" i="20"/>
  <c r="AC200" i="20"/>
  <c r="AB200" i="20"/>
  <c r="AJ199" i="20"/>
  <c r="AI199" i="20"/>
  <c r="AH199" i="20"/>
  <c r="AG199" i="20"/>
  <c r="AF199" i="20"/>
  <c r="AE199" i="20"/>
  <c r="AD199" i="20"/>
  <c r="AC199" i="20"/>
  <c r="AB199" i="20"/>
  <c r="AJ198" i="20"/>
  <c r="AI198" i="20"/>
  <c r="AH198" i="20"/>
  <c r="AG198" i="20"/>
  <c r="AF198" i="20"/>
  <c r="AE198" i="20"/>
  <c r="AD198" i="20"/>
  <c r="AC198" i="20"/>
  <c r="AB198" i="20"/>
  <c r="AJ197" i="20"/>
  <c r="AI197" i="20"/>
  <c r="AH197" i="20"/>
  <c r="AG197" i="20"/>
  <c r="AF197" i="20"/>
  <c r="AE197" i="20"/>
  <c r="AD197" i="20"/>
  <c r="AC197" i="20"/>
  <c r="AB197" i="20"/>
  <c r="AJ196" i="20"/>
  <c r="AI196" i="20"/>
  <c r="AH196" i="20"/>
  <c r="AG196" i="20"/>
  <c r="AF196" i="20"/>
  <c r="AE196" i="20"/>
  <c r="AD196" i="20"/>
  <c r="AC196" i="20"/>
  <c r="AB196" i="20"/>
  <c r="AJ195" i="20"/>
  <c r="AI195" i="20"/>
  <c r="AH195" i="20"/>
  <c r="AG195" i="20"/>
  <c r="AF195" i="20"/>
  <c r="AE195" i="20"/>
  <c r="AD195" i="20"/>
  <c r="AC195" i="20"/>
  <c r="AB195" i="20"/>
  <c r="AJ194" i="20"/>
  <c r="AI194" i="20"/>
  <c r="AH194" i="20"/>
  <c r="AG194" i="20"/>
  <c r="AF194" i="20"/>
  <c r="AE194" i="20"/>
  <c r="AD194" i="20"/>
  <c r="AC194" i="20"/>
  <c r="AB194" i="20"/>
  <c r="AJ193" i="20"/>
  <c r="AI193" i="20"/>
  <c r="AH193" i="20"/>
  <c r="AG193" i="20"/>
  <c r="AF193" i="20"/>
  <c r="AE193" i="20"/>
  <c r="AD193" i="20"/>
  <c r="AC193" i="20"/>
  <c r="AB193" i="20"/>
  <c r="AJ192" i="20"/>
  <c r="AI192" i="20"/>
  <c r="AH192" i="20"/>
  <c r="AG192" i="20"/>
  <c r="AF192" i="20"/>
  <c r="AE192" i="20"/>
  <c r="AD192" i="20"/>
  <c r="AC192" i="20"/>
  <c r="AB192" i="20"/>
  <c r="AJ191" i="20"/>
  <c r="AI191" i="20"/>
  <c r="AH191" i="20"/>
  <c r="AG191" i="20"/>
  <c r="AF191" i="20"/>
  <c r="AE191" i="20"/>
  <c r="AD191" i="20"/>
  <c r="AC191" i="20"/>
  <c r="AB191" i="20"/>
  <c r="AJ190" i="20"/>
  <c r="AI190" i="20"/>
  <c r="AH190" i="20"/>
  <c r="AG190" i="20"/>
  <c r="AF190" i="20"/>
  <c r="AE190" i="20"/>
  <c r="AD190" i="20"/>
  <c r="AC190" i="20"/>
  <c r="AB190" i="20"/>
  <c r="AJ189" i="20"/>
  <c r="AI189" i="20"/>
  <c r="AH189" i="20"/>
  <c r="AG189" i="20"/>
  <c r="AF189" i="20"/>
  <c r="AE189" i="20"/>
  <c r="AD189" i="20"/>
  <c r="AC189" i="20"/>
  <c r="AB189" i="20"/>
  <c r="AJ188" i="20"/>
  <c r="AI188" i="20"/>
  <c r="AH188" i="20"/>
  <c r="AG188" i="20"/>
  <c r="AF188" i="20"/>
  <c r="AE188" i="20"/>
  <c r="AD188" i="20"/>
  <c r="AC188" i="20"/>
  <c r="AB188" i="20"/>
  <c r="AJ187" i="20"/>
  <c r="AI187" i="20"/>
  <c r="AH187" i="20"/>
  <c r="AG187" i="20"/>
  <c r="AF187" i="20"/>
  <c r="AE187" i="20"/>
  <c r="AD187" i="20"/>
  <c r="AC187" i="20"/>
  <c r="AB187" i="20"/>
  <c r="AJ186" i="20"/>
  <c r="AI186" i="20"/>
  <c r="AH186" i="20"/>
  <c r="AG186" i="20"/>
  <c r="AF186" i="20"/>
  <c r="AE186" i="20"/>
  <c r="AD186" i="20"/>
  <c r="AC186" i="20"/>
  <c r="AB186" i="20"/>
  <c r="AJ185" i="20"/>
  <c r="AI185" i="20"/>
  <c r="AH185" i="20"/>
  <c r="AG185" i="20"/>
  <c r="AF185" i="20"/>
  <c r="AE185" i="20"/>
  <c r="AD185" i="20"/>
  <c r="AC185" i="20"/>
  <c r="AB185" i="20"/>
  <c r="D180" i="20"/>
  <c r="D179" i="20"/>
  <c r="D178" i="20"/>
  <c r="I177" i="20"/>
  <c r="D177" i="20"/>
  <c r="A173" i="20"/>
  <c r="AJ159" i="20"/>
  <c r="AI159" i="20"/>
  <c r="AH159" i="20"/>
  <c r="AG159" i="20"/>
  <c r="AF159" i="20"/>
  <c r="AE159" i="20"/>
  <c r="AD159" i="20"/>
  <c r="AC159" i="20"/>
  <c r="AB159" i="20"/>
  <c r="AJ158" i="20"/>
  <c r="AI158" i="20"/>
  <c r="AH158" i="20"/>
  <c r="AG158" i="20"/>
  <c r="AF158" i="20"/>
  <c r="AE158" i="20"/>
  <c r="AD158" i="20"/>
  <c r="AC158" i="20"/>
  <c r="AB158" i="20"/>
  <c r="AJ157" i="20"/>
  <c r="AI157" i="20"/>
  <c r="AH157" i="20"/>
  <c r="AG157" i="20"/>
  <c r="AF157" i="20"/>
  <c r="AE157" i="20"/>
  <c r="AD157" i="20"/>
  <c r="AC157" i="20"/>
  <c r="AB157" i="20"/>
  <c r="AJ156" i="20"/>
  <c r="AI156" i="20"/>
  <c r="AH156" i="20"/>
  <c r="AG156" i="20"/>
  <c r="AF156" i="20"/>
  <c r="AE156" i="20"/>
  <c r="AD156" i="20"/>
  <c r="AC156" i="20"/>
  <c r="AB156" i="20"/>
  <c r="AJ155" i="20"/>
  <c r="AI155" i="20"/>
  <c r="AH155" i="20"/>
  <c r="AG155" i="20"/>
  <c r="AF155" i="20"/>
  <c r="AE155" i="20"/>
  <c r="AD155" i="20"/>
  <c r="AC155" i="20"/>
  <c r="AB155" i="20"/>
  <c r="AJ154" i="20"/>
  <c r="AI154" i="20"/>
  <c r="AH154" i="20"/>
  <c r="AG154" i="20"/>
  <c r="AF154" i="20"/>
  <c r="AE154" i="20"/>
  <c r="AD154" i="20"/>
  <c r="AC154" i="20"/>
  <c r="AB154" i="20"/>
  <c r="AJ153" i="20"/>
  <c r="AI153" i="20"/>
  <c r="AH153" i="20"/>
  <c r="AG153" i="20"/>
  <c r="AF153" i="20"/>
  <c r="AE153" i="20"/>
  <c r="AD153" i="20"/>
  <c r="AC153" i="20"/>
  <c r="AB153" i="20"/>
  <c r="AJ152" i="20"/>
  <c r="AI152" i="20"/>
  <c r="AH152" i="20"/>
  <c r="AG152" i="20"/>
  <c r="AF152" i="20"/>
  <c r="AE152" i="20"/>
  <c r="AD152" i="20"/>
  <c r="AC152" i="20"/>
  <c r="AB152" i="20"/>
  <c r="AJ151" i="20"/>
  <c r="AI151" i="20"/>
  <c r="AH151" i="20"/>
  <c r="AG151" i="20"/>
  <c r="AF151" i="20"/>
  <c r="AE151" i="20"/>
  <c r="AD151" i="20"/>
  <c r="AC151" i="20"/>
  <c r="AB151" i="20"/>
  <c r="AJ150" i="20"/>
  <c r="AI150" i="20"/>
  <c r="AH150" i="20"/>
  <c r="AG150" i="20"/>
  <c r="AF150" i="20"/>
  <c r="AE150" i="20"/>
  <c r="AD150" i="20"/>
  <c r="AC150" i="20"/>
  <c r="AB150" i="20"/>
  <c r="AJ149" i="20"/>
  <c r="AI149" i="20"/>
  <c r="AH149" i="20"/>
  <c r="AG149" i="20"/>
  <c r="AF149" i="20"/>
  <c r="AE149" i="20"/>
  <c r="AD149" i="20"/>
  <c r="AC149" i="20"/>
  <c r="AB149" i="20"/>
  <c r="AJ148" i="20"/>
  <c r="AI148" i="20"/>
  <c r="AH148" i="20"/>
  <c r="AG148" i="20"/>
  <c r="AF148" i="20"/>
  <c r="AE148" i="20"/>
  <c r="AD148" i="20"/>
  <c r="AC148" i="20"/>
  <c r="AB148" i="20"/>
  <c r="AJ147" i="20"/>
  <c r="AI147" i="20"/>
  <c r="AH147" i="20"/>
  <c r="AG147" i="20"/>
  <c r="AF147" i="20"/>
  <c r="AE147" i="20"/>
  <c r="AD147" i="20"/>
  <c r="AC147" i="20"/>
  <c r="AB147" i="20"/>
  <c r="AJ146" i="20"/>
  <c r="AI146" i="20"/>
  <c r="AH146" i="20"/>
  <c r="AG146" i="20"/>
  <c r="AF146" i="20"/>
  <c r="AE146" i="20"/>
  <c r="AD146" i="20"/>
  <c r="AC146" i="20"/>
  <c r="AB146" i="20"/>
  <c r="AJ145" i="20"/>
  <c r="AI145" i="20"/>
  <c r="AH145" i="20"/>
  <c r="AG145" i="20"/>
  <c r="AF145" i="20"/>
  <c r="AE145" i="20"/>
  <c r="AD145" i="20"/>
  <c r="AC145" i="20"/>
  <c r="AB145" i="20"/>
  <c r="AJ144" i="20"/>
  <c r="AI144" i="20"/>
  <c r="AH144" i="20"/>
  <c r="AG144" i="20"/>
  <c r="AF144" i="20"/>
  <c r="AE144" i="20"/>
  <c r="AD144" i="20"/>
  <c r="AC144" i="20"/>
  <c r="AB144" i="20"/>
  <c r="AJ143" i="20"/>
  <c r="AI143" i="20"/>
  <c r="AH143" i="20"/>
  <c r="AG143" i="20"/>
  <c r="AF143" i="20"/>
  <c r="AE143" i="20"/>
  <c r="AD143" i="20"/>
  <c r="AC143" i="20"/>
  <c r="AB143" i="20"/>
  <c r="AJ142" i="20"/>
  <c r="AI142" i="20"/>
  <c r="AH142" i="20"/>
  <c r="AG142" i="20"/>
  <c r="AF142" i="20"/>
  <c r="AE142" i="20"/>
  <c r="AD142" i="20"/>
  <c r="AC142" i="20"/>
  <c r="AB142" i="20"/>
  <c r="D137" i="20"/>
  <c r="D136" i="20"/>
  <c r="D135" i="20"/>
  <c r="I134" i="20"/>
  <c r="D134" i="20"/>
  <c r="A130" i="20"/>
  <c r="AJ116" i="20"/>
  <c r="AI116" i="20"/>
  <c r="AH116" i="20"/>
  <c r="AG116" i="20"/>
  <c r="AF116" i="20"/>
  <c r="AE116" i="20"/>
  <c r="AD116" i="20"/>
  <c r="AC116" i="20"/>
  <c r="AB116" i="20"/>
  <c r="AJ115" i="20"/>
  <c r="AI115" i="20"/>
  <c r="AH115" i="20"/>
  <c r="AG115" i="20"/>
  <c r="AF115" i="20"/>
  <c r="AE115" i="20"/>
  <c r="AD115" i="20"/>
  <c r="AC115" i="20"/>
  <c r="AB115" i="20"/>
  <c r="AJ114" i="20"/>
  <c r="AI114" i="20"/>
  <c r="AH114" i="20"/>
  <c r="AG114" i="20"/>
  <c r="AF114" i="20"/>
  <c r="AE114" i="20"/>
  <c r="AD114" i="20"/>
  <c r="AC114" i="20"/>
  <c r="AB114" i="20"/>
  <c r="AJ113" i="20"/>
  <c r="AI113" i="20"/>
  <c r="AH113" i="20"/>
  <c r="AG113" i="20"/>
  <c r="AF113" i="20"/>
  <c r="AE113" i="20"/>
  <c r="AD113" i="20"/>
  <c r="AC113" i="20"/>
  <c r="AB113" i="20"/>
  <c r="AJ112" i="20"/>
  <c r="AI112" i="20"/>
  <c r="AH112" i="20"/>
  <c r="AG112" i="20"/>
  <c r="AF112" i="20"/>
  <c r="AE112" i="20"/>
  <c r="AD112" i="20"/>
  <c r="AC112" i="20"/>
  <c r="AB112" i="20"/>
  <c r="AJ111" i="20"/>
  <c r="AI111" i="20"/>
  <c r="AH111" i="20"/>
  <c r="AG111" i="20"/>
  <c r="AF111" i="20"/>
  <c r="AE111" i="20"/>
  <c r="AD111" i="20"/>
  <c r="AC111" i="20"/>
  <c r="AB111" i="20"/>
  <c r="AJ110" i="20"/>
  <c r="AI110" i="20"/>
  <c r="AH110" i="20"/>
  <c r="AG110" i="20"/>
  <c r="AF110" i="20"/>
  <c r="AE110" i="20"/>
  <c r="AD110" i="20"/>
  <c r="AC110" i="20"/>
  <c r="AB110" i="20"/>
  <c r="AJ109" i="20"/>
  <c r="AI109" i="20"/>
  <c r="AH109" i="20"/>
  <c r="AG109" i="20"/>
  <c r="AF109" i="20"/>
  <c r="AE109" i="20"/>
  <c r="AD109" i="20"/>
  <c r="AC109" i="20"/>
  <c r="AB109" i="20"/>
  <c r="AJ108" i="20"/>
  <c r="AI108" i="20"/>
  <c r="AH108" i="20"/>
  <c r="AG108" i="20"/>
  <c r="AF108" i="20"/>
  <c r="AE108" i="20"/>
  <c r="AD108" i="20"/>
  <c r="AC108" i="20"/>
  <c r="AB108" i="20"/>
  <c r="AJ107" i="20"/>
  <c r="AI107" i="20"/>
  <c r="AH107" i="20"/>
  <c r="AG107" i="20"/>
  <c r="AF107" i="20"/>
  <c r="AE107" i="20"/>
  <c r="AD107" i="20"/>
  <c r="AC107" i="20"/>
  <c r="AB107" i="20"/>
  <c r="AJ106" i="20"/>
  <c r="AI106" i="20"/>
  <c r="AH106" i="20"/>
  <c r="AG106" i="20"/>
  <c r="AF106" i="20"/>
  <c r="AE106" i="20"/>
  <c r="AD106" i="20"/>
  <c r="AC106" i="20"/>
  <c r="AB106" i="20"/>
  <c r="AJ105" i="20"/>
  <c r="AI105" i="20"/>
  <c r="AH105" i="20"/>
  <c r="AG105" i="20"/>
  <c r="AF105" i="20"/>
  <c r="AE105" i="20"/>
  <c r="AD105" i="20"/>
  <c r="AC105" i="20"/>
  <c r="AB105" i="20"/>
  <c r="AJ104" i="20"/>
  <c r="AI104" i="20"/>
  <c r="AH104" i="20"/>
  <c r="AG104" i="20"/>
  <c r="AF104" i="20"/>
  <c r="AE104" i="20"/>
  <c r="AD104" i="20"/>
  <c r="AC104" i="20"/>
  <c r="AB104" i="20"/>
  <c r="AJ103" i="20"/>
  <c r="AI103" i="20"/>
  <c r="AH103" i="20"/>
  <c r="AG103" i="20"/>
  <c r="AF103" i="20"/>
  <c r="AE103" i="20"/>
  <c r="AD103" i="20"/>
  <c r="AC103" i="20"/>
  <c r="AB103" i="20"/>
  <c r="AJ102" i="20"/>
  <c r="AI102" i="20"/>
  <c r="AH102" i="20"/>
  <c r="AG102" i="20"/>
  <c r="AF102" i="20"/>
  <c r="AE102" i="20"/>
  <c r="AD102" i="20"/>
  <c r="AC102" i="20"/>
  <c r="AB102" i="20"/>
  <c r="AJ101" i="20"/>
  <c r="AI101" i="20"/>
  <c r="AH101" i="20"/>
  <c r="AG101" i="20"/>
  <c r="AF101" i="20"/>
  <c r="AE101" i="20"/>
  <c r="AD101" i="20"/>
  <c r="AC101" i="20"/>
  <c r="AB101" i="20"/>
  <c r="AJ100" i="20"/>
  <c r="AI100" i="20"/>
  <c r="AH100" i="20"/>
  <c r="AG100" i="20"/>
  <c r="AF100" i="20"/>
  <c r="AE100" i="20"/>
  <c r="AD100" i="20"/>
  <c r="AC100" i="20"/>
  <c r="AB100" i="20"/>
  <c r="AJ99" i="20"/>
  <c r="AI99" i="20"/>
  <c r="AH99" i="20"/>
  <c r="AG99" i="20"/>
  <c r="AF99" i="20"/>
  <c r="AE99" i="20"/>
  <c r="AD99" i="20"/>
  <c r="AC99" i="20"/>
  <c r="AB99" i="20"/>
  <c r="D94" i="20"/>
  <c r="D93" i="20"/>
  <c r="D92" i="20"/>
  <c r="I91" i="20"/>
  <c r="D91" i="20"/>
  <c r="A87" i="20"/>
  <c r="N84" i="20"/>
  <c r="N83" i="20"/>
  <c r="O81" i="20"/>
  <c r="N79" i="20"/>
  <c r="N78" i="20"/>
  <c r="O76" i="20"/>
  <c r="AJ73" i="20"/>
  <c r="AI73" i="20"/>
  <c r="AH73" i="20"/>
  <c r="AG73" i="20"/>
  <c r="AF73" i="20"/>
  <c r="AE73" i="20"/>
  <c r="AD73" i="20"/>
  <c r="AC73" i="20"/>
  <c r="AB73" i="20"/>
  <c r="AJ72" i="20"/>
  <c r="AI72" i="20"/>
  <c r="AH72" i="20"/>
  <c r="AG72" i="20"/>
  <c r="AF72" i="20"/>
  <c r="AE72" i="20"/>
  <c r="AD72" i="20"/>
  <c r="AC72" i="20"/>
  <c r="AB72" i="20"/>
  <c r="AJ71" i="20"/>
  <c r="AI71" i="20"/>
  <c r="AH71" i="20"/>
  <c r="AG71" i="20"/>
  <c r="AF71" i="20"/>
  <c r="AE71" i="20"/>
  <c r="AD71" i="20"/>
  <c r="AC71" i="20"/>
  <c r="AB71" i="20"/>
  <c r="AJ70" i="20"/>
  <c r="AI70" i="20"/>
  <c r="AH70" i="20"/>
  <c r="AG70" i="20"/>
  <c r="AF70" i="20"/>
  <c r="AE70" i="20"/>
  <c r="AD70" i="20"/>
  <c r="AC70" i="20"/>
  <c r="AB70" i="20"/>
  <c r="AJ69" i="20"/>
  <c r="AI69" i="20"/>
  <c r="AH69" i="20"/>
  <c r="AG69" i="20"/>
  <c r="AF69" i="20"/>
  <c r="AE69" i="20"/>
  <c r="AD69" i="20"/>
  <c r="AC69" i="20"/>
  <c r="AB69" i="20"/>
  <c r="AJ68" i="20"/>
  <c r="AI68" i="20"/>
  <c r="AH68" i="20"/>
  <c r="AG68" i="20"/>
  <c r="AF68" i="20"/>
  <c r="AE68" i="20"/>
  <c r="AD68" i="20"/>
  <c r="AC68" i="20"/>
  <c r="AB68" i="20"/>
  <c r="AJ67" i="20"/>
  <c r="AI67" i="20"/>
  <c r="AH67" i="20"/>
  <c r="AG67" i="20"/>
  <c r="AF67" i="20"/>
  <c r="AE67" i="20"/>
  <c r="AD67" i="20"/>
  <c r="AC67" i="20"/>
  <c r="AB67" i="20"/>
  <c r="AJ66" i="20"/>
  <c r="AI66" i="20"/>
  <c r="AH66" i="20"/>
  <c r="AG66" i="20"/>
  <c r="AF66" i="20"/>
  <c r="AE66" i="20"/>
  <c r="AD66" i="20"/>
  <c r="AC66" i="20"/>
  <c r="AB66" i="20"/>
  <c r="AJ65" i="20"/>
  <c r="AI65" i="20"/>
  <c r="AH65" i="20"/>
  <c r="AG65" i="20"/>
  <c r="AF65" i="20"/>
  <c r="AE65" i="20"/>
  <c r="AD65" i="20"/>
  <c r="AC65" i="20"/>
  <c r="AB65" i="20"/>
  <c r="AJ64" i="20"/>
  <c r="AI64" i="20"/>
  <c r="AH64" i="20"/>
  <c r="AG64" i="20"/>
  <c r="AF64" i="20"/>
  <c r="AE64" i="20"/>
  <c r="AD64" i="20"/>
  <c r="AC64" i="20"/>
  <c r="AB64" i="20"/>
  <c r="AJ63" i="20"/>
  <c r="AI63" i="20"/>
  <c r="AH63" i="20"/>
  <c r="AG63" i="20"/>
  <c r="AF63" i="20"/>
  <c r="AE63" i="20"/>
  <c r="AD63" i="20"/>
  <c r="AC63" i="20"/>
  <c r="AB63" i="20"/>
  <c r="AJ62" i="20"/>
  <c r="AI62" i="20"/>
  <c r="AH62" i="20"/>
  <c r="AG62" i="20"/>
  <c r="AF62" i="20"/>
  <c r="AE62" i="20"/>
  <c r="AD62" i="20"/>
  <c r="AC62" i="20"/>
  <c r="AB62" i="20"/>
  <c r="AJ61" i="20"/>
  <c r="AI61" i="20"/>
  <c r="AH61" i="20"/>
  <c r="AG61" i="20"/>
  <c r="AF61" i="20"/>
  <c r="AE61" i="20"/>
  <c r="AD61" i="20"/>
  <c r="AC61" i="20"/>
  <c r="AB61" i="20"/>
  <c r="AJ60" i="20"/>
  <c r="AI60" i="20"/>
  <c r="AH60" i="20"/>
  <c r="AG60" i="20"/>
  <c r="AF60" i="20"/>
  <c r="AE60" i="20"/>
  <c r="AD60" i="20"/>
  <c r="AC60" i="20"/>
  <c r="AB60" i="20"/>
  <c r="AJ59" i="20"/>
  <c r="AI59" i="20"/>
  <c r="AH59" i="20"/>
  <c r="AG59" i="20"/>
  <c r="AF59" i="20"/>
  <c r="AE59" i="20"/>
  <c r="AD59" i="20"/>
  <c r="AC59" i="20"/>
  <c r="AB59" i="20"/>
  <c r="AJ58" i="20"/>
  <c r="AI58" i="20"/>
  <c r="AH58" i="20"/>
  <c r="AG58" i="20"/>
  <c r="AF58" i="20"/>
  <c r="AE58" i="20"/>
  <c r="AD58" i="20"/>
  <c r="AC58" i="20"/>
  <c r="AB58" i="20"/>
  <c r="AJ57" i="20"/>
  <c r="AI57" i="20"/>
  <c r="AH57" i="20"/>
  <c r="AG57" i="20"/>
  <c r="AF57" i="20"/>
  <c r="AE57" i="20"/>
  <c r="AD57" i="20"/>
  <c r="AC57" i="20"/>
  <c r="AB57" i="20"/>
  <c r="AJ56" i="20"/>
  <c r="AI56" i="20"/>
  <c r="AH56" i="20"/>
  <c r="AG56" i="20"/>
  <c r="AF56" i="20"/>
  <c r="AE56" i="20"/>
  <c r="AD56" i="20"/>
  <c r="AC56" i="20"/>
  <c r="AB56" i="20"/>
  <c r="D51" i="20"/>
  <c r="D50" i="20"/>
  <c r="D49" i="20"/>
  <c r="I48" i="20"/>
  <c r="D48" i="20"/>
  <c r="A44" i="20"/>
  <c r="AJ30" i="20"/>
  <c r="AI30" i="20"/>
  <c r="AH30" i="20"/>
  <c r="AG30" i="20"/>
  <c r="AF30" i="20"/>
  <c r="AE30" i="20"/>
  <c r="AD30" i="20"/>
  <c r="AC30" i="20"/>
  <c r="AB30" i="20"/>
  <c r="AJ29" i="20"/>
  <c r="AI29" i="20"/>
  <c r="AH29" i="20"/>
  <c r="AG29" i="20"/>
  <c r="AF29" i="20"/>
  <c r="AE29" i="20"/>
  <c r="AD29" i="20"/>
  <c r="AC29" i="20"/>
  <c r="AB29" i="20"/>
  <c r="AJ28" i="20"/>
  <c r="AI28" i="20"/>
  <c r="AH28" i="20"/>
  <c r="AG28" i="20"/>
  <c r="AF28" i="20"/>
  <c r="AE28" i="20"/>
  <c r="AD28" i="20"/>
  <c r="AC28" i="20"/>
  <c r="AB28" i="20"/>
  <c r="AJ27" i="20"/>
  <c r="AI27" i="20"/>
  <c r="AH27" i="20"/>
  <c r="AG27" i="20"/>
  <c r="AF27" i="20"/>
  <c r="AE27" i="20"/>
  <c r="AD27" i="20"/>
  <c r="AC27" i="20"/>
  <c r="AB27" i="20"/>
  <c r="AJ26" i="20"/>
  <c r="AI26" i="20"/>
  <c r="AH26" i="20"/>
  <c r="AG26" i="20"/>
  <c r="AF26" i="20"/>
  <c r="AE26" i="20"/>
  <c r="AD26" i="20"/>
  <c r="AC26" i="20"/>
  <c r="AB26" i="20"/>
  <c r="AJ25" i="20"/>
  <c r="AI25" i="20"/>
  <c r="AH25" i="20"/>
  <c r="AG25" i="20"/>
  <c r="AF25" i="20"/>
  <c r="AE25" i="20"/>
  <c r="AD25" i="20"/>
  <c r="AC25" i="20"/>
  <c r="AB25" i="20"/>
  <c r="AJ24" i="20"/>
  <c r="AI24" i="20"/>
  <c r="AH24" i="20"/>
  <c r="AG24" i="20"/>
  <c r="AF24" i="20"/>
  <c r="AE24" i="20"/>
  <c r="AD24" i="20"/>
  <c r="AC24" i="20"/>
  <c r="AB24" i="20"/>
  <c r="AJ23" i="20"/>
  <c r="AI23" i="20"/>
  <c r="AH23" i="20"/>
  <c r="AG23" i="20"/>
  <c r="AF23" i="20"/>
  <c r="AE23" i="20"/>
  <c r="AD23" i="20"/>
  <c r="AC23" i="20"/>
  <c r="AB23" i="20"/>
  <c r="AJ22" i="20"/>
  <c r="AI22" i="20"/>
  <c r="AH22" i="20"/>
  <c r="AG22" i="20"/>
  <c r="AF22" i="20"/>
  <c r="AE22" i="20"/>
  <c r="AD22" i="20"/>
  <c r="AC22" i="20"/>
  <c r="AB22" i="20"/>
  <c r="AJ21" i="20"/>
  <c r="AI21" i="20"/>
  <c r="AH21" i="20"/>
  <c r="AG21" i="20"/>
  <c r="AF21" i="20"/>
  <c r="AE21" i="20"/>
  <c r="AD21" i="20"/>
  <c r="AC21" i="20"/>
  <c r="AB21" i="20"/>
  <c r="AJ20" i="20"/>
  <c r="AI20" i="20"/>
  <c r="AH20" i="20"/>
  <c r="AG20" i="20"/>
  <c r="AF20" i="20"/>
  <c r="AE20" i="20"/>
  <c r="AD20" i="20"/>
  <c r="AC20" i="20"/>
  <c r="AB20" i="20"/>
  <c r="AJ19" i="20"/>
  <c r="AI19" i="20"/>
  <c r="AH19" i="20"/>
  <c r="AG19" i="20"/>
  <c r="AF19" i="20"/>
  <c r="AE19" i="20"/>
  <c r="AD19" i="20"/>
  <c r="AC19" i="20"/>
  <c r="AB19" i="20"/>
  <c r="AJ18" i="20"/>
  <c r="AI18" i="20"/>
  <c r="AH18" i="20"/>
  <c r="AG18" i="20"/>
  <c r="AF18" i="20"/>
  <c r="AE18" i="20"/>
  <c r="AD18" i="20"/>
  <c r="AC18" i="20"/>
  <c r="AB18" i="20"/>
  <c r="AJ17" i="20"/>
  <c r="AI17" i="20"/>
  <c r="AH17" i="20"/>
  <c r="AG17" i="20"/>
  <c r="AF17" i="20"/>
  <c r="AE17" i="20"/>
  <c r="AD17" i="20"/>
  <c r="AC17" i="20"/>
  <c r="AB17" i="20"/>
  <c r="AJ16" i="20"/>
  <c r="AI16" i="20"/>
  <c r="AH16" i="20"/>
  <c r="AG16" i="20"/>
  <c r="AF16" i="20"/>
  <c r="AE16" i="20"/>
  <c r="AD16" i="20"/>
  <c r="AC16" i="20"/>
  <c r="AB16" i="20"/>
  <c r="AJ15" i="20"/>
  <c r="AI15" i="20"/>
  <c r="AH15" i="20"/>
  <c r="AG15" i="20"/>
  <c r="AF15" i="20"/>
  <c r="AE15" i="20"/>
  <c r="AD15" i="20"/>
  <c r="AC15" i="20"/>
  <c r="AB15" i="20"/>
  <c r="AJ14" i="20"/>
  <c r="AI14" i="20"/>
  <c r="AH14" i="20"/>
  <c r="AG14" i="20"/>
  <c r="AF14" i="20"/>
  <c r="AE14" i="20"/>
  <c r="AD14" i="20"/>
  <c r="AC14" i="20"/>
  <c r="AB14" i="20"/>
  <c r="AJ13" i="20"/>
  <c r="AI13" i="20"/>
  <c r="AH13" i="20"/>
  <c r="AG13" i="20"/>
  <c r="AF13" i="20"/>
  <c r="AE13" i="20"/>
  <c r="AD13" i="20"/>
  <c r="AC13" i="20"/>
  <c r="AB13" i="20"/>
  <c r="D8" i="20"/>
  <c r="D7" i="20"/>
  <c r="D6" i="20"/>
  <c r="I5" i="20"/>
  <c r="D5" i="20"/>
  <c r="AJ202" i="19"/>
  <c r="AI202" i="19"/>
  <c r="AH202" i="19"/>
  <c r="AG202" i="19"/>
  <c r="AF202" i="19"/>
  <c r="AE202" i="19"/>
  <c r="AD202" i="19"/>
  <c r="AC202" i="19"/>
  <c r="AB202" i="19"/>
  <c r="AJ201" i="19"/>
  <c r="AI201" i="19"/>
  <c r="AH201" i="19"/>
  <c r="AG201" i="19"/>
  <c r="AF201" i="19"/>
  <c r="AE201" i="19"/>
  <c r="AD201" i="19"/>
  <c r="AC201" i="19"/>
  <c r="AB201" i="19"/>
  <c r="AJ200" i="19"/>
  <c r="AI200" i="19"/>
  <c r="AH200" i="19"/>
  <c r="AG200" i="19"/>
  <c r="AF200" i="19"/>
  <c r="AE200" i="19"/>
  <c r="AD200" i="19"/>
  <c r="AC200" i="19"/>
  <c r="AB200" i="19"/>
  <c r="AJ199" i="19"/>
  <c r="AI199" i="19"/>
  <c r="AH199" i="19"/>
  <c r="AG199" i="19"/>
  <c r="AF199" i="19"/>
  <c r="AE199" i="19"/>
  <c r="AD199" i="19"/>
  <c r="AC199" i="19"/>
  <c r="AB199" i="19"/>
  <c r="AJ198" i="19"/>
  <c r="AI198" i="19"/>
  <c r="AH198" i="19"/>
  <c r="AG198" i="19"/>
  <c r="AF198" i="19"/>
  <c r="AE198" i="19"/>
  <c r="AD198" i="19"/>
  <c r="AC198" i="19"/>
  <c r="AB198" i="19"/>
  <c r="AJ197" i="19"/>
  <c r="AI197" i="19"/>
  <c r="AH197" i="19"/>
  <c r="AG197" i="19"/>
  <c r="AF197" i="19"/>
  <c r="AE197" i="19"/>
  <c r="AD197" i="19"/>
  <c r="AC197" i="19"/>
  <c r="AB197" i="19"/>
  <c r="AJ196" i="19"/>
  <c r="AI196" i="19"/>
  <c r="AH196" i="19"/>
  <c r="AG196" i="19"/>
  <c r="AF196" i="19"/>
  <c r="AE196" i="19"/>
  <c r="AD196" i="19"/>
  <c r="AC196" i="19"/>
  <c r="AB196" i="19"/>
  <c r="AJ195" i="19"/>
  <c r="AI195" i="19"/>
  <c r="AH195" i="19"/>
  <c r="AG195" i="19"/>
  <c r="AF195" i="19"/>
  <c r="AE195" i="19"/>
  <c r="AD195" i="19"/>
  <c r="AC195" i="19"/>
  <c r="AB195" i="19"/>
  <c r="AJ194" i="19"/>
  <c r="AI194" i="19"/>
  <c r="AH194" i="19"/>
  <c r="AG194" i="19"/>
  <c r="AF194" i="19"/>
  <c r="AE194" i="19"/>
  <c r="AD194" i="19"/>
  <c r="AC194" i="19"/>
  <c r="AB194" i="19"/>
  <c r="AJ193" i="19"/>
  <c r="AI193" i="19"/>
  <c r="AH193" i="19"/>
  <c r="AG193" i="19"/>
  <c r="AF193" i="19"/>
  <c r="AE193" i="19"/>
  <c r="AD193" i="19"/>
  <c r="AC193" i="19"/>
  <c r="AB193" i="19"/>
  <c r="AJ192" i="19"/>
  <c r="AI192" i="19"/>
  <c r="AH192" i="19"/>
  <c r="AG192" i="19"/>
  <c r="AF192" i="19"/>
  <c r="AE192" i="19"/>
  <c r="AD192" i="19"/>
  <c r="AC192" i="19"/>
  <c r="AB192" i="19"/>
  <c r="AJ191" i="19"/>
  <c r="AI191" i="19"/>
  <c r="AH191" i="19"/>
  <c r="AG191" i="19"/>
  <c r="AF191" i="19"/>
  <c r="AE191" i="19"/>
  <c r="AD191" i="19"/>
  <c r="AC191" i="19"/>
  <c r="AB191" i="19"/>
  <c r="AJ190" i="19"/>
  <c r="AI190" i="19"/>
  <c r="AH190" i="19"/>
  <c r="AG190" i="19"/>
  <c r="AF190" i="19"/>
  <c r="AE190" i="19"/>
  <c r="AD190" i="19"/>
  <c r="AC190" i="19"/>
  <c r="AB190" i="19"/>
  <c r="AJ189" i="19"/>
  <c r="AI189" i="19"/>
  <c r="AH189" i="19"/>
  <c r="AG189" i="19"/>
  <c r="AF189" i="19"/>
  <c r="AE189" i="19"/>
  <c r="AD189" i="19"/>
  <c r="AC189" i="19"/>
  <c r="AB189" i="19"/>
  <c r="AJ188" i="19"/>
  <c r="AI188" i="19"/>
  <c r="AH188" i="19"/>
  <c r="AG188" i="19"/>
  <c r="AF188" i="19"/>
  <c r="AE188" i="19"/>
  <c r="AD188" i="19"/>
  <c r="AC188" i="19"/>
  <c r="AB188" i="19"/>
  <c r="AJ187" i="19"/>
  <c r="AI187" i="19"/>
  <c r="AH187" i="19"/>
  <c r="AG187" i="19"/>
  <c r="AF187" i="19"/>
  <c r="AE187" i="19"/>
  <c r="AD187" i="19"/>
  <c r="AC187" i="19"/>
  <c r="AB187" i="19"/>
  <c r="AJ186" i="19"/>
  <c r="AI186" i="19"/>
  <c r="AH186" i="19"/>
  <c r="AG186" i="19"/>
  <c r="AF186" i="19"/>
  <c r="AE186" i="19"/>
  <c r="AD186" i="19"/>
  <c r="AC186" i="19"/>
  <c r="AB186" i="19"/>
  <c r="AJ185" i="19"/>
  <c r="AI185" i="19"/>
  <c r="AH185" i="19"/>
  <c r="AG185" i="19"/>
  <c r="AF185" i="19"/>
  <c r="AE185" i="19"/>
  <c r="AD185" i="19"/>
  <c r="AC185" i="19"/>
  <c r="AB185" i="19"/>
  <c r="D180" i="19"/>
  <c r="D179" i="19"/>
  <c r="D178" i="19"/>
  <c r="I177" i="19"/>
  <c r="D177" i="19"/>
  <c r="A173" i="19"/>
  <c r="AJ159" i="19"/>
  <c r="AI159" i="19"/>
  <c r="AH159" i="19"/>
  <c r="AG159" i="19"/>
  <c r="AF159" i="19"/>
  <c r="AE159" i="19"/>
  <c r="AD159" i="19"/>
  <c r="AC159" i="19"/>
  <c r="AB159" i="19"/>
  <c r="AJ158" i="19"/>
  <c r="AI158" i="19"/>
  <c r="AH158" i="19"/>
  <c r="AG158" i="19"/>
  <c r="AF158" i="19"/>
  <c r="AE158" i="19"/>
  <c r="AD158" i="19"/>
  <c r="AC158" i="19"/>
  <c r="AB158" i="19"/>
  <c r="AJ157" i="19"/>
  <c r="AI157" i="19"/>
  <c r="AH157" i="19"/>
  <c r="AG157" i="19"/>
  <c r="AF157" i="19"/>
  <c r="AE157" i="19"/>
  <c r="AD157" i="19"/>
  <c r="AC157" i="19"/>
  <c r="AB157" i="19"/>
  <c r="AJ156" i="19"/>
  <c r="AI156" i="19"/>
  <c r="AH156" i="19"/>
  <c r="AG156" i="19"/>
  <c r="AF156" i="19"/>
  <c r="AE156" i="19"/>
  <c r="AD156" i="19"/>
  <c r="AC156" i="19"/>
  <c r="AB156" i="19"/>
  <c r="AJ155" i="19"/>
  <c r="AI155" i="19"/>
  <c r="AH155" i="19"/>
  <c r="AG155" i="19"/>
  <c r="AF155" i="19"/>
  <c r="AE155" i="19"/>
  <c r="AD155" i="19"/>
  <c r="AC155" i="19"/>
  <c r="AB155" i="19"/>
  <c r="AJ154" i="19"/>
  <c r="AI154" i="19"/>
  <c r="AH154" i="19"/>
  <c r="AG154" i="19"/>
  <c r="AF154" i="19"/>
  <c r="AE154" i="19"/>
  <c r="AD154" i="19"/>
  <c r="AC154" i="19"/>
  <c r="AB154" i="19"/>
  <c r="AJ153" i="19"/>
  <c r="AI153" i="19"/>
  <c r="AH153" i="19"/>
  <c r="AG153" i="19"/>
  <c r="AF153" i="19"/>
  <c r="AE153" i="19"/>
  <c r="AD153" i="19"/>
  <c r="AC153" i="19"/>
  <c r="AB153" i="19"/>
  <c r="AJ152" i="19"/>
  <c r="AI152" i="19"/>
  <c r="AH152" i="19"/>
  <c r="AG152" i="19"/>
  <c r="AF152" i="19"/>
  <c r="AE152" i="19"/>
  <c r="AD152" i="19"/>
  <c r="AC152" i="19"/>
  <c r="AB152" i="19"/>
  <c r="AJ151" i="19"/>
  <c r="AI151" i="19"/>
  <c r="AH151" i="19"/>
  <c r="AG151" i="19"/>
  <c r="AF151" i="19"/>
  <c r="AE151" i="19"/>
  <c r="AD151" i="19"/>
  <c r="AC151" i="19"/>
  <c r="AB151" i="19"/>
  <c r="AJ150" i="19"/>
  <c r="AI150" i="19"/>
  <c r="AH150" i="19"/>
  <c r="AG150" i="19"/>
  <c r="AF150" i="19"/>
  <c r="AE150" i="19"/>
  <c r="AD150" i="19"/>
  <c r="AC150" i="19"/>
  <c r="AB150" i="19"/>
  <c r="AJ149" i="19"/>
  <c r="AI149" i="19"/>
  <c r="AH149" i="19"/>
  <c r="AG149" i="19"/>
  <c r="AF149" i="19"/>
  <c r="AE149" i="19"/>
  <c r="AD149" i="19"/>
  <c r="AC149" i="19"/>
  <c r="AB149" i="19"/>
  <c r="AJ148" i="19"/>
  <c r="AI148" i="19"/>
  <c r="AH148" i="19"/>
  <c r="AG148" i="19"/>
  <c r="AF148" i="19"/>
  <c r="AE148" i="19"/>
  <c r="AD148" i="19"/>
  <c r="AC148" i="19"/>
  <c r="AB148" i="19"/>
  <c r="AJ147" i="19"/>
  <c r="AI147" i="19"/>
  <c r="AH147" i="19"/>
  <c r="AG147" i="19"/>
  <c r="AF147" i="19"/>
  <c r="AE147" i="19"/>
  <c r="AD147" i="19"/>
  <c r="AC147" i="19"/>
  <c r="AB147" i="19"/>
  <c r="AJ146" i="19"/>
  <c r="AI146" i="19"/>
  <c r="AH146" i="19"/>
  <c r="AG146" i="19"/>
  <c r="AF146" i="19"/>
  <c r="AE146" i="19"/>
  <c r="AD146" i="19"/>
  <c r="AC146" i="19"/>
  <c r="AB146" i="19"/>
  <c r="AJ145" i="19"/>
  <c r="AI145" i="19"/>
  <c r="AH145" i="19"/>
  <c r="AG145" i="19"/>
  <c r="AF145" i="19"/>
  <c r="AE145" i="19"/>
  <c r="AD145" i="19"/>
  <c r="AC145" i="19"/>
  <c r="AB145" i="19"/>
  <c r="AJ144" i="19"/>
  <c r="AI144" i="19"/>
  <c r="AH144" i="19"/>
  <c r="AG144" i="19"/>
  <c r="AF144" i="19"/>
  <c r="AE144" i="19"/>
  <c r="AD144" i="19"/>
  <c r="AC144" i="19"/>
  <c r="AB144" i="19"/>
  <c r="AJ143" i="19"/>
  <c r="AI143" i="19"/>
  <c r="AH143" i="19"/>
  <c r="AG143" i="19"/>
  <c r="AF143" i="19"/>
  <c r="AE143" i="19"/>
  <c r="AD143" i="19"/>
  <c r="AC143" i="19"/>
  <c r="AB143" i="19"/>
  <c r="AJ142" i="19"/>
  <c r="AI142" i="19"/>
  <c r="AH142" i="19"/>
  <c r="AG142" i="19"/>
  <c r="AF142" i="19"/>
  <c r="AE142" i="19"/>
  <c r="AD142" i="19"/>
  <c r="AC142" i="19"/>
  <c r="AB142" i="19"/>
  <c r="D137" i="19"/>
  <c r="D136" i="19"/>
  <c r="D135" i="19"/>
  <c r="I134" i="19"/>
  <c r="D134" i="19"/>
  <c r="A130" i="19"/>
  <c r="AJ116" i="19"/>
  <c r="AI116" i="19"/>
  <c r="AH116" i="19"/>
  <c r="AG116" i="19"/>
  <c r="AF116" i="19"/>
  <c r="AE116" i="19"/>
  <c r="AD116" i="19"/>
  <c r="AC116" i="19"/>
  <c r="AB116" i="19"/>
  <c r="AJ115" i="19"/>
  <c r="AI115" i="19"/>
  <c r="AH115" i="19"/>
  <c r="AG115" i="19"/>
  <c r="AF115" i="19"/>
  <c r="AE115" i="19"/>
  <c r="AD115" i="19"/>
  <c r="AC115" i="19"/>
  <c r="AB115" i="19"/>
  <c r="AJ114" i="19"/>
  <c r="AI114" i="19"/>
  <c r="AH114" i="19"/>
  <c r="AG114" i="19"/>
  <c r="AF114" i="19"/>
  <c r="AE114" i="19"/>
  <c r="AD114" i="19"/>
  <c r="AC114" i="19"/>
  <c r="AB114" i="19"/>
  <c r="AJ113" i="19"/>
  <c r="AI113" i="19"/>
  <c r="AH113" i="19"/>
  <c r="AG113" i="19"/>
  <c r="AF113" i="19"/>
  <c r="AE113" i="19"/>
  <c r="AD113" i="19"/>
  <c r="AC113" i="19"/>
  <c r="AB113" i="19"/>
  <c r="AJ112" i="19"/>
  <c r="AI112" i="19"/>
  <c r="AH112" i="19"/>
  <c r="AG112" i="19"/>
  <c r="AF112" i="19"/>
  <c r="AE112" i="19"/>
  <c r="AD112" i="19"/>
  <c r="AC112" i="19"/>
  <c r="AB112" i="19"/>
  <c r="AJ111" i="19"/>
  <c r="AI111" i="19"/>
  <c r="AH111" i="19"/>
  <c r="AG111" i="19"/>
  <c r="AF111" i="19"/>
  <c r="AE111" i="19"/>
  <c r="AD111" i="19"/>
  <c r="AC111" i="19"/>
  <c r="AB111" i="19"/>
  <c r="AJ110" i="19"/>
  <c r="AI110" i="19"/>
  <c r="AH110" i="19"/>
  <c r="AG110" i="19"/>
  <c r="AF110" i="19"/>
  <c r="AE110" i="19"/>
  <c r="AD110" i="19"/>
  <c r="AC110" i="19"/>
  <c r="AB110" i="19"/>
  <c r="AJ109" i="19"/>
  <c r="AI109" i="19"/>
  <c r="AH109" i="19"/>
  <c r="AG109" i="19"/>
  <c r="AF109" i="19"/>
  <c r="AE109" i="19"/>
  <c r="AD109" i="19"/>
  <c r="AC109" i="19"/>
  <c r="AB109" i="19"/>
  <c r="AJ108" i="19"/>
  <c r="AI108" i="19"/>
  <c r="AH108" i="19"/>
  <c r="AG108" i="19"/>
  <c r="AF108" i="19"/>
  <c r="AE108" i="19"/>
  <c r="AD108" i="19"/>
  <c r="AC108" i="19"/>
  <c r="AB108" i="19"/>
  <c r="AJ107" i="19"/>
  <c r="AI107" i="19"/>
  <c r="AH107" i="19"/>
  <c r="AG107" i="19"/>
  <c r="AF107" i="19"/>
  <c r="AE107" i="19"/>
  <c r="AD107" i="19"/>
  <c r="AC107" i="19"/>
  <c r="AB107" i="19"/>
  <c r="AJ106" i="19"/>
  <c r="AI106" i="19"/>
  <c r="AH106" i="19"/>
  <c r="AG106" i="19"/>
  <c r="AF106" i="19"/>
  <c r="AE106" i="19"/>
  <c r="AD106" i="19"/>
  <c r="AC106" i="19"/>
  <c r="AB106" i="19"/>
  <c r="AJ105" i="19"/>
  <c r="AI105" i="19"/>
  <c r="AH105" i="19"/>
  <c r="AG105" i="19"/>
  <c r="AF105" i="19"/>
  <c r="AE105" i="19"/>
  <c r="AD105" i="19"/>
  <c r="AC105" i="19"/>
  <c r="AB105" i="19"/>
  <c r="AJ104" i="19"/>
  <c r="AI104" i="19"/>
  <c r="AH104" i="19"/>
  <c r="AG104" i="19"/>
  <c r="AF104" i="19"/>
  <c r="AE104" i="19"/>
  <c r="AD104" i="19"/>
  <c r="AC104" i="19"/>
  <c r="AB104" i="19"/>
  <c r="AJ103" i="19"/>
  <c r="AI103" i="19"/>
  <c r="AH103" i="19"/>
  <c r="AG103" i="19"/>
  <c r="AF103" i="19"/>
  <c r="AE103" i="19"/>
  <c r="AD103" i="19"/>
  <c r="AC103" i="19"/>
  <c r="AB103" i="19"/>
  <c r="AJ102" i="19"/>
  <c r="AI102" i="19"/>
  <c r="AH102" i="19"/>
  <c r="AG102" i="19"/>
  <c r="AF102" i="19"/>
  <c r="AE102" i="19"/>
  <c r="AD102" i="19"/>
  <c r="AC102" i="19"/>
  <c r="AB102" i="19"/>
  <c r="AJ101" i="19"/>
  <c r="AI101" i="19"/>
  <c r="AH101" i="19"/>
  <c r="AG101" i="19"/>
  <c r="AF101" i="19"/>
  <c r="AE101" i="19"/>
  <c r="AD101" i="19"/>
  <c r="AC101" i="19"/>
  <c r="AB101" i="19"/>
  <c r="AJ100" i="19"/>
  <c r="AI100" i="19"/>
  <c r="AH100" i="19"/>
  <c r="AG100" i="19"/>
  <c r="AF100" i="19"/>
  <c r="AE100" i="19"/>
  <c r="AD100" i="19"/>
  <c r="AC100" i="19"/>
  <c r="AB100" i="19"/>
  <c r="AJ99" i="19"/>
  <c r="AI99" i="19"/>
  <c r="AH99" i="19"/>
  <c r="AG99" i="19"/>
  <c r="AF99" i="19"/>
  <c r="AE99" i="19"/>
  <c r="AD99" i="19"/>
  <c r="AC99" i="19"/>
  <c r="AB99" i="19"/>
  <c r="D94" i="19"/>
  <c r="D93" i="19"/>
  <c r="D92" i="19"/>
  <c r="I91" i="19"/>
  <c r="D91" i="19"/>
  <c r="A87" i="19"/>
  <c r="N84" i="19"/>
  <c r="N83" i="19"/>
  <c r="O81" i="19"/>
  <c r="N79" i="19"/>
  <c r="N78" i="19"/>
  <c r="O76" i="19"/>
  <c r="AJ73" i="19"/>
  <c r="AI73" i="19"/>
  <c r="AH73" i="19"/>
  <c r="AG73" i="19"/>
  <c r="AF73" i="19"/>
  <c r="AE73" i="19"/>
  <c r="AD73" i="19"/>
  <c r="AC73" i="19"/>
  <c r="AB73" i="19"/>
  <c r="AJ72" i="19"/>
  <c r="AI72" i="19"/>
  <c r="AH72" i="19"/>
  <c r="AG72" i="19"/>
  <c r="AF72" i="19"/>
  <c r="AE72" i="19"/>
  <c r="AD72" i="19"/>
  <c r="AC72" i="19"/>
  <c r="AB72" i="19"/>
  <c r="AJ71" i="19"/>
  <c r="AI71" i="19"/>
  <c r="AH71" i="19"/>
  <c r="AG71" i="19"/>
  <c r="AF71" i="19"/>
  <c r="AE71" i="19"/>
  <c r="AD71" i="19"/>
  <c r="AC71" i="19"/>
  <c r="AB71" i="19"/>
  <c r="AJ70" i="19"/>
  <c r="AI70" i="19"/>
  <c r="AH70" i="19"/>
  <c r="AG70" i="19"/>
  <c r="AF70" i="19"/>
  <c r="AE70" i="19"/>
  <c r="AD70" i="19"/>
  <c r="AC70" i="19"/>
  <c r="AB70" i="19"/>
  <c r="AJ69" i="19"/>
  <c r="AI69" i="19"/>
  <c r="AH69" i="19"/>
  <c r="AG69" i="19"/>
  <c r="AF69" i="19"/>
  <c r="AE69" i="19"/>
  <c r="AD69" i="19"/>
  <c r="AC69" i="19"/>
  <c r="AB69" i="19"/>
  <c r="AJ68" i="19"/>
  <c r="AI68" i="19"/>
  <c r="AH68" i="19"/>
  <c r="AG68" i="19"/>
  <c r="AF68" i="19"/>
  <c r="AE68" i="19"/>
  <c r="AD68" i="19"/>
  <c r="AC68" i="19"/>
  <c r="AB68" i="19"/>
  <c r="AJ67" i="19"/>
  <c r="AI67" i="19"/>
  <c r="AH67" i="19"/>
  <c r="AG67" i="19"/>
  <c r="AF67" i="19"/>
  <c r="AE67" i="19"/>
  <c r="AD67" i="19"/>
  <c r="AC67" i="19"/>
  <c r="AB67" i="19"/>
  <c r="AJ66" i="19"/>
  <c r="AI66" i="19"/>
  <c r="AH66" i="19"/>
  <c r="AG66" i="19"/>
  <c r="AF66" i="19"/>
  <c r="AE66" i="19"/>
  <c r="AD66" i="19"/>
  <c r="AC66" i="19"/>
  <c r="AB66" i="19"/>
  <c r="AJ65" i="19"/>
  <c r="AI65" i="19"/>
  <c r="AH65" i="19"/>
  <c r="AG65" i="19"/>
  <c r="AF65" i="19"/>
  <c r="AE65" i="19"/>
  <c r="AD65" i="19"/>
  <c r="AC65" i="19"/>
  <c r="AB65" i="19"/>
  <c r="AJ64" i="19"/>
  <c r="AI64" i="19"/>
  <c r="AH64" i="19"/>
  <c r="AG64" i="19"/>
  <c r="AF64" i="19"/>
  <c r="AE64" i="19"/>
  <c r="AD64" i="19"/>
  <c r="AC64" i="19"/>
  <c r="AB64" i="19"/>
  <c r="AJ63" i="19"/>
  <c r="AI63" i="19"/>
  <c r="AH63" i="19"/>
  <c r="AG63" i="19"/>
  <c r="AF63" i="19"/>
  <c r="AE63" i="19"/>
  <c r="AD63" i="19"/>
  <c r="AC63" i="19"/>
  <c r="AB63" i="19"/>
  <c r="AJ62" i="19"/>
  <c r="AI62" i="19"/>
  <c r="AH62" i="19"/>
  <c r="AG62" i="19"/>
  <c r="AF62" i="19"/>
  <c r="AE62" i="19"/>
  <c r="AD62" i="19"/>
  <c r="AC62" i="19"/>
  <c r="AB62" i="19"/>
  <c r="AJ61" i="19"/>
  <c r="AI61" i="19"/>
  <c r="AH61" i="19"/>
  <c r="AG61" i="19"/>
  <c r="AF61" i="19"/>
  <c r="AE61" i="19"/>
  <c r="AD61" i="19"/>
  <c r="AC61" i="19"/>
  <c r="AB61" i="19"/>
  <c r="AJ60" i="19"/>
  <c r="AI60" i="19"/>
  <c r="AH60" i="19"/>
  <c r="AG60" i="19"/>
  <c r="AF60" i="19"/>
  <c r="AE60" i="19"/>
  <c r="AD60" i="19"/>
  <c r="AC60" i="19"/>
  <c r="AB60" i="19"/>
  <c r="AJ59" i="19"/>
  <c r="AI59" i="19"/>
  <c r="AH59" i="19"/>
  <c r="AG59" i="19"/>
  <c r="AF59" i="19"/>
  <c r="AE59" i="19"/>
  <c r="AD59" i="19"/>
  <c r="AC59" i="19"/>
  <c r="AB59" i="19"/>
  <c r="AJ58" i="19"/>
  <c r="AI58" i="19"/>
  <c r="AH58" i="19"/>
  <c r="AG58" i="19"/>
  <c r="AF58" i="19"/>
  <c r="AE58" i="19"/>
  <c r="AD58" i="19"/>
  <c r="AC58" i="19"/>
  <c r="AB58" i="19"/>
  <c r="AJ57" i="19"/>
  <c r="AI57" i="19"/>
  <c r="AH57" i="19"/>
  <c r="AG57" i="19"/>
  <c r="AF57" i="19"/>
  <c r="AE57" i="19"/>
  <c r="AD57" i="19"/>
  <c r="AC57" i="19"/>
  <c r="AB57" i="19"/>
  <c r="AJ56" i="19"/>
  <c r="AI56" i="19"/>
  <c r="AH56" i="19"/>
  <c r="AG56" i="19"/>
  <c r="AF56" i="19"/>
  <c r="AE56" i="19"/>
  <c r="AD56" i="19"/>
  <c r="AC56" i="19"/>
  <c r="AB56" i="19"/>
  <c r="D51" i="19"/>
  <c r="D50" i="19"/>
  <c r="D49" i="19"/>
  <c r="I48" i="19"/>
  <c r="D48" i="19"/>
  <c r="A44" i="19"/>
  <c r="AJ30" i="19"/>
  <c r="AI30" i="19"/>
  <c r="AH30" i="19"/>
  <c r="AG30" i="19"/>
  <c r="AF30" i="19"/>
  <c r="AE30" i="19"/>
  <c r="AD30" i="19"/>
  <c r="AC30" i="19"/>
  <c r="AB30" i="19"/>
  <c r="AJ29" i="19"/>
  <c r="AI29" i="19"/>
  <c r="AH29" i="19"/>
  <c r="AG29" i="19"/>
  <c r="AF29" i="19"/>
  <c r="AE29" i="19"/>
  <c r="AD29" i="19"/>
  <c r="AC29" i="19"/>
  <c r="AB29" i="19"/>
  <c r="AJ28" i="19"/>
  <c r="AI28" i="19"/>
  <c r="AH28" i="19"/>
  <c r="AG28" i="19"/>
  <c r="AF28" i="19"/>
  <c r="AE28" i="19"/>
  <c r="AD28" i="19"/>
  <c r="AC28" i="19"/>
  <c r="AB28" i="19"/>
  <c r="AJ27" i="19"/>
  <c r="AI27" i="19"/>
  <c r="AH27" i="19"/>
  <c r="AG27" i="19"/>
  <c r="AF27" i="19"/>
  <c r="AE27" i="19"/>
  <c r="AD27" i="19"/>
  <c r="AC27" i="19"/>
  <c r="AB27" i="19"/>
  <c r="AJ26" i="19"/>
  <c r="AI26" i="19"/>
  <c r="AH26" i="19"/>
  <c r="AG26" i="19"/>
  <c r="AF26" i="19"/>
  <c r="AE26" i="19"/>
  <c r="AD26" i="19"/>
  <c r="AC26" i="19"/>
  <c r="AB26" i="19"/>
  <c r="AJ25" i="19"/>
  <c r="AI25" i="19"/>
  <c r="AH25" i="19"/>
  <c r="AG25" i="19"/>
  <c r="AF25" i="19"/>
  <c r="AE25" i="19"/>
  <c r="AD25" i="19"/>
  <c r="AC25" i="19"/>
  <c r="AB25" i="19"/>
  <c r="AJ24" i="19"/>
  <c r="AI24" i="19"/>
  <c r="AH24" i="19"/>
  <c r="AG24" i="19"/>
  <c r="AF24" i="19"/>
  <c r="AE24" i="19"/>
  <c r="AD24" i="19"/>
  <c r="AC24" i="19"/>
  <c r="AB24" i="19"/>
  <c r="AJ23" i="19"/>
  <c r="AI23" i="19"/>
  <c r="AH23" i="19"/>
  <c r="AG23" i="19"/>
  <c r="AF23" i="19"/>
  <c r="AE23" i="19"/>
  <c r="AD23" i="19"/>
  <c r="AC23" i="19"/>
  <c r="AB23" i="19"/>
  <c r="AJ22" i="19"/>
  <c r="AI22" i="19"/>
  <c r="AH22" i="19"/>
  <c r="AG22" i="19"/>
  <c r="AF22" i="19"/>
  <c r="AE22" i="19"/>
  <c r="AD22" i="19"/>
  <c r="AC22" i="19"/>
  <c r="AB22" i="19"/>
  <c r="AJ21" i="19"/>
  <c r="AI21" i="19"/>
  <c r="AH21" i="19"/>
  <c r="AG21" i="19"/>
  <c r="AF21" i="19"/>
  <c r="AE21" i="19"/>
  <c r="AD21" i="19"/>
  <c r="AC21" i="19"/>
  <c r="AB21" i="19"/>
  <c r="AJ20" i="19"/>
  <c r="AI20" i="19"/>
  <c r="AH20" i="19"/>
  <c r="AG20" i="19"/>
  <c r="AF20" i="19"/>
  <c r="AE20" i="19"/>
  <c r="AD20" i="19"/>
  <c r="AC20" i="19"/>
  <c r="AB20" i="19"/>
  <c r="AJ19" i="19"/>
  <c r="AI19" i="19"/>
  <c r="AH19" i="19"/>
  <c r="AG19" i="19"/>
  <c r="AF19" i="19"/>
  <c r="AE19" i="19"/>
  <c r="AD19" i="19"/>
  <c r="AC19" i="19"/>
  <c r="AB19" i="19"/>
  <c r="AJ18" i="19"/>
  <c r="AI18" i="19"/>
  <c r="AH18" i="19"/>
  <c r="AG18" i="19"/>
  <c r="AF18" i="19"/>
  <c r="AE18" i="19"/>
  <c r="AD18" i="19"/>
  <c r="AC18" i="19"/>
  <c r="AB18" i="19"/>
  <c r="AJ17" i="19"/>
  <c r="AI17" i="19"/>
  <c r="AH17" i="19"/>
  <c r="AG17" i="19"/>
  <c r="AF17" i="19"/>
  <c r="AE17" i="19"/>
  <c r="AD17" i="19"/>
  <c r="AC17" i="19"/>
  <c r="AB17" i="19"/>
  <c r="AJ16" i="19"/>
  <c r="AI16" i="19"/>
  <c r="AH16" i="19"/>
  <c r="AG16" i="19"/>
  <c r="AF16" i="19"/>
  <c r="AE16" i="19"/>
  <c r="AD16" i="19"/>
  <c r="AC16" i="19"/>
  <c r="AB16" i="19"/>
  <c r="AJ15" i="19"/>
  <c r="AI15" i="19"/>
  <c r="AH15" i="19"/>
  <c r="AG15" i="19"/>
  <c r="AF15" i="19"/>
  <c r="AE15" i="19"/>
  <c r="AD15" i="19"/>
  <c r="AC15" i="19"/>
  <c r="AB15" i="19"/>
  <c r="AJ14" i="19"/>
  <c r="AI14" i="19"/>
  <c r="AH14" i="19"/>
  <c r="AG14" i="19"/>
  <c r="AF14" i="19"/>
  <c r="AE14" i="19"/>
  <c r="AD14" i="19"/>
  <c r="AC14" i="19"/>
  <c r="AB14" i="19"/>
  <c r="AJ13" i="19"/>
  <c r="AI13" i="19"/>
  <c r="AH13" i="19"/>
  <c r="AG13" i="19"/>
  <c r="AF13" i="19"/>
  <c r="AE13" i="19"/>
  <c r="AD13" i="19"/>
  <c r="AC13" i="19"/>
  <c r="AB13" i="19"/>
  <c r="D8" i="19"/>
  <c r="D7" i="19"/>
  <c r="D6" i="19"/>
  <c r="I5" i="19"/>
  <c r="D5" i="19"/>
  <c r="AJ202" i="18"/>
  <c r="AI202" i="18"/>
  <c r="AH202" i="18"/>
  <c r="AG202" i="18"/>
  <c r="AF202" i="18"/>
  <c r="AE202" i="18"/>
  <c r="AD202" i="18"/>
  <c r="AC202" i="18"/>
  <c r="AB202" i="18"/>
  <c r="AJ201" i="18"/>
  <c r="AI201" i="18"/>
  <c r="AH201" i="18"/>
  <c r="AG201" i="18"/>
  <c r="AF201" i="18"/>
  <c r="AE201" i="18"/>
  <c r="AD201" i="18"/>
  <c r="AC201" i="18"/>
  <c r="AB201" i="18"/>
  <c r="AJ200" i="18"/>
  <c r="AI200" i="18"/>
  <c r="AH200" i="18"/>
  <c r="AG200" i="18"/>
  <c r="AF200" i="18"/>
  <c r="AE200" i="18"/>
  <c r="AD200" i="18"/>
  <c r="AC200" i="18"/>
  <c r="AB200" i="18"/>
  <c r="AJ199" i="18"/>
  <c r="AI199" i="18"/>
  <c r="AH199" i="18"/>
  <c r="AG199" i="18"/>
  <c r="AF199" i="18"/>
  <c r="AE199" i="18"/>
  <c r="AD199" i="18"/>
  <c r="AC199" i="18"/>
  <c r="AB199" i="18"/>
  <c r="AJ198" i="18"/>
  <c r="AI198" i="18"/>
  <c r="AH198" i="18"/>
  <c r="AG198" i="18"/>
  <c r="AF198" i="18"/>
  <c r="AE198" i="18"/>
  <c r="AD198" i="18"/>
  <c r="AC198" i="18"/>
  <c r="AB198" i="18"/>
  <c r="AJ197" i="18"/>
  <c r="AI197" i="18"/>
  <c r="AH197" i="18"/>
  <c r="AG197" i="18"/>
  <c r="AF197" i="18"/>
  <c r="AE197" i="18"/>
  <c r="AD197" i="18"/>
  <c r="AC197" i="18"/>
  <c r="AB197" i="18"/>
  <c r="AJ196" i="18"/>
  <c r="AI196" i="18"/>
  <c r="AH196" i="18"/>
  <c r="AG196" i="18"/>
  <c r="AF196" i="18"/>
  <c r="AE196" i="18"/>
  <c r="AD196" i="18"/>
  <c r="AC196" i="18"/>
  <c r="AB196" i="18"/>
  <c r="AJ195" i="18"/>
  <c r="AI195" i="18"/>
  <c r="AH195" i="18"/>
  <c r="AG195" i="18"/>
  <c r="AF195" i="18"/>
  <c r="AE195" i="18"/>
  <c r="AD195" i="18"/>
  <c r="AC195" i="18"/>
  <c r="AB195" i="18"/>
  <c r="AJ194" i="18"/>
  <c r="AI194" i="18"/>
  <c r="AH194" i="18"/>
  <c r="AG194" i="18"/>
  <c r="AF194" i="18"/>
  <c r="AE194" i="18"/>
  <c r="AD194" i="18"/>
  <c r="AC194" i="18"/>
  <c r="AB194" i="18"/>
  <c r="AJ193" i="18"/>
  <c r="AI193" i="18"/>
  <c r="AH193" i="18"/>
  <c r="AG193" i="18"/>
  <c r="AF193" i="18"/>
  <c r="AE193" i="18"/>
  <c r="AD193" i="18"/>
  <c r="AC193" i="18"/>
  <c r="AB193" i="18"/>
  <c r="AJ192" i="18"/>
  <c r="AI192" i="18"/>
  <c r="AH192" i="18"/>
  <c r="AG192" i="18"/>
  <c r="AF192" i="18"/>
  <c r="AE192" i="18"/>
  <c r="AD192" i="18"/>
  <c r="AC192" i="18"/>
  <c r="AB192" i="18"/>
  <c r="AJ191" i="18"/>
  <c r="AI191" i="18"/>
  <c r="AH191" i="18"/>
  <c r="AG191" i="18"/>
  <c r="AF191" i="18"/>
  <c r="AE191" i="18"/>
  <c r="AD191" i="18"/>
  <c r="AC191" i="18"/>
  <c r="AB191" i="18"/>
  <c r="AJ190" i="18"/>
  <c r="AI190" i="18"/>
  <c r="AH190" i="18"/>
  <c r="AG190" i="18"/>
  <c r="AF190" i="18"/>
  <c r="AE190" i="18"/>
  <c r="AD190" i="18"/>
  <c r="AC190" i="18"/>
  <c r="AB190" i="18"/>
  <c r="AJ189" i="18"/>
  <c r="AI189" i="18"/>
  <c r="AH189" i="18"/>
  <c r="AG189" i="18"/>
  <c r="AF189" i="18"/>
  <c r="AE189" i="18"/>
  <c r="AD189" i="18"/>
  <c r="AC189" i="18"/>
  <c r="AB189" i="18"/>
  <c r="AJ188" i="18"/>
  <c r="AI188" i="18"/>
  <c r="AH188" i="18"/>
  <c r="AG188" i="18"/>
  <c r="AF188" i="18"/>
  <c r="AE188" i="18"/>
  <c r="AD188" i="18"/>
  <c r="AC188" i="18"/>
  <c r="AB188" i="18"/>
  <c r="AJ187" i="18"/>
  <c r="AI187" i="18"/>
  <c r="AH187" i="18"/>
  <c r="AG187" i="18"/>
  <c r="AF187" i="18"/>
  <c r="AE187" i="18"/>
  <c r="AD187" i="18"/>
  <c r="AC187" i="18"/>
  <c r="AB187" i="18"/>
  <c r="AJ186" i="18"/>
  <c r="AI186" i="18"/>
  <c r="AH186" i="18"/>
  <c r="AG186" i="18"/>
  <c r="AF186" i="18"/>
  <c r="AE186" i="18"/>
  <c r="AD186" i="18"/>
  <c r="AC186" i="18"/>
  <c r="AB186" i="18"/>
  <c r="AJ185" i="18"/>
  <c r="AI185" i="18"/>
  <c r="AH185" i="18"/>
  <c r="AG185" i="18"/>
  <c r="AF185" i="18"/>
  <c r="AE185" i="18"/>
  <c r="AD185" i="18"/>
  <c r="AC185" i="18"/>
  <c r="AB185" i="18"/>
  <c r="D180" i="18"/>
  <c r="D179" i="18"/>
  <c r="D178" i="18"/>
  <c r="I177" i="18"/>
  <c r="D177" i="18"/>
  <c r="A173" i="18"/>
  <c r="AJ159" i="18"/>
  <c r="AI159" i="18"/>
  <c r="AH159" i="18"/>
  <c r="AG159" i="18"/>
  <c r="AF159" i="18"/>
  <c r="AE159" i="18"/>
  <c r="AD159" i="18"/>
  <c r="AC159" i="18"/>
  <c r="AB159" i="18"/>
  <c r="AJ158" i="18"/>
  <c r="AI158" i="18"/>
  <c r="AH158" i="18"/>
  <c r="AG158" i="18"/>
  <c r="AF158" i="18"/>
  <c r="AE158" i="18"/>
  <c r="AD158" i="18"/>
  <c r="AC158" i="18"/>
  <c r="AB158" i="18"/>
  <c r="AJ157" i="18"/>
  <c r="AI157" i="18"/>
  <c r="AH157" i="18"/>
  <c r="AG157" i="18"/>
  <c r="AF157" i="18"/>
  <c r="AE157" i="18"/>
  <c r="AD157" i="18"/>
  <c r="AC157" i="18"/>
  <c r="AB157" i="18"/>
  <c r="AJ156" i="18"/>
  <c r="AI156" i="18"/>
  <c r="AH156" i="18"/>
  <c r="AG156" i="18"/>
  <c r="AF156" i="18"/>
  <c r="AE156" i="18"/>
  <c r="AD156" i="18"/>
  <c r="AC156" i="18"/>
  <c r="AB156" i="18"/>
  <c r="AJ155" i="18"/>
  <c r="AI155" i="18"/>
  <c r="AH155" i="18"/>
  <c r="AG155" i="18"/>
  <c r="AF155" i="18"/>
  <c r="AE155" i="18"/>
  <c r="AD155" i="18"/>
  <c r="AC155" i="18"/>
  <c r="AB155" i="18"/>
  <c r="AJ154" i="18"/>
  <c r="AI154" i="18"/>
  <c r="AH154" i="18"/>
  <c r="AG154" i="18"/>
  <c r="AF154" i="18"/>
  <c r="AE154" i="18"/>
  <c r="AD154" i="18"/>
  <c r="AC154" i="18"/>
  <c r="AB154" i="18"/>
  <c r="AJ153" i="18"/>
  <c r="AI153" i="18"/>
  <c r="AH153" i="18"/>
  <c r="AG153" i="18"/>
  <c r="AF153" i="18"/>
  <c r="AE153" i="18"/>
  <c r="AD153" i="18"/>
  <c r="AC153" i="18"/>
  <c r="AB153" i="18"/>
  <c r="AJ152" i="18"/>
  <c r="AI152" i="18"/>
  <c r="AH152" i="18"/>
  <c r="AG152" i="18"/>
  <c r="AF152" i="18"/>
  <c r="AE152" i="18"/>
  <c r="AD152" i="18"/>
  <c r="AC152" i="18"/>
  <c r="AB152" i="18"/>
  <c r="AJ151" i="18"/>
  <c r="AI151" i="18"/>
  <c r="AH151" i="18"/>
  <c r="AG151" i="18"/>
  <c r="AF151" i="18"/>
  <c r="AE151" i="18"/>
  <c r="AD151" i="18"/>
  <c r="AC151" i="18"/>
  <c r="AB151" i="18"/>
  <c r="AJ150" i="18"/>
  <c r="AI150" i="18"/>
  <c r="AH150" i="18"/>
  <c r="AG150" i="18"/>
  <c r="AF150" i="18"/>
  <c r="AE150" i="18"/>
  <c r="AD150" i="18"/>
  <c r="AC150" i="18"/>
  <c r="AB150" i="18"/>
  <c r="AJ149" i="18"/>
  <c r="AI149" i="18"/>
  <c r="AH149" i="18"/>
  <c r="AG149" i="18"/>
  <c r="AF149" i="18"/>
  <c r="AE149" i="18"/>
  <c r="AD149" i="18"/>
  <c r="AC149" i="18"/>
  <c r="AB149" i="18"/>
  <c r="AJ148" i="18"/>
  <c r="AI148" i="18"/>
  <c r="AH148" i="18"/>
  <c r="AG148" i="18"/>
  <c r="AF148" i="18"/>
  <c r="AE148" i="18"/>
  <c r="AD148" i="18"/>
  <c r="AC148" i="18"/>
  <c r="AB148" i="18"/>
  <c r="AJ147" i="18"/>
  <c r="AI147" i="18"/>
  <c r="AH147" i="18"/>
  <c r="AG147" i="18"/>
  <c r="AF147" i="18"/>
  <c r="AE147" i="18"/>
  <c r="AD147" i="18"/>
  <c r="AC147" i="18"/>
  <c r="AB147" i="18"/>
  <c r="AJ146" i="18"/>
  <c r="AI146" i="18"/>
  <c r="AH146" i="18"/>
  <c r="AG146" i="18"/>
  <c r="AF146" i="18"/>
  <c r="AE146" i="18"/>
  <c r="AD146" i="18"/>
  <c r="AC146" i="18"/>
  <c r="AB146" i="18"/>
  <c r="AJ145" i="18"/>
  <c r="AI145" i="18"/>
  <c r="AH145" i="18"/>
  <c r="AG145" i="18"/>
  <c r="AF145" i="18"/>
  <c r="AE145" i="18"/>
  <c r="AD145" i="18"/>
  <c r="AC145" i="18"/>
  <c r="AB145" i="18"/>
  <c r="AJ144" i="18"/>
  <c r="AI144" i="18"/>
  <c r="AH144" i="18"/>
  <c r="AG144" i="18"/>
  <c r="AF144" i="18"/>
  <c r="AE144" i="18"/>
  <c r="AD144" i="18"/>
  <c r="AC144" i="18"/>
  <c r="AB144" i="18"/>
  <c r="AJ143" i="18"/>
  <c r="AI143" i="18"/>
  <c r="AH143" i="18"/>
  <c r="AG143" i="18"/>
  <c r="AF143" i="18"/>
  <c r="AE143" i="18"/>
  <c r="AD143" i="18"/>
  <c r="AC143" i="18"/>
  <c r="AB143" i="18"/>
  <c r="AJ142" i="18"/>
  <c r="AI142" i="18"/>
  <c r="AH142" i="18"/>
  <c r="AG142" i="18"/>
  <c r="AF142" i="18"/>
  <c r="AE142" i="18"/>
  <c r="AD142" i="18"/>
  <c r="AC142" i="18"/>
  <c r="AB142" i="18"/>
  <c r="D137" i="18"/>
  <c r="D136" i="18"/>
  <c r="D135" i="18"/>
  <c r="I134" i="18"/>
  <c r="D134" i="18"/>
  <c r="A130" i="18"/>
  <c r="AJ116" i="18"/>
  <c r="AI116" i="18"/>
  <c r="AH116" i="18"/>
  <c r="AG116" i="18"/>
  <c r="AF116" i="18"/>
  <c r="AE116" i="18"/>
  <c r="AD116" i="18"/>
  <c r="AC116" i="18"/>
  <c r="AB116" i="18"/>
  <c r="AJ115" i="18"/>
  <c r="AI115" i="18"/>
  <c r="AH115" i="18"/>
  <c r="AG115" i="18"/>
  <c r="AF115" i="18"/>
  <c r="AE115" i="18"/>
  <c r="AD115" i="18"/>
  <c r="AC115" i="18"/>
  <c r="AB115" i="18"/>
  <c r="AJ114" i="18"/>
  <c r="AI114" i="18"/>
  <c r="AH114" i="18"/>
  <c r="AG114" i="18"/>
  <c r="AF114" i="18"/>
  <c r="AE114" i="18"/>
  <c r="AD114" i="18"/>
  <c r="AC114" i="18"/>
  <c r="AB114" i="18"/>
  <c r="AJ113" i="18"/>
  <c r="AI113" i="18"/>
  <c r="AH113" i="18"/>
  <c r="AG113" i="18"/>
  <c r="AF113" i="18"/>
  <c r="AE113" i="18"/>
  <c r="AD113" i="18"/>
  <c r="AC113" i="18"/>
  <c r="AB113" i="18"/>
  <c r="AJ112" i="18"/>
  <c r="AI112" i="18"/>
  <c r="AH112" i="18"/>
  <c r="AG112" i="18"/>
  <c r="AF112" i="18"/>
  <c r="AE112" i="18"/>
  <c r="AD112" i="18"/>
  <c r="AC112" i="18"/>
  <c r="AB112" i="18"/>
  <c r="AJ111" i="18"/>
  <c r="AI111" i="18"/>
  <c r="AH111" i="18"/>
  <c r="AG111" i="18"/>
  <c r="AF111" i="18"/>
  <c r="AE111" i="18"/>
  <c r="AD111" i="18"/>
  <c r="AC111" i="18"/>
  <c r="AB111" i="18"/>
  <c r="AJ110" i="18"/>
  <c r="AI110" i="18"/>
  <c r="AH110" i="18"/>
  <c r="AG110" i="18"/>
  <c r="AF110" i="18"/>
  <c r="AE110" i="18"/>
  <c r="AD110" i="18"/>
  <c r="AC110" i="18"/>
  <c r="AB110" i="18"/>
  <c r="AJ109" i="18"/>
  <c r="AI109" i="18"/>
  <c r="AH109" i="18"/>
  <c r="AG109" i="18"/>
  <c r="AF109" i="18"/>
  <c r="AE109" i="18"/>
  <c r="AD109" i="18"/>
  <c r="AC109" i="18"/>
  <c r="AB109" i="18"/>
  <c r="AJ108" i="18"/>
  <c r="AI108" i="18"/>
  <c r="AH108" i="18"/>
  <c r="AG108" i="18"/>
  <c r="AF108" i="18"/>
  <c r="AE108" i="18"/>
  <c r="AD108" i="18"/>
  <c r="AC108" i="18"/>
  <c r="AB108" i="18"/>
  <c r="AJ107" i="18"/>
  <c r="AI107" i="18"/>
  <c r="AH107" i="18"/>
  <c r="AG107" i="18"/>
  <c r="AF107" i="18"/>
  <c r="AE107" i="18"/>
  <c r="AD107" i="18"/>
  <c r="AC107" i="18"/>
  <c r="AB107" i="18"/>
  <c r="AJ106" i="18"/>
  <c r="AI106" i="18"/>
  <c r="AH106" i="18"/>
  <c r="AG106" i="18"/>
  <c r="AF106" i="18"/>
  <c r="AE106" i="18"/>
  <c r="AD106" i="18"/>
  <c r="AC106" i="18"/>
  <c r="AB106" i="18"/>
  <c r="AJ105" i="18"/>
  <c r="AI105" i="18"/>
  <c r="AH105" i="18"/>
  <c r="AG105" i="18"/>
  <c r="AF105" i="18"/>
  <c r="AE105" i="18"/>
  <c r="AD105" i="18"/>
  <c r="AC105" i="18"/>
  <c r="AB105" i="18"/>
  <c r="AJ104" i="18"/>
  <c r="AI104" i="18"/>
  <c r="AH104" i="18"/>
  <c r="AG104" i="18"/>
  <c r="AF104" i="18"/>
  <c r="AE104" i="18"/>
  <c r="AD104" i="18"/>
  <c r="AC104" i="18"/>
  <c r="AB104" i="18"/>
  <c r="AJ103" i="18"/>
  <c r="AI103" i="18"/>
  <c r="AH103" i="18"/>
  <c r="AG103" i="18"/>
  <c r="AF103" i="18"/>
  <c r="AE103" i="18"/>
  <c r="AD103" i="18"/>
  <c r="AC103" i="18"/>
  <c r="AB103" i="18"/>
  <c r="AJ102" i="18"/>
  <c r="AI102" i="18"/>
  <c r="AH102" i="18"/>
  <c r="AG102" i="18"/>
  <c r="AF102" i="18"/>
  <c r="AE102" i="18"/>
  <c r="AD102" i="18"/>
  <c r="AC102" i="18"/>
  <c r="AB102" i="18"/>
  <c r="AJ101" i="18"/>
  <c r="AI101" i="18"/>
  <c r="AH101" i="18"/>
  <c r="AG101" i="18"/>
  <c r="AF101" i="18"/>
  <c r="AE101" i="18"/>
  <c r="AD101" i="18"/>
  <c r="AC101" i="18"/>
  <c r="AB101" i="18"/>
  <c r="AJ100" i="18"/>
  <c r="AI100" i="18"/>
  <c r="AH100" i="18"/>
  <c r="AG100" i="18"/>
  <c r="AF100" i="18"/>
  <c r="AE100" i="18"/>
  <c r="AD100" i="18"/>
  <c r="AC100" i="18"/>
  <c r="AB100" i="18"/>
  <c r="AJ99" i="18"/>
  <c r="AI99" i="18"/>
  <c r="AH99" i="18"/>
  <c r="AG99" i="18"/>
  <c r="AF99" i="18"/>
  <c r="AE99" i="18"/>
  <c r="AD99" i="18"/>
  <c r="AC99" i="18"/>
  <c r="AB99" i="18"/>
  <c r="D94" i="18"/>
  <c r="D93" i="18"/>
  <c r="D92" i="18"/>
  <c r="I91" i="18"/>
  <c r="D91" i="18"/>
  <c r="A87" i="18"/>
  <c r="N84" i="18"/>
  <c r="N83" i="18"/>
  <c r="O81" i="18"/>
  <c r="N79" i="18"/>
  <c r="N78" i="18"/>
  <c r="O76" i="18"/>
  <c r="AJ73" i="18"/>
  <c r="AI73" i="18"/>
  <c r="AH73" i="18"/>
  <c r="AG73" i="18"/>
  <c r="AF73" i="18"/>
  <c r="AE73" i="18"/>
  <c r="AD73" i="18"/>
  <c r="AC73" i="18"/>
  <c r="AB73" i="18"/>
  <c r="AJ72" i="18"/>
  <c r="AI72" i="18"/>
  <c r="AH72" i="18"/>
  <c r="AG72" i="18"/>
  <c r="AF72" i="18"/>
  <c r="AE72" i="18"/>
  <c r="AD72" i="18"/>
  <c r="AC72" i="18"/>
  <c r="AB72" i="18"/>
  <c r="AJ71" i="18"/>
  <c r="AI71" i="18"/>
  <c r="AH71" i="18"/>
  <c r="AG71" i="18"/>
  <c r="AF71" i="18"/>
  <c r="AE71" i="18"/>
  <c r="AD71" i="18"/>
  <c r="AC71" i="18"/>
  <c r="AB71" i="18"/>
  <c r="AJ70" i="18"/>
  <c r="AI70" i="18"/>
  <c r="AH70" i="18"/>
  <c r="AG70" i="18"/>
  <c r="AF70" i="18"/>
  <c r="AE70" i="18"/>
  <c r="AD70" i="18"/>
  <c r="AC70" i="18"/>
  <c r="AB70" i="18"/>
  <c r="AJ69" i="18"/>
  <c r="AI69" i="18"/>
  <c r="AH69" i="18"/>
  <c r="AG69" i="18"/>
  <c r="AF69" i="18"/>
  <c r="AE69" i="18"/>
  <c r="AD69" i="18"/>
  <c r="AC69" i="18"/>
  <c r="AB69" i="18"/>
  <c r="AJ68" i="18"/>
  <c r="AI68" i="18"/>
  <c r="AH68" i="18"/>
  <c r="AG68" i="18"/>
  <c r="AF68" i="18"/>
  <c r="AE68" i="18"/>
  <c r="AD68" i="18"/>
  <c r="AC68" i="18"/>
  <c r="AB68" i="18"/>
  <c r="AJ67" i="18"/>
  <c r="AI67" i="18"/>
  <c r="AH67" i="18"/>
  <c r="AG67" i="18"/>
  <c r="AF67" i="18"/>
  <c r="AE67" i="18"/>
  <c r="AD67" i="18"/>
  <c r="AC67" i="18"/>
  <c r="AB67" i="18"/>
  <c r="AJ66" i="18"/>
  <c r="AI66" i="18"/>
  <c r="AH66" i="18"/>
  <c r="AG66" i="18"/>
  <c r="AF66" i="18"/>
  <c r="AE66" i="18"/>
  <c r="AD66" i="18"/>
  <c r="AC66" i="18"/>
  <c r="AB66" i="18"/>
  <c r="AJ65" i="18"/>
  <c r="AI65" i="18"/>
  <c r="AH65" i="18"/>
  <c r="AG65" i="18"/>
  <c r="AF65" i="18"/>
  <c r="AE65" i="18"/>
  <c r="AD65" i="18"/>
  <c r="AC65" i="18"/>
  <c r="AB65" i="18"/>
  <c r="AJ64" i="18"/>
  <c r="AI64" i="18"/>
  <c r="AH64" i="18"/>
  <c r="AG64" i="18"/>
  <c r="AF64" i="18"/>
  <c r="AE64" i="18"/>
  <c r="AD64" i="18"/>
  <c r="AC64" i="18"/>
  <c r="AB64" i="18"/>
  <c r="AJ63" i="18"/>
  <c r="AI63" i="18"/>
  <c r="AH63" i="18"/>
  <c r="AG63" i="18"/>
  <c r="AF63" i="18"/>
  <c r="AE63" i="18"/>
  <c r="AD63" i="18"/>
  <c r="AC63" i="18"/>
  <c r="AB63" i="18"/>
  <c r="AJ62" i="18"/>
  <c r="AI62" i="18"/>
  <c r="AH62" i="18"/>
  <c r="AG62" i="18"/>
  <c r="AF62" i="18"/>
  <c r="AE62" i="18"/>
  <c r="AD62" i="18"/>
  <c r="AC62" i="18"/>
  <c r="AB62" i="18"/>
  <c r="AJ61" i="18"/>
  <c r="AI61" i="18"/>
  <c r="AH61" i="18"/>
  <c r="AG61" i="18"/>
  <c r="AF61" i="18"/>
  <c r="AE61" i="18"/>
  <c r="AD61" i="18"/>
  <c r="AC61" i="18"/>
  <c r="AB61" i="18"/>
  <c r="AJ60" i="18"/>
  <c r="AI60" i="18"/>
  <c r="AH60" i="18"/>
  <c r="AG60" i="18"/>
  <c r="AF60" i="18"/>
  <c r="AE60" i="18"/>
  <c r="AD60" i="18"/>
  <c r="AC60" i="18"/>
  <c r="AB60" i="18"/>
  <c r="AJ59" i="18"/>
  <c r="AI59" i="18"/>
  <c r="AH59" i="18"/>
  <c r="AG59" i="18"/>
  <c r="AF59" i="18"/>
  <c r="AE59" i="18"/>
  <c r="AD59" i="18"/>
  <c r="AC59" i="18"/>
  <c r="AB59" i="18"/>
  <c r="AJ58" i="18"/>
  <c r="AI58" i="18"/>
  <c r="AH58" i="18"/>
  <c r="AG58" i="18"/>
  <c r="AF58" i="18"/>
  <c r="AE58" i="18"/>
  <c r="AD58" i="18"/>
  <c r="AC58" i="18"/>
  <c r="AB58" i="18"/>
  <c r="AJ57" i="18"/>
  <c r="AI57" i="18"/>
  <c r="AH57" i="18"/>
  <c r="AG57" i="18"/>
  <c r="AF57" i="18"/>
  <c r="AE57" i="18"/>
  <c r="AD57" i="18"/>
  <c r="AC57" i="18"/>
  <c r="AB57" i="18"/>
  <c r="AJ56" i="18"/>
  <c r="AI56" i="18"/>
  <c r="AH56" i="18"/>
  <c r="AG56" i="18"/>
  <c r="AF56" i="18"/>
  <c r="AE56" i="18"/>
  <c r="AD56" i="18"/>
  <c r="AC56" i="18"/>
  <c r="AB56" i="18"/>
  <c r="D51" i="18"/>
  <c r="D50" i="18"/>
  <c r="D49" i="18"/>
  <c r="I48" i="18"/>
  <c r="D48" i="18"/>
  <c r="A44" i="18"/>
  <c r="AJ30" i="18"/>
  <c r="AI30" i="18"/>
  <c r="AH30" i="18"/>
  <c r="AG30" i="18"/>
  <c r="AF30" i="18"/>
  <c r="AE30" i="18"/>
  <c r="AD30" i="18"/>
  <c r="AC30" i="18"/>
  <c r="AB30" i="18"/>
  <c r="AJ29" i="18"/>
  <c r="AI29" i="18"/>
  <c r="AH29" i="18"/>
  <c r="AG29" i="18"/>
  <c r="AF29" i="18"/>
  <c r="AE29" i="18"/>
  <c r="AD29" i="18"/>
  <c r="AC29" i="18"/>
  <c r="AB29" i="18"/>
  <c r="AJ28" i="18"/>
  <c r="AI28" i="18"/>
  <c r="AH28" i="18"/>
  <c r="AG28" i="18"/>
  <c r="AF28" i="18"/>
  <c r="AE28" i="18"/>
  <c r="AD28" i="18"/>
  <c r="AC28" i="18"/>
  <c r="AB28" i="18"/>
  <c r="AJ27" i="18"/>
  <c r="AI27" i="18"/>
  <c r="AH27" i="18"/>
  <c r="AG27" i="18"/>
  <c r="AF27" i="18"/>
  <c r="AE27" i="18"/>
  <c r="AD27" i="18"/>
  <c r="AC27" i="18"/>
  <c r="AB27" i="18"/>
  <c r="AJ26" i="18"/>
  <c r="AI26" i="18"/>
  <c r="AH26" i="18"/>
  <c r="AG26" i="18"/>
  <c r="AF26" i="18"/>
  <c r="AE26" i="18"/>
  <c r="AD26" i="18"/>
  <c r="AC26" i="18"/>
  <c r="AB26" i="18"/>
  <c r="AJ25" i="18"/>
  <c r="AI25" i="18"/>
  <c r="AH25" i="18"/>
  <c r="AG25" i="18"/>
  <c r="AF25" i="18"/>
  <c r="AE25" i="18"/>
  <c r="AD25" i="18"/>
  <c r="AC25" i="18"/>
  <c r="AB25" i="18"/>
  <c r="AJ24" i="18"/>
  <c r="AI24" i="18"/>
  <c r="AH24" i="18"/>
  <c r="AG24" i="18"/>
  <c r="AF24" i="18"/>
  <c r="AE24" i="18"/>
  <c r="AD24" i="18"/>
  <c r="AC24" i="18"/>
  <c r="AB24" i="18"/>
  <c r="AJ23" i="18"/>
  <c r="AI23" i="18"/>
  <c r="AH23" i="18"/>
  <c r="AG23" i="18"/>
  <c r="AF23" i="18"/>
  <c r="AE23" i="18"/>
  <c r="AD23" i="18"/>
  <c r="AC23" i="18"/>
  <c r="AB23" i="18"/>
  <c r="AJ22" i="18"/>
  <c r="AI22" i="18"/>
  <c r="AH22" i="18"/>
  <c r="AG22" i="18"/>
  <c r="AF22" i="18"/>
  <c r="AE22" i="18"/>
  <c r="AD22" i="18"/>
  <c r="AC22" i="18"/>
  <c r="AB22" i="18"/>
  <c r="AJ21" i="18"/>
  <c r="AI21" i="18"/>
  <c r="AH21" i="18"/>
  <c r="AG21" i="18"/>
  <c r="AF21" i="18"/>
  <c r="AE21" i="18"/>
  <c r="AD21" i="18"/>
  <c r="AC21" i="18"/>
  <c r="AB21" i="18"/>
  <c r="AJ20" i="18"/>
  <c r="AI20" i="18"/>
  <c r="AH20" i="18"/>
  <c r="AG20" i="18"/>
  <c r="AF20" i="18"/>
  <c r="AE20" i="18"/>
  <c r="AD20" i="18"/>
  <c r="AC20" i="18"/>
  <c r="AB20" i="18"/>
  <c r="AJ19" i="18"/>
  <c r="AI19" i="18"/>
  <c r="AH19" i="18"/>
  <c r="AG19" i="18"/>
  <c r="AF19" i="18"/>
  <c r="AE19" i="18"/>
  <c r="AD19" i="18"/>
  <c r="AC19" i="18"/>
  <c r="AB19" i="18"/>
  <c r="AJ18" i="18"/>
  <c r="AI18" i="18"/>
  <c r="AH18" i="18"/>
  <c r="AG18" i="18"/>
  <c r="AF18" i="18"/>
  <c r="AE18" i="18"/>
  <c r="AD18" i="18"/>
  <c r="AC18" i="18"/>
  <c r="AB18" i="18"/>
  <c r="AJ17" i="18"/>
  <c r="AI17" i="18"/>
  <c r="AH17" i="18"/>
  <c r="AG17" i="18"/>
  <c r="AF17" i="18"/>
  <c r="AE17" i="18"/>
  <c r="AD17" i="18"/>
  <c r="AC17" i="18"/>
  <c r="AB17" i="18"/>
  <c r="AJ16" i="18"/>
  <c r="AI16" i="18"/>
  <c r="AH16" i="18"/>
  <c r="AG16" i="18"/>
  <c r="AF16" i="18"/>
  <c r="AE16" i="18"/>
  <c r="AD16" i="18"/>
  <c r="AC16" i="18"/>
  <c r="AB16" i="18"/>
  <c r="AJ15" i="18"/>
  <c r="AI15" i="18"/>
  <c r="AH15" i="18"/>
  <c r="AG15" i="18"/>
  <c r="AF15" i="18"/>
  <c r="AE15" i="18"/>
  <c r="AD15" i="18"/>
  <c r="AC15" i="18"/>
  <c r="AB15" i="18"/>
  <c r="AJ14" i="18"/>
  <c r="AI14" i="18"/>
  <c r="AH14" i="18"/>
  <c r="AG14" i="18"/>
  <c r="AF14" i="18"/>
  <c r="AE14" i="18"/>
  <c r="AD14" i="18"/>
  <c r="AC14" i="18"/>
  <c r="AB14" i="18"/>
  <c r="AJ13" i="18"/>
  <c r="AI13" i="18"/>
  <c r="AH13" i="18"/>
  <c r="AG13" i="18"/>
  <c r="AF13" i="18"/>
  <c r="AE13" i="18"/>
  <c r="AD13" i="18"/>
  <c r="AC13" i="18"/>
  <c r="AB13" i="18"/>
  <c r="D8" i="18"/>
  <c r="D7" i="18"/>
  <c r="D6" i="18"/>
  <c r="I5" i="18"/>
  <c r="D5" i="18"/>
  <c r="AE98" i="19" l="1"/>
  <c r="S91" i="19" s="1"/>
  <c r="S95" i="19" s="1"/>
  <c r="AE141" i="19"/>
  <c r="S134" i="19" s="1"/>
  <c r="S138" i="19" s="1"/>
  <c r="AG12" i="21"/>
  <c r="I6" i="18"/>
  <c r="I6" i="19"/>
  <c r="AB184" i="18"/>
  <c r="N177" i="18" s="1"/>
  <c r="N181" i="18" s="1"/>
  <c r="I92" i="21"/>
  <c r="AH12" i="18"/>
  <c r="AD55" i="18"/>
  <c r="N50" i="18" s="1"/>
  <c r="AD12" i="19"/>
  <c r="N7" i="19" s="1"/>
  <c r="AH12" i="19"/>
  <c r="AG55" i="19"/>
  <c r="AI141" i="21"/>
  <c r="AF98" i="18"/>
  <c r="AB141" i="18"/>
  <c r="N134" i="18" s="1"/>
  <c r="N138" i="18" s="1"/>
  <c r="AF141" i="18"/>
  <c r="AJ141" i="18"/>
  <c r="I135" i="19"/>
  <c r="AB184" i="20"/>
  <c r="N177" i="20" s="1"/>
  <c r="N181" i="20" s="1"/>
  <c r="AF184" i="20"/>
  <c r="AJ184" i="20"/>
  <c r="I6" i="21"/>
  <c r="I135" i="18"/>
  <c r="AC12" i="19"/>
  <c r="N6" i="19" s="1"/>
  <c r="N10" i="19" s="1"/>
  <c r="AD141" i="19"/>
  <c r="N136" i="19" s="1"/>
  <c r="AH141" i="19"/>
  <c r="AD55" i="20"/>
  <c r="N50" i="20" s="1"/>
  <c r="I92" i="20"/>
  <c r="AB141" i="20"/>
  <c r="N134" i="20" s="1"/>
  <c r="N138" i="20" s="1"/>
  <c r="AJ141" i="20"/>
  <c r="I178" i="20"/>
  <c r="AI184" i="21"/>
  <c r="AD98" i="19"/>
  <c r="N93" i="19" s="1"/>
  <c r="AH98" i="19"/>
  <c r="AI184" i="19"/>
  <c r="AB98" i="20"/>
  <c r="N91" i="20" s="1"/>
  <c r="N95" i="20" s="1"/>
  <c r="AF98" i="20"/>
  <c r="AJ98" i="20"/>
  <c r="AE12" i="21"/>
  <c r="S5" i="21" s="1"/>
  <c r="S9" i="21" s="1"/>
  <c r="AI12" i="21"/>
  <c r="AF184" i="18"/>
  <c r="I92" i="19"/>
  <c r="AI98" i="19"/>
  <c r="AB12" i="20"/>
  <c r="N5" i="20" s="1"/>
  <c r="N9" i="20" s="1"/>
  <c r="AF12" i="20"/>
  <c r="AJ12" i="20"/>
  <c r="AD12" i="20"/>
  <c r="N7" i="20" s="1"/>
  <c r="I49" i="20"/>
  <c r="AC55" i="21"/>
  <c r="N49" i="21" s="1"/>
  <c r="AG55" i="21"/>
  <c r="AD12" i="18"/>
  <c r="N7" i="18" s="1"/>
  <c r="AH55" i="18"/>
  <c r="I92" i="18"/>
  <c r="AJ184" i="18"/>
  <c r="AB55" i="19"/>
  <c r="N48" i="19" s="1"/>
  <c r="N52" i="19" s="1"/>
  <c r="AF55" i="19"/>
  <c r="AJ55" i="19"/>
  <c r="AC55" i="19"/>
  <c r="N49" i="19" s="1"/>
  <c r="N53" i="19" s="1"/>
  <c r="AC55" i="20"/>
  <c r="N49" i="20" s="1"/>
  <c r="N53" i="20" s="1"/>
  <c r="AG55" i="20"/>
  <c r="AE55" i="20"/>
  <c r="S48" i="20" s="1"/>
  <c r="S52" i="20" s="1"/>
  <c r="AI55" i="20"/>
  <c r="AH55" i="20"/>
  <c r="AB98" i="21"/>
  <c r="N91" i="21" s="1"/>
  <c r="N95" i="21" s="1"/>
  <c r="AF98" i="21"/>
  <c r="AJ98" i="21"/>
  <c r="AE98" i="21"/>
  <c r="S91" i="21" s="1"/>
  <c r="S95" i="21" s="1"/>
  <c r="AI98" i="21"/>
  <c r="AE184" i="21"/>
  <c r="S177" i="21" s="1"/>
  <c r="S181" i="21" s="1"/>
  <c r="AG12" i="19"/>
  <c r="AH12" i="20"/>
  <c r="AC12" i="21"/>
  <c r="N6" i="21" s="1"/>
  <c r="N10" i="21" s="1"/>
  <c r="AE141" i="21"/>
  <c r="S134" i="21" s="1"/>
  <c r="S138" i="21" s="1"/>
  <c r="AF141" i="20"/>
  <c r="AC12" i="18"/>
  <c r="N6" i="18" s="1"/>
  <c r="N10" i="18" s="1"/>
  <c r="AG12" i="18"/>
  <c r="AB12" i="18"/>
  <c r="N5" i="18" s="1"/>
  <c r="N9" i="18" s="1"/>
  <c r="AF12" i="18"/>
  <c r="AJ12" i="18"/>
  <c r="AE12" i="18"/>
  <c r="S5" i="18" s="1"/>
  <c r="S9" i="18" s="1"/>
  <c r="AI12" i="18"/>
  <c r="I49" i="18"/>
  <c r="AB98" i="18"/>
  <c r="N91" i="18" s="1"/>
  <c r="N95" i="18" s="1"/>
  <c r="AJ98" i="18"/>
  <c r="AI141" i="19"/>
  <c r="AE184" i="18"/>
  <c r="S177" i="18" s="1"/>
  <c r="S181" i="18" s="1"/>
  <c r="AI184" i="18"/>
  <c r="AD184" i="18"/>
  <c r="N179" i="18" s="1"/>
  <c r="AH184" i="18"/>
  <c r="AC184" i="18"/>
  <c r="N178" i="18" s="1"/>
  <c r="N182" i="18" s="1"/>
  <c r="AG184" i="18"/>
  <c r="X177" i="18" s="1"/>
  <c r="AB12" i="19"/>
  <c r="N5" i="19" s="1"/>
  <c r="N9" i="19" s="1"/>
  <c r="AF12" i="19"/>
  <c r="AJ12" i="19"/>
  <c r="AB98" i="19"/>
  <c r="N91" i="19" s="1"/>
  <c r="N95" i="19" s="1"/>
  <c r="AF98" i="19"/>
  <c r="AJ98" i="19"/>
  <c r="AE184" i="19"/>
  <c r="S177" i="19" s="1"/>
  <c r="S181" i="19" s="1"/>
  <c r="AE141" i="20"/>
  <c r="S134" i="20" s="1"/>
  <c r="S138" i="20" s="1"/>
  <c r="AI141" i="20"/>
  <c r="AD141" i="20"/>
  <c r="N136" i="20" s="1"/>
  <c r="AH141" i="20"/>
  <c r="AC141" i="20"/>
  <c r="N135" i="20" s="1"/>
  <c r="N139" i="20" s="1"/>
  <c r="AG141" i="20"/>
  <c r="X134" i="20" s="1"/>
  <c r="AD98" i="21"/>
  <c r="N93" i="21" s="1"/>
  <c r="AH98" i="21"/>
  <c r="AC98" i="21"/>
  <c r="N92" i="21" s="1"/>
  <c r="N96" i="21" s="1"/>
  <c r="AG98" i="21"/>
  <c r="I135" i="21"/>
  <c r="AC55" i="18"/>
  <c r="N49" i="18" s="1"/>
  <c r="N53" i="18" s="1"/>
  <c r="AG55" i="18"/>
  <c r="AB55" i="18"/>
  <c r="N48" i="18" s="1"/>
  <c r="N52" i="18" s="1"/>
  <c r="AF55" i="18"/>
  <c r="AJ55" i="18"/>
  <c r="AE55" i="18"/>
  <c r="S48" i="18" s="1"/>
  <c r="S52" i="18" s="1"/>
  <c r="AI55" i="18"/>
  <c r="AE98" i="18"/>
  <c r="S92" i="18" s="1"/>
  <c r="AI98" i="18"/>
  <c r="AD98" i="18"/>
  <c r="N93" i="18" s="1"/>
  <c r="AH98" i="18"/>
  <c r="AE141" i="18"/>
  <c r="S134" i="18" s="1"/>
  <c r="S138" i="18" s="1"/>
  <c r="AI141" i="18"/>
  <c r="AD141" i="18"/>
  <c r="N136" i="18" s="1"/>
  <c r="AH141" i="18"/>
  <c r="AE55" i="19"/>
  <c r="S48" i="19" s="1"/>
  <c r="S52" i="19" s="1"/>
  <c r="AI55" i="19"/>
  <c r="AD55" i="19"/>
  <c r="N50" i="19" s="1"/>
  <c r="AH55" i="19"/>
  <c r="AC98" i="19"/>
  <c r="N92" i="19" s="1"/>
  <c r="N96" i="19" s="1"/>
  <c r="AG98" i="19"/>
  <c r="AC141" i="19"/>
  <c r="N135" i="19" s="1"/>
  <c r="N139" i="19" s="1"/>
  <c r="AG141" i="19"/>
  <c r="AB141" i="19"/>
  <c r="N134" i="19" s="1"/>
  <c r="N138" i="19" s="1"/>
  <c r="AF141" i="19"/>
  <c r="AJ141" i="19"/>
  <c r="I178" i="19"/>
  <c r="I6" i="20"/>
  <c r="AB55" i="20"/>
  <c r="N48" i="20" s="1"/>
  <c r="N52" i="20" s="1"/>
  <c r="AF55" i="20"/>
  <c r="AJ55" i="20"/>
  <c r="AE98" i="20"/>
  <c r="S91" i="20" s="1"/>
  <c r="S95" i="20" s="1"/>
  <c r="AI98" i="20"/>
  <c r="AD98" i="20"/>
  <c r="N93" i="20" s="1"/>
  <c r="AH98" i="20"/>
  <c r="AC98" i="20"/>
  <c r="N92" i="20" s="1"/>
  <c r="N96" i="20" s="1"/>
  <c r="AG98" i="20"/>
  <c r="N53" i="21"/>
  <c r="AB55" i="21"/>
  <c r="N48" i="21" s="1"/>
  <c r="N52" i="21" s="1"/>
  <c r="AF55" i="21"/>
  <c r="AJ55" i="21"/>
  <c r="AE55" i="21"/>
  <c r="S48" i="21" s="1"/>
  <c r="S52" i="21" s="1"/>
  <c r="AI55" i="21"/>
  <c r="AD55" i="21"/>
  <c r="N50" i="21" s="1"/>
  <c r="AH55" i="21"/>
  <c r="X49" i="21" s="1"/>
  <c r="AC184" i="21"/>
  <c r="N178" i="21" s="1"/>
  <c r="N182" i="21" s="1"/>
  <c r="AG184" i="21"/>
  <c r="AC98" i="18"/>
  <c r="N92" i="18" s="1"/>
  <c r="N96" i="18" s="1"/>
  <c r="AG98" i="18"/>
  <c r="X91" i="18" s="1"/>
  <c r="AC141" i="18"/>
  <c r="N135" i="18" s="1"/>
  <c r="N139" i="18" s="1"/>
  <c r="AG141" i="18"/>
  <c r="AE12" i="19"/>
  <c r="S5" i="19" s="1"/>
  <c r="S9" i="19" s="1"/>
  <c r="AI12" i="19"/>
  <c r="AD184" i="19"/>
  <c r="N179" i="19" s="1"/>
  <c r="AH184" i="19"/>
  <c r="AB184" i="19"/>
  <c r="N177" i="19" s="1"/>
  <c r="AF184" i="19"/>
  <c r="S178" i="19" s="1"/>
  <c r="AJ184" i="19"/>
  <c r="AC12" i="20"/>
  <c r="N6" i="20" s="1"/>
  <c r="N10" i="20" s="1"/>
  <c r="AG12" i="20"/>
  <c r="AE12" i="20"/>
  <c r="S5" i="20" s="1"/>
  <c r="AI12" i="20"/>
  <c r="AE184" i="20"/>
  <c r="S177" i="20" s="1"/>
  <c r="S181" i="20" s="1"/>
  <c r="AI184" i="20"/>
  <c r="AD184" i="20"/>
  <c r="N179" i="20" s="1"/>
  <c r="AH184" i="20"/>
  <c r="AG184" i="20"/>
  <c r="AB12" i="21"/>
  <c r="N5" i="21" s="1"/>
  <c r="N9" i="21" s="1"/>
  <c r="AF12" i="21"/>
  <c r="AJ12" i="21"/>
  <c r="AD12" i="21"/>
  <c r="N7" i="21" s="1"/>
  <c r="AH12" i="21"/>
  <c r="AD141" i="21"/>
  <c r="N136" i="21" s="1"/>
  <c r="AH141" i="21"/>
  <c r="AC141" i="21"/>
  <c r="N135" i="21" s="1"/>
  <c r="N139" i="21" s="1"/>
  <c r="AG141" i="21"/>
  <c r="AB141" i="21"/>
  <c r="N134" i="21" s="1"/>
  <c r="N138" i="21" s="1"/>
  <c r="AF141" i="21"/>
  <c r="AJ141" i="21"/>
  <c r="AF184" i="21"/>
  <c r="AJ184" i="21"/>
  <c r="AB184" i="21"/>
  <c r="N177" i="21" s="1"/>
  <c r="N181" i="21" s="1"/>
  <c r="I178" i="21"/>
  <c r="AD184" i="21"/>
  <c r="N179" i="21" s="1"/>
  <c r="AH184" i="21"/>
  <c r="AC184" i="20"/>
  <c r="N178" i="20" s="1"/>
  <c r="N182" i="20" s="1"/>
  <c r="AC184" i="19"/>
  <c r="N178" i="19" s="1"/>
  <c r="N182" i="19" s="1"/>
  <c r="AG184" i="19"/>
  <c r="I49" i="21"/>
  <c r="S9" i="20"/>
  <c r="I135" i="20"/>
  <c r="I49" i="19"/>
  <c r="N181" i="19"/>
  <c r="I178" i="18"/>
  <c r="X6" i="21" l="1"/>
  <c r="X91" i="20"/>
  <c r="S135" i="21"/>
  <c r="X177" i="19"/>
  <c r="X135" i="19"/>
  <c r="X135" i="20"/>
  <c r="X6" i="19"/>
  <c r="X91" i="21"/>
  <c r="S92" i="19"/>
  <c r="X92" i="19"/>
  <c r="X178" i="18"/>
  <c r="S91" i="18"/>
  <c r="S95" i="18" s="1"/>
  <c r="X178" i="20"/>
  <c r="X48" i="21"/>
  <c r="S178" i="20"/>
  <c r="S135" i="18"/>
  <c r="X134" i="18"/>
  <c r="X92" i="20"/>
  <c r="X135" i="18"/>
  <c r="X49" i="18"/>
  <c r="X177" i="20"/>
  <c r="S135" i="20"/>
  <c r="X6" i="20"/>
  <c r="X134" i="21"/>
  <c r="X177" i="21"/>
  <c r="S6" i="20"/>
  <c r="S178" i="18"/>
  <c r="X5" i="21"/>
  <c r="S6" i="19"/>
  <c r="X178" i="21"/>
  <c r="X6" i="18"/>
  <c r="X49" i="20"/>
  <c r="S135" i="19"/>
  <c r="X48" i="19"/>
  <c r="X92" i="21"/>
  <c r="X5" i="19"/>
  <c r="X48" i="20"/>
  <c r="X5" i="18"/>
  <c r="S92" i="21"/>
  <c r="S178" i="21"/>
  <c r="S6" i="21"/>
  <c r="X91" i="19"/>
  <c r="X135" i="21"/>
  <c r="S49" i="20"/>
  <c r="X134" i="19"/>
  <c r="X49" i="19"/>
  <c r="S92" i="20"/>
  <c r="X92" i="18"/>
  <c r="S49" i="19"/>
  <c r="X178" i="19"/>
  <c r="S49" i="18"/>
  <c r="X48" i="18"/>
  <c r="X5" i="20"/>
  <c r="S49" i="21"/>
  <c r="S6" i="18"/>
  <c r="AD5" i="18" l="1"/>
  <c r="AD7" i="20"/>
  <c r="AD5" i="20"/>
  <c r="AD5" i="21"/>
  <c r="AD6" i="20"/>
  <c r="AD7" i="18"/>
  <c r="AD6" i="19"/>
  <c r="AD6" i="18"/>
  <c r="AD7" i="19"/>
  <c r="AD6" i="21"/>
  <c r="AD7" i="21"/>
  <c r="AD5" i="19"/>
  <c r="B5" i="53" l="1"/>
  <c r="B9" i="53"/>
  <c r="B13" i="53"/>
  <c r="B17" i="53"/>
  <c r="B21" i="53"/>
  <c r="B25" i="53"/>
  <c r="B10" i="53"/>
  <c r="B22" i="53"/>
  <c r="B26" i="53"/>
  <c r="B8" i="53"/>
  <c r="B12" i="53"/>
  <c r="B16" i="53"/>
  <c r="B20" i="53"/>
  <c r="B24" i="53"/>
  <c r="B4" i="53"/>
  <c r="B7" i="53"/>
  <c r="B11" i="53"/>
  <c r="B15" i="53"/>
  <c r="B19" i="53"/>
  <c r="B23" i="53"/>
  <c r="B27" i="53"/>
  <c r="B6" i="53"/>
  <c r="B14" i="53"/>
  <c r="B18" i="53"/>
</calcChain>
</file>

<file path=xl/comments1.xml><?xml version="1.0" encoding="utf-8"?>
<comments xmlns="http://schemas.openxmlformats.org/spreadsheetml/2006/main">
  <authors>
    <author>Charles Boris Be</author>
  </authors>
  <commentList>
    <comment ref="L184" authorId="0" shapeId="0">
      <text>
        <r>
          <rPr>
            <b/>
            <sz val="9"/>
            <color indexed="81"/>
            <rFont val="Tahoma"/>
            <family val="2"/>
          </rPr>
          <t>Liste déroulante pour la prépa
LA=lancée
TR=terminée =&gt;devant chaine</t>
        </r>
      </text>
    </comment>
    <comment ref="N184" authorId="0" shapeId="0">
      <text>
        <r>
          <rPr>
            <b/>
            <sz val="9"/>
            <color indexed="81"/>
            <rFont val="Tahoma"/>
            <family val="2"/>
          </rPr>
          <t>Liste déroulante pour l'emballage
LA=lancé
TR=terminé
=&gt;colis et commande à quai</t>
        </r>
      </text>
    </comment>
    <comment ref="O184" authorId="0" shapeId="0">
      <text>
        <r>
          <rPr>
            <b/>
            <sz val="9"/>
            <color indexed="81"/>
            <rFont val="Tahoma"/>
            <family val="2"/>
          </rPr>
          <t>Liste déroulante pour le chargement
EF=effectué
=&gt;les colis colis ne sont plus à quai</t>
        </r>
      </text>
    </comment>
  </commentList>
</comments>
</file>

<file path=xl/sharedStrings.xml><?xml version="1.0" encoding="utf-8"?>
<sst xmlns="http://schemas.openxmlformats.org/spreadsheetml/2006/main" count="2850" uniqueCount="274">
  <si>
    <t>Planning préparation</t>
  </si>
  <si>
    <t>Objectif SEB + PAC (J+1)</t>
  </si>
  <si>
    <t>Prod Prépa</t>
  </si>
  <si>
    <t>État (instant t)</t>
  </si>
  <si>
    <t>Reste à expédier</t>
  </si>
  <si>
    <t>Tonnage jour</t>
  </si>
  <si>
    <t>Nb colis à SEB</t>
  </si>
  <si>
    <t>Nb colis préparés</t>
  </si>
  <si>
    <t>Nb colis SEB</t>
  </si>
  <si>
    <t>Nb dossier à quai</t>
  </si>
  <si>
    <t>Nb colis à préparer</t>
  </si>
  <si>
    <t>Nb colis nus</t>
  </si>
  <si>
    <t>Nb prélèvement</t>
  </si>
  <si>
    <t>NB colis devant chaîne</t>
  </si>
  <si>
    <t>Nb colis à quai</t>
  </si>
  <si>
    <t>Nb de lignes</t>
  </si>
  <si>
    <t>Tonnage effectué</t>
  </si>
  <si>
    <t>Nb de dossier</t>
  </si>
  <si>
    <t>Reste à prélever</t>
  </si>
  <si>
    <t>Reste à suremballer</t>
  </si>
  <si>
    <t>Nb lignes restantes</t>
  </si>
  <si>
    <t>ÉQUIPE 1</t>
  </si>
  <si>
    <t>ÉQUIPE 2</t>
  </si>
  <si>
    <t>ÉQUIPE 3</t>
  </si>
  <si>
    <t>ÉQUIPE 4</t>
  </si>
  <si>
    <t>ÉQUIPE 5</t>
  </si>
  <si>
    <t>TOTAL</t>
  </si>
  <si>
    <t>Nb SEB</t>
  </si>
  <si>
    <t>Nb prvlt</t>
  </si>
  <si>
    <t>Tonnage</t>
  </si>
  <si>
    <t>Prépa</t>
  </si>
  <si>
    <t>SEB</t>
  </si>
  <si>
    <t>Zone PAP</t>
  </si>
  <si>
    <t>TR</t>
  </si>
  <si>
    <t>EF</t>
  </si>
  <si>
    <t>LA</t>
  </si>
  <si>
    <t>501-04/05</t>
  </si>
  <si>
    <t>502-04/05</t>
  </si>
  <si>
    <t>500-10/05</t>
  </si>
  <si>
    <t>504-04/05</t>
  </si>
  <si>
    <t>505-04/05</t>
  </si>
  <si>
    <t>506-04/05</t>
  </si>
  <si>
    <t>511-04/05</t>
  </si>
  <si>
    <t>512-04/05</t>
  </si>
  <si>
    <t>513-04/05</t>
  </si>
  <si>
    <t>515-04/05</t>
  </si>
  <si>
    <t>516-04/05</t>
  </si>
  <si>
    <t>517-04/05</t>
  </si>
  <si>
    <t>507-04/05</t>
  </si>
  <si>
    <t>518-04/05</t>
  </si>
  <si>
    <t>519-04/05</t>
  </si>
  <si>
    <t>500-20/05</t>
  </si>
  <si>
    <t>501-10/05</t>
  </si>
  <si>
    <t>500-09/05</t>
  </si>
  <si>
    <t>501-09/05</t>
  </si>
  <si>
    <t>500-06/05</t>
  </si>
  <si>
    <t>520-04/05</t>
  </si>
  <si>
    <t>521-04/05</t>
  </si>
  <si>
    <t>522-04/05</t>
  </si>
  <si>
    <t>500-11/05</t>
  </si>
  <si>
    <t>501-06/05</t>
  </si>
  <si>
    <t>502-09/05</t>
  </si>
  <si>
    <t>523-04/05</t>
  </si>
  <si>
    <t>504-09/05</t>
  </si>
  <si>
    <t>502-10/05</t>
  </si>
  <si>
    <t>526-04/05</t>
  </si>
  <si>
    <t>506-09/05</t>
  </si>
  <si>
    <t>502-06/05</t>
  </si>
  <si>
    <t>507-09/05</t>
  </si>
  <si>
    <t>503-10/05</t>
  </si>
  <si>
    <t>508-09/05</t>
  </si>
  <si>
    <t>500-08/05</t>
  </si>
  <si>
    <t>506-06/05</t>
  </si>
  <si>
    <t>507-06/05</t>
  </si>
  <si>
    <t>531-04/05</t>
  </si>
  <si>
    <t>532-04/05</t>
  </si>
  <si>
    <t>533-04/05</t>
  </si>
  <si>
    <t>534-04/05</t>
  </si>
  <si>
    <t>509-09/05</t>
  </si>
  <si>
    <t>510-09/05</t>
  </si>
  <si>
    <t>511-09/05</t>
  </si>
  <si>
    <t>501-11/05</t>
  </si>
  <si>
    <t>502-11/05</t>
  </si>
  <si>
    <t>501-12/05</t>
  </si>
  <si>
    <t>502-12/05</t>
  </si>
  <si>
    <t>500-12/05</t>
  </si>
  <si>
    <t>515-06/05</t>
  </si>
  <si>
    <t>508-10/05</t>
  </si>
  <si>
    <t>542-06/04</t>
  </si>
  <si>
    <t>503-11/05</t>
  </si>
  <si>
    <t>504-11/05</t>
  </si>
  <si>
    <t>505-11/05</t>
  </si>
  <si>
    <t>503-12/05</t>
  </si>
  <si>
    <t>506-11/05</t>
  </si>
  <si>
    <t>509-10/05</t>
  </si>
  <si>
    <t>507-11/05</t>
  </si>
  <si>
    <t>508-11/05</t>
  </si>
  <si>
    <t>524-06/05</t>
  </si>
  <si>
    <t>525-06/05</t>
  </si>
  <si>
    <t>527-09/05</t>
  </si>
  <si>
    <t>526-09/05</t>
  </si>
  <si>
    <t>512-10/05</t>
  </si>
  <si>
    <t>513-10/05</t>
  </si>
  <si>
    <t>509-11/05</t>
  </si>
  <si>
    <t>513-11/05</t>
  </si>
  <si>
    <t>504-12/05</t>
  </si>
  <si>
    <t>500-17/05</t>
  </si>
  <si>
    <t>505-12/05</t>
  </si>
  <si>
    <t>506-12/05</t>
  </si>
  <si>
    <t>507-12/05</t>
  </si>
  <si>
    <t>508-12/05</t>
  </si>
  <si>
    <t>528-09/05</t>
  </si>
  <si>
    <t>521-11/05</t>
  </si>
  <si>
    <t>516-12/05</t>
  </si>
  <si>
    <t>501-13/05</t>
  </si>
  <si>
    <t>500-16/05</t>
  </si>
  <si>
    <t>521-10/05</t>
  </si>
  <si>
    <t>510-04/05</t>
  </si>
  <si>
    <t>512-09/05</t>
  </si>
  <si>
    <t>522-11/05</t>
  </si>
  <si>
    <t>523-11/05</t>
  </si>
  <si>
    <t>501-16/05</t>
  </si>
  <si>
    <t>503-13/05</t>
  </si>
  <si>
    <t>504-13/05</t>
  </si>
  <si>
    <t>505-13/05</t>
  </si>
  <si>
    <t>524-11/05</t>
  </si>
  <si>
    <t>525-11/05</t>
  </si>
  <si>
    <t>517-12/05</t>
  </si>
  <si>
    <t>526-11/05</t>
  </si>
  <si>
    <t>502-16/05</t>
  </si>
  <si>
    <t>503-16/05</t>
  </si>
  <si>
    <t>504-16/05</t>
  </si>
  <si>
    <t>505-1605</t>
  </si>
  <si>
    <t>506-16/05</t>
  </si>
  <si>
    <t>501-17/05</t>
  </si>
  <si>
    <t>502-17/05</t>
  </si>
  <si>
    <t>529-11/05</t>
  </si>
  <si>
    <t>531-11/05</t>
  </si>
  <si>
    <t>532-11/05</t>
  </si>
  <si>
    <t>501-18/05</t>
  </si>
  <si>
    <t>502-18/05</t>
  </si>
  <si>
    <t>503-17/05</t>
  </si>
  <si>
    <t>504-17/05</t>
  </si>
  <si>
    <t>506-17/05</t>
  </si>
  <si>
    <t>504-18/05</t>
  </si>
  <si>
    <t>521-12/05</t>
  </si>
  <si>
    <t>507-17/05</t>
  </si>
  <si>
    <t>509-13/05</t>
  </si>
  <si>
    <t>505-18/05</t>
  </si>
  <si>
    <t>540-17/05</t>
  </si>
  <si>
    <t>515-17/05</t>
  </si>
  <si>
    <t>517-17/05</t>
  </si>
  <si>
    <t>518-17/05</t>
  </si>
  <si>
    <t>506-18/05</t>
  </si>
  <si>
    <t>507-18/05</t>
  </si>
  <si>
    <t>508-18/05</t>
  </si>
  <si>
    <t>509-18/05</t>
  </si>
  <si>
    <t>510-18/05</t>
  </si>
  <si>
    <t>511-18/05</t>
  </si>
  <si>
    <t>519-17/05</t>
  </si>
  <si>
    <t>501-19/05</t>
  </si>
  <si>
    <t>512-18/05</t>
  </si>
  <si>
    <t>516-17/05</t>
  </si>
  <si>
    <t>537-12/05</t>
  </si>
  <si>
    <t>502-19/05</t>
  </si>
  <si>
    <t>527-17/05</t>
  </si>
  <si>
    <t>503-20/05</t>
  </si>
  <si>
    <t>500-24/05</t>
  </si>
  <si>
    <t>503-19/05</t>
  </si>
  <si>
    <t>504-19/05</t>
  </si>
  <si>
    <t>500-23/05</t>
  </si>
  <si>
    <t>501-23/05</t>
  </si>
  <si>
    <t>502-23/05</t>
  </si>
  <si>
    <t>504-20/05</t>
  </si>
  <si>
    <t>509-19/05</t>
  </si>
  <si>
    <t>510-19/05</t>
  </si>
  <si>
    <t>524-18/05</t>
  </si>
  <si>
    <t>511-19/05</t>
  </si>
  <si>
    <t>503-23/05</t>
  </si>
  <si>
    <t>504-23/05</t>
  </si>
  <si>
    <t>505-23/05</t>
  </si>
  <si>
    <t>501-24/05</t>
  </si>
  <si>
    <t>502-24/05</t>
  </si>
  <si>
    <t>500-25/05</t>
  </si>
  <si>
    <t>503-24/05</t>
  </si>
  <si>
    <t>504-24/05</t>
  </si>
  <si>
    <t>528-18/05</t>
  </si>
  <si>
    <t>529-18/05</t>
  </si>
  <si>
    <t>516-19/05</t>
  </si>
  <si>
    <t>517-19/05</t>
  </si>
  <si>
    <t>518-19/05</t>
  </si>
  <si>
    <t>519-19/05</t>
  </si>
  <si>
    <t>520-19/05</t>
  </si>
  <si>
    <t>523-19/05</t>
  </si>
  <si>
    <t>505-20/05</t>
  </si>
  <si>
    <t>513-19/05</t>
  </si>
  <si>
    <t>514-19/05</t>
  </si>
  <si>
    <t>515-19/05</t>
  </si>
  <si>
    <t>507-23/05</t>
  </si>
  <si>
    <t>505-24/05</t>
  </si>
  <si>
    <t>501-25/05</t>
  </si>
  <si>
    <t>501-26/05</t>
  </si>
  <si>
    <t>536-19/05</t>
  </si>
  <si>
    <t>537-19/05</t>
  </si>
  <si>
    <t>541-19/05</t>
  </si>
  <si>
    <t>516-20/05</t>
  </si>
  <si>
    <t>516-23/05</t>
  </si>
  <si>
    <t>502-25/05</t>
  </si>
  <si>
    <t>510-26/05</t>
  </si>
  <si>
    <t>509-26/05</t>
  </si>
  <si>
    <t>508-26/05</t>
  </si>
  <si>
    <t>507-26/05</t>
  </si>
  <si>
    <t>506-26/05</t>
  </si>
  <si>
    <t>505-26/05</t>
  </si>
  <si>
    <t>504-26/05</t>
  </si>
  <si>
    <t>503-26/05</t>
  </si>
  <si>
    <t>502-26/05</t>
  </si>
  <si>
    <t>536-17/05</t>
  </si>
  <si>
    <t>524-23/05</t>
  </si>
  <si>
    <t>525-23/05</t>
  </si>
  <si>
    <t>510-24/05</t>
  </si>
  <si>
    <t>511-24/05</t>
  </si>
  <si>
    <t>512-24/05</t>
  </si>
  <si>
    <t>503-25/05</t>
  </si>
  <si>
    <t>504-25/05</t>
  </si>
  <si>
    <t>505-25/05</t>
  </si>
  <si>
    <t>500-30/05</t>
  </si>
  <si>
    <t>501-30/05</t>
  </si>
  <si>
    <t>500-27/05</t>
  </si>
  <si>
    <t>501-27/05</t>
  </si>
  <si>
    <t>502-30/05</t>
  </si>
  <si>
    <t>503-30/05</t>
  </si>
  <si>
    <t>504-30/05</t>
  </si>
  <si>
    <t>505-30/05</t>
  </si>
  <si>
    <t>500-31/05</t>
  </si>
  <si>
    <t>509-25/05</t>
  </si>
  <si>
    <t>512-26/05</t>
  </si>
  <si>
    <t>513-26/05</t>
  </si>
  <si>
    <t>514-26/05</t>
  </si>
  <si>
    <t>527-20/05</t>
  </si>
  <si>
    <t>513-25/05</t>
  </si>
  <si>
    <t>520-26/05</t>
  </si>
  <si>
    <t>521-26/05</t>
  </si>
  <si>
    <t>502-27/05</t>
  </si>
  <si>
    <t>506-30/05</t>
  </si>
  <si>
    <t>504-31/05</t>
  </si>
  <si>
    <t>522-26/05</t>
  </si>
  <si>
    <t>508-30/05</t>
  </si>
  <si>
    <t>506-31/05</t>
  </si>
  <si>
    <t>501-31/05</t>
  </si>
  <si>
    <t>502-31/05</t>
  </si>
  <si>
    <t>503-31/05</t>
  </si>
  <si>
    <t>505-31/05</t>
  </si>
  <si>
    <t>524-26/05</t>
  </si>
  <si>
    <t>525-26/05</t>
  </si>
  <si>
    <t>526-26/05</t>
  </si>
  <si>
    <t>503-27/05</t>
  </si>
  <si>
    <t>531-23/05</t>
  </si>
  <si>
    <t>540-26/05</t>
  </si>
  <si>
    <t>533-26/05</t>
  </si>
  <si>
    <t>517-27/05</t>
  </si>
  <si>
    <t>515-30/05</t>
  </si>
  <si>
    <t>513-31/05</t>
  </si>
  <si>
    <t>514-31/05</t>
  </si>
  <si>
    <t>506-01/06</t>
  </si>
  <si>
    <t>515-31/05</t>
  </si>
  <si>
    <t>526-31/05</t>
  </si>
  <si>
    <t>Date</t>
  </si>
  <si>
    <t>État zone PAP</t>
  </si>
  <si>
    <t>Nb de dossiers</t>
  </si>
  <si>
    <t>Nb colis devant chaîne</t>
  </si>
  <si>
    <t>Nb de colis</t>
  </si>
  <si>
    <t>Je voudrai connaître la valeur de la somme au dernier enregistrement du 02/05/2016</t>
  </si>
  <si>
    <t>Valeur d'aujourd'hui au dernier enregistrement, demain le 25/05 cette valeur doit-être la même (figer) et ne pas évoluer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</si>
</sst>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
    <numFmt numFmtId="166" formatCode="d"/>
  </numFmts>
  <fonts count="5" x14ac:knownFonts="1">
    <font>
      <sz val="11"/>
      <color theme="1"/>
      <name val="Calibri"/>
      <family val="2"/>
      <scheme val="minor"/>
    </font>
    <font>
      <b/>
      <sz val="11"/>
      <color theme="1"/>
      <name val="Calibri"/>
      <family val="2"/>
      <scheme val="minor"/>
    </font>
    <font>
      <b/>
      <u/>
      <sz val="48"/>
      <color theme="1"/>
      <name val="Calibri"/>
      <family val="2"/>
      <scheme val="minor"/>
    </font>
    <font>
      <b/>
      <sz val="16"/>
      <color theme="1"/>
      <name val="Calibri"/>
      <family val="2"/>
      <scheme val="minor"/>
    </font>
    <font>
      <b/>
      <sz val="9"/>
      <color indexed="81"/>
      <name val="Tahoma"/>
      <family val="2"/>
    </font>
  </fonts>
  <fills count="13">
    <fill>
      <patternFill patternType="none"/>
    </fill>
    <fill>
      <patternFill patternType="gray125"/>
    </fill>
    <fill>
      <patternFill patternType="solid">
        <fgColor theme="5" tint="0.59999389629810485"/>
        <bgColor indexed="64"/>
      </patternFill>
    </fill>
    <fill>
      <patternFill patternType="solid">
        <fgColor theme="7" tint="0.59999389629810485"/>
        <bgColor indexed="64"/>
      </patternFill>
    </fill>
    <fill>
      <patternFill patternType="solid">
        <fgColor rgb="FFFF66FF"/>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39997558519241921"/>
        <bgColor indexed="64"/>
      </patternFill>
    </fill>
  </fills>
  <borders count="1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dashed">
        <color auto="1"/>
      </left>
      <right/>
      <top style="medium">
        <color auto="1"/>
      </top>
      <bottom/>
      <diagonal/>
    </border>
    <border>
      <left/>
      <right style="dashed">
        <color auto="1"/>
      </right>
      <top style="medium">
        <color auto="1"/>
      </top>
      <bottom/>
      <diagonal/>
    </border>
    <border>
      <left style="dashed">
        <color auto="1"/>
      </left>
      <right/>
      <top/>
      <bottom/>
      <diagonal/>
    </border>
    <border>
      <left/>
      <right style="dashed">
        <color auto="1"/>
      </right>
      <top/>
      <bottom/>
      <diagonal/>
    </border>
    <border>
      <left style="dashed">
        <color auto="1"/>
      </left>
      <right/>
      <top/>
      <bottom style="medium">
        <color auto="1"/>
      </bottom>
      <diagonal/>
    </border>
    <border>
      <left/>
      <right style="dashed">
        <color auto="1"/>
      </right>
      <top/>
      <bottom style="medium">
        <color auto="1"/>
      </bottom>
      <diagonal/>
    </border>
  </borders>
  <cellStyleXfs count="1">
    <xf numFmtId="0" fontId="0" fillId="0" borderId="0"/>
  </cellStyleXfs>
  <cellXfs count="171">
    <xf numFmtId="0" fontId="0" fillId="0" borderId="0" xfId="0"/>
    <xf numFmtId="0" fontId="0" fillId="0" borderId="0" xfId="0" applyProtection="1">
      <protection hidden="1"/>
    </xf>
    <xf numFmtId="164" fontId="2" fillId="0" borderId="0" xfId="0" applyNumberFormat="1" applyFont="1" applyBorder="1" applyAlignment="1" applyProtection="1">
      <alignment horizontal="center"/>
      <protection hidden="1"/>
    </xf>
    <xf numFmtId="0" fontId="0" fillId="2" borderId="0" xfId="0" applyFill="1" applyProtection="1">
      <protection hidden="1"/>
    </xf>
    <xf numFmtId="0" fontId="0" fillId="0" borderId="0" xfId="0" applyAlignment="1" applyProtection="1">
      <alignment horizontal="center"/>
      <protection hidden="1"/>
    </xf>
    <xf numFmtId="0" fontId="0" fillId="3" borderId="0" xfId="0" applyFill="1" applyProtection="1">
      <protection hidden="1"/>
    </xf>
    <xf numFmtId="0" fontId="0" fillId="4" borderId="0" xfId="0" applyFill="1" applyProtection="1">
      <protection hidden="1"/>
    </xf>
    <xf numFmtId="0" fontId="0" fillId="5" borderId="0" xfId="0" applyFill="1" applyBorder="1" applyProtection="1">
      <protection hidden="1"/>
    </xf>
    <xf numFmtId="0" fontId="0" fillId="5" borderId="0" xfId="0" applyFill="1" applyProtection="1">
      <protection hidden="1"/>
    </xf>
    <xf numFmtId="0" fontId="0" fillId="6" borderId="0" xfId="0" applyFill="1" applyProtection="1">
      <protection hidden="1"/>
    </xf>
    <xf numFmtId="0" fontId="0" fillId="7" borderId="0" xfId="0" applyFill="1" applyProtection="1">
      <protection hidden="1"/>
    </xf>
    <xf numFmtId="0" fontId="0" fillId="5" borderId="0" xfId="0" applyNumberFormat="1" applyFill="1" applyProtection="1">
      <protection hidden="1"/>
    </xf>
    <xf numFmtId="0" fontId="0" fillId="8" borderId="0" xfId="0" applyFill="1" applyProtection="1">
      <protection hidden="1"/>
    </xf>
    <xf numFmtId="0" fontId="0" fillId="9" borderId="0" xfId="0" applyFill="1" applyProtection="1">
      <protection hidden="1"/>
    </xf>
    <xf numFmtId="0" fontId="0" fillId="0" borderId="0" xfId="0" applyFill="1" applyProtection="1">
      <protection hidden="1"/>
    </xf>
    <xf numFmtId="0" fontId="0" fillId="0" borderId="0" xfId="0" applyFill="1" applyBorder="1" applyProtection="1">
      <protection hidden="1"/>
    </xf>
    <xf numFmtId="0" fontId="0" fillId="0" borderId="4" xfId="0" applyBorder="1" applyProtection="1">
      <protection hidden="1"/>
    </xf>
    <xf numFmtId="0" fontId="0" fillId="0" borderId="5" xfId="0" applyBorder="1" applyProtection="1">
      <protection hidden="1"/>
    </xf>
    <xf numFmtId="0" fontId="0" fillId="0" borderId="6" xfId="0" applyBorder="1" applyProtection="1">
      <protection hidden="1"/>
    </xf>
    <xf numFmtId="0" fontId="0" fillId="0" borderId="5" xfId="0" applyFill="1" applyBorder="1" applyProtection="1">
      <protection locked="0"/>
    </xf>
    <xf numFmtId="165" fontId="0" fillId="0" borderId="5" xfId="0" applyNumberFormat="1" applyFill="1" applyBorder="1" applyProtection="1">
      <protection hidden="1"/>
    </xf>
    <xf numFmtId="0" fontId="0" fillId="0" borderId="5" xfId="0" applyFill="1" applyBorder="1" applyProtection="1">
      <protection hidden="1"/>
    </xf>
    <xf numFmtId="165" fontId="0" fillId="0" borderId="6" xfId="0" applyNumberFormat="1" applyFill="1" applyBorder="1" applyProtection="1">
      <protection hidden="1"/>
    </xf>
    <xf numFmtId="0" fontId="0" fillId="0" borderId="4" xfId="0" applyFill="1" applyBorder="1" applyProtection="1">
      <protection locked="0"/>
    </xf>
    <xf numFmtId="0" fontId="0" fillId="0" borderId="7" xfId="0" applyFill="1" applyBorder="1" applyProtection="1">
      <protection locked="0"/>
    </xf>
    <xf numFmtId="0" fontId="0" fillId="0" borderId="7" xfId="0" applyBorder="1" applyProtection="1">
      <protection hidden="1"/>
    </xf>
    <xf numFmtId="0" fontId="0" fillId="0" borderId="0" xfId="0" applyBorder="1" applyProtection="1">
      <protection hidden="1"/>
    </xf>
    <xf numFmtId="0" fontId="0" fillId="0" borderId="8" xfId="0" applyBorder="1" applyProtection="1">
      <protection hidden="1"/>
    </xf>
    <xf numFmtId="0" fontId="0" fillId="0" borderId="0" xfId="0" applyFill="1" applyBorder="1" applyProtection="1">
      <protection locked="0"/>
    </xf>
    <xf numFmtId="165" fontId="0" fillId="0" borderId="8" xfId="0" applyNumberFormat="1" applyFill="1" applyBorder="1" applyProtection="1">
      <protection hidden="1"/>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hidden="1"/>
    </xf>
    <xf numFmtId="0" fontId="0" fillId="0" borderId="7" xfId="0" applyFill="1" applyBorder="1" applyProtection="1">
      <protection hidden="1"/>
    </xf>
    <xf numFmtId="165" fontId="0" fillId="0" borderId="0" xfId="0" applyNumberFormat="1" applyFill="1" applyBorder="1" applyProtection="1">
      <protection hidden="1"/>
    </xf>
    <xf numFmtId="0" fontId="0" fillId="0" borderId="8" xfId="0" applyFill="1" applyBorder="1" applyProtection="1">
      <protection hidden="1"/>
    </xf>
    <xf numFmtId="0" fontId="0" fillId="0" borderId="9" xfId="0" applyBorder="1" applyProtection="1">
      <protection hidden="1"/>
    </xf>
    <xf numFmtId="0" fontId="0" fillId="0" borderId="10" xfId="0" applyBorder="1" applyProtection="1">
      <protection hidden="1"/>
    </xf>
    <xf numFmtId="0" fontId="0" fillId="0" borderId="11" xfId="0" applyBorder="1" applyProtection="1">
      <protection hidden="1"/>
    </xf>
    <xf numFmtId="0" fontId="0" fillId="0" borderId="10" xfId="0" applyFill="1" applyBorder="1" applyProtection="1">
      <protection hidden="1"/>
    </xf>
    <xf numFmtId="0" fontId="0" fillId="0" borderId="10" xfId="0" applyFill="1" applyBorder="1" applyAlignment="1" applyProtection="1">
      <alignment horizontal="center"/>
      <protection locked="0"/>
    </xf>
    <xf numFmtId="165" fontId="0" fillId="0" borderId="10" xfId="0" applyNumberFormat="1" applyFill="1" applyBorder="1" applyProtection="1">
      <protection hidden="1"/>
    </xf>
    <xf numFmtId="0" fontId="0" fillId="0" borderId="11" xfId="0" applyFill="1" applyBorder="1" applyProtection="1">
      <protection hidden="1"/>
    </xf>
    <xf numFmtId="0" fontId="0" fillId="0" borderId="9" xfId="0" applyFill="1" applyBorder="1" applyProtection="1">
      <protection hidden="1"/>
    </xf>
    <xf numFmtId="0" fontId="0" fillId="0" borderId="13" xfId="0" applyFill="1" applyBorder="1" applyProtection="1">
      <protection hidden="1"/>
    </xf>
    <xf numFmtId="0" fontId="0" fillId="0" borderId="15" xfId="0" applyFill="1" applyBorder="1" applyProtection="1">
      <protection hidden="1"/>
    </xf>
    <xf numFmtId="0" fontId="0" fillId="0" borderId="16" xfId="0" applyFill="1" applyBorder="1" applyProtection="1">
      <protection hidden="1"/>
    </xf>
    <xf numFmtId="0" fontId="0" fillId="0" borderId="16" xfId="0" applyFill="1" applyBorder="1" applyAlignment="1" applyProtection="1">
      <alignment horizontal="center"/>
      <protection locked="0"/>
    </xf>
    <xf numFmtId="165" fontId="0" fillId="0" borderId="16" xfId="0" applyNumberFormat="1" applyFill="1" applyBorder="1" applyProtection="1">
      <protection hidden="1"/>
    </xf>
    <xf numFmtId="0" fontId="0" fillId="0" borderId="17" xfId="0" applyFill="1" applyBorder="1" applyProtection="1">
      <protection hidden="1"/>
    </xf>
    <xf numFmtId="165" fontId="0" fillId="0" borderId="18" xfId="0" applyNumberFormat="1" applyFill="1" applyBorder="1" applyProtection="1">
      <protection hidden="1"/>
    </xf>
    <xf numFmtId="0" fontId="0" fillId="0" borderId="18" xfId="0" applyFill="1" applyBorder="1" applyProtection="1">
      <protection hidden="1"/>
    </xf>
    <xf numFmtId="164" fontId="3" fillId="0" borderId="0" xfId="0" applyNumberFormat="1" applyFont="1" applyAlignment="1" applyProtection="1">
      <alignment horizontal="center"/>
      <protection hidden="1"/>
    </xf>
    <xf numFmtId="0" fontId="0" fillId="0" borderId="4" xfId="0" applyFill="1" applyBorder="1" applyProtection="1">
      <protection hidden="1"/>
    </xf>
    <xf numFmtId="0" fontId="0" fillId="0" borderId="0" xfId="0" applyFill="1" applyBorder="1" applyAlignment="1" applyProtection="1">
      <alignment horizontal="center"/>
      <protection hidden="1"/>
    </xf>
    <xf numFmtId="0" fontId="0" fillId="0" borderId="10" xfId="0" applyFill="1" applyBorder="1" applyAlignment="1" applyProtection="1">
      <alignment horizontal="center"/>
      <protection hidden="1"/>
    </xf>
    <xf numFmtId="165" fontId="0" fillId="0" borderId="0" xfId="0" applyNumberFormat="1" applyFill="1" applyBorder="1" applyProtection="1">
      <protection locked="0"/>
    </xf>
    <xf numFmtId="165" fontId="0" fillId="0" borderId="14" xfId="0" applyNumberFormat="1" applyFill="1" applyBorder="1" applyProtection="1">
      <protection locked="0"/>
    </xf>
    <xf numFmtId="165" fontId="0" fillId="0" borderId="6" xfId="0" applyNumberFormat="1" applyFill="1" applyBorder="1" applyProtection="1">
      <protection locked="0"/>
    </xf>
    <xf numFmtId="0" fontId="0" fillId="0" borderId="4" xfId="0" applyFill="1" applyBorder="1" applyProtection="1">
      <protection locked="0"/>
    </xf>
    <xf numFmtId="0" fontId="0" fillId="0" borderId="7" xfId="0" applyFill="1" applyBorder="1" applyProtection="1">
      <protection locked="0"/>
    </xf>
    <xf numFmtId="0" fontId="0" fillId="0" borderId="0" xfId="0" applyFill="1" applyBorder="1" applyProtection="1">
      <protection locked="0"/>
    </xf>
    <xf numFmtId="165" fontId="0" fillId="0" borderId="8" xfId="0" applyNumberFormat="1" applyFill="1" applyBorder="1" applyProtection="1">
      <protection hidden="1"/>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hidden="1"/>
    </xf>
    <xf numFmtId="0" fontId="0" fillId="0" borderId="7" xfId="0" applyFill="1" applyBorder="1" applyProtection="1">
      <protection hidden="1"/>
    </xf>
    <xf numFmtId="0" fontId="0" fillId="0" borderId="8" xfId="0" applyFill="1" applyBorder="1" applyProtection="1">
      <protection hidden="1"/>
    </xf>
    <xf numFmtId="0" fontId="0" fillId="0" borderId="10" xfId="0" applyFill="1" applyBorder="1" applyAlignment="1" applyProtection="1">
      <alignment horizontal="center"/>
      <protection locked="0"/>
    </xf>
    <xf numFmtId="0" fontId="0" fillId="0" borderId="11" xfId="0" applyFill="1" applyBorder="1" applyProtection="1">
      <protection hidden="1"/>
    </xf>
    <xf numFmtId="0" fontId="0" fillId="0" borderId="9" xfId="0" applyFill="1" applyBorder="1" applyProtection="1">
      <protection hidden="1"/>
    </xf>
    <xf numFmtId="0" fontId="0" fillId="0" borderId="13" xfId="0" applyFill="1" applyBorder="1" applyProtection="1">
      <protection hidden="1"/>
    </xf>
    <xf numFmtId="0" fontId="0" fillId="0" borderId="15" xfId="0" applyFill="1" applyBorder="1" applyProtection="1">
      <protection hidden="1"/>
    </xf>
    <xf numFmtId="0" fontId="0" fillId="0" borderId="16" xfId="0" applyFill="1" applyBorder="1" applyProtection="1">
      <protection hidden="1"/>
    </xf>
    <xf numFmtId="0" fontId="0" fillId="0" borderId="16" xfId="0" applyFill="1" applyBorder="1" applyAlignment="1" applyProtection="1">
      <alignment horizontal="center"/>
      <protection locked="0"/>
    </xf>
    <xf numFmtId="165" fontId="0" fillId="0" borderId="16" xfId="0" applyNumberFormat="1" applyFill="1" applyBorder="1" applyProtection="1">
      <protection hidden="1"/>
    </xf>
    <xf numFmtId="0" fontId="0" fillId="0" borderId="17" xfId="0" applyFill="1" applyBorder="1" applyProtection="1">
      <protection hidden="1"/>
    </xf>
    <xf numFmtId="0" fontId="0" fillId="0" borderId="18" xfId="0" applyFill="1" applyBorder="1" applyProtection="1">
      <protection hidden="1"/>
    </xf>
    <xf numFmtId="165" fontId="0" fillId="0" borderId="0" xfId="0" applyNumberFormat="1" applyFill="1" applyBorder="1" applyProtection="1">
      <protection locked="0"/>
    </xf>
    <xf numFmtId="165" fontId="0" fillId="0" borderId="14" xfId="0" applyNumberFormat="1" applyFill="1" applyBorder="1" applyProtection="1">
      <protection locked="0"/>
    </xf>
    <xf numFmtId="165" fontId="0" fillId="0" borderId="6" xfId="0" applyNumberFormat="1" applyFill="1" applyBorder="1" applyProtection="1">
      <protection locked="0"/>
    </xf>
    <xf numFmtId="0" fontId="0" fillId="0" borderId="4" xfId="0" applyFill="1" applyBorder="1" applyProtection="1">
      <protection locked="0"/>
    </xf>
    <xf numFmtId="0" fontId="0" fillId="0" borderId="7" xfId="0" applyFill="1" applyBorder="1" applyProtection="1">
      <protection locked="0"/>
    </xf>
    <xf numFmtId="0" fontId="0" fillId="0" borderId="0" xfId="0" applyFill="1" applyBorder="1" applyProtection="1">
      <protection locked="0"/>
    </xf>
    <xf numFmtId="165" fontId="0" fillId="0" borderId="8" xfId="0" applyNumberFormat="1" applyFill="1" applyBorder="1" applyProtection="1">
      <protection hidden="1"/>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hidden="1"/>
    </xf>
    <xf numFmtId="0" fontId="0" fillId="0" borderId="7" xfId="0" applyFill="1" applyBorder="1" applyProtection="1">
      <protection hidden="1"/>
    </xf>
    <xf numFmtId="0" fontId="0" fillId="0" borderId="8" xfId="0" applyFill="1" applyBorder="1" applyProtection="1">
      <protection hidden="1"/>
    </xf>
    <xf numFmtId="0" fontId="0" fillId="0" borderId="10" xfId="0" applyFill="1" applyBorder="1" applyAlignment="1" applyProtection="1">
      <alignment horizontal="center"/>
      <protection locked="0"/>
    </xf>
    <xf numFmtId="0" fontId="0" fillId="0" borderId="11" xfId="0" applyFill="1" applyBorder="1" applyProtection="1">
      <protection hidden="1"/>
    </xf>
    <xf numFmtId="0" fontId="0" fillId="0" borderId="9" xfId="0" applyFill="1" applyBorder="1" applyProtection="1">
      <protection hidden="1"/>
    </xf>
    <xf numFmtId="0" fontId="0" fillId="0" borderId="13" xfId="0" applyFill="1" applyBorder="1" applyProtection="1">
      <protection hidden="1"/>
    </xf>
    <xf numFmtId="0" fontId="0" fillId="0" borderId="15" xfId="0" applyFill="1" applyBorder="1" applyProtection="1">
      <protection hidden="1"/>
    </xf>
    <xf numFmtId="0" fontId="0" fillId="0" borderId="16" xfId="0" applyFill="1" applyBorder="1" applyProtection="1">
      <protection hidden="1"/>
    </xf>
    <xf numFmtId="0" fontId="0" fillId="0" borderId="16" xfId="0" applyFill="1" applyBorder="1" applyAlignment="1" applyProtection="1">
      <alignment horizontal="center"/>
      <protection locked="0"/>
    </xf>
    <xf numFmtId="165" fontId="0" fillId="0" borderId="16" xfId="0" applyNumberFormat="1" applyFill="1" applyBorder="1" applyProtection="1">
      <protection hidden="1"/>
    </xf>
    <xf numFmtId="0" fontId="0" fillId="0" borderId="17" xfId="0" applyFill="1" applyBorder="1" applyProtection="1">
      <protection hidden="1"/>
    </xf>
    <xf numFmtId="0" fontId="0" fillId="0" borderId="18" xfId="0" applyFill="1" applyBorder="1" applyProtection="1">
      <protection hidden="1"/>
    </xf>
    <xf numFmtId="165" fontId="0" fillId="0" borderId="0" xfId="0" applyNumberFormat="1" applyFill="1" applyBorder="1" applyProtection="1">
      <protection locked="0"/>
    </xf>
    <xf numFmtId="165" fontId="0" fillId="0" borderId="14" xfId="0" applyNumberFormat="1" applyFill="1" applyBorder="1" applyProtection="1">
      <protection locked="0"/>
    </xf>
    <xf numFmtId="165" fontId="0" fillId="0" borderId="6" xfId="0" applyNumberFormat="1" applyFill="1" applyBorder="1" applyProtection="1">
      <protection locked="0"/>
    </xf>
    <xf numFmtId="0" fontId="0" fillId="0" borderId="4" xfId="0" applyFill="1" applyBorder="1" applyProtection="1">
      <protection locked="0"/>
    </xf>
    <xf numFmtId="0" fontId="0" fillId="0" borderId="7" xfId="0" applyFill="1" applyBorder="1" applyProtection="1">
      <protection locked="0"/>
    </xf>
    <xf numFmtId="0" fontId="0" fillId="0" borderId="0" xfId="0" applyFill="1" applyBorder="1" applyProtection="1">
      <protection locked="0"/>
    </xf>
    <xf numFmtId="165" fontId="0" fillId="0" borderId="8" xfId="0" applyNumberFormat="1" applyFill="1" applyBorder="1" applyProtection="1">
      <protection hidden="1"/>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hidden="1"/>
    </xf>
    <xf numFmtId="0" fontId="0" fillId="0" borderId="7" xfId="0" applyFill="1" applyBorder="1" applyProtection="1">
      <protection hidden="1"/>
    </xf>
    <xf numFmtId="0" fontId="0" fillId="0" borderId="8" xfId="0" applyFill="1" applyBorder="1" applyProtection="1">
      <protection hidden="1"/>
    </xf>
    <xf numFmtId="0" fontId="0" fillId="0" borderId="10" xfId="0" applyFill="1" applyBorder="1" applyAlignment="1" applyProtection="1">
      <alignment horizontal="center"/>
      <protection locked="0"/>
    </xf>
    <xf numFmtId="0" fontId="0" fillId="0" borderId="11" xfId="0" applyFill="1" applyBorder="1" applyProtection="1">
      <protection hidden="1"/>
    </xf>
    <xf numFmtId="0" fontId="0" fillId="0" borderId="9" xfId="0" applyFill="1" applyBorder="1" applyProtection="1">
      <protection hidden="1"/>
    </xf>
    <xf numFmtId="0" fontId="0" fillId="0" borderId="13" xfId="0" applyFill="1" applyBorder="1" applyProtection="1">
      <protection hidden="1"/>
    </xf>
    <xf numFmtId="0" fontId="0" fillId="0" borderId="15" xfId="0" applyFill="1" applyBorder="1" applyProtection="1">
      <protection hidden="1"/>
    </xf>
    <xf numFmtId="0" fontId="0" fillId="0" borderId="16" xfId="0" applyFill="1" applyBorder="1" applyProtection="1">
      <protection hidden="1"/>
    </xf>
    <xf numFmtId="0" fontId="0" fillId="0" borderId="16" xfId="0" applyFill="1" applyBorder="1" applyAlignment="1" applyProtection="1">
      <alignment horizontal="center"/>
      <protection locked="0"/>
    </xf>
    <xf numFmtId="165" fontId="0" fillId="0" borderId="16" xfId="0" applyNumberFormat="1" applyFill="1" applyBorder="1" applyProtection="1">
      <protection hidden="1"/>
    </xf>
    <xf numFmtId="0" fontId="0" fillId="0" borderId="17" xfId="0" applyFill="1" applyBorder="1" applyProtection="1">
      <protection hidden="1"/>
    </xf>
    <xf numFmtId="0" fontId="0" fillId="0" borderId="18" xfId="0" applyFill="1" applyBorder="1" applyProtection="1">
      <protection hidden="1"/>
    </xf>
    <xf numFmtId="165" fontId="0" fillId="0" borderId="0" xfId="0" applyNumberFormat="1" applyFill="1" applyBorder="1" applyProtection="1">
      <protection locked="0"/>
    </xf>
    <xf numFmtId="165" fontId="0" fillId="0" borderId="14" xfId="0" applyNumberFormat="1" applyFill="1" applyBorder="1" applyProtection="1">
      <protection locked="0"/>
    </xf>
    <xf numFmtId="165" fontId="0" fillId="0" borderId="6" xfId="0" applyNumberFormat="1" applyFill="1" applyBorder="1" applyProtection="1">
      <protection locked="0"/>
    </xf>
    <xf numFmtId="0" fontId="0" fillId="0" borderId="7" xfId="0" applyFill="1" applyBorder="1" applyProtection="1">
      <protection locked="0"/>
    </xf>
    <xf numFmtId="0" fontId="0" fillId="0" borderId="0" xfId="0" applyFill="1" applyBorder="1" applyProtection="1">
      <protection locked="0"/>
    </xf>
    <xf numFmtId="165" fontId="0" fillId="0" borderId="8" xfId="0" applyNumberFormat="1" applyFill="1" applyBorder="1" applyProtection="1">
      <protection hidden="1"/>
    </xf>
    <xf numFmtId="0" fontId="0" fillId="0" borderId="0" xfId="0" applyFill="1" applyBorder="1" applyAlignment="1" applyProtection="1">
      <alignment horizontal="center"/>
      <protection locked="0"/>
    </xf>
    <xf numFmtId="0" fontId="0" fillId="0" borderId="8" xfId="0" applyFill="1" applyBorder="1" applyAlignment="1" applyProtection="1">
      <alignment horizontal="center"/>
      <protection hidden="1"/>
    </xf>
    <xf numFmtId="0" fontId="0" fillId="0" borderId="7" xfId="0" applyFill="1" applyBorder="1" applyProtection="1">
      <protection hidden="1"/>
    </xf>
    <xf numFmtId="0" fontId="0" fillId="0" borderId="8" xfId="0" applyFill="1" applyBorder="1" applyProtection="1">
      <protection hidden="1"/>
    </xf>
    <xf numFmtId="0" fontId="0" fillId="0" borderId="10" xfId="0" applyFill="1" applyBorder="1" applyAlignment="1" applyProtection="1">
      <alignment horizontal="center"/>
      <protection locked="0"/>
    </xf>
    <xf numFmtId="0" fontId="0" fillId="0" borderId="11" xfId="0" applyFill="1" applyBorder="1" applyProtection="1">
      <protection hidden="1"/>
    </xf>
    <xf numFmtId="0" fontId="0" fillId="0" borderId="9" xfId="0" applyFill="1" applyBorder="1" applyProtection="1">
      <protection hidden="1"/>
    </xf>
    <xf numFmtId="0" fontId="0" fillId="0" borderId="13" xfId="0" applyFill="1" applyBorder="1" applyProtection="1">
      <protection hidden="1"/>
    </xf>
    <xf numFmtId="0" fontId="0" fillId="0" borderId="15" xfId="0" applyFill="1" applyBorder="1" applyProtection="1">
      <protection hidden="1"/>
    </xf>
    <xf numFmtId="0" fontId="0" fillId="0" borderId="16" xfId="0" applyFill="1" applyBorder="1" applyProtection="1">
      <protection hidden="1"/>
    </xf>
    <xf numFmtId="0" fontId="0" fillId="0" borderId="16" xfId="0" applyFill="1" applyBorder="1" applyAlignment="1" applyProtection="1">
      <alignment horizontal="center"/>
      <protection locked="0"/>
    </xf>
    <xf numFmtId="165" fontId="0" fillId="0" borderId="16" xfId="0" applyNumberFormat="1" applyFill="1" applyBorder="1" applyProtection="1">
      <protection hidden="1"/>
    </xf>
    <xf numFmtId="0" fontId="0" fillId="0" borderId="17" xfId="0" applyFill="1" applyBorder="1" applyProtection="1">
      <protection hidden="1"/>
    </xf>
    <xf numFmtId="0" fontId="0" fillId="0" borderId="18" xfId="0" applyFill="1" applyBorder="1" applyProtection="1">
      <protection hidden="1"/>
    </xf>
    <xf numFmtId="165" fontId="0" fillId="0" borderId="0" xfId="0" applyNumberFormat="1" applyFill="1" applyBorder="1" applyProtection="1">
      <protection locked="0"/>
    </xf>
    <xf numFmtId="165" fontId="0" fillId="0" borderId="14" xfId="0" applyNumberFormat="1" applyFill="1" applyBorder="1" applyProtection="1">
      <protection locked="0"/>
    </xf>
    <xf numFmtId="165" fontId="0" fillId="0" borderId="6" xfId="0" applyNumberFormat="1" applyFill="1" applyBorder="1" applyProtection="1">
      <protection locked="0"/>
    </xf>
    <xf numFmtId="0" fontId="0" fillId="0" borderId="4" xfId="0" applyFill="1" applyBorder="1" applyProtection="1">
      <protection locked="0"/>
    </xf>
    <xf numFmtId="0" fontId="0" fillId="0" borderId="7" xfId="0" applyFill="1" applyBorder="1" applyProtection="1">
      <protection locked="0"/>
    </xf>
    <xf numFmtId="0" fontId="0" fillId="0" borderId="0" xfId="0" applyFill="1" applyBorder="1" applyProtection="1">
      <protection locked="0"/>
    </xf>
    <xf numFmtId="0" fontId="0" fillId="0" borderId="0" xfId="0" applyFill="1" applyBorder="1" applyAlignment="1" applyProtection="1">
      <alignment horizontal="center"/>
      <protection locked="0"/>
    </xf>
    <xf numFmtId="0" fontId="0" fillId="0" borderId="7" xfId="0" applyFill="1" applyBorder="1" applyProtection="1">
      <protection hidden="1"/>
    </xf>
    <xf numFmtId="0" fontId="0" fillId="0" borderId="10" xfId="0" applyFill="1" applyBorder="1" applyAlignment="1" applyProtection="1">
      <alignment horizontal="center"/>
      <protection locked="0"/>
    </xf>
    <xf numFmtId="0" fontId="0" fillId="0" borderId="9" xfId="0" applyFill="1" applyBorder="1" applyProtection="1">
      <protection hidden="1"/>
    </xf>
    <xf numFmtId="165" fontId="0" fillId="0" borderId="0" xfId="0" applyNumberFormat="1" applyFill="1" applyBorder="1" applyProtection="1">
      <protection locked="0"/>
    </xf>
    <xf numFmtId="0" fontId="0" fillId="10" borderId="0" xfId="0" applyFill="1" applyAlignment="1">
      <alignment horizontal="center" vertical="center" wrapText="1" shrinkToFit="1"/>
    </xf>
    <xf numFmtId="0" fontId="0" fillId="0" borderId="0" xfId="0" applyFill="1" applyAlignment="1">
      <alignment horizontal="center" vertical="center" wrapText="1" shrinkToFit="1"/>
    </xf>
    <xf numFmtId="0" fontId="0" fillId="2" borderId="0" xfId="0" applyFill="1" applyAlignment="1">
      <alignment horizontal="center" vertical="center" wrapText="1" shrinkToFit="1"/>
    </xf>
    <xf numFmtId="0" fontId="0" fillId="12" borderId="0" xfId="0" applyFill="1" applyAlignment="1">
      <alignment horizontal="center" vertical="center" wrapText="1" shrinkToFit="1"/>
    </xf>
    <xf numFmtId="0" fontId="0" fillId="11" borderId="0" xfId="0" applyFill="1" applyAlignment="1">
      <alignment horizontal="center" vertical="center" wrapText="1" shrinkToFit="1"/>
    </xf>
    <xf numFmtId="0" fontId="0" fillId="0" borderId="0" xfId="0" applyAlignment="1">
      <alignment horizontal="center" vertical="center" wrapText="1" shrinkToFit="1"/>
    </xf>
    <xf numFmtId="166" fontId="0" fillId="0" borderId="0" xfId="0" applyNumberFormat="1" applyAlignment="1">
      <alignment horizontal="center" vertical="center" wrapText="1" shrinkToFit="1"/>
    </xf>
    <xf numFmtId="166" fontId="0" fillId="10" borderId="0" xfId="0" applyNumberFormat="1" applyFill="1" applyAlignment="1">
      <alignment horizontal="center" vertical="center" wrapText="1" shrinkToFit="1"/>
    </xf>
    <xf numFmtId="0" fontId="0" fillId="0" borderId="0" xfId="0" applyAlignment="1">
      <alignment horizontal="left" vertical="center"/>
    </xf>
    <xf numFmtId="0" fontId="0" fillId="0" borderId="0" xfId="0" applyFill="1" applyAlignment="1">
      <alignment horizontal="left" vertical="center"/>
    </xf>
    <xf numFmtId="164" fontId="2" fillId="0" borderId="1" xfId="0" applyNumberFormat="1" applyFont="1" applyBorder="1" applyAlignment="1" applyProtection="1">
      <alignment horizontal="center"/>
      <protection locked="0"/>
    </xf>
    <xf numFmtId="164" fontId="2" fillId="0" borderId="2" xfId="0" applyNumberFormat="1" applyFont="1" applyBorder="1" applyAlignment="1" applyProtection="1">
      <alignment horizontal="center"/>
      <protection locked="0"/>
    </xf>
    <xf numFmtId="164" fontId="2" fillId="0" borderId="3" xfId="0" applyNumberFormat="1" applyFont="1" applyBorder="1" applyAlignment="1" applyProtection="1">
      <alignment horizontal="center"/>
      <protection locked="0"/>
    </xf>
    <xf numFmtId="164" fontId="3" fillId="0" borderId="0" xfId="0" applyNumberFormat="1" applyFont="1" applyAlignment="1" applyProtection="1">
      <alignment horizontal="center"/>
      <protection hidden="1"/>
    </xf>
    <xf numFmtId="0" fontId="0" fillId="0" borderId="0" xfId="0" applyFill="1" applyAlignment="1" applyProtection="1">
      <alignment horizontal="center"/>
      <protection hidden="1"/>
    </xf>
    <xf numFmtId="0" fontId="1" fillId="0" borderId="1" xfId="0" applyFont="1" applyBorder="1" applyAlignment="1" applyProtection="1">
      <alignment horizontal="center"/>
      <protection hidden="1"/>
    </xf>
    <xf numFmtId="0" fontId="1" fillId="0" borderId="2" xfId="0" applyFont="1" applyBorder="1" applyAlignment="1" applyProtection="1">
      <alignment horizontal="center"/>
      <protection hidden="1"/>
    </xf>
    <xf numFmtId="0" fontId="1" fillId="0" borderId="3" xfId="0" applyFont="1" applyBorder="1" applyAlignment="1" applyProtection="1">
      <alignment horizontal="center"/>
      <protection hidden="1"/>
    </xf>
    <xf numFmtId="0" fontId="1" fillId="0" borderId="12" xfId="0" applyFont="1" applyBorder="1" applyAlignment="1" applyProtection="1">
      <alignment horizontal="center"/>
      <protection hidden="1"/>
    </xf>
    <xf numFmtId="0" fontId="1" fillId="0" borderId="6" xfId="0" applyFont="1" applyBorder="1" applyAlignment="1" applyProtection="1">
      <alignment horizontal="center"/>
      <protection hidden="1"/>
    </xf>
    <xf numFmtId="0" fontId="0" fillId="11" borderId="0" xfId="0" applyFill="1" applyAlignment="1">
      <alignment horizontal="center" vertical="center" wrapText="1" shrinkToFit="1"/>
    </xf>
    <xf numFmtId="166" fontId="0" fillId="0" borderId="0" xfId="0" applyNumberFormat="1" applyAlignment="1">
      <alignment horizontal="center" vertical="center" wrapText="1" shrinkToFit="1"/>
    </xf>
  </cellXfs>
  <cellStyles count="1">
    <cellStyle name="Normal" xfId="0" builtinId="0"/>
  </cellStyles>
  <dxfs count="1803">
    <dxf>
      <fill>
        <patternFill patternType="solid">
          <bgColor theme="6" tint="0.59996337778862885"/>
        </patternFill>
      </fill>
    </dxf>
    <dxf>
      <fill>
        <patternFill patternType="solid">
          <bgColor theme="6" tint="0.59996337778862885"/>
        </patternFill>
      </fill>
    </dxf>
    <dxf>
      <fill>
        <patternFill patternType="solid">
          <bgColor theme="6" tint="0.59996337778862885"/>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rgb="FFFF66FF"/>
        </patternFill>
      </fill>
    </dxf>
    <dxf>
      <fill>
        <patternFill>
          <bgColor theme="8" tint="0.39994506668294322"/>
        </patternFill>
      </fill>
    </dxf>
    <dxf>
      <fill>
        <patternFill>
          <bgColor theme="9" tint="0.39994506668294322"/>
        </patternFill>
      </fill>
    </dxf>
    <dxf>
      <fill>
        <patternFill>
          <bgColor theme="9" tint="0.39994506668294322"/>
        </patternFill>
      </fill>
    </dxf>
  </dxfs>
  <tableStyles count="0" defaultTableStyle="TableStyleMedium2" defaultPivotStyle="PivotStyleLight16"/>
  <colors>
    <mruColors>
      <color rgb="FFFF66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SANTES\Santes1\SUREMBALLAGE\Ordo%20VPC\PLANNING%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1"/>
      <sheetName val="S2"/>
      <sheetName val="S3"/>
      <sheetName val="S4"/>
      <sheetName val="S5"/>
      <sheetName val="S6"/>
      <sheetName val="S7"/>
      <sheetName val="S8"/>
      <sheetName val="S9"/>
      <sheetName val="S10"/>
      <sheetName val="S11"/>
      <sheetName val="S12"/>
      <sheetName val="S13"/>
      <sheetName val="S14"/>
      <sheetName val="S15"/>
      <sheetName val="S16"/>
      <sheetName val="S17"/>
      <sheetName val="S18"/>
      <sheetName val="S19"/>
      <sheetName val="S20"/>
      <sheetName val="S21"/>
      <sheetName val="S22"/>
      <sheetName val="S23"/>
      <sheetName val="S24"/>
      <sheetName val="S25"/>
      <sheetName val="S26"/>
      <sheetName val="S27"/>
      <sheetName val="S28"/>
      <sheetName val="S29"/>
      <sheetName val="S30"/>
      <sheetName val="S31"/>
      <sheetName val="S32"/>
      <sheetName val="S33"/>
      <sheetName val="S34"/>
      <sheetName val="S35"/>
      <sheetName val="S36"/>
      <sheetName val="S37"/>
      <sheetName val="S38"/>
      <sheetName val="S39"/>
      <sheetName val="S40"/>
      <sheetName val="S41"/>
      <sheetName val="S42"/>
      <sheetName val="S43"/>
      <sheetName val="S44"/>
      <sheetName val="S45"/>
      <sheetName val="S46"/>
      <sheetName val="S47"/>
      <sheetName val="S48"/>
      <sheetName val="S49"/>
      <sheetName val="S50"/>
      <sheetName val="S51"/>
      <sheetName val="S52"/>
    </sheetNames>
    <sheetDataSet>
      <sheetData sheetId="0">
        <row r="5">
          <cell r="AD5">
            <v>0</v>
          </cell>
        </row>
        <row r="6">
          <cell r="AD6">
            <v>0</v>
          </cell>
        </row>
        <row r="7">
          <cell r="AD7">
            <v>0</v>
          </cell>
        </row>
      </sheetData>
      <sheetData sheetId="1">
        <row r="5">
          <cell r="AD5">
            <v>0</v>
          </cell>
        </row>
        <row r="6">
          <cell r="AD6">
            <v>0</v>
          </cell>
        </row>
        <row r="7">
          <cell r="AD7">
            <v>0</v>
          </cell>
        </row>
      </sheetData>
      <sheetData sheetId="2">
        <row r="5">
          <cell r="AD5">
            <v>0</v>
          </cell>
        </row>
        <row r="6">
          <cell r="AD6">
            <v>0</v>
          </cell>
        </row>
        <row r="7">
          <cell r="AD7">
            <v>0</v>
          </cell>
        </row>
      </sheetData>
      <sheetData sheetId="3">
        <row r="5">
          <cell r="AD5">
            <v>0</v>
          </cell>
        </row>
        <row r="6">
          <cell r="AD6">
            <v>0</v>
          </cell>
        </row>
        <row r="7">
          <cell r="AD7">
            <v>0</v>
          </cell>
        </row>
      </sheetData>
      <sheetData sheetId="4">
        <row r="5">
          <cell r="AD5">
            <v>0</v>
          </cell>
        </row>
        <row r="6">
          <cell r="AD6">
            <v>0</v>
          </cell>
        </row>
        <row r="7">
          <cell r="AD7">
            <v>0</v>
          </cell>
        </row>
      </sheetData>
      <sheetData sheetId="5">
        <row r="5">
          <cell r="AD5">
            <v>0</v>
          </cell>
        </row>
        <row r="6">
          <cell r="AD6">
            <v>0</v>
          </cell>
        </row>
        <row r="7">
          <cell r="AD7">
            <v>0</v>
          </cell>
        </row>
      </sheetData>
      <sheetData sheetId="6">
        <row r="5">
          <cell r="AD5">
            <v>0</v>
          </cell>
        </row>
        <row r="6">
          <cell r="AD6">
            <v>0</v>
          </cell>
        </row>
        <row r="7">
          <cell r="AD7">
            <v>0</v>
          </cell>
        </row>
      </sheetData>
      <sheetData sheetId="7">
        <row r="5">
          <cell r="AD5">
            <v>0</v>
          </cell>
        </row>
        <row r="6">
          <cell r="AD6">
            <v>0</v>
          </cell>
        </row>
        <row r="7">
          <cell r="AD7">
            <v>0</v>
          </cell>
        </row>
      </sheetData>
      <sheetData sheetId="8">
        <row r="5">
          <cell r="I5">
            <v>0</v>
          </cell>
          <cell r="AD5">
            <v>0</v>
          </cell>
        </row>
        <row r="6">
          <cell r="AD6">
            <v>0</v>
          </cell>
        </row>
        <row r="7">
          <cell r="AD7">
            <v>0</v>
          </cell>
        </row>
      </sheetData>
      <sheetData sheetId="9">
        <row r="5">
          <cell r="D5">
            <v>41.468000000000004</v>
          </cell>
          <cell r="AD5">
            <v>0</v>
          </cell>
        </row>
        <row r="6">
          <cell r="AD6">
            <v>0</v>
          </cell>
        </row>
        <row r="7">
          <cell r="AD7">
            <v>0</v>
          </cell>
        </row>
      </sheetData>
      <sheetData sheetId="10">
        <row r="5">
          <cell r="D5">
            <v>29.813999999999997</v>
          </cell>
          <cell r="AD5">
            <v>0</v>
          </cell>
        </row>
        <row r="6">
          <cell r="AD6">
            <v>0</v>
          </cell>
        </row>
        <row r="7">
          <cell r="AD7">
            <v>0</v>
          </cell>
        </row>
      </sheetData>
      <sheetData sheetId="11">
        <row r="5">
          <cell r="D5">
            <v>30.151000000000003</v>
          </cell>
          <cell r="AD5">
            <v>0</v>
          </cell>
        </row>
        <row r="6">
          <cell r="AD6">
            <v>0</v>
          </cell>
        </row>
        <row r="7">
          <cell r="AD7">
            <v>0</v>
          </cell>
        </row>
      </sheetData>
      <sheetData sheetId="12">
        <row r="5">
          <cell r="AD5">
            <v>0</v>
          </cell>
        </row>
        <row r="6">
          <cell r="AD6">
            <v>0</v>
          </cell>
        </row>
        <row r="7">
          <cell r="AD7">
            <v>0</v>
          </cell>
        </row>
      </sheetData>
      <sheetData sheetId="13">
        <row r="5">
          <cell r="D5">
            <v>58.742999999999995</v>
          </cell>
          <cell r="AD5">
            <v>0</v>
          </cell>
        </row>
        <row r="6">
          <cell r="AD6">
            <v>0</v>
          </cell>
        </row>
        <row r="7">
          <cell r="AD7">
            <v>0</v>
          </cell>
        </row>
      </sheetData>
      <sheetData sheetId="14">
        <row r="5">
          <cell r="D5">
            <v>34.231000000000002</v>
          </cell>
          <cell r="AD5">
            <v>0</v>
          </cell>
        </row>
        <row r="6">
          <cell r="AD6">
            <v>0</v>
          </cell>
        </row>
        <row r="7">
          <cell r="AD7">
            <v>0</v>
          </cell>
        </row>
      </sheetData>
      <sheetData sheetId="15">
        <row r="5">
          <cell r="D5">
            <v>45.116</v>
          </cell>
          <cell r="AD5">
            <v>0</v>
          </cell>
        </row>
        <row r="6">
          <cell r="AD6">
            <v>0</v>
          </cell>
        </row>
        <row r="7">
          <cell r="AD7">
            <v>0</v>
          </cell>
        </row>
      </sheetData>
      <sheetData sheetId="16">
        <row r="5">
          <cell r="D5">
            <v>29.773000000000003</v>
          </cell>
          <cell r="AD5">
            <v>0</v>
          </cell>
        </row>
        <row r="6">
          <cell r="AD6">
            <v>0</v>
          </cell>
        </row>
        <row r="7">
          <cell r="AD7">
            <v>0</v>
          </cell>
        </row>
      </sheetData>
      <sheetData sheetId="17">
        <row r="5">
          <cell r="D5">
            <v>24.177999999999997</v>
          </cell>
          <cell r="AD5">
            <v>1</v>
          </cell>
        </row>
        <row r="6">
          <cell r="AD6">
            <v>362</v>
          </cell>
        </row>
        <row r="7">
          <cell r="AD7">
            <v>0</v>
          </cell>
        </row>
      </sheetData>
      <sheetData sheetId="18">
        <row r="5">
          <cell r="D5">
            <v>25.690999999999995</v>
          </cell>
          <cell r="AD5">
            <v>4</v>
          </cell>
        </row>
        <row r="6">
          <cell r="AD6">
            <v>148</v>
          </cell>
        </row>
        <row r="7">
          <cell r="AD7">
            <v>0</v>
          </cell>
        </row>
      </sheetData>
      <sheetData sheetId="19">
        <row r="5">
          <cell r="AD5">
            <v>14</v>
          </cell>
        </row>
        <row r="6">
          <cell r="AD6">
            <v>1591</v>
          </cell>
        </row>
        <row r="7">
          <cell r="AD7">
            <v>0</v>
          </cell>
        </row>
      </sheetData>
      <sheetData sheetId="20">
        <row r="5">
          <cell r="D5">
            <v>29.131000000000004</v>
          </cell>
          <cell r="AD5">
            <v>24</v>
          </cell>
        </row>
        <row r="6">
          <cell r="AD6">
            <v>1680</v>
          </cell>
        </row>
        <row r="7">
          <cell r="AD7">
            <v>797</v>
          </cell>
        </row>
      </sheetData>
      <sheetData sheetId="21">
        <row r="5">
          <cell r="D5">
            <v>24.716999999999999</v>
          </cell>
          <cell r="AD5">
            <v>0</v>
          </cell>
        </row>
        <row r="6">
          <cell r="AD6">
            <v>0</v>
          </cell>
        </row>
        <row r="7">
          <cell r="AD7">
            <v>0</v>
          </cell>
        </row>
      </sheetData>
      <sheetData sheetId="22">
        <row r="5">
          <cell r="D5">
            <v>5.3879999999999999</v>
          </cell>
          <cell r="AD5">
            <v>0</v>
          </cell>
        </row>
        <row r="6">
          <cell r="AD6">
            <v>0</v>
          </cell>
        </row>
        <row r="7">
          <cell r="AD7">
            <v>0</v>
          </cell>
        </row>
      </sheetData>
      <sheetData sheetId="23">
        <row r="5">
          <cell r="D5">
            <v>0</v>
          </cell>
          <cell r="AD5">
            <v>0</v>
          </cell>
        </row>
        <row r="6">
          <cell r="AD6">
            <v>0</v>
          </cell>
        </row>
        <row r="7">
          <cell r="AD7">
            <v>0</v>
          </cell>
        </row>
      </sheetData>
      <sheetData sheetId="24">
        <row r="5">
          <cell r="D5">
            <v>0</v>
          </cell>
          <cell r="AD5">
            <v>0</v>
          </cell>
        </row>
        <row r="6">
          <cell r="AD6">
            <v>0</v>
          </cell>
        </row>
        <row r="7">
          <cell r="AD7">
            <v>0</v>
          </cell>
        </row>
      </sheetData>
      <sheetData sheetId="25">
        <row r="5">
          <cell r="D5">
            <v>0</v>
          </cell>
          <cell r="AD5">
            <v>0</v>
          </cell>
        </row>
        <row r="6">
          <cell r="AD6">
            <v>0</v>
          </cell>
        </row>
        <row r="7">
          <cell r="AD7">
            <v>0</v>
          </cell>
        </row>
      </sheetData>
      <sheetData sheetId="26">
        <row r="5">
          <cell r="AD5">
            <v>0</v>
          </cell>
        </row>
        <row r="6">
          <cell r="AD6">
            <v>0</v>
          </cell>
        </row>
        <row r="7">
          <cell r="AD7">
            <v>0</v>
          </cell>
        </row>
      </sheetData>
      <sheetData sheetId="27">
        <row r="5">
          <cell r="AD5">
            <v>0</v>
          </cell>
        </row>
        <row r="6">
          <cell r="AD6">
            <v>0</v>
          </cell>
        </row>
        <row r="7">
          <cell r="AD7">
            <v>0</v>
          </cell>
        </row>
      </sheetData>
      <sheetData sheetId="28">
        <row r="5">
          <cell r="AD5">
            <v>0</v>
          </cell>
        </row>
        <row r="6">
          <cell r="AD6">
            <v>0</v>
          </cell>
        </row>
        <row r="7">
          <cell r="AD7">
            <v>0</v>
          </cell>
        </row>
      </sheetData>
      <sheetData sheetId="29">
        <row r="5">
          <cell r="AD5">
            <v>0</v>
          </cell>
        </row>
        <row r="6">
          <cell r="AD6">
            <v>0</v>
          </cell>
        </row>
        <row r="7">
          <cell r="AD7">
            <v>0</v>
          </cell>
        </row>
      </sheetData>
      <sheetData sheetId="30">
        <row r="5">
          <cell r="AD5">
            <v>0</v>
          </cell>
        </row>
        <row r="6">
          <cell r="AD6">
            <v>0</v>
          </cell>
        </row>
        <row r="7">
          <cell r="AD7">
            <v>0</v>
          </cell>
        </row>
      </sheetData>
      <sheetData sheetId="31">
        <row r="5">
          <cell r="AD5">
            <v>0</v>
          </cell>
        </row>
        <row r="6">
          <cell r="AD6">
            <v>0</v>
          </cell>
        </row>
        <row r="7">
          <cell r="AD7">
            <v>0</v>
          </cell>
        </row>
      </sheetData>
      <sheetData sheetId="32">
        <row r="5">
          <cell r="AD5">
            <v>0</v>
          </cell>
        </row>
        <row r="6">
          <cell r="AD6">
            <v>0</v>
          </cell>
        </row>
        <row r="7">
          <cell r="AD7">
            <v>0</v>
          </cell>
        </row>
      </sheetData>
      <sheetData sheetId="33">
        <row r="5">
          <cell r="AD5">
            <v>0</v>
          </cell>
        </row>
        <row r="6">
          <cell r="AD6">
            <v>0</v>
          </cell>
        </row>
        <row r="7">
          <cell r="AD7">
            <v>0</v>
          </cell>
        </row>
      </sheetData>
      <sheetData sheetId="34">
        <row r="5">
          <cell r="AD5">
            <v>0</v>
          </cell>
        </row>
        <row r="6">
          <cell r="AD6">
            <v>0</v>
          </cell>
        </row>
        <row r="7">
          <cell r="AD7">
            <v>0</v>
          </cell>
        </row>
      </sheetData>
      <sheetData sheetId="35">
        <row r="5">
          <cell r="AD5">
            <v>0</v>
          </cell>
        </row>
        <row r="6">
          <cell r="AD6">
            <v>0</v>
          </cell>
        </row>
        <row r="7">
          <cell r="AD7">
            <v>0</v>
          </cell>
        </row>
      </sheetData>
      <sheetData sheetId="36">
        <row r="5">
          <cell r="AD5">
            <v>0</v>
          </cell>
        </row>
        <row r="6">
          <cell r="AD6">
            <v>0</v>
          </cell>
        </row>
        <row r="7">
          <cell r="AD7">
            <v>0</v>
          </cell>
        </row>
      </sheetData>
      <sheetData sheetId="37">
        <row r="5">
          <cell r="AD5">
            <v>0</v>
          </cell>
        </row>
        <row r="6">
          <cell r="AD6">
            <v>0</v>
          </cell>
        </row>
        <row r="7">
          <cell r="AD7">
            <v>0</v>
          </cell>
        </row>
      </sheetData>
      <sheetData sheetId="38">
        <row r="5">
          <cell r="AD5">
            <v>0</v>
          </cell>
        </row>
        <row r="6">
          <cell r="AD6">
            <v>0</v>
          </cell>
        </row>
        <row r="7">
          <cell r="AD7">
            <v>0</v>
          </cell>
        </row>
      </sheetData>
      <sheetData sheetId="39">
        <row r="5">
          <cell r="AD5">
            <v>0</v>
          </cell>
        </row>
        <row r="6">
          <cell r="AD6">
            <v>0</v>
          </cell>
        </row>
        <row r="7">
          <cell r="AD7">
            <v>0</v>
          </cell>
        </row>
      </sheetData>
      <sheetData sheetId="40">
        <row r="5">
          <cell r="AD5">
            <v>0</v>
          </cell>
        </row>
        <row r="6">
          <cell r="AD6">
            <v>0</v>
          </cell>
        </row>
        <row r="7">
          <cell r="AD7">
            <v>0</v>
          </cell>
        </row>
      </sheetData>
      <sheetData sheetId="41">
        <row r="5">
          <cell r="AD5">
            <v>0</v>
          </cell>
        </row>
        <row r="6">
          <cell r="AD6">
            <v>0</v>
          </cell>
        </row>
        <row r="7">
          <cell r="AD7">
            <v>0</v>
          </cell>
        </row>
      </sheetData>
      <sheetData sheetId="42">
        <row r="5">
          <cell r="AD5">
            <v>0</v>
          </cell>
        </row>
        <row r="6">
          <cell r="AD6">
            <v>0</v>
          </cell>
        </row>
        <row r="7">
          <cell r="AD7">
            <v>0</v>
          </cell>
        </row>
      </sheetData>
      <sheetData sheetId="43">
        <row r="5">
          <cell r="AD5">
            <v>0</v>
          </cell>
        </row>
        <row r="6">
          <cell r="AD6">
            <v>0</v>
          </cell>
        </row>
        <row r="7">
          <cell r="AD7">
            <v>0</v>
          </cell>
        </row>
      </sheetData>
      <sheetData sheetId="44">
        <row r="5">
          <cell r="AD5">
            <v>0</v>
          </cell>
        </row>
        <row r="6">
          <cell r="AD6">
            <v>0</v>
          </cell>
        </row>
        <row r="7">
          <cell r="AD7">
            <v>0</v>
          </cell>
        </row>
      </sheetData>
      <sheetData sheetId="45">
        <row r="5">
          <cell r="AD5">
            <v>0</v>
          </cell>
        </row>
        <row r="6">
          <cell r="AD6">
            <v>0</v>
          </cell>
        </row>
        <row r="7">
          <cell r="AD7">
            <v>0</v>
          </cell>
        </row>
      </sheetData>
      <sheetData sheetId="46">
        <row r="5">
          <cell r="AD5">
            <v>0</v>
          </cell>
        </row>
        <row r="6">
          <cell r="AD6">
            <v>0</v>
          </cell>
        </row>
        <row r="7">
          <cell r="AD7">
            <v>0</v>
          </cell>
        </row>
      </sheetData>
      <sheetData sheetId="47">
        <row r="5">
          <cell r="AD5">
            <v>0</v>
          </cell>
        </row>
        <row r="6">
          <cell r="AD6">
            <v>0</v>
          </cell>
        </row>
        <row r="7">
          <cell r="AD7">
            <v>0</v>
          </cell>
        </row>
      </sheetData>
      <sheetData sheetId="48">
        <row r="5">
          <cell r="AD5">
            <v>0</v>
          </cell>
        </row>
        <row r="6">
          <cell r="AD6">
            <v>0</v>
          </cell>
        </row>
        <row r="7">
          <cell r="AD7">
            <v>0</v>
          </cell>
        </row>
      </sheetData>
      <sheetData sheetId="49">
        <row r="5">
          <cell r="AD5">
            <v>0</v>
          </cell>
        </row>
        <row r="6">
          <cell r="AD6">
            <v>0</v>
          </cell>
        </row>
        <row r="7">
          <cell r="AD7">
            <v>0</v>
          </cell>
        </row>
      </sheetData>
      <sheetData sheetId="50">
        <row r="5">
          <cell r="AD5">
            <v>0</v>
          </cell>
        </row>
        <row r="6">
          <cell r="AD6">
            <v>0</v>
          </cell>
        </row>
        <row r="7">
          <cell r="AD7">
            <v>0</v>
          </cell>
        </row>
      </sheetData>
      <sheetData sheetId="51">
        <row r="5">
          <cell r="AD5">
            <v>0</v>
          </cell>
        </row>
        <row r="6">
          <cell r="AD6">
            <v>0</v>
          </cell>
        </row>
        <row r="7">
          <cell r="AD7">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9.bin"/><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7.bin"/><Relationship Id="rId3" Type="http://schemas.openxmlformats.org/officeDocument/2006/relationships/printerSettings" Target="../printerSettings/printerSettings32.bin"/><Relationship Id="rId7" Type="http://schemas.openxmlformats.org/officeDocument/2006/relationships/printerSettings" Target="../printerSettings/printerSettings36.bin"/><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 Id="rId6" Type="http://schemas.openxmlformats.org/officeDocument/2006/relationships/printerSettings" Target="../printerSettings/printerSettings35.bin"/><Relationship Id="rId5" Type="http://schemas.openxmlformats.org/officeDocument/2006/relationships/printerSettings" Target="../printerSettings/printerSettings34.bin"/><Relationship Id="rId4"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213"/>
  <sheetViews>
    <sheetView showGridLines="0" topLeftCell="A166" zoomScale="80" zoomScaleNormal="80" workbookViewId="0">
      <selection activeCell="AK195" sqref="AK195"/>
    </sheetView>
  </sheetViews>
  <sheetFormatPr baseColWidth="10" defaultRowHeight="15" x14ac:dyDescent="0.25"/>
  <cols>
    <col min="1" max="1" width="11.42578125" style="1" customWidth="1"/>
    <col min="2" max="2" width="6" style="1" customWidth="1"/>
    <col min="3" max="3" width="8.5703125" style="1" customWidth="1"/>
    <col min="4" max="4" width="8.7109375" style="1" customWidth="1"/>
    <col min="5" max="5" width="4" style="1" customWidth="1"/>
    <col min="6" max="6" width="11.42578125" style="1"/>
    <col min="7" max="7" width="6" style="1" customWidth="1"/>
    <col min="8" max="8" width="8.5703125" style="1" customWidth="1"/>
    <col min="9" max="9" width="8.7109375" style="1" customWidth="1"/>
    <col min="10" max="10" width="4" style="1" customWidth="1"/>
    <col min="11" max="11" width="11.42578125" style="1" customWidth="1"/>
    <col min="12" max="12" width="6" style="1" customWidth="1"/>
    <col min="13" max="13" width="8.5703125" style="1" customWidth="1"/>
    <col min="14" max="14" width="8.7109375" style="1" customWidth="1"/>
    <col min="15" max="15" width="4" style="1" customWidth="1"/>
    <col min="16" max="16" width="11.42578125" style="1"/>
    <col min="17" max="17" width="6" style="1" customWidth="1"/>
    <col min="18" max="18" width="8.5703125" style="1" customWidth="1"/>
    <col min="19" max="19" width="8.7109375" style="1" customWidth="1"/>
    <col min="20" max="20" width="4" style="1" customWidth="1"/>
    <col min="21" max="21" width="11.42578125" style="1"/>
    <col min="22" max="22" width="6" style="1" customWidth="1"/>
    <col min="23" max="23" width="8.5703125" style="1" customWidth="1"/>
    <col min="24" max="24" width="8.7109375" style="1" customWidth="1"/>
    <col min="25" max="25" width="4" style="1" customWidth="1"/>
    <col min="26" max="26" width="16.42578125" style="1" bestFit="1" customWidth="1"/>
    <col min="27" max="27" width="11.42578125" style="1" customWidth="1"/>
    <col min="28" max="36" width="0" style="1" hidden="1" customWidth="1"/>
    <col min="37" max="16384" width="11.42578125" style="1"/>
  </cols>
  <sheetData>
    <row r="1" spans="1:36" ht="62.25" thickBot="1" x14ac:dyDescent="0.95">
      <c r="A1" s="159">
        <v>42492</v>
      </c>
      <c r="B1" s="160"/>
      <c r="C1" s="160"/>
      <c r="D1" s="160"/>
      <c r="E1" s="160"/>
      <c r="F1" s="160"/>
      <c r="G1" s="160"/>
      <c r="H1" s="160"/>
      <c r="I1" s="160"/>
      <c r="J1" s="160"/>
      <c r="K1" s="160"/>
      <c r="L1" s="160"/>
      <c r="M1" s="160"/>
      <c r="N1" s="160"/>
      <c r="O1" s="160"/>
      <c r="P1" s="160"/>
      <c r="Q1" s="160"/>
      <c r="R1" s="160"/>
      <c r="S1" s="160"/>
      <c r="T1" s="160"/>
      <c r="U1" s="160"/>
      <c r="V1" s="160"/>
      <c r="W1" s="160"/>
      <c r="X1" s="160"/>
      <c r="Y1" s="161"/>
    </row>
    <row r="2" spans="1:36" ht="21" customHeight="1" x14ac:dyDescent="0.9">
      <c r="A2" s="2"/>
      <c r="B2" s="2"/>
      <c r="C2" s="2"/>
      <c r="D2" s="2"/>
      <c r="E2" s="2"/>
      <c r="F2" s="2"/>
      <c r="G2" s="2"/>
      <c r="H2" s="2"/>
      <c r="I2" s="2"/>
      <c r="J2" s="2"/>
      <c r="K2" s="2"/>
      <c r="L2" s="2"/>
      <c r="M2" s="2"/>
      <c r="N2" s="2"/>
      <c r="O2" s="2"/>
      <c r="P2" s="2"/>
      <c r="Q2" s="2"/>
      <c r="R2" s="2"/>
      <c r="S2" s="2"/>
      <c r="T2" s="2"/>
      <c r="U2" s="2"/>
      <c r="V2" s="2"/>
      <c r="W2" s="2"/>
      <c r="X2" s="2"/>
      <c r="Y2" s="2"/>
    </row>
    <row r="3" spans="1:36" ht="21" customHeight="1" x14ac:dyDescent="0.9">
      <c r="A3" s="2"/>
      <c r="B3" s="2"/>
      <c r="C3" s="2"/>
      <c r="D3" s="2"/>
      <c r="E3" s="2"/>
      <c r="F3" s="2"/>
      <c r="G3" s="2"/>
      <c r="H3" s="2"/>
      <c r="I3" s="2"/>
      <c r="J3" s="2"/>
      <c r="K3" s="2"/>
      <c r="L3" s="2"/>
      <c r="M3" s="2"/>
      <c r="N3" s="2"/>
      <c r="O3" s="2"/>
      <c r="P3" s="2"/>
      <c r="Q3" s="2"/>
      <c r="R3" s="2"/>
      <c r="S3" s="2"/>
      <c r="T3" s="2"/>
      <c r="U3" s="2"/>
      <c r="V3" s="2"/>
      <c r="W3" s="2"/>
      <c r="X3" s="2"/>
      <c r="Y3" s="2"/>
    </row>
    <row r="4" spans="1:36" ht="21" x14ac:dyDescent="0.35">
      <c r="A4" s="162" t="s">
        <v>0</v>
      </c>
      <c r="B4" s="162"/>
      <c r="C4" s="162"/>
      <c r="D4" s="162"/>
      <c r="E4" s="51"/>
      <c r="F4" s="162" t="s">
        <v>1</v>
      </c>
      <c r="G4" s="162"/>
      <c r="H4" s="162"/>
      <c r="I4" s="162"/>
      <c r="J4" s="51"/>
      <c r="K4" s="162" t="s">
        <v>2</v>
      </c>
      <c r="L4" s="162"/>
      <c r="M4" s="162"/>
      <c r="N4" s="162"/>
      <c r="O4" s="51"/>
      <c r="P4" s="162" t="s">
        <v>3</v>
      </c>
      <c r="Q4" s="162"/>
      <c r="R4" s="162"/>
      <c r="S4" s="162"/>
      <c r="T4" s="51"/>
      <c r="U4" s="162" t="s">
        <v>4</v>
      </c>
      <c r="V4" s="162"/>
      <c r="W4" s="162"/>
      <c r="X4" s="162"/>
      <c r="Y4" s="51"/>
    </row>
    <row r="5" spans="1:36" x14ac:dyDescent="0.25">
      <c r="A5" s="3" t="s">
        <v>5</v>
      </c>
      <c r="B5" s="3"/>
      <c r="C5" s="3"/>
      <c r="D5" s="3">
        <f>SUM(G16,L16,L21,L26,L31,L36,L41,Q16,Q21,Q26,Q31,Q36,Q41,V16,V21,V26,V31,V36,V41)</f>
        <v>24.177999999999997</v>
      </c>
      <c r="E5" s="4"/>
      <c r="F5" s="5" t="s">
        <v>6</v>
      </c>
      <c r="G5" s="5"/>
      <c r="H5" s="5"/>
      <c r="I5" s="5">
        <f>SUM(I14,N14,N19,N24,N29,N34,N39,S14,S19,S24,S29,S34,S39,X14,X19,X24,X29,X34,X39)</f>
        <v>443</v>
      </c>
      <c r="J5" s="4"/>
      <c r="K5" s="6" t="s">
        <v>7</v>
      </c>
      <c r="L5" s="6"/>
      <c r="M5" s="6"/>
      <c r="N5" s="6">
        <f>AB12</f>
        <v>690</v>
      </c>
      <c r="O5" s="4"/>
      <c r="P5" s="7" t="s">
        <v>8</v>
      </c>
      <c r="Q5" s="8"/>
      <c r="R5" s="8"/>
      <c r="S5" s="8">
        <f>AE12</f>
        <v>443</v>
      </c>
      <c r="T5" s="4"/>
      <c r="U5" s="9" t="s">
        <v>9</v>
      </c>
      <c r="V5" s="9"/>
      <c r="W5" s="9"/>
      <c r="X5" s="9">
        <f>AG12-AI12</f>
        <v>0</v>
      </c>
      <c r="Y5" s="4"/>
      <c r="AB5" s="9" t="s">
        <v>9</v>
      </c>
      <c r="AC5" s="9"/>
      <c r="AD5" s="9">
        <f>SUM(X5,X48,X91,X134,X177,X220)</f>
        <v>1</v>
      </c>
    </row>
    <row r="6" spans="1:36" x14ac:dyDescent="0.25">
      <c r="A6" s="10" t="s">
        <v>10</v>
      </c>
      <c r="B6" s="10"/>
      <c r="C6" s="10"/>
      <c r="D6" s="10">
        <f>SUM(G14,L14,L19,L24,L29,L34,L39,Q14,Q19,Q24,Q29,Q34,Q39,V14,V19,V24,V29,V34,V39)</f>
        <v>690</v>
      </c>
      <c r="F6" s="5" t="s">
        <v>11</v>
      </c>
      <c r="G6" s="5"/>
      <c r="H6" s="5"/>
      <c r="I6" s="5">
        <f>D6-I5</f>
        <v>247</v>
      </c>
      <c r="K6" s="6" t="s">
        <v>12</v>
      </c>
      <c r="L6" s="6"/>
      <c r="M6" s="6"/>
      <c r="N6" s="6">
        <f>AC12</f>
        <v>252</v>
      </c>
      <c r="P6" s="8" t="s">
        <v>13</v>
      </c>
      <c r="Q6" s="8"/>
      <c r="R6" s="8"/>
      <c r="S6" s="11">
        <f>AF12-AE12</f>
        <v>0</v>
      </c>
      <c r="U6" s="9" t="s">
        <v>14</v>
      </c>
      <c r="V6" s="9"/>
      <c r="W6" s="9"/>
      <c r="X6" s="9">
        <f>AH12-AJ12</f>
        <v>0</v>
      </c>
      <c r="AB6" s="9" t="s">
        <v>14</v>
      </c>
      <c r="AC6" s="9"/>
      <c r="AD6" s="9">
        <f>SUM(X6,X49,X92,X135,X178,X221)</f>
        <v>362</v>
      </c>
    </row>
    <row r="7" spans="1:36" x14ac:dyDescent="0.25">
      <c r="A7" s="12" t="s">
        <v>15</v>
      </c>
      <c r="B7" s="12"/>
      <c r="C7" s="12"/>
      <c r="D7" s="12">
        <f>SUM(G15,L15,L20,L25,L30,L35,L40,Q15,Q20,Q25,Q30,Q35,Q40,V15,V20,V25,V30,V35,V40)</f>
        <v>252</v>
      </c>
      <c r="K7" s="6" t="s">
        <v>16</v>
      </c>
      <c r="L7" s="6"/>
      <c r="M7" s="6"/>
      <c r="N7" s="6">
        <f>AD12</f>
        <v>24.177999999999997</v>
      </c>
      <c r="AB7" s="8" t="s">
        <v>13</v>
      </c>
      <c r="AC7" s="8"/>
      <c r="AD7" s="11">
        <f>SUM(S6,S49,S92,S135,S178)</f>
        <v>0</v>
      </c>
    </row>
    <row r="8" spans="1:36" x14ac:dyDescent="0.25">
      <c r="A8" s="13" t="s">
        <v>17</v>
      </c>
      <c r="B8" s="13"/>
      <c r="C8" s="13"/>
      <c r="D8" s="13">
        <f>COUNTA(F12,K12,K17,K22,K27,K32,K37,P12,P17,P22,P27,P32,P37,U12,U17,U22,U27,U32,U37)</f>
        <v>15</v>
      </c>
    </row>
    <row r="9" spans="1:36" s="14" customFormat="1" x14ac:dyDescent="0.25">
      <c r="K9" s="6" t="s">
        <v>18</v>
      </c>
      <c r="L9" s="6"/>
      <c r="M9" s="6"/>
      <c r="N9" s="6">
        <f>D6-N5</f>
        <v>0</v>
      </c>
      <c r="P9" s="7" t="s">
        <v>19</v>
      </c>
      <c r="Q9" s="8"/>
      <c r="R9" s="8"/>
      <c r="S9" s="8">
        <f>I5-S5</f>
        <v>0</v>
      </c>
    </row>
    <row r="10" spans="1:36" s="14" customFormat="1" ht="15.75" thickBot="1" x14ac:dyDescent="0.3">
      <c r="K10" s="6" t="s">
        <v>20</v>
      </c>
      <c r="L10" s="6"/>
      <c r="M10" s="6"/>
      <c r="N10" s="6">
        <f>D7-N6</f>
        <v>0</v>
      </c>
      <c r="P10" s="15"/>
    </row>
    <row r="11" spans="1:36" ht="15.75" thickBot="1" x14ac:dyDescent="0.3">
      <c r="A11" s="164" t="s">
        <v>21</v>
      </c>
      <c r="B11" s="165"/>
      <c r="C11" s="165"/>
      <c r="D11" s="165"/>
      <c r="E11" s="166"/>
      <c r="F11" s="164" t="s">
        <v>22</v>
      </c>
      <c r="G11" s="165"/>
      <c r="H11" s="165"/>
      <c r="I11" s="165"/>
      <c r="J11" s="166"/>
      <c r="K11" s="164" t="s">
        <v>23</v>
      </c>
      <c r="L11" s="165"/>
      <c r="M11" s="165"/>
      <c r="N11" s="165"/>
      <c r="O11" s="166"/>
      <c r="P11" s="164" t="s">
        <v>24</v>
      </c>
      <c r="Q11" s="165"/>
      <c r="R11" s="165"/>
      <c r="S11" s="165"/>
      <c r="T11" s="166"/>
      <c r="U11" s="164" t="s">
        <v>25</v>
      </c>
      <c r="V11" s="165"/>
      <c r="W11" s="165"/>
      <c r="X11" s="165"/>
      <c r="Y11" s="166"/>
      <c r="AB11" s="163" t="s">
        <v>30</v>
      </c>
      <c r="AC11" s="163"/>
      <c r="AD11" s="163"/>
      <c r="AE11" s="163" t="s">
        <v>31</v>
      </c>
      <c r="AF11" s="163"/>
      <c r="AG11" s="163" t="s">
        <v>32</v>
      </c>
      <c r="AH11" s="163"/>
      <c r="AI11" s="163"/>
      <c r="AJ11" s="163"/>
    </row>
    <row r="12" spans="1:36" x14ac:dyDescent="0.25">
      <c r="A12" s="16"/>
      <c r="B12" s="17"/>
      <c r="C12" s="17"/>
      <c r="D12" s="17"/>
      <c r="E12" s="18"/>
      <c r="F12" s="52"/>
      <c r="G12" s="20"/>
      <c r="H12" s="21"/>
      <c r="I12" s="21"/>
      <c r="J12" s="22"/>
      <c r="K12" s="19" t="s">
        <v>36</v>
      </c>
      <c r="L12" s="55" t="s">
        <v>33</v>
      </c>
      <c r="M12" s="43"/>
      <c r="N12" s="56" t="s">
        <v>33</v>
      </c>
      <c r="O12" s="57" t="s">
        <v>34</v>
      </c>
      <c r="P12" s="19" t="s">
        <v>42</v>
      </c>
      <c r="Q12" s="55" t="s">
        <v>33</v>
      </c>
      <c r="R12" s="43"/>
      <c r="S12" s="56" t="s">
        <v>33</v>
      </c>
      <c r="T12" s="57" t="s">
        <v>34</v>
      </c>
      <c r="U12" s="24" t="s">
        <v>48</v>
      </c>
      <c r="V12" s="55" t="s">
        <v>33</v>
      </c>
      <c r="W12" s="43"/>
      <c r="X12" s="56" t="s">
        <v>33</v>
      </c>
      <c r="Y12" s="57" t="s">
        <v>34</v>
      </c>
      <c r="AB12" s="1">
        <f t="shared" ref="AB12:AJ12" si="0">SUM(AB13:AB30)</f>
        <v>690</v>
      </c>
      <c r="AC12" s="1">
        <f t="shared" si="0"/>
        <v>252</v>
      </c>
      <c r="AD12" s="1">
        <f t="shared" si="0"/>
        <v>24.177999999999997</v>
      </c>
      <c r="AE12" s="1">
        <f t="shared" si="0"/>
        <v>443</v>
      </c>
      <c r="AF12" s="1">
        <f t="shared" si="0"/>
        <v>443</v>
      </c>
      <c r="AG12" s="1">
        <f t="shared" si="0"/>
        <v>15</v>
      </c>
      <c r="AH12" s="1">
        <f t="shared" si="0"/>
        <v>690</v>
      </c>
      <c r="AI12" s="1">
        <f t="shared" si="0"/>
        <v>15</v>
      </c>
      <c r="AJ12" s="1">
        <f t="shared" si="0"/>
        <v>690</v>
      </c>
    </row>
    <row r="13" spans="1:36" x14ac:dyDescent="0.25">
      <c r="A13" s="25"/>
      <c r="B13" s="26"/>
      <c r="C13" s="26"/>
      <c r="D13" s="26"/>
      <c r="E13" s="27"/>
      <c r="F13" s="32"/>
      <c r="G13" s="15"/>
      <c r="H13" s="15"/>
      <c r="I13" s="15"/>
      <c r="J13" s="29"/>
      <c r="K13" s="28"/>
      <c r="L13" s="28"/>
      <c r="M13" s="44"/>
      <c r="N13" s="45"/>
      <c r="O13" s="29"/>
      <c r="P13" s="28"/>
      <c r="Q13" s="28"/>
      <c r="R13" s="44"/>
      <c r="S13" s="45"/>
      <c r="T13" s="29"/>
      <c r="U13" s="24"/>
      <c r="V13" s="28"/>
      <c r="W13" s="44"/>
      <c r="X13" s="45"/>
      <c r="Y13" s="29"/>
      <c r="AB13" s="14">
        <f>IF(L12="TR",L14,"")</f>
        <v>26</v>
      </c>
      <c r="AC13" s="14">
        <f>IF(L12="TR",L15,"")</f>
        <v>16</v>
      </c>
      <c r="AD13" s="14">
        <f>IF(L12="TR",L16,"")</f>
        <v>0.70499999999999996</v>
      </c>
      <c r="AE13" s="14">
        <f>IF(N12="TR",N14,"")</f>
        <v>22</v>
      </c>
      <c r="AF13" s="14">
        <f>IF(L12="TR",N14,"")</f>
        <v>22</v>
      </c>
      <c r="AG13" s="14">
        <f>IF(N12="TR",1,"")</f>
        <v>1</v>
      </c>
      <c r="AH13" s="14">
        <f>IF(N12="TR",L14,"")</f>
        <v>26</v>
      </c>
      <c r="AI13" s="14">
        <f>IF(O12="EF",1,"")</f>
        <v>1</v>
      </c>
      <c r="AJ13" s="14">
        <f>IF(O12="EF",L14,"")</f>
        <v>26</v>
      </c>
    </row>
    <row r="14" spans="1:36" x14ac:dyDescent="0.25">
      <c r="A14" s="25"/>
      <c r="B14" s="26"/>
      <c r="C14" s="26"/>
      <c r="D14" s="26"/>
      <c r="E14" s="27"/>
      <c r="F14" s="32"/>
      <c r="G14" s="53"/>
      <c r="H14" s="15"/>
      <c r="I14" s="53"/>
      <c r="J14" s="31"/>
      <c r="K14" s="15" t="s">
        <v>26</v>
      </c>
      <c r="L14" s="30">
        <v>26</v>
      </c>
      <c r="M14" s="44" t="s">
        <v>27</v>
      </c>
      <c r="N14" s="46">
        <v>22</v>
      </c>
      <c r="O14" s="31"/>
      <c r="P14" s="32" t="s">
        <v>26</v>
      </c>
      <c r="Q14" s="30">
        <v>7</v>
      </c>
      <c r="R14" s="44" t="s">
        <v>27</v>
      </c>
      <c r="S14" s="46">
        <v>7</v>
      </c>
      <c r="T14" s="31"/>
      <c r="U14" s="32" t="s">
        <v>26</v>
      </c>
      <c r="V14" s="30">
        <v>46</v>
      </c>
      <c r="W14" s="44" t="s">
        <v>27</v>
      </c>
      <c r="X14" s="46">
        <v>46</v>
      </c>
      <c r="Y14" s="31"/>
      <c r="AB14" s="14">
        <f>IF(L17="TR",L19,"")</f>
        <v>6</v>
      </c>
      <c r="AC14" s="14">
        <f>IF(L17="TR",L20,"")</f>
        <v>3</v>
      </c>
      <c r="AD14" s="14">
        <f>IF(L17="TR",L21,"")</f>
        <v>9.0999999999999998E-2</v>
      </c>
      <c r="AE14" s="14">
        <f>IF(N17="TR",N19,"")</f>
        <v>2</v>
      </c>
      <c r="AF14" s="14">
        <f>IF(L17="TR",N19,"")</f>
        <v>2</v>
      </c>
      <c r="AG14" s="14">
        <f>IF(N17="TR",1,"")</f>
        <v>1</v>
      </c>
      <c r="AH14" s="14">
        <f>IF(N17="TR",L19,"")</f>
        <v>6</v>
      </c>
      <c r="AI14" s="14">
        <f>IF(O17="EF",1,"")</f>
        <v>1</v>
      </c>
      <c r="AJ14" s="14">
        <f>IF(O17="EF",L19,"")</f>
        <v>6</v>
      </c>
    </row>
    <row r="15" spans="1:36" x14ac:dyDescent="0.25">
      <c r="A15" s="25"/>
      <c r="B15" s="26"/>
      <c r="C15" s="26"/>
      <c r="D15" s="26"/>
      <c r="E15" s="27"/>
      <c r="F15" s="32"/>
      <c r="G15" s="53"/>
      <c r="H15" s="15"/>
      <c r="I15" s="33"/>
      <c r="J15" s="34"/>
      <c r="K15" s="15" t="s">
        <v>28</v>
      </c>
      <c r="L15" s="30">
        <v>16</v>
      </c>
      <c r="M15" s="44"/>
      <c r="N15" s="47"/>
      <c r="O15" s="34"/>
      <c r="P15" s="32" t="s">
        <v>28</v>
      </c>
      <c r="Q15" s="30">
        <v>7</v>
      </c>
      <c r="R15" s="44"/>
      <c r="S15" s="47"/>
      <c r="T15" s="34"/>
      <c r="U15" s="32" t="s">
        <v>28</v>
      </c>
      <c r="V15" s="30">
        <v>35</v>
      </c>
      <c r="W15" s="44"/>
      <c r="X15" s="47"/>
      <c r="Y15" s="34"/>
      <c r="AB15" s="1">
        <f>IF(L22="TR",L24,"")</f>
        <v>3</v>
      </c>
      <c r="AC15" s="1">
        <f>IF(L22="TR",L25,"")</f>
        <v>2</v>
      </c>
      <c r="AD15" s="1">
        <f>IF(L22="TR",L26,"")</f>
        <v>0.10299999999999999</v>
      </c>
      <c r="AE15" s="1">
        <f>IF(N22="TR",N24,"")</f>
        <v>3</v>
      </c>
      <c r="AF15" s="1">
        <f>IF(L22="TR",N24,"")</f>
        <v>3</v>
      </c>
      <c r="AG15" s="1">
        <f>IF(N22="TR",1,"")</f>
        <v>1</v>
      </c>
      <c r="AH15" s="1">
        <f>IF(N22="TR",L24,"")</f>
        <v>3</v>
      </c>
      <c r="AI15" s="1">
        <f>IF(O22="EF",1,"")</f>
        <v>1</v>
      </c>
      <c r="AJ15" s="1">
        <f>IF(O22="EF",L24,"")</f>
        <v>3</v>
      </c>
    </row>
    <row r="16" spans="1:36" ht="15.75" thickBot="1" x14ac:dyDescent="0.3">
      <c r="A16" s="35"/>
      <c r="B16" s="36"/>
      <c r="C16" s="36"/>
      <c r="D16" s="36"/>
      <c r="E16" s="37"/>
      <c r="F16" s="42"/>
      <c r="G16" s="54"/>
      <c r="H16" s="38"/>
      <c r="I16" s="40"/>
      <c r="J16" s="41"/>
      <c r="K16" s="38" t="s">
        <v>29</v>
      </c>
      <c r="L16" s="39">
        <v>0.70499999999999996</v>
      </c>
      <c r="M16" s="48"/>
      <c r="N16" s="49"/>
      <c r="O16" s="41"/>
      <c r="P16" s="42" t="s">
        <v>29</v>
      </c>
      <c r="Q16" s="39">
        <v>0.16400000000000001</v>
      </c>
      <c r="R16" s="48"/>
      <c r="S16" s="49"/>
      <c r="T16" s="41"/>
      <c r="U16" s="42" t="s">
        <v>29</v>
      </c>
      <c r="V16" s="39">
        <v>1.2310000000000001</v>
      </c>
      <c r="W16" s="48"/>
      <c r="X16" s="49"/>
      <c r="Y16" s="41"/>
      <c r="AB16" s="1">
        <f>IF(L27="TR",L29,"")</f>
        <v>35</v>
      </c>
      <c r="AC16" s="1">
        <f>IF(L27="TR",L30,"")</f>
        <v>22</v>
      </c>
      <c r="AD16" s="1">
        <f>IF(L27="TR",L31,"")</f>
        <v>1.252</v>
      </c>
      <c r="AE16" s="1">
        <f>IF(N27="TR",N29,"")</f>
        <v>33</v>
      </c>
      <c r="AF16" s="1">
        <f>IF(L27="TR",N29,"")</f>
        <v>33</v>
      </c>
      <c r="AG16" s="1">
        <f>IF(N27="TR",1,"")</f>
        <v>1</v>
      </c>
      <c r="AH16" s="1">
        <f>IF(N27="TR",L29,"")</f>
        <v>35</v>
      </c>
      <c r="AI16" s="1">
        <f>IF(O27="EF",1,"")</f>
        <v>1</v>
      </c>
      <c r="AJ16" s="1">
        <f>IF(O27="EF",L29,"")</f>
        <v>35</v>
      </c>
    </row>
    <row r="17" spans="1:36" x14ac:dyDescent="0.25">
      <c r="A17" s="16"/>
      <c r="B17" s="17"/>
      <c r="C17" s="17"/>
      <c r="D17" s="17"/>
      <c r="E17" s="18"/>
      <c r="F17" s="16"/>
      <c r="G17" s="17"/>
      <c r="H17" s="17"/>
      <c r="I17" s="17"/>
      <c r="J17" s="18"/>
      <c r="K17" s="19" t="s">
        <v>39</v>
      </c>
      <c r="L17" s="55" t="s">
        <v>33</v>
      </c>
      <c r="M17" s="43"/>
      <c r="N17" s="56" t="s">
        <v>33</v>
      </c>
      <c r="O17" s="57" t="s">
        <v>34</v>
      </c>
      <c r="P17" s="19" t="s">
        <v>43</v>
      </c>
      <c r="Q17" s="55" t="s">
        <v>33</v>
      </c>
      <c r="R17" s="43"/>
      <c r="S17" s="56" t="s">
        <v>33</v>
      </c>
      <c r="T17" s="57" t="s">
        <v>34</v>
      </c>
      <c r="U17" s="23" t="s">
        <v>49</v>
      </c>
      <c r="V17" s="55" t="s">
        <v>33</v>
      </c>
      <c r="W17" s="43"/>
      <c r="X17" s="56" t="s">
        <v>33</v>
      </c>
      <c r="Y17" s="57" t="s">
        <v>34</v>
      </c>
      <c r="AB17" s="1">
        <f>IF(L32="TR",L34,"")</f>
        <v>20</v>
      </c>
      <c r="AC17" s="1">
        <f>IF(L32="TR",L35,"")</f>
        <v>20</v>
      </c>
      <c r="AD17" s="1">
        <f>IF(L32="TR",L36,"")</f>
        <v>0.75600000000000001</v>
      </c>
      <c r="AE17" s="1">
        <f>IF(N32="TR",N34,"")</f>
        <v>15</v>
      </c>
      <c r="AF17" s="1">
        <f>IF(L32="TR",N34,"")</f>
        <v>15</v>
      </c>
      <c r="AG17" s="1">
        <f>IF(N32="TR",1,"")</f>
        <v>1</v>
      </c>
      <c r="AH17" s="1">
        <f>IF(N32="TR",L34,"")</f>
        <v>20</v>
      </c>
      <c r="AI17" s="1">
        <f>IF(O32="EF",1,"")</f>
        <v>1</v>
      </c>
      <c r="AJ17" s="1">
        <f>IF(O32="EF",L34,"")</f>
        <v>20</v>
      </c>
    </row>
    <row r="18" spans="1:36" x14ac:dyDescent="0.25">
      <c r="A18" s="25"/>
      <c r="B18" s="26"/>
      <c r="C18" s="26"/>
      <c r="D18" s="26"/>
      <c r="E18" s="27"/>
      <c r="F18" s="25"/>
      <c r="G18" s="26"/>
      <c r="H18" s="26"/>
      <c r="I18" s="26"/>
      <c r="J18" s="27"/>
      <c r="K18" s="28"/>
      <c r="L18" s="28"/>
      <c r="M18" s="44"/>
      <c r="N18" s="45"/>
      <c r="O18" s="29"/>
      <c r="P18" s="28"/>
      <c r="Q18" s="28"/>
      <c r="R18" s="44"/>
      <c r="S18" s="45"/>
      <c r="T18" s="29"/>
      <c r="U18" s="24"/>
      <c r="V18" s="28"/>
      <c r="W18" s="44"/>
      <c r="X18" s="45"/>
      <c r="Y18" s="29"/>
      <c r="AB18" s="1">
        <f>IF(L37="TR",L39,"")</f>
        <v>79</v>
      </c>
      <c r="AC18" s="1">
        <f>IF(L37="TR",L40,"")</f>
        <v>37</v>
      </c>
      <c r="AD18" s="1">
        <f>IF(L37="TR",L41,"")</f>
        <v>2.1440000000000001</v>
      </c>
      <c r="AE18" s="1">
        <f>IF(N37="TR",N39,"")</f>
        <v>47</v>
      </c>
      <c r="AF18" s="1">
        <f>IF(L37="TR",N39,"")</f>
        <v>47</v>
      </c>
      <c r="AG18" s="1">
        <f>IF(N37="TR",1,"")</f>
        <v>1</v>
      </c>
      <c r="AH18" s="1">
        <f>IF(N37="TR",L39,"")</f>
        <v>79</v>
      </c>
      <c r="AI18" s="1">
        <f>IF(O37="EF",1,"")</f>
        <v>1</v>
      </c>
      <c r="AJ18" s="1">
        <f>IF(O37="EF",L39,"")</f>
        <v>79</v>
      </c>
    </row>
    <row r="19" spans="1:36" x14ac:dyDescent="0.25">
      <c r="A19" s="25"/>
      <c r="B19" s="26"/>
      <c r="C19" s="26"/>
      <c r="D19" s="26"/>
      <c r="E19" s="27"/>
      <c r="F19" s="25"/>
      <c r="G19" s="26"/>
      <c r="H19" s="26"/>
      <c r="I19" s="26"/>
      <c r="J19" s="27"/>
      <c r="K19" s="15" t="s">
        <v>26</v>
      </c>
      <c r="L19" s="30">
        <v>6</v>
      </c>
      <c r="M19" s="44" t="s">
        <v>27</v>
      </c>
      <c r="N19" s="46">
        <v>2</v>
      </c>
      <c r="O19" s="31"/>
      <c r="P19" s="32" t="s">
        <v>26</v>
      </c>
      <c r="Q19" s="30">
        <v>18</v>
      </c>
      <c r="R19" s="44" t="s">
        <v>27</v>
      </c>
      <c r="S19" s="46">
        <v>7</v>
      </c>
      <c r="T19" s="31"/>
      <c r="U19" s="32" t="s">
        <v>26</v>
      </c>
      <c r="V19" s="30">
        <v>1</v>
      </c>
      <c r="W19" s="44" t="s">
        <v>27</v>
      </c>
      <c r="X19" s="46">
        <v>1</v>
      </c>
      <c r="Y19" s="31"/>
      <c r="AB19" s="1">
        <f>IF(Q12="TR",Q14,"")</f>
        <v>7</v>
      </c>
      <c r="AC19" s="1">
        <f>IF(Q12="TR",Q15,"")</f>
        <v>7</v>
      </c>
      <c r="AD19" s="1">
        <f>IF(Q12="TR",Q16,"")</f>
        <v>0.16400000000000001</v>
      </c>
      <c r="AE19" s="1">
        <f>IF(S12="TR",S14,"")</f>
        <v>7</v>
      </c>
      <c r="AF19" s="1">
        <f>IF(Q12="TR",S14,"")</f>
        <v>7</v>
      </c>
      <c r="AG19" s="1">
        <f>IF(S12="TR",1,"")</f>
        <v>1</v>
      </c>
      <c r="AH19" s="1">
        <f>IF(S12="TR",Q14,"")</f>
        <v>7</v>
      </c>
      <c r="AI19" s="1">
        <f>IF(T12="EF",1,"")</f>
        <v>1</v>
      </c>
      <c r="AJ19" s="1">
        <f>IF(T12="EF",Q14,"")</f>
        <v>7</v>
      </c>
    </row>
    <row r="20" spans="1:36" x14ac:dyDescent="0.25">
      <c r="A20" s="25"/>
      <c r="B20" s="26"/>
      <c r="C20" s="26"/>
      <c r="D20" s="26"/>
      <c r="E20" s="27"/>
      <c r="F20" s="25"/>
      <c r="G20" s="26"/>
      <c r="H20" s="26"/>
      <c r="I20" s="26"/>
      <c r="J20" s="27"/>
      <c r="K20" s="15" t="s">
        <v>28</v>
      </c>
      <c r="L20" s="30">
        <v>3</v>
      </c>
      <c r="M20" s="44"/>
      <c r="N20" s="47"/>
      <c r="O20" s="34"/>
      <c r="P20" s="32" t="s">
        <v>28</v>
      </c>
      <c r="Q20" s="30">
        <v>8</v>
      </c>
      <c r="R20" s="44"/>
      <c r="S20" s="47"/>
      <c r="T20" s="34"/>
      <c r="U20" s="32" t="s">
        <v>28</v>
      </c>
      <c r="V20" s="30">
        <v>1</v>
      </c>
      <c r="W20" s="44"/>
      <c r="X20" s="47"/>
      <c r="Y20" s="34"/>
      <c r="AB20" s="1">
        <f>IF(Q17="TR",Q19,"")</f>
        <v>18</v>
      </c>
      <c r="AC20" s="1">
        <f>IF(Q17="TR",Q20,"")</f>
        <v>8</v>
      </c>
      <c r="AD20" s="1">
        <f>IF(Q17="TR",Q21,"")</f>
        <v>0.35099999999999998</v>
      </c>
      <c r="AE20" s="1">
        <f>IF(S17="TR",S19,"")</f>
        <v>7</v>
      </c>
      <c r="AF20" s="1">
        <f>IF(Q17="TR",S19,"")</f>
        <v>7</v>
      </c>
      <c r="AG20" s="1">
        <f>IF(S17="TR",1,"")</f>
        <v>1</v>
      </c>
      <c r="AH20" s="1">
        <f>IF(S17="TR",Q19,"")</f>
        <v>18</v>
      </c>
      <c r="AI20" s="1">
        <f>IF(T17="EF",1,"")</f>
        <v>1</v>
      </c>
      <c r="AJ20" s="1">
        <f>IF(T17="EF",Q19,"")</f>
        <v>18</v>
      </c>
    </row>
    <row r="21" spans="1:36" ht="15.75" thickBot="1" x14ac:dyDescent="0.3">
      <c r="A21" s="35"/>
      <c r="B21" s="36"/>
      <c r="C21" s="36"/>
      <c r="D21" s="36"/>
      <c r="E21" s="37"/>
      <c r="F21" s="35"/>
      <c r="G21" s="36"/>
      <c r="H21" s="36"/>
      <c r="I21" s="36"/>
      <c r="J21" s="37"/>
      <c r="K21" s="38" t="s">
        <v>29</v>
      </c>
      <c r="L21" s="39">
        <v>9.0999999999999998E-2</v>
      </c>
      <c r="M21" s="48"/>
      <c r="N21" s="49"/>
      <c r="O21" s="41"/>
      <c r="P21" s="42" t="s">
        <v>29</v>
      </c>
      <c r="Q21" s="39">
        <v>0.35099999999999998</v>
      </c>
      <c r="R21" s="48"/>
      <c r="S21" s="49"/>
      <c r="T21" s="41"/>
      <c r="U21" s="42" t="s">
        <v>29</v>
      </c>
      <c r="V21" s="39">
        <v>2.9000000000000001E-2</v>
      </c>
      <c r="W21" s="48"/>
      <c r="X21" s="49"/>
      <c r="Y21" s="41"/>
      <c r="AB21" s="1">
        <f>IF(Q22="TR",Q24,"")</f>
        <v>77</v>
      </c>
      <c r="AC21" s="1">
        <f>IF(Q22="TR",Q25,"")</f>
        <v>30</v>
      </c>
      <c r="AD21" s="1">
        <f>IF(Q22="TR",Q26,"")</f>
        <v>2.8180000000000001</v>
      </c>
      <c r="AE21" s="1">
        <f>IF(S22="TR",S24,"")</f>
        <v>73</v>
      </c>
      <c r="AF21" s="1">
        <f>IF(Q22="TR",S24,"")</f>
        <v>73</v>
      </c>
      <c r="AG21" s="1">
        <f>IF(S22="TR",1,"")</f>
        <v>1</v>
      </c>
      <c r="AH21" s="1">
        <f>IF(S22="TR",Q24,"")</f>
        <v>77</v>
      </c>
      <c r="AI21" s="1">
        <f>IF(T22="EF",1,"")</f>
        <v>1</v>
      </c>
      <c r="AJ21" s="1">
        <f>IF(T22="EF",Q24,"")</f>
        <v>77</v>
      </c>
    </row>
    <row r="22" spans="1:36" x14ac:dyDescent="0.25">
      <c r="A22" s="16"/>
      <c r="B22" s="17"/>
      <c r="C22" s="17"/>
      <c r="D22" s="17"/>
      <c r="E22" s="18"/>
      <c r="F22" s="16"/>
      <c r="G22" s="17"/>
      <c r="H22" s="17"/>
      <c r="I22" s="17"/>
      <c r="J22" s="18"/>
      <c r="K22" s="19" t="s">
        <v>40</v>
      </c>
      <c r="L22" s="55" t="s">
        <v>33</v>
      </c>
      <c r="M22" s="43"/>
      <c r="N22" s="56" t="s">
        <v>33</v>
      </c>
      <c r="O22" s="57" t="s">
        <v>34</v>
      </c>
      <c r="P22" s="19" t="s">
        <v>44</v>
      </c>
      <c r="Q22" s="55" t="s">
        <v>33</v>
      </c>
      <c r="R22" s="43"/>
      <c r="S22" s="56" t="s">
        <v>33</v>
      </c>
      <c r="T22" s="57" t="s">
        <v>34</v>
      </c>
      <c r="U22" s="23" t="s">
        <v>62</v>
      </c>
      <c r="V22" s="55" t="s">
        <v>33</v>
      </c>
      <c r="W22" s="43"/>
      <c r="X22" s="56" t="s">
        <v>33</v>
      </c>
      <c r="Y22" s="57" t="s">
        <v>34</v>
      </c>
      <c r="AB22" s="1">
        <f>IF(Q27="TR",Q29,"")</f>
        <v>21</v>
      </c>
      <c r="AC22" s="1">
        <f>IF(Q27="TR",Q30,"")</f>
        <v>17</v>
      </c>
      <c r="AD22" s="1">
        <f>IF(Q27="TR",Q31,"")</f>
        <v>0.66700000000000004</v>
      </c>
      <c r="AE22" s="1">
        <f>IF(S27="TR",S29,"")</f>
        <v>18</v>
      </c>
      <c r="AF22" s="1">
        <f>IF(Q27="TR",S29,"")</f>
        <v>18</v>
      </c>
      <c r="AG22" s="1">
        <f>IF(S27="TR",1,"")</f>
        <v>1</v>
      </c>
      <c r="AH22" s="1">
        <f>IF(S27="TR",Q29,"")</f>
        <v>21</v>
      </c>
      <c r="AI22" s="1">
        <f>IF(T27="EF",1,"")</f>
        <v>1</v>
      </c>
      <c r="AJ22" s="1">
        <f>IF(T27="EF",Q29,"")</f>
        <v>21</v>
      </c>
    </row>
    <row r="23" spans="1:36" x14ac:dyDescent="0.25">
      <c r="A23" s="25"/>
      <c r="B23" s="26"/>
      <c r="C23" s="26"/>
      <c r="D23" s="26"/>
      <c r="E23" s="27"/>
      <c r="F23" s="25"/>
      <c r="G23" s="26"/>
      <c r="H23" s="26"/>
      <c r="I23" s="26"/>
      <c r="J23" s="27"/>
      <c r="K23" s="28"/>
      <c r="L23" s="28"/>
      <c r="M23" s="44"/>
      <c r="N23" s="45"/>
      <c r="O23" s="29"/>
      <c r="P23" s="28"/>
      <c r="Q23" s="28"/>
      <c r="R23" s="44"/>
      <c r="S23" s="45"/>
      <c r="T23" s="29"/>
      <c r="U23" s="24"/>
      <c r="V23" s="28"/>
      <c r="W23" s="44"/>
      <c r="X23" s="45"/>
      <c r="Y23" s="29"/>
      <c r="AB23" s="1">
        <f>IF(Q32="TR",Q34,"")</f>
        <v>28</v>
      </c>
      <c r="AC23" s="1">
        <f>IF(Q32="TR",Q35,"")</f>
        <v>22</v>
      </c>
      <c r="AD23" s="1">
        <f>IF(Q32="TR",Q36,"")</f>
        <v>0.95299999999999996</v>
      </c>
      <c r="AE23" s="1">
        <f>IF(S32="TR",S34,"")</f>
        <v>28</v>
      </c>
      <c r="AF23" s="1">
        <f>IF(Q32="TR",S34,"")</f>
        <v>28</v>
      </c>
      <c r="AG23" s="1">
        <f>IF(S32="TR",1,"")</f>
        <v>1</v>
      </c>
      <c r="AH23" s="1">
        <f>IF(S32="TR",Q34,"")</f>
        <v>28</v>
      </c>
      <c r="AI23" s="1">
        <f>IF(T32="EF",1,"")</f>
        <v>1</v>
      </c>
      <c r="AJ23" s="1">
        <f>IF(T32="EF",Q34,"")</f>
        <v>28</v>
      </c>
    </row>
    <row r="24" spans="1:36" x14ac:dyDescent="0.25">
      <c r="A24" s="25"/>
      <c r="B24" s="26"/>
      <c r="C24" s="26"/>
      <c r="D24" s="26"/>
      <c r="E24" s="27"/>
      <c r="F24" s="25"/>
      <c r="G24" s="26"/>
      <c r="H24" s="26"/>
      <c r="I24" s="26"/>
      <c r="J24" s="27"/>
      <c r="K24" s="15" t="s">
        <v>26</v>
      </c>
      <c r="L24" s="30">
        <v>3</v>
      </c>
      <c r="M24" s="44" t="s">
        <v>27</v>
      </c>
      <c r="N24" s="46">
        <v>3</v>
      </c>
      <c r="O24" s="31"/>
      <c r="P24" s="32" t="s">
        <v>26</v>
      </c>
      <c r="Q24" s="30">
        <v>77</v>
      </c>
      <c r="R24" s="44" t="s">
        <v>27</v>
      </c>
      <c r="S24" s="46">
        <v>73</v>
      </c>
      <c r="T24" s="31"/>
      <c r="U24" s="32" t="s">
        <v>26</v>
      </c>
      <c r="V24" s="30">
        <v>309</v>
      </c>
      <c r="W24" s="44" t="s">
        <v>27</v>
      </c>
      <c r="X24" s="46">
        <v>129</v>
      </c>
      <c r="Y24" s="31"/>
      <c r="AB24" s="1">
        <f>IF(Q37="TR",Q39,"")</f>
        <v>14</v>
      </c>
      <c r="AC24" s="1">
        <f>IF(Q37="TR",Q40,"")</f>
        <v>11</v>
      </c>
      <c r="AD24" s="1">
        <f>IF(Q37="TR",Q41,"")</f>
        <v>0.39900000000000002</v>
      </c>
      <c r="AE24" s="1">
        <f>IF(S37="TR",S39,"")</f>
        <v>12</v>
      </c>
      <c r="AF24" s="1">
        <f>IF(Q37="TR",S39,"")</f>
        <v>12</v>
      </c>
      <c r="AG24" s="1">
        <f>IF(S37="TR",1,"")</f>
        <v>1</v>
      </c>
      <c r="AH24" s="1">
        <f>IF(S37="TR",Q39,"")</f>
        <v>14</v>
      </c>
      <c r="AI24" s="1">
        <f>IF(T37="EF",1,"")</f>
        <v>1</v>
      </c>
      <c r="AJ24" s="1">
        <f>IF(T37="EF",Q39,"")</f>
        <v>14</v>
      </c>
    </row>
    <row r="25" spans="1:36" x14ac:dyDescent="0.25">
      <c r="A25" s="25"/>
      <c r="B25" s="26"/>
      <c r="C25" s="26"/>
      <c r="D25" s="26"/>
      <c r="E25" s="27"/>
      <c r="F25" s="25"/>
      <c r="G25" s="26"/>
      <c r="H25" s="26"/>
      <c r="I25" s="26"/>
      <c r="J25" s="27"/>
      <c r="K25" s="15" t="s">
        <v>28</v>
      </c>
      <c r="L25" s="30">
        <v>2</v>
      </c>
      <c r="M25" s="44"/>
      <c r="N25" s="47"/>
      <c r="O25" s="34"/>
      <c r="P25" s="32" t="s">
        <v>28</v>
      </c>
      <c r="Q25" s="30">
        <v>30</v>
      </c>
      <c r="R25" s="44"/>
      <c r="S25" s="47"/>
      <c r="T25" s="34"/>
      <c r="U25" s="32" t="s">
        <v>28</v>
      </c>
      <c r="V25" s="30">
        <v>21</v>
      </c>
      <c r="W25" s="44"/>
      <c r="X25" s="47"/>
      <c r="Y25" s="34"/>
      <c r="AB25" s="1">
        <f>IF(V12="TR",V14,"")</f>
        <v>46</v>
      </c>
      <c r="AC25" s="1">
        <f>IF(V12="TR",V15,"")</f>
        <v>35</v>
      </c>
      <c r="AD25" s="1">
        <f>IF(V12="TR",V16,"")</f>
        <v>1.2310000000000001</v>
      </c>
      <c r="AE25" s="1">
        <f>IF(X12="TR",X14,"")</f>
        <v>46</v>
      </c>
      <c r="AF25" s="1">
        <f>IF(V12="TR",X14,"")</f>
        <v>46</v>
      </c>
      <c r="AG25" s="1">
        <f>IF(X12="TR",1,"")</f>
        <v>1</v>
      </c>
      <c r="AH25" s="1">
        <f>IF(X12="TR",V14,"")</f>
        <v>46</v>
      </c>
      <c r="AI25" s="1">
        <f>IF(Y12="EF",1,"")</f>
        <v>1</v>
      </c>
      <c r="AJ25" s="1">
        <f>IF(Y12="EF",V14,"")</f>
        <v>46</v>
      </c>
    </row>
    <row r="26" spans="1:36" ht="15.75" thickBot="1" x14ac:dyDescent="0.3">
      <c r="A26" s="35"/>
      <c r="B26" s="36"/>
      <c r="C26" s="36"/>
      <c r="D26" s="36"/>
      <c r="E26" s="37"/>
      <c r="F26" s="35"/>
      <c r="G26" s="36"/>
      <c r="H26" s="36"/>
      <c r="I26" s="36"/>
      <c r="J26" s="37"/>
      <c r="K26" s="38" t="s">
        <v>29</v>
      </c>
      <c r="L26" s="39">
        <v>0.10299999999999999</v>
      </c>
      <c r="M26" s="48"/>
      <c r="N26" s="49"/>
      <c r="O26" s="41"/>
      <c r="P26" s="42" t="s">
        <v>29</v>
      </c>
      <c r="Q26" s="39">
        <v>2.8180000000000001</v>
      </c>
      <c r="R26" s="48"/>
      <c r="S26" s="49"/>
      <c r="T26" s="41"/>
      <c r="U26" s="42" t="s">
        <v>29</v>
      </c>
      <c r="V26" s="39">
        <v>12.515000000000001</v>
      </c>
      <c r="W26" s="48"/>
      <c r="X26" s="49"/>
      <c r="Y26" s="41"/>
      <c r="AB26" s="1">
        <f>IF(V17="TR",V19,"")</f>
        <v>1</v>
      </c>
      <c r="AC26" s="1">
        <f>IF(V17="TR",V20,"")</f>
        <v>1</v>
      </c>
      <c r="AD26" s="1">
        <f>IF(V17="TR",V21,"")</f>
        <v>2.9000000000000001E-2</v>
      </c>
      <c r="AE26" s="1">
        <f>IF(X17="TR",X19,"")</f>
        <v>1</v>
      </c>
      <c r="AF26" s="1">
        <f>IF(V17="TR",X19,"")</f>
        <v>1</v>
      </c>
      <c r="AG26" s="1">
        <f>IF(X17="TR",1,"")</f>
        <v>1</v>
      </c>
      <c r="AH26" s="1">
        <f>IF(X17="TR",V19,"")</f>
        <v>1</v>
      </c>
      <c r="AI26" s="1">
        <f>IF(Y17="EF",1,"")</f>
        <v>1</v>
      </c>
      <c r="AJ26" s="1">
        <f>IF(Y17="EF",V19,"")</f>
        <v>1</v>
      </c>
    </row>
    <row r="27" spans="1:36" x14ac:dyDescent="0.25">
      <c r="A27" s="16"/>
      <c r="B27" s="17"/>
      <c r="C27" s="17"/>
      <c r="D27" s="17"/>
      <c r="E27" s="18"/>
      <c r="F27" s="16"/>
      <c r="G27" s="17"/>
      <c r="H27" s="17"/>
      <c r="I27" s="17"/>
      <c r="J27" s="18"/>
      <c r="K27" s="19" t="s">
        <v>41</v>
      </c>
      <c r="L27" s="55" t="s">
        <v>33</v>
      </c>
      <c r="M27" s="43"/>
      <c r="N27" s="56" t="s">
        <v>33</v>
      </c>
      <c r="O27" s="57" t="s">
        <v>34</v>
      </c>
      <c r="P27" s="19" t="s">
        <v>45</v>
      </c>
      <c r="Q27" s="55" t="s">
        <v>33</v>
      </c>
      <c r="R27" s="43"/>
      <c r="S27" s="56" t="s">
        <v>33</v>
      </c>
      <c r="T27" s="57" t="s">
        <v>34</v>
      </c>
      <c r="U27" s="23"/>
      <c r="V27" s="55"/>
      <c r="W27" s="43"/>
      <c r="X27" s="56"/>
      <c r="Y27" s="57"/>
      <c r="AB27" s="1">
        <f>IF(V22="TR",V24,"")</f>
        <v>309</v>
      </c>
      <c r="AC27" s="1">
        <f>IF(V22="TR",V25,"")</f>
        <v>21</v>
      </c>
      <c r="AD27" s="1">
        <f>IF(V22="TR",V26,"")</f>
        <v>12.515000000000001</v>
      </c>
      <c r="AE27" s="1">
        <f>IF(X22="TR",X24,"")</f>
        <v>129</v>
      </c>
      <c r="AF27" s="1">
        <f>IF(V22="TR",X24,"")</f>
        <v>129</v>
      </c>
      <c r="AG27" s="1">
        <f>IF(X22="TR",1,"")</f>
        <v>1</v>
      </c>
      <c r="AH27" s="1">
        <f>IF(X22="TR",V24,"")</f>
        <v>309</v>
      </c>
      <c r="AI27" s="1">
        <f>IF(Y22="EF",1,"")</f>
        <v>1</v>
      </c>
      <c r="AJ27" s="1">
        <f>IF(Y22="EF",V24,"")</f>
        <v>309</v>
      </c>
    </row>
    <row r="28" spans="1:36" x14ac:dyDescent="0.25">
      <c r="A28" s="25"/>
      <c r="B28" s="26"/>
      <c r="C28" s="26"/>
      <c r="D28" s="26"/>
      <c r="E28" s="27"/>
      <c r="F28" s="25"/>
      <c r="G28" s="26"/>
      <c r="H28" s="26"/>
      <c r="I28" s="26"/>
      <c r="J28" s="27"/>
      <c r="K28" s="28"/>
      <c r="L28" s="28"/>
      <c r="M28" s="44"/>
      <c r="N28" s="45"/>
      <c r="O28" s="29"/>
      <c r="P28" s="28"/>
      <c r="Q28" s="28"/>
      <c r="R28" s="44"/>
      <c r="S28" s="45"/>
      <c r="T28" s="29"/>
      <c r="U28" s="24"/>
      <c r="V28" s="28"/>
      <c r="W28" s="44"/>
      <c r="X28" s="45"/>
      <c r="Y28" s="29"/>
      <c r="AB28" s="1" t="str">
        <f>IF(V27="TR",V29,"")</f>
        <v/>
      </c>
      <c r="AC28" s="1" t="str">
        <f>IF(V27="TR",V30,"")</f>
        <v/>
      </c>
      <c r="AD28" s="1" t="str">
        <f>IF(V27="TR",V31,"")</f>
        <v/>
      </c>
      <c r="AE28" s="1" t="str">
        <f>IF(X27="TR",X29,"")</f>
        <v/>
      </c>
      <c r="AF28" s="1" t="str">
        <f>IF(V27="TR",X29,"")</f>
        <v/>
      </c>
      <c r="AG28" s="1" t="str">
        <f>IF(X27="TR",1,"")</f>
        <v/>
      </c>
      <c r="AH28" s="1" t="str">
        <f>IF(X27="TR",V29,"")</f>
        <v/>
      </c>
      <c r="AI28" s="1" t="str">
        <f>IF(Y27="EF",1,"")</f>
        <v/>
      </c>
      <c r="AJ28" s="1" t="str">
        <f>IF(Y27="EF",V29,"")</f>
        <v/>
      </c>
    </row>
    <row r="29" spans="1:36" x14ac:dyDescent="0.25">
      <c r="A29" s="25"/>
      <c r="B29" s="26"/>
      <c r="C29" s="26"/>
      <c r="D29" s="26"/>
      <c r="E29" s="27"/>
      <c r="F29" s="25"/>
      <c r="G29" s="26"/>
      <c r="H29" s="26"/>
      <c r="I29" s="26"/>
      <c r="J29" s="27"/>
      <c r="K29" s="15" t="s">
        <v>26</v>
      </c>
      <c r="L29" s="30">
        <v>35</v>
      </c>
      <c r="M29" s="44" t="s">
        <v>27</v>
      </c>
      <c r="N29" s="46">
        <v>33</v>
      </c>
      <c r="O29" s="31"/>
      <c r="P29" s="32" t="s">
        <v>26</v>
      </c>
      <c r="Q29" s="30">
        <v>21</v>
      </c>
      <c r="R29" s="44" t="s">
        <v>27</v>
      </c>
      <c r="S29" s="46">
        <v>18</v>
      </c>
      <c r="T29" s="31"/>
      <c r="U29" s="32" t="s">
        <v>26</v>
      </c>
      <c r="V29" s="30"/>
      <c r="W29" s="44" t="s">
        <v>27</v>
      </c>
      <c r="X29" s="46"/>
      <c r="Y29" s="31"/>
      <c r="AB29" s="1" t="str">
        <f>IF(V32="TR",V34,"")</f>
        <v/>
      </c>
      <c r="AC29" s="1" t="str">
        <f>IF(V32="TR",V35,"")</f>
        <v/>
      </c>
      <c r="AD29" s="1" t="str">
        <f>IF(V32="TR",V36,"")</f>
        <v/>
      </c>
      <c r="AE29" s="1" t="str">
        <f>IF(X32="TR",X34,"")</f>
        <v/>
      </c>
      <c r="AF29" s="1" t="str">
        <f>IF(V32="TR",X34,"")</f>
        <v/>
      </c>
      <c r="AG29" s="1" t="str">
        <f>IF(X32="TR",1,"")</f>
        <v/>
      </c>
      <c r="AH29" s="1" t="str">
        <f>IF(X32="TR",V34,"")</f>
        <v/>
      </c>
      <c r="AI29" s="1" t="str">
        <f>IF(Y32="EF",1,"")</f>
        <v/>
      </c>
      <c r="AJ29" s="1" t="str">
        <f>IF(Y32="EF",V34,"")</f>
        <v/>
      </c>
    </row>
    <row r="30" spans="1:36" x14ac:dyDescent="0.25">
      <c r="A30" s="25"/>
      <c r="B30" s="26"/>
      <c r="C30" s="26"/>
      <c r="D30" s="26"/>
      <c r="E30" s="27"/>
      <c r="F30" s="25"/>
      <c r="G30" s="26"/>
      <c r="H30" s="26"/>
      <c r="I30" s="26"/>
      <c r="J30" s="27"/>
      <c r="K30" s="15" t="s">
        <v>28</v>
      </c>
      <c r="L30" s="30">
        <v>22</v>
      </c>
      <c r="M30" s="44"/>
      <c r="N30" s="47"/>
      <c r="O30" s="34"/>
      <c r="P30" s="32" t="s">
        <v>28</v>
      </c>
      <c r="Q30" s="30">
        <v>17</v>
      </c>
      <c r="R30" s="44"/>
      <c r="S30" s="47"/>
      <c r="T30" s="34"/>
      <c r="U30" s="32" t="s">
        <v>28</v>
      </c>
      <c r="V30" s="30"/>
      <c r="W30" s="44"/>
      <c r="X30" s="47"/>
      <c r="Y30" s="34"/>
      <c r="AB30" s="1" t="str">
        <f>IF(V37="TR",V39,"")</f>
        <v/>
      </c>
      <c r="AC30" s="1" t="str">
        <f>IF(V37="TR",V40,"")</f>
        <v/>
      </c>
      <c r="AD30" s="1" t="str">
        <f>IF(V37="TR",V41,"")</f>
        <v/>
      </c>
      <c r="AE30" s="1" t="str">
        <f>IF(X37="TR",X39,"")</f>
        <v/>
      </c>
      <c r="AF30" s="1" t="str">
        <f>IF(V37="TR",X39,"")</f>
        <v/>
      </c>
      <c r="AG30" s="1" t="str">
        <f>IF(X37="TR",1,"")</f>
        <v/>
      </c>
      <c r="AH30" s="1" t="str">
        <f>IF(X37="TR",V39,"")</f>
        <v/>
      </c>
      <c r="AI30" s="1" t="str">
        <f>IF(Y37="EF",1,"")</f>
        <v/>
      </c>
      <c r="AJ30" s="1" t="str">
        <f>IF(Y37="EF",V39,"")</f>
        <v/>
      </c>
    </row>
    <row r="31" spans="1:36" ht="15.75" thickBot="1" x14ac:dyDescent="0.3">
      <c r="A31" s="35"/>
      <c r="B31" s="36"/>
      <c r="C31" s="36"/>
      <c r="D31" s="36"/>
      <c r="E31" s="37"/>
      <c r="F31" s="35"/>
      <c r="G31" s="36"/>
      <c r="H31" s="36"/>
      <c r="I31" s="36"/>
      <c r="J31" s="37"/>
      <c r="K31" s="38" t="s">
        <v>29</v>
      </c>
      <c r="L31" s="39">
        <v>1.252</v>
      </c>
      <c r="M31" s="48"/>
      <c r="N31" s="49"/>
      <c r="O31" s="41"/>
      <c r="P31" s="42" t="s">
        <v>29</v>
      </c>
      <c r="Q31" s="39">
        <v>0.66700000000000004</v>
      </c>
      <c r="R31" s="48"/>
      <c r="S31" s="49"/>
      <c r="T31" s="41"/>
      <c r="U31" s="42" t="s">
        <v>29</v>
      </c>
      <c r="V31" s="39"/>
      <c r="W31" s="48"/>
      <c r="X31" s="49"/>
      <c r="Y31" s="41"/>
    </row>
    <row r="32" spans="1:36" x14ac:dyDescent="0.25">
      <c r="A32" s="16"/>
      <c r="B32" s="17"/>
      <c r="C32" s="17"/>
      <c r="D32" s="17"/>
      <c r="E32" s="18"/>
      <c r="F32" s="16"/>
      <c r="G32" s="17"/>
      <c r="H32" s="17"/>
      <c r="I32" s="17"/>
      <c r="J32" s="18"/>
      <c r="K32" s="19" t="s">
        <v>117</v>
      </c>
      <c r="L32" s="55" t="s">
        <v>33</v>
      </c>
      <c r="M32" s="43"/>
      <c r="N32" s="56" t="s">
        <v>33</v>
      </c>
      <c r="O32" s="57" t="s">
        <v>34</v>
      </c>
      <c r="P32" s="19" t="s">
        <v>46</v>
      </c>
      <c r="Q32" s="55" t="s">
        <v>33</v>
      </c>
      <c r="R32" s="43"/>
      <c r="S32" s="56" t="s">
        <v>33</v>
      </c>
      <c r="T32" s="57" t="s">
        <v>34</v>
      </c>
      <c r="U32" s="23"/>
      <c r="V32" s="55"/>
      <c r="W32" s="43"/>
      <c r="X32" s="56"/>
      <c r="Y32" s="57"/>
    </row>
    <row r="33" spans="1:25" x14ac:dyDescent="0.25">
      <c r="A33" s="25"/>
      <c r="B33" s="26"/>
      <c r="C33" s="26"/>
      <c r="D33" s="26"/>
      <c r="E33" s="27"/>
      <c r="F33" s="25"/>
      <c r="G33" s="26"/>
      <c r="H33" s="26"/>
      <c r="I33" s="26"/>
      <c r="J33" s="27"/>
      <c r="K33" s="28"/>
      <c r="L33" s="28"/>
      <c r="M33" s="44"/>
      <c r="N33" s="45"/>
      <c r="O33" s="29"/>
      <c r="P33" s="28"/>
      <c r="Q33" s="28"/>
      <c r="R33" s="44"/>
      <c r="S33" s="45"/>
      <c r="T33" s="29"/>
      <c r="U33" s="24"/>
      <c r="V33" s="28"/>
      <c r="W33" s="44"/>
      <c r="X33" s="45"/>
      <c r="Y33" s="29"/>
    </row>
    <row r="34" spans="1:25" x14ac:dyDescent="0.25">
      <c r="A34" s="25"/>
      <c r="B34" s="26"/>
      <c r="C34" s="26"/>
      <c r="D34" s="26"/>
      <c r="E34" s="27"/>
      <c r="F34" s="25"/>
      <c r="G34" s="26"/>
      <c r="H34" s="26"/>
      <c r="I34" s="26"/>
      <c r="J34" s="27"/>
      <c r="K34" s="15" t="s">
        <v>26</v>
      </c>
      <c r="L34" s="30">
        <v>20</v>
      </c>
      <c r="M34" s="44" t="s">
        <v>27</v>
      </c>
      <c r="N34" s="46">
        <v>15</v>
      </c>
      <c r="O34" s="31"/>
      <c r="P34" s="32" t="s">
        <v>26</v>
      </c>
      <c r="Q34" s="30">
        <v>28</v>
      </c>
      <c r="R34" s="44" t="s">
        <v>27</v>
      </c>
      <c r="S34" s="46">
        <v>28</v>
      </c>
      <c r="T34" s="31"/>
      <c r="U34" s="32" t="s">
        <v>26</v>
      </c>
      <c r="V34" s="30"/>
      <c r="W34" s="44" t="s">
        <v>27</v>
      </c>
      <c r="X34" s="46"/>
      <c r="Y34" s="31"/>
    </row>
    <row r="35" spans="1:25" x14ac:dyDescent="0.25">
      <c r="A35" s="25"/>
      <c r="B35" s="26"/>
      <c r="C35" s="26"/>
      <c r="D35" s="26"/>
      <c r="E35" s="27"/>
      <c r="F35" s="25"/>
      <c r="G35" s="26"/>
      <c r="H35" s="26"/>
      <c r="I35" s="26"/>
      <c r="J35" s="27"/>
      <c r="K35" s="15" t="s">
        <v>28</v>
      </c>
      <c r="L35" s="30">
        <v>20</v>
      </c>
      <c r="M35" s="44"/>
      <c r="N35" s="47"/>
      <c r="O35" s="34"/>
      <c r="P35" s="32" t="s">
        <v>28</v>
      </c>
      <c r="Q35" s="30">
        <v>22</v>
      </c>
      <c r="R35" s="44"/>
      <c r="S35" s="47"/>
      <c r="T35" s="34"/>
      <c r="U35" s="32" t="s">
        <v>28</v>
      </c>
      <c r="V35" s="30"/>
      <c r="W35" s="44"/>
      <c r="X35" s="47"/>
      <c r="Y35" s="34"/>
    </row>
    <row r="36" spans="1:25" ht="15.75" thickBot="1" x14ac:dyDescent="0.3">
      <c r="A36" s="35"/>
      <c r="B36" s="36"/>
      <c r="C36" s="36"/>
      <c r="D36" s="36"/>
      <c r="E36" s="37"/>
      <c r="F36" s="35"/>
      <c r="G36" s="36"/>
      <c r="H36" s="36"/>
      <c r="I36" s="36"/>
      <c r="J36" s="37"/>
      <c r="K36" s="38" t="s">
        <v>29</v>
      </c>
      <c r="L36" s="39">
        <v>0.75600000000000001</v>
      </c>
      <c r="M36" s="48"/>
      <c r="N36" s="49"/>
      <c r="O36" s="41"/>
      <c r="P36" s="42" t="s">
        <v>29</v>
      </c>
      <c r="Q36" s="39">
        <v>0.95299999999999996</v>
      </c>
      <c r="R36" s="48"/>
      <c r="S36" s="49"/>
      <c r="T36" s="41"/>
      <c r="U36" s="42" t="s">
        <v>29</v>
      </c>
      <c r="V36" s="39"/>
      <c r="W36" s="48"/>
      <c r="X36" s="49"/>
      <c r="Y36" s="41"/>
    </row>
    <row r="37" spans="1:25" x14ac:dyDescent="0.25">
      <c r="A37" s="16"/>
      <c r="B37" s="17"/>
      <c r="C37" s="17"/>
      <c r="D37" s="17"/>
      <c r="E37" s="18"/>
      <c r="F37" s="16"/>
      <c r="G37" s="17"/>
      <c r="H37" s="17"/>
      <c r="I37" s="17"/>
      <c r="J37" s="18"/>
      <c r="K37" s="19" t="s">
        <v>50</v>
      </c>
      <c r="L37" s="55" t="s">
        <v>33</v>
      </c>
      <c r="M37" s="43"/>
      <c r="N37" s="56" t="s">
        <v>33</v>
      </c>
      <c r="O37" s="57" t="s">
        <v>34</v>
      </c>
      <c r="P37" s="19" t="s">
        <v>47</v>
      </c>
      <c r="Q37" s="55" t="s">
        <v>33</v>
      </c>
      <c r="R37" s="43"/>
      <c r="S37" s="56" t="s">
        <v>33</v>
      </c>
      <c r="T37" s="57" t="s">
        <v>34</v>
      </c>
      <c r="U37" s="23"/>
      <c r="V37" s="55"/>
      <c r="W37" s="43"/>
      <c r="X37" s="56"/>
      <c r="Y37" s="57"/>
    </row>
    <row r="38" spans="1:25" x14ac:dyDescent="0.25">
      <c r="A38" s="25"/>
      <c r="B38" s="26"/>
      <c r="C38" s="26"/>
      <c r="D38" s="26"/>
      <c r="E38" s="27"/>
      <c r="F38" s="25"/>
      <c r="G38" s="26"/>
      <c r="H38" s="26"/>
      <c r="I38" s="26"/>
      <c r="J38" s="27"/>
      <c r="K38" s="28"/>
      <c r="L38" s="28"/>
      <c r="M38" s="44"/>
      <c r="N38" s="45"/>
      <c r="O38" s="29"/>
      <c r="P38" s="28"/>
      <c r="Q38" s="28"/>
      <c r="R38" s="44"/>
      <c r="S38" s="45"/>
      <c r="T38" s="29"/>
      <c r="U38" s="24"/>
      <c r="V38" s="28"/>
      <c r="W38" s="44"/>
      <c r="X38" s="45"/>
      <c r="Y38" s="29"/>
    </row>
    <row r="39" spans="1:25" x14ac:dyDescent="0.25">
      <c r="A39" s="25"/>
      <c r="B39" s="26"/>
      <c r="C39" s="26"/>
      <c r="D39" s="26"/>
      <c r="E39" s="27"/>
      <c r="F39" s="25"/>
      <c r="G39" s="26"/>
      <c r="H39" s="26"/>
      <c r="I39" s="26"/>
      <c r="J39" s="27"/>
      <c r="K39" s="15" t="s">
        <v>26</v>
      </c>
      <c r="L39" s="30">
        <v>79</v>
      </c>
      <c r="M39" s="44" t="s">
        <v>27</v>
      </c>
      <c r="N39" s="46">
        <v>47</v>
      </c>
      <c r="O39" s="31"/>
      <c r="P39" s="32" t="s">
        <v>26</v>
      </c>
      <c r="Q39" s="30">
        <v>14</v>
      </c>
      <c r="R39" s="44" t="s">
        <v>27</v>
      </c>
      <c r="S39" s="46">
        <v>12</v>
      </c>
      <c r="T39" s="31"/>
      <c r="U39" s="32" t="s">
        <v>26</v>
      </c>
      <c r="V39" s="30"/>
      <c r="W39" s="44" t="s">
        <v>27</v>
      </c>
      <c r="X39" s="46"/>
      <c r="Y39" s="31"/>
    </row>
    <row r="40" spans="1:25" x14ac:dyDescent="0.25">
      <c r="A40" s="25"/>
      <c r="B40" s="26"/>
      <c r="C40" s="26"/>
      <c r="D40" s="26"/>
      <c r="E40" s="27"/>
      <c r="F40" s="25"/>
      <c r="G40" s="26"/>
      <c r="H40" s="26"/>
      <c r="I40" s="26"/>
      <c r="J40" s="27"/>
      <c r="K40" s="15" t="s">
        <v>28</v>
      </c>
      <c r="L40" s="30">
        <v>37</v>
      </c>
      <c r="M40" s="44"/>
      <c r="N40" s="47"/>
      <c r="O40" s="34"/>
      <c r="P40" s="32" t="s">
        <v>28</v>
      </c>
      <c r="Q40" s="30">
        <v>11</v>
      </c>
      <c r="R40" s="44"/>
      <c r="S40" s="47"/>
      <c r="T40" s="34"/>
      <c r="U40" s="32" t="s">
        <v>28</v>
      </c>
      <c r="V40" s="30"/>
      <c r="W40" s="44"/>
      <c r="X40" s="47"/>
      <c r="Y40" s="34"/>
    </row>
    <row r="41" spans="1:25" ht="15.75" thickBot="1" x14ac:dyDescent="0.3">
      <c r="A41" s="35"/>
      <c r="B41" s="36"/>
      <c r="C41" s="36"/>
      <c r="D41" s="36"/>
      <c r="E41" s="37"/>
      <c r="F41" s="35"/>
      <c r="G41" s="36"/>
      <c r="H41" s="36"/>
      <c r="I41" s="36"/>
      <c r="J41" s="37"/>
      <c r="K41" s="38" t="s">
        <v>29</v>
      </c>
      <c r="L41" s="39">
        <v>2.1440000000000001</v>
      </c>
      <c r="M41" s="48"/>
      <c r="N41" s="49"/>
      <c r="O41" s="41"/>
      <c r="P41" s="42" t="s">
        <v>29</v>
      </c>
      <c r="Q41" s="39">
        <v>0.39900000000000002</v>
      </c>
      <c r="R41" s="48"/>
      <c r="S41" s="49"/>
      <c r="T41" s="41"/>
      <c r="U41" s="42" t="s">
        <v>29</v>
      </c>
      <c r="V41" s="39"/>
      <c r="W41" s="48"/>
      <c r="X41" s="49"/>
      <c r="Y41" s="41"/>
    </row>
    <row r="43" spans="1:25" ht="15.75" thickBot="1" x14ac:dyDescent="0.3"/>
    <row r="44" spans="1:25" ht="62.25" thickBot="1" x14ac:dyDescent="0.95">
      <c r="A44" s="159">
        <f>A1+1</f>
        <v>42493</v>
      </c>
      <c r="B44" s="160"/>
      <c r="C44" s="160"/>
      <c r="D44" s="160"/>
      <c r="E44" s="160"/>
      <c r="F44" s="160"/>
      <c r="G44" s="160"/>
      <c r="H44" s="160"/>
      <c r="I44" s="160"/>
      <c r="J44" s="160"/>
      <c r="K44" s="160"/>
      <c r="L44" s="160"/>
      <c r="M44" s="160"/>
      <c r="N44" s="160"/>
      <c r="O44" s="160"/>
      <c r="P44" s="160"/>
      <c r="Q44" s="160"/>
      <c r="R44" s="160"/>
      <c r="S44" s="160"/>
      <c r="T44" s="160"/>
      <c r="U44" s="160"/>
      <c r="V44" s="160"/>
      <c r="W44" s="160"/>
      <c r="X44" s="160"/>
      <c r="Y44" s="161"/>
    </row>
    <row r="45" spans="1:25" ht="21" x14ac:dyDescent="0.35">
      <c r="A45" s="51"/>
      <c r="B45" s="51"/>
      <c r="C45" s="51"/>
      <c r="D45" s="51"/>
      <c r="E45" s="51"/>
      <c r="F45" s="51"/>
      <c r="G45" s="51"/>
      <c r="H45" s="51"/>
      <c r="I45" s="51"/>
      <c r="J45" s="51"/>
      <c r="K45" s="51"/>
      <c r="L45" s="51"/>
      <c r="M45" s="51"/>
      <c r="N45" s="51"/>
      <c r="O45" s="51"/>
      <c r="P45" s="51"/>
      <c r="Q45" s="51"/>
      <c r="R45" s="51"/>
      <c r="S45" s="51"/>
      <c r="T45" s="51"/>
      <c r="U45" s="51"/>
      <c r="V45" s="51"/>
      <c r="W45" s="51"/>
      <c r="X45" s="51"/>
      <c r="Y45" s="51"/>
    </row>
    <row r="46" spans="1:25" ht="21" x14ac:dyDescent="0.35">
      <c r="A46" s="51"/>
      <c r="B46" s="51"/>
      <c r="C46" s="51"/>
      <c r="D46" s="51"/>
      <c r="E46" s="51"/>
      <c r="F46" s="51"/>
      <c r="G46" s="51"/>
      <c r="H46" s="51"/>
      <c r="I46" s="51"/>
      <c r="J46" s="51"/>
      <c r="K46" s="51"/>
      <c r="L46" s="51"/>
      <c r="M46" s="51"/>
      <c r="N46" s="51"/>
      <c r="O46" s="51"/>
      <c r="P46" s="51"/>
      <c r="Q46" s="51"/>
      <c r="R46" s="51"/>
      <c r="S46" s="51"/>
      <c r="T46" s="51"/>
      <c r="U46" s="51"/>
      <c r="V46" s="51"/>
      <c r="W46" s="51"/>
      <c r="X46" s="51"/>
      <c r="Y46" s="51"/>
    </row>
    <row r="47" spans="1:25" ht="21" x14ac:dyDescent="0.35">
      <c r="A47" s="162" t="s">
        <v>0</v>
      </c>
      <c r="B47" s="162"/>
      <c r="C47" s="162"/>
      <c r="D47" s="162"/>
      <c r="E47" s="51"/>
      <c r="F47" s="162" t="s">
        <v>1</v>
      </c>
      <c r="G47" s="162"/>
      <c r="H47" s="162"/>
      <c r="I47" s="162"/>
      <c r="J47" s="51"/>
      <c r="K47" s="162" t="s">
        <v>2</v>
      </c>
      <c r="L47" s="162"/>
      <c r="M47" s="162"/>
      <c r="N47" s="162"/>
      <c r="O47" s="51"/>
      <c r="P47" s="162" t="s">
        <v>3</v>
      </c>
      <c r="Q47" s="162"/>
      <c r="R47" s="162"/>
      <c r="S47" s="162"/>
      <c r="T47" s="51"/>
      <c r="U47" s="162" t="s">
        <v>4</v>
      </c>
      <c r="V47" s="162"/>
      <c r="W47" s="162"/>
      <c r="X47" s="162"/>
      <c r="Y47" s="51"/>
    </row>
    <row r="48" spans="1:25" x14ac:dyDescent="0.25">
      <c r="A48" s="3" t="s">
        <v>5</v>
      </c>
      <c r="B48" s="3"/>
      <c r="C48" s="3"/>
      <c r="D48" s="3">
        <f>SUM(L59,L64,L69,L74,L79,L84,Q59,Q64,Q69,Q74,Q79,Q84,V59,V64,V69,V74,V79,V84)</f>
        <v>20.907999999999998</v>
      </c>
      <c r="E48" s="4"/>
      <c r="F48" s="5" t="s">
        <v>6</v>
      </c>
      <c r="G48" s="5"/>
      <c r="H48" s="5"/>
      <c r="I48" s="5">
        <f>SUM(N57,N62,N67,N72,N77,N82,S57,S62,S67,S72,S77,S82,X57,X62,X67,X72,X77,X82)</f>
        <v>546</v>
      </c>
      <c r="J48" s="4"/>
      <c r="K48" s="6" t="s">
        <v>7</v>
      </c>
      <c r="L48" s="6"/>
      <c r="M48" s="6"/>
      <c r="N48" s="6">
        <f>AB55</f>
        <v>918</v>
      </c>
      <c r="O48" s="4"/>
      <c r="P48" s="7" t="s">
        <v>8</v>
      </c>
      <c r="Q48" s="8"/>
      <c r="R48" s="8"/>
      <c r="S48" s="8">
        <f>AE55</f>
        <v>546</v>
      </c>
      <c r="T48" s="4"/>
      <c r="U48" s="9" t="s">
        <v>9</v>
      </c>
      <c r="V48" s="9"/>
      <c r="W48" s="9"/>
      <c r="X48" s="9">
        <f>AG55-AI55</f>
        <v>0</v>
      </c>
      <c r="Y48" s="4"/>
    </row>
    <row r="49" spans="1:36" x14ac:dyDescent="0.25">
      <c r="A49" s="10" t="s">
        <v>10</v>
      </c>
      <c r="B49" s="10"/>
      <c r="C49" s="10"/>
      <c r="D49" s="10">
        <f>SUM(L57,L62,L67,L72,L77,L82,Q57,Q62,Q67,Q72,Q77,Q82,V57,V62,V67,V72,V77,V82)</f>
        <v>918</v>
      </c>
      <c r="F49" s="5" t="s">
        <v>11</v>
      </c>
      <c r="G49" s="5"/>
      <c r="H49" s="5"/>
      <c r="I49" s="5">
        <f>D49-I48</f>
        <v>372</v>
      </c>
      <c r="K49" s="6" t="s">
        <v>12</v>
      </c>
      <c r="L49" s="6"/>
      <c r="M49" s="6"/>
      <c r="N49" s="6">
        <f>AC55</f>
        <v>226</v>
      </c>
      <c r="P49" s="8" t="s">
        <v>13</v>
      </c>
      <c r="Q49" s="8"/>
      <c r="R49" s="8"/>
      <c r="S49" s="11">
        <f>AF55-AE55</f>
        <v>0</v>
      </c>
      <c r="U49" s="9" t="s">
        <v>14</v>
      </c>
      <c r="V49" s="9"/>
      <c r="W49" s="9"/>
      <c r="X49" s="9">
        <f>AH55-AJ55</f>
        <v>0</v>
      </c>
    </row>
    <row r="50" spans="1:36" x14ac:dyDescent="0.25">
      <c r="A50" s="12" t="s">
        <v>15</v>
      </c>
      <c r="B50" s="12"/>
      <c r="C50" s="12"/>
      <c r="D50" s="12">
        <f>SUM(L58,L63,L68,L73,L78,L83,Q58,Q63,Q68,Q73,Q78,Q83,V58,V63,V68,V73,V78,V83)</f>
        <v>226</v>
      </c>
      <c r="K50" s="6" t="s">
        <v>16</v>
      </c>
      <c r="L50" s="6"/>
      <c r="M50" s="6"/>
      <c r="N50" s="6">
        <f>AD55</f>
        <v>20.907999999999998</v>
      </c>
    </row>
    <row r="51" spans="1:36" x14ac:dyDescent="0.25">
      <c r="A51" s="13" t="s">
        <v>17</v>
      </c>
      <c r="B51" s="13"/>
      <c r="C51" s="13"/>
      <c r="D51" s="13">
        <f>COUNTA(K55,K60,K65,K70,K75,K80,P55,P60,P65,P70,P75,P80,U55,U60,U65,U70,U75,U80)</f>
        <v>18</v>
      </c>
    </row>
    <row r="52" spans="1:36" s="14" customFormat="1" x14ac:dyDescent="0.25">
      <c r="K52" s="6" t="s">
        <v>18</v>
      </c>
      <c r="L52" s="6"/>
      <c r="M52" s="6"/>
      <c r="N52" s="6">
        <f>D49-N48</f>
        <v>0</v>
      </c>
      <c r="P52" s="7" t="s">
        <v>19</v>
      </c>
      <c r="Q52" s="8"/>
      <c r="R52" s="8"/>
      <c r="S52" s="8">
        <f>I48-S48</f>
        <v>0</v>
      </c>
    </row>
    <row r="53" spans="1:36" s="14" customFormat="1" ht="15.75" thickBot="1" x14ac:dyDescent="0.3">
      <c r="K53" s="6" t="s">
        <v>20</v>
      </c>
      <c r="L53" s="6"/>
      <c r="M53" s="6"/>
      <c r="N53" s="6">
        <f>D50-N49</f>
        <v>0</v>
      </c>
      <c r="P53" s="15"/>
    </row>
    <row r="54" spans="1:36" ht="15.75" thickBot="1" x14ac:dyDescent="0.3">
      <c r="A54" s="167" t="s">
        <v>21</v>
      </c>
      <c r="B54" s="167"/>
      <c r="C54" s="167"/>
      <c r="D54" s="167"/>
      <c r="E54" s="167"/>
      <c r="F54" s="164" t="s">
        <v>22</v>
      </c>
      <c r="G54" s="165"/>
      <c r="H54" s="165"/>
      <c r="I54" s="165"/>
      <c r="J54" s="166"/>
      <c r="K54" s="164" t="s">
        <v>23</v>
      </c>
      <c r="L54" s="165"/>
      <c r="M54" s="165"/>
      <c r="N54" s="165"/>
      <c r="O54" s="166"/>
      <c r="P54" s="164" t="s">
        <v>24</v>
      </c>
      <c r="Q54" s="165"/>
      <c r="R54" s="165"/>
      <c r="S54" s="165"/>
      <c r="T54" s="166"/>
      <c r="U54" s="164" t="s">
        <v>25</v>
      </c>
      <c r="V54" s="165"/>
      <c r="W54" s="165"/>
      <c r="X54" s="165"/>
      <c r="Y54" s="168"/>
      <c r="AB54" s="163" t="s">
        <v>30</v>
      </c>
      <c r="AC54" s="163"/>
      <c r="AD54" s="163"/>
      <c r="AE54" s="163" t="s">
        <v>31</v>
      </c>
      <c r="AF54" s="163"/>
      <c r="AG54" s="163" t="s">
        <v>32</v>
      </c>
      <c r="AH54" s="163"/>
      <c r="AI54" s="163"/>
      <c r="AJ54" s="163"/>
    </row>
    <row r="55" spans="1:36" x14ac:dyDescent="0.25">
      <c r="A55" s="16"/>
      <c r="B55" s="17"/>
      <c r="C55" s="17"/>
      <c r="D55" s="17"/>
      <c r="E55" s="18"/>
      <c r="F55" s="16"/>
      <c r="G55" s="17"/>
      <c r="H55" s="17"/>
      <c r="I55" s="17"/>
      <c r="J55" s="18"/>
      <c r="K55" s="19" t="s">
        <v>55</v>
      </c>
      <c r="L55" s="55" t="s">
        <v>33</v>
      </c>
      <c r="M55" s="43"/>
      <c r="N55" s="56" t="s">
        <v>33</v>
      </c>
      <c r="O55" s="57" t="s">
        <v>34</v>
      </c>
      <c r="P55" s="23" t="s">
        <v>67</v>
      </c>
      <c r="Q55" s="55" t="s">
        <v>33</v>
      </c>
      <c r="R55" s="43"/>
      <c r="S55" s="56" t="s">
        <v>33</v>
      </c>
      <c r="T55" s="57" t="s">
        <v>34</v>
      </c>
      <c r="U55" s="24" t="s">
        <v>75</v>
      </c>
      <c r="V55" s="55" t="s">
        <v>33</v>
      </c>
      <c r="W55" s="43"/>
      <c r="X55" s="56" t="s">
        <v>33</v>
      </c>
      <c r="Y55" s="57" t="s">
        <v>34</v>
      </c>
      <c r="AB55" s="1">
        <f t="shared" ref="AB55:AJ55" si="1">SUM(AB56:AB73)</f>
        <v>918</v>
      </c>
      <c r="AC55" s="1">
        <f t="shared" si="1"/>
        <v>226</v>
      </c>
      <c r="AD55" s="1">
        <f t="shared" si="1"/>
        <v>20.907999999999998</v>
      </c>
      <c r="AE55" s="1">
        <f t="shared" si="1"/>
        <v>546</v>
      </c>
      <c r="AF55" s="1">
        <f t="shared" si="1"/>
        <v>546</v>
      </c>
      <c r="AG55" s="1">
        <f t="shared" si="1"/>
        <v>18</v>
      </c>
      <c r="AH55" s="1">
        <f t="shared" si="1"/>
        <v>918</v>
      </c>
      <c r="AI55" s="1">
        <f t="shared" si="1"/>
        <v>18</v>
      </c>
      <c r="AJ55" s="1">
        <f t="shared" si="1"/>
        <v>918</v>
      </c>
    </row>
    <row r="56" spans="1:36" x14ac:dyDescent="0.25">
      <c r="A56" s="25"/>
      <c r="B56" s="26"/>
      <c r="C56" s="26"/>
      <c r="D56" s="26"/>
      <c r="E56" s="27"/>
      <c r="F56" s="25"/>
      <c r="G56" s="26"/>
      <c r="H56" s="26"/>
      <c r="I56" s="26"/>
      <c r="J56" s="27"/>
      <c r="K56" s="28"/>
      <c r="L56" s="28"/>
      <c r="M56" s="44"/>
      <c r="N56" s="45"/>
      <c r="O56" s="29"/>
      <c r="P56" s="24"/>
      <c r="Q56" s="28"/>
      <c r="R56" s="44"/>
      <c r="S56" s="45"/>
      <c r="T56" s="29"/>
      <c r="U56" s="24"/>
      <c r="V56" s="28"/>
      <c r="W56" s="44"/>
      <c r="X56" s="45"/>
      <c r="Y56" s="29"/>
      <c r="AB56" s="14">
        <f>IF(L55="TR",L57,"")</f>
        <v>50</v>
      </c>
      <c r="AC56" s="14">
        <f>IF(L55="TR",L58,"")</f>
        <v>0</v>
      </c>
      <c r="AD56" s="14">
        <f>IF(L55="TR",L59,"")</f>
        <v>0</v>
      </c>
      <c r="AE56" s="14">
        <f>IF(N55="TR",N57,"")</f>
        <v>42</v>
      </c>
      <c r="AF56" s="14">
        <f>IF(L55="TR",N57,"")</f>
        <v>42</v>
      </c>
      <c r="AG56" s="14">
        <f>IF(N55="TR",1,"")</f>
        <v>1</v>
      </c>
      <c r="AH56" s="14">
        <f>IF(N55="TR",L57,"")</f>
        <v>50</v>
      </c>
      <c r="AI56" s="14">
        <f>IF(O55="EF",1,"")</f>
        <v>1</v>
      </c>
      <c r="AJ56" s="14">
        <f>IF(O55="EF",L57,"")</f>
        <v>50</v>
      </c>
    </row>
    <row r="57" spans="1:36" x14ac:dyDescent="0.25">
      <c r="A57" s="25"/>
      <c r="B57" s="26"/>
      <c r="C57" s="26"/>
      <c r="D57" s="26"/>
      <c r="E57" s="27"/>
      <c r="F57" s="25"/>
      <c r="G57" s="26"/>
      <c r="H57" s="26"/>
      <c r="I57" s="26"/>
      <c r="J57" s="27"/>
      <c r="K57" s="15" t="s">
        <v>26</v>
      </c>
      <c r="L57" s="30">
        <v>50</v>
      </c>
      <c r="M57" s="44" t="s">
        <v>27</v>
      </c>
      <c r="N57" s="46">
        <v>42</v>
      </c>
      <c r="O57" s="31"/>
      <c r="P57" s="32" t="s">
        <v>26</v>
      </c>
      <c r="Q57" s="30">
        <v>16</v>
      </c>
      <c r="R57" s="44" t="s">
        <v>27</v>
      </c>
      <c r="S57" s="46">
        <v>16</v>
      </c>
      <c r="T57" s="31"/>
      <c r="U57" s="32" t="s">
        <v>26</v>
      </c>
      <c r="V57" s="30">
        <v>20</v>
      </c>
      <c r="W57" s="44" t="s">
        <v>27</v>
      </c>
      <c r="X57" s="46">
        <v>11</v>
      </c>
      <c r="Y57" s="31"/>
      <c r="AB57" s="14">
        <f>IF(L60="TR",L62,"")</f>
        <v>32</v>
      </c>
      <c r="AC57" s="14">
        <f>IF(L60="TR",L63,"")</f>
        <v>12</v>
      </c>
      <c r="AD57" s="14">
        <f>IF(L60="TR",L64,"")</f>
        <v>0.58199999999999996</v>
      </c>
      <c r="AE57" s="14">
        <f>IF(N60="TR",N62,"")</f>
        <v>19</v>
      </c>
      <c r="AF57" s="14">
        <f>IF(L60="TR",N62,"")</f>
        <v>19</v>
      </c>
      <c r="AG57" s="14">
        <f>IF(N60="TR",1,"")</f>
        <v>1</v>
      </c>
      <c r="AH57" s="14">
        <f>IF(N60="TR",L62,"")</f>
        <v>32</v>
      </c>
      <c r="AI57" s="14">
        <f>IF(O60="EF",1,"")</f>
        <v>1</v>
      </c>
      <c r="AJ57" s="14">
        <f>IF(O60="EF",L62,"")</f>
        <v>32</v>
      </c>
    </row>
    <row r="58" spans="1:36" x14ac:dyDescent="0.25">
      <c r="A58" s="25"/>
      <c r="B58" s="26"/>
      <c r="C58" s="26"/>
      <c r="D58" s="26"/>
      <c r="E58" s="27"/>
      <c r="F58" s="25"/>
      <c r="G58" s="26"/>
      <c r="H58" s="26"/>
      <c r="I58" s="26"/>
      <c r="J58" s="27"/>
      <c r="K58" s="15" t="s">
        <v>28</v>
      </c>
      <c r="L58" s="30"/>
      <c r="M58" s="44"/>
      <c r="N58" s="47"/>
      <c r="O58" s="34"/>
      <c r="P58" s="32" t="s">
        <v>28</v>
      </c>
      <c r="Q58" s="30">
        <v>9</v>
      </c>
      <c r="R58" s="44"/>
      <c r="S58" s="47"/>
      <c r="T58" s="34"/>
      <c r="U58" s="32" t="s">
        <v>28</v>
      </c>
      <c r="V58" s="30">
        <v>5</v>
      </c>
      <c r="W58" s="44"/>
      <c r="X58" s="47"/>
      <c r="Y58" s="34"/>
      <c r="AB58" s="1">
        <f>IF(L65="TR",L67,"")</f>
        <v>54</v>
      </c>
      <c r="AC58" s="1">
        <f>IF(L65="TR",L68,"")</f>
        <v>13</v>
      </c>
      <c r="AD58" s="1">
        <f>IF(L65="TR",L69,"")</f>
        <v>0.83499999999999996</v>
      </c>
      <c r="AE58" s="1">
        <f>IF(N65="TR",N67,"")</f>
        <v>25</v>
      </c>
      <c r="AF58" s="1">
        <f>IF(L65="TR",N67,"")</f>
        <v>25</v>
      </c>
      <c r="AG58" s="1">
        <f>IF(N65="TR",1,"")</f>
        <v>1</v>
      </c>
      <c r="AH58" s="1">
        <f>IF(N65="TR",L67,"")</f>
        <v>54</v>
      </c>
      <c r="AI58" s="1">
        <f>IF(O65="EF",1,"")</f>
        <v>1</v>
      </c>
      <c r="AJ58" s="1">
        <f>IF(O65="EF",L67,"")</f>
        <v>54</v>
      </c>
    </row>
    <row r="59" spans="1:36" ht="15.75" thickBot="1" x14ac:dyDescent="0.3">
      <c r="A59" s="35"/>
      <c r="B59" s="36"/>
      <c r="C59" s="36"/>
      <c r="D59" s="36"/>
      <c r="E59" s="37"/>
      <c r="F59" s="35"/>
      <c r="G59" s="36"/>
      <c r="H59" s="36"/>
      <c r="I59" s="36"/>
      <c r="J59" s="37"/>
      <c r="K59" s="38" t="s">
        <v>29</v>
      </c>
      <c r="L59" s="39"/>
      <c r="M59" s="48"/>
      <c r="N59" s="49"/>
      <c r="O59" s="41"/>
      <c r="P59" s="42" t="s">
        <v>29</v>
      </c>
      <c r="Q59" s="39">
        <v>0.46500000000000002</v>
      </c>
      <c r="R59" s="48"/>
      <c r="S59" s="49"/>
      <c r="T59" s="41"/>
      <c r="U59" s="42" t="s">
        <v>29</v>
      </c>
      <c r="V59" s="39">
        <v>0.41799999999999998</v>
      </c>
      <c r="W59" s="48"/>
      <c r="X59" s="49"/>
      <c r="Y59" s="41"/>
      <c r="AB59" s="1">
        <f>IF(L70="TR",L72,"")</f>
        <v>29</v>
      </c>
      <c r="AC59" s="1">
        <f>IF(L70="TR",L73,"")</f>
        <v>5</v>
      </c>
      <c r="AD59" s="1">
        <f>IF(L70="TR",L74,"")</f>
        <v>0.69</v>
      </c>
      <c r="AE59" s="1">
        <f>IF(N70="TR",N72,"")</f>
        <v>18</v>
      </c>
      <c r="AF59" s="1">
        <f>IF(L70="TR",N72,"")</f>
        <v>18</v>
      </c>
      <c r="AG59" s="1">
        <f>IF(N70="TR",1,"")</f>
        <v>1</v>
      </c>
      <c r="AH59" s="1">
        <f>IF(N70="TR",L72,"")</f>
        <v>29</v>
      </c>
      <c r="AI59" s="1">
        <f>IF(O70="EF",1,"")</f>
        <v>1</v>
      </c>
      <c r="AJ59" s="1">
        <f>IF(O70="EF",L72,"")</f>
        <v>29</v>
      </c>
    </row>
    <row r="60" spans="1:36" x14ac:dyDescent="0.25">
      <c r="A60" s="16"/>
      <c r="B60" s="17"/>
      <c r="C60" s="17"/>
      <c r="D60" s="17"/>
      <c r="E60" s="18"/>
      <c r="F60" s="16"/>
      <c r="G60" s="17"/>
      <c r="H60" s="17"/>
      <c r="I60" s="17"/>
      <c r="J60" s="18"/>
      <c r="K60" s="19" t="s">
        <v>56</v>
      </c>
      <c r="L60" s="55" t="s">
        <v>33</v>
      </c>
      <c r="M60" s="43"/>
      <c r="N60" s="56" t="s">
        <v>33</v>
      </c>
      <c r="O60" s="57" t="s">
        <v>34</v>
      </c>
      <c r="P60" s="23" t="s">
        <v>70</v>
      </c>
      <c r="Q60" s="55" t="s">
        <v>33</v>
      </c>
      <c r="R60" s="43"/>
      <c r="S60" s="56" t="s">
        <v>33</v>
      </c>
      <c r="T60" s="57" t="s">
        <v>34</v>
      </c>
      <c r="U60" s="23" t="s">
        <v>76</v>
      </c>
      <c r="V60" s="55" t="s">
        <v>33</v>
      </c>
      <c r="W60" s="43"/>
      <c r="X60" s="56" t="s">
        <v>33</v>
      </c>
      <c r="Y60" s="57" t="s">
        <v>34</v>
      </c>
      <c r="AB60" s="1">
        <f>IF(L75="TR",L77,"")</f>
        <v>3</v>
      </c>
      <c r="AC60" s="1">
        <f>IF(L75="TR",L78,"")</f>
        <v>3</v>
      </c>
      <c r="AD60" s="1">
        <f>IF(L75="TR",L79,"")</f>
        <v>3.7999999999999999E-2</v>
      </c>
      <c r="AE60" s="1">
        <f>IF(N75="TR",N77,"")</f>
        <v>3</v>
      </c>
      <c r="AF60" s="1">
        <f>IF(L75="TR",N77,"")</f>
        <v>3</v>
      </c>
      <c r="AG60" s="1">
        <f>IF(N75="TR",1,"")</f>
        <v>1</v>
      </c>
      <c r="AH60" s="1">
        <f>IF(N75="TR",L77,"")</f>
        <v>3</v>
      </c>
      <c r="AI60" s="1">
        <f>IF(O75="EF",1,"")</f>
        <v>1</v>
      </c>
      <c r="AJ60" s="1">
        <f>IF(O75="EF",L77,"")</f>
        <v>3</v>
      </c>
    </row>
    <row r="61" spans="1:36" x14ac:dyDescent="0.25">
      <c r="A61" s="25"/>
      <c r="B61" s="26"/>
      <c r="C61" s="26"/>
      <c r="D61" s="26"/>
      <c r="E61" s="27"/>
      <c r="F61" s="25"/>
      <c r="G61" s="26"/>
      <c r="H61" s="26"/>
      <c r="I61" s="26"/>
      <c r="J61" s="27"/>
      <c r="K61" s="28"/>
      <c r="L61" s="28"/>
      <c r="M61" s="44"/>
      <c r="N61" s="45"/>
      <c r="O61" s="29"/>
      <c r="P61" s="24"/>
      <c r="Q61" s="28"/>
      <c r="R61" s="44"/>
      <c r="S61" s="45"/>
      <c r="T61" s="29"/>
      <c r="U61" s="24"/>
      <c r="V61" s="28"/>
      <c r="W61" s="44"/>
      <c r="X61" s="45"/>
      <c r="Y61" s="29"/>
      <c r="AB61" s="1">
        <f>IF(L80="TR",L82,"")</f>
        <v>46</v>
      </c>
      <c r="AC61" s="1">
        <f>IF(L80="TR",L83,"")</f>
        <v>9</v>
      </c>
      <c r="AD61" s="1">
        <f>IF(L80="TR",L84,"")</f>
        <v>1.4410000000000001</v>
      </c>
      <c r="AE61" s="1">
        <f>IF(N80="TR",N82,"")</f>
        <v>46</v>
      </c>
      <c r="AF61" s="1">
        <f>IF(L80="TR",N82,"")</f>
        <v>46</v>
      </c>
      <c r="AG61" s="1">
        <f>IF(N80="TR",1,"")</f>
        <v>1</v>
      </c>
      <c r="AH61" s="1">
        <f>IF(N80="TR",L82,"")</f>
        <v>46</v>
      </c>
      <c r="AI61" s="1">
        <f>IF(O80="EF",1,"")</f>
        <v>1</v>
      </c>
      <c r="AJ61" s="1">
        <f>IF(O80="EF",L82,"")</f>
        <v>46</v>
      </c>
    </row>
    <row r="62" spans="1:36" x14ac:dyDescent="0.25">
      <c r="A62" s="25"/>
      <c r="B62" s="26"/>
      <c r="C62" s="26"/>
      <c r="D62" s="26"/>
      <c r="E62" s="27"/>
      <c r="F62" s="25"/>
      <c r="G62" s="26"/>
      <c r="H62" s="26"/>
      <c r="I62" s="26"/>
      <c r="J62" s="27"/>
      <c r="K62" s="15" t="s">
        <v>26</v>
      </c>
      <c r="L62" s="30">
        <v>32</v>
      </c>
      <c r="M62" s="44" t="s">
        <v>27</v>
      </c>
      <c r="N62" s="46">
        <v>19</v>
      </c>
      <c r="O62" s="31"/>
      <c r="P62" s="32" t="s">
        <v>26</v>
      </c>
      <c r="Q62" s="30">
        <v>170</v>
      </c>
      <c r="R62" s="44" t="s">
        <v>27</v>
      </c>
      <c r="S62" s="46">
        <v>141</v>
      </c>
      <c r="T62" s="31"/>
      <c r="U62" s="32" t="s">
        <v>26</v>
      </c>
      <c r="V62" s="30">
        <v>31</v>
      </c>
      <c r="W62" s="44" t="s">
        <v>27</v>
      </c>
      <c r="X62" s="46">
        <v>8</v>
      </c>
      <c r="Y62" s="31"/>
      <c r="AB62" s="1">
        <f>IF(Q55="TR",Q57,"")</f>
        <v>16</v>
      </c>
      <c r="AC62" s="1">
        <f>IF(Q55="TR",Q58,"")</f>
        <v>9</v>
      </c>
      <c r="AD62" s="1">
        <f>IF(Q55="TR",Q59,"")</f>
        <v>0.46500000000000002</v>
      </c>
      <c r="AE62" s="1">
        <f>IF(S55="TR",S57,"")</f>
        <v>16</v>
      </c>
      <c r="AF62" s="1">
        <f>IF(Q55="TR",S57,"")</f>
        <v>16</v>
      </c>
      <c r="AG62" s="1">
        <f>IF(S55="TR",1,"")</f>
        <v>1</v>
      </c>
      <c r="AH62" s="1">
        <f>IF(S55="TR",Q57,"")</f>
        <v>16</v>
      </c>
      <c r="AI62" s="1">
        <f>IF(T55="EF",1,"")</f>
        <v>1</v>
      </c>
      <c r="AJ62" s="1">
        <f>IF(T55="EF",Q57,"")</f>
        <v>16</v>
      </c>
    </row>
    <row r="63" spans="1:36" x14ac:dyDescent="0.25">
      <c r="A63" s="25"/>
      <c r="B63" s="26"/>
      <c r="C63" s="26"/>
      <c r="D63" s="26"/>
      <c r="E63" s="27"/>
      <c r="F63" s="25"/>
      <c r="G63" s="26"/>
      <c r="H63" s="26"/>
      <c r="I63" s="26"/>
      <c r="J63" s="27"/>
      <c r="K63" s="15" t="s">
        <v>28</v>
      </c>
      <c r="L63" s="30">
        <v>12</v>
      </c>
      <c r="M63" s="44"/>
      <c r="N63" s="47"/>
      <c r="O63" s="34"/>
      <c r="P63" s="32" t="s">
        <v>28</v>
      </c>
      <c r="Q63" s="30">
        <v>41</v>
      </c>
      <c r="R63" s="44"/>
      <c r="S63" s="47"/>
      <c r="T63" s="34"/>
      <c r="U63" s="32" t="s">
        <v>28</v>
      </c>
      <c r="V63" s="30">
        <v>10</v>
      </c>
      <c r="W63" s="44"/>
      <c r="X63" s="47"/>
      <c r="Y63" s="34"/>
      <c r="AB63" s="1">
        <f>IF(Q60="TR",Q62,"")</f>
        <v>170</v>
      </c>
      <c r="AC63" s="1">
        <f>IF(Q60="TR",Q63,"")</f>
        <v>41</v>
      </c>
      <c r="AD63" s="1">
        <f>IF(Q60="TR",Q64,"")</f>
        <v>4.702</v>
      </c>
      <c r="AE63" s="1">
        <f>IF(S60="TR",S62,"")</f>
        <v>141</v>
      </c>
      <c r="AF63" s="1">
        <f>IF(Q60="TR",S62,"")</f>
        <v>141</v>
      </c>
      <c r="AG63" s="1">
        <f>IF(S60="TR",1,"")</f>
        <v>1</v>
      </c>
      <c r="AH63" s="1">
        <f>IF(S60="TR",Q62,"")</f>
        <v>170</v>
      </c>
      <c r="AI63" s="1">
        <f>IF(T60="EF",1,"")</f>
        <v>1</v>
      </c>
      <c r="AJ63" s="1">
        <f>IF(T60="EF",Q62,"")</f>
        <v>170</v>
      </c>
    </row>
    <row r="64" spans="1:36" ht="15.75" thickBot="1" x14ac:dyDescent="0.3">
      <c r="A64" s="35"/>
      <c r="B64" s="36"/>
      <c r="C64" s="36"/>
      <c r="D64" s="36"/>
      <c r="E64" s="37"/>
      <c r="F64" s="35"/>
      <c r="G64" s="36"/>
      <c r="H64" s="36"/>
      <c r="I64" s="36"/>
      <c r="J64" s="37"/>
      <c r="K64" s="38" t="s">
        <v>29</v>
      </c>
      <c r="L64" s="39">
        <v>0.58199999999999996</v>
      </c>
      <c r="M64" s="48"/>
      <c r="N64" s="49"/>
      <c r="O64" s="41"/>
      <c r="P64" s="42" t="s">
        <v>29</v>
      </c>
      <c r="Q64" s="39">
        <v>4.702</v>
      </c>
      <c r="R64" s="48"/>
      <c r="S64" s="49"/>
      <c r="T64" s="41"/>
      <c r="U64" s="42" t="s">
        <v>29</v>
      </c>
      <c r="V64" s="39">
        <v>0.74099999999999999</v>
      </c>
      <c r="W64" s="48"/>
      <c r="X64" s="49"/>
      <c r="Y64" s="41"/>
      <c r="AB64" s="1">
        <f>IF(Q65="TR",Q67,"")</f>
        <v>19</v>
      </c>
      <c r="AC64" s="1">
        <f>IF(Q65="TR",Q68,"")</f>
        <v>0</v>
      </c>
      <c r="AD64" s="1">
        <f>IF(Q65="TR",Q69,"")</f>
        <v>0</v>
      </c>
      <c r="AE64" s="1">
        <f>IF(S65="TR",S67,"")</f>
        <v>14</v>
      </c>
      <c r="AF64" s="1">
        <f>IF(Q65="TR",S67,"")</f>
        <v>14</v>
      </c>
      <c r="AG64" s="1">
        <f>IF(S65="TR",1,"")</f>
        <v>1</v>
      </c>
      <c r="AH64" s="1">
        <f>IF(S65="TR",Q67,"")</f>
        <v>19</v>
      </c>
      <c r="AI64" s="1">
        <f>IF(T65="EF",1,"")</f>
        <v>1</v>
      </c>
      <c r="AJ64" s="1">
        <f>IF(T65="EF",Q67,"")</f>
        <v>19</v>
      </c>
    </row>
    <row r="65" spans="1:36" x14ac:dyDescent="0.25">
      <c r="A65" s="16"/>
      <c r="B65" s="17"/>
      <c r="C65" s="17"/>
      <c r="D65" s="17"/>
      <c r="E65" s="18"/>
      <c r="F65" s="16"/>
      <c r="G65" s="17"/>
      <c r="H65" s="17"/>
      <c r="I65" s="17"/>
      <c r="J65" s="18"/>
      <c r="K65" s="19" t="s">
        <v>57</v>
      </c>
      <c r="L65" s="55" t="s">
        <v>33</v>
      </c>
      <c r="M65" s="43"/>
      <c r="N65" s="56" t="s">
        <v>33</v>
      </c>
      <c r="O65" s="57" t="s">
        <v>34</v>
      </c>
      <c r="P65" s="23" t="s">
        <v>71</v>
      </c>
      <c r="Q65" s="55" t="s">
        <v>33</v>
      </c>
      <c r="R65" s="43"/>
      <c r="S65" s="56" t="s">
        <v>33</v>
      </c>
      <c r="T65" s="57" t="s">
        <v>34</v>
      </c>
      <c r="U65" s="23" t="s">
        <v>77</v>
      </c>
      <c r="V65" s="55" t="s">
        <v>33</v>
      </c>
      <c r="W65" s="43"/>
      <c r="X65" s="56" t="s">
        <v>33</v>
      </c>
      <c r="Y65" s="57" t="s">
        <v>34</v>
      </c>
      <c r="AB65" s="1">
        <f>IF(Q70="TR",Q72,"")</f>
        <v>87</v>
      </c>
      <c r="AC65" s="1">
        <f>IF(Q70="TR",Q73,"")</f>
        <v>19</v>
      </c>
      <c r="AD65" s="1">
        <f>IF(Q70="TR",Q74,"")</f>
        <v>2.78</v>
      </c>
      <c r="AE65" s="1">
        <f>IF(S70="TR",S72,"")</f>
        <v>37</v>
      </c>
      <c r="AF65" s="1">
        <f>IF(Q70="TR",S72,"")</f>
        <v>37</v>
      </c>
      <c r="AG65" s="1">
        <f>IF(S70="TR",1,"")</f>
        <v>1</v>
      </c>
      <c r="AH65" s="1">
        <f>IF(S70="TR",Q72,"")</f>
        <v>87</v>
      </c>
      <c r="AI65" s="1">
        <f>IF(T70="EF",1,"")</f>
        <v>1</v>
      </c>
      <c r="AJ65" s="1">
        <f>IF(T70="EF",Q72,"")</f>
        <v>87</v>
      </c>
    </row>
    <row r="66" spans="1:36" x14ac:dyDescent="0.25">
      <c r="A66" s="25"/>
      <c r="B66" s="26"/>
      <c r="C66" s="26"/>
      <c r="D66" s="26"/>
      <c r="E66" s="27"/>
      <c r="F66" s="25"/>
      <c r="G66" s="26"/>
      <c r="H66" s="26"/>
      <c r="I66" s="26"/>
      <c r="J66" s="27"/>
      <c r="K66" s="28"/>
      <c r="L66" s="28"/>
      <c r="M66" s="44"/>
      <c r="N66" s="45"/>
      <c r="O66" s="29"/>
      <c r="P66" s="24"/>
      <c r="Q66" s="28"/>
      <c r="R66" s="44"/>
      <c r="S66" s="45"/>
      <c r="T66" s="29"/>
      <c r="U66" s="24"/>
      <c r="V66" s="28"/>
      <c r="W66" s="44"/>
      <c r="X66" s="45"/>
      <c r="Y66" s="29"/>
      <c r="AB66" s="1">
        <f>IF(Q75="TR",Q77,"")</f>
        <v>97</v>
      </c>
      <c r="AC66" s="1">
        <f>IF(Q75="TR",Q78,"")</f>
        <v>18</v>
      </c>
      <c r="AD66" s="1">
        <f>IF(Q75="TR",Q79,"")</f>
        <v>3.0219999999999998</v>
      </c>
      <c r="AE66" s="1">
        <f>IF(S75="TR",S77,"")</f>
        <v>22</v>
      </c>
      <c r="AF66" s="1">
        <f>IF(Q75="TR",S77,"")</f>
        <v>22</v>
      </c>
      <c r="AG66" s="1">
        <f>IF(S75="TR",1,"")</f>
        <v>1</v>
      </c>
      <c r="AH66" s="1">
        <f>IF(S75="TR",Q77,"")</f>
        <v>97</v>
      </c>
      <c r="AI66" s="1">
        <f>IF(T75="EF",1,"")</f>
        <v>1</v>
      </c>
      <c r="AJ66" s="1">
        <f>IF(T75="EF",Q77,"")</f>
        <v>97</v>
      </c>
    </row>
    <row r="67" spans="1:36" x14ac:dyDescent="0.25">
      <c r="A67" s="25"/>
      <c r="B67" s="26"/>
      <c r="C67" s="26"/>
      <c r="D67" s="26"/>
      <c r="E67" s="27"/>
      <c r="F67" s="25"/>
      <c r="G67" s="26"/>
      <c r="H67" s="26"/>
      <c r="I67" s="26"/>
      <c r="J67" s="27"/>
      <c r="K67" s="15" t="s">
        <v>26</v>
      </c>
      <c r="L67" s="30">
        <v>54</v>
      </c>
      <c r="M67" s="44" t="s">
        <v>27</v>
      </c>
      <c r="N67" s="46">
        <v>25</v>
      </c>
      <c r="O67" s="31"/>
      <c r="P67" s="32" t="s">
        <v>26</v>
      </c>
      <c r="Q67" s="30">
        <v>19</v>
      </c>
      <c r="R67" s="44" t="s">
        <v>27</v>
      </c>
      <c r="S67" s="46">
        <v>14</v>
      </c>
      <c r="T67" s="31"/>
      <c r="U67" s="32" t="s">
        <v>26</v>
      </c>
      <c r="V67" s="30">
        <v>82</v>
      </c>
      <c r="W67" s="44" t="s">
        <v>27</v>
      </c>
      <c r="X67" s="46">
        <v>53</v>
      </c>
      <c r="Y67" s="31"/>
      <c r="AB67" s="1">
        <f>IF(Q80="TR",Q82,"")</f>
        <v>22</v>
      </c>
      <c r="AC67" s="1">
        <f>IF(Q80="TR",Q83,"")</f>
        <v>10</v>
      </c>
      <c r="AD67" s="1">
        <f>IF(Q80="TR",Q84,"")</f>
        <v>0.59599999999999997</v>
      </c>
      <c r="AE67" s="1">
        <f>IF(S80="TR",S82,"")</f>
        <v>8</v>
      </c>
      <c r="AF67" s="1">
        <f>IF(Q80="TR",S82,"")</f>
        <v>8</v>
      </c>
      <c r="AG67" s="1">
        <f>IF(S80="TR",1,"")</f>
        <v>1</v>
      </c>
      <c r="AH67" s="1">
        <f>IF(S80="TR",Q82,"")</f>
        <v>22</v>
      </c>
      <c r="AI67" s="1">
        <f>IF(T80="EF",1,"")</f>
        <v>1</v>
      </c>
      <c r="AJ67" s="1">
        <f>IF(T80="EF",Q82,"")</f>
        <v>22</v>
      </c>
    </row>
    <row r="68" spans="1:36" x14ac:dyDescent="0.25">
      <c r="A68" s="25"/>
      <c r="B68" s="26"/>
      <c r="C68" s="26"/>
      <c r="D68" s="26"/>
      <c r="E68" s="27"/>
      <c r="F68" s="25"/>
      <c r="G68" s="26"/>
      <c r="H68" s="26"/>
      <c r="I68" s="26"/>
      <c r="J68" s="27"/>
      <c r="K68" s="15" t="s">
        <v>28</v>
      </c>
      <c r="L68" s="30">
        <v>13</v>
      </c>
      <c r="M68" s="44"/>
      <c r="N68" s="47"/>
      <c r="O68" s="34"/>
      <c r="P68" s="32" t="s">
        <v>28</v>
      </c>
      <c r="Q68" s="30"/>
      <c r="R68" s="44"/>
      <c r="S68" s="47"/>
      <c r="T68" s="34"/>
      <c r="U68" s="32" t="s">
        <v>28</v>
      </c>
      <c r="V68" s="30">
        <v>7</v>
      </c>
      <c r="W68" s="44"/>
      <c r="X68" s="47"/>
      <c r="Y68" s="34"/>
      <c r="AB68" s="1">
        <f>IF(V55="TR",V57,"")</f>
        <v>20</v>
      </c>
      <c r="AC68" s="1">
        <f>IF(V55="TR",V58,"")</f>
        <v>5</v>
      </c>
      <c r="AD68" s="1">
        <f>IF(V55="TR",V59,"")</f>
        <v>0.41799999999999998</v>
      </c>
      <c r="AE68" s="1">
        <f>IF(X55="TR",X57,"")</f>
        <v>11</v>
      </c>
      <c r="AF68" s="1">
        <f>IF(V55="TR",X57,"")</f>
        <v>11</v>
      </c>
      <c r="AG68" s="1">
        <f>IF(X55="TR",1,"")</f>
        <v>1</v>
      </c>
      <c r="AH68" s="1">
        <f>IF(X55="TR",V57,"")</f>
        <v>20</v>
      </c>
      <c r="AI68" s="1">
        <f>IF(Y55="EF",1,"")</f>
        <v>1</v>
      </c>
      <c r="AJ68" s="1">
        <f>IF(Y55="EF",V57,"")</f>
        <v>20</v>
      </c>
    </row>
    <row r="69" spans="1:36" ht="15.75" thickBot="1" x14ac:dyDescent="0.3">
      <c r="A69" s="35"/>
      <c r="B69" s="36"/>
      <c r="C69" s="36"/>
      <c r="D69" s="36"/>
      <c r="E69" s="37"/>
      <c r="F69" s="35"/>
      <c r="G69" s="36"/>
      <c r="H69" s="36"/>
      <c r="I69" s="36"/>
      <c r="J69" s="37"/>
      <c r="K69" s="38" t="s">
        <v>29</v>
      </c>
      <c r="L69" s="39">
        <v>0.83499999999999996</v>
      </c>
      <c r="M69" s="48"/>
      <c r="N69" s="49"/>
      <c r="O69" s="41"/>
      <c r="P69" s="42" t="s">
        <v>29</v>
      </c>
      <c r="Q69" s="39"/>
      <c r="R69" s="48"/>
      <c r="S69" s="49"/>
      <c r="T69" s="41"/>
      <c r="U69" s="42" t="s">
        <v>29</v>
      </c>
      <c r="V69" s="39">
        <v>0.628</v>
      </c>
      <c r="W69" s="48"/>
      <c r="X69" s="49"/>
      <c r="Y69" s="41"/>
      <c r="AB69" s="1">
        <f>IF(V60="TR",V62,"")</f>
        <v>31</v>
      </c>
      <c r="AC69" s="1">
        <f>IF(V60="TR",V63,"")</f>
        <v>10</v>
      </c>
      <c r="AD69" s="1">
        <f>IF(V60="TR",V64,"")</f>
        <v>0.74099999999999999</v>
      </c>
      <c r="AE69" s="1">
        <f>IF(X60="TR",X62,"")</f>
        <v>8</v>
      </c>
      <c r="AF69" s="1">
        <f>IF(V60="TR",X62,"")</f>
        <v>8</v>
      </c>
      <c r="AG69" s="1">
        <f>IF(X60="TR",1,"")</f>
        <v>1</v>
      </c>
      <c r="AH69" s="1">
        <f>IF(X60="TR",V62,"")</f>
        <v>31</v>
      </c>
      <c r="AI69" s="1">
        <f>IF(Y60="EF",1,"")</f>
        <v>1</v>
      </c>
      <c r="AJ69" s="1">
        <f>IF(Y60="EF",V62,"")</f>
        <v>31</v>
      </c>
    </row>
    <row r="70" spans="1:36" x14ac:dyDescent="0.25">
      <c r="A70" s="16"/>
      <c r="B70" s="17"/>
      <c r="C70" s="17"/>
      <c r="D70" s="17"/>
      <c r="E70" s="18"/>
      <c r="F70" s="16"/>
      <c r="G70" s="17"/>
      <c r="H70" s="17"/>
      <c r="I70" s="17"/>
      <c r="J70" s="18"/>
      <c r="K70" s="19" t="s">
        <v>58</v>
      </c>
      <c r="L70" s="55" t="s">
        <v>33</v>
      </c>
      <c r="M70" s="43"/>
      <c r="N70" s="56" t="s">
        <v>33</v>
      </c>
      <c r="O70" s="57" t="s">
        <v>34</v>
      </c>
      <c r="P70" s="23" t="s">
        <v>72</v>
      </c>
      <c r="Q70" s="55" t="s">
        <v>33</v>
      </c>
      <c r="R70" s="43"/>
      <c r="S70" s="56" t="s">
        <v>33</v>
      </c>
      <c r="T70" s="57" t="s">
        <v>34</v>
      </c>
      <c r="U70" s="23" t="s">
        <v>86</v>
      </c>
      <c r="V70" s="55" t="s">
        <v>33</v>
      </c>
      <c r="W70" s="43"/>
      <c r="X70" s="56" t="s">
        <v>33</v>
      </c>
      <c r="Y70" s="57" t="s">
        <v>34</v>
      </c>
      <c r="AB70" s="1">
        <f>IF(V65="TR",V67,"")</f>
        <v>82</v>
      </c>
      <c r="AC70" s="1">
        <f>IF(V65="TR",V68,"")</f>
        <v>7</v>
      </c>
      <c r="AD70" s="1">
        <f>IF(V65="TR",V69,"")</f>
        <v>0.628</v>
      </c>
      <c r="AE70" s="1">
        <f>IF(X65="TR",X67,"")</f>
        <v>53</v>
      </c>
      <c r="AF70" s="1">
        <f>IF(V65="TR",X67,"")</f>
        <v>53</v>
      </c>
      <c r="AG70" s="1">
        <f>IF(X65="TR",1,"")</f>
        <v>1</v>
      </c>
      <c r="AH70" s="1">
        <f>IF(X65="TR",V67,"")</f>
        <v>82</v>
      </c>
      <c r="AI70" s="1">
        <f>IF(Y65="EF",1,"")</f>
        <v>1</v>
      </c>
      <c r="AJ70" s="1">
        <f>IF(Y65="EF",V67,"")</f>
        <v>82</v>
      </c>
    </row>
    <row r="71" spans="1:36" x14ac:dyDescent="0.25">
      <c r="A71" s="25"/>
      <c r="B71" s="26"/>
      <c r="C71" s="26"/>
      <c r="D71" s="26"/>
      <c r="E71" s="27"/>
      <c r="F71" s="25"/>
      <c r="G71" s="26"/>
      <c r="H71" s="26"/>
      <c r="I71" s="26"/>
      <c r="J71" s="27"/>
      <c r="K71" s="28"/>
      <c r="L71" s="28"/>
      <c r="M71" s="44"/>
      <c r="N71" s="45"/>
      <c r="O71" s="29"/>
      <c r="P71" s="24"/>
      <c r="Q71" s="28"/>
      <c r="R71" s="44"/>
      <c r="S71" s="45"/>
      <c r="T71" s="29"/>
      <c r="U71" s="24"/>
      <c r="V71" s="28"/>
      <c r="W71" s="44"/>
      <c r="X71" s="45"/>
      <c r="Y71" s="29"/>
      <c r="AB71" s="1">
        <f>IF(V70="TR",V72,"")</f>
        <v>16</v>
      </c>
      <c r="AC71" s="1">
        <f>IF(V70="TR",V73,"")</f>
        <v>17</v>
      </c>
      <c r="AD71" s="1">
        <f>IF(V70="TR",V74,"")</f>
        <v>0.64400000000000002</v>
      </c>
      <c r="AE71" s="1">
        <f>IF(X70="TR",X72,"")</f>
        <v>16</v>
      </c>
      <c r="AF71" s="1">
        <f>IF(V70="TR",X72,"")</f>
        <v>16</v>
      </c>
      <c r="AG71" s="1">
        <f>IF(X70="TR",1,"")</f>
        <v>1</v>
      </c>
      <c r="AH71" s="1">
        <f>IF(X70="TR",V72,"")</f>
        <v>16</v>
      </c>
      <c r="AI71" s="1">
        <f>IF(Y70="EF",1,"")</f>
        <v>1</v>
      </c>
      <c r="AJ71" s="1">
        <f>IF(Y70="EF",V72,"")</f>
        <v>16</v>
      </c>
    </row>
    <row r="72" spans="1:36" x14ac:dyDescent="0.25">
      <c r="A72" s="25"/>
      <c r="B72" s="26"/>
      <c r="C72" s="26"/>
      <c r="D72" s="26"/>
      <c r="E72" s="27"/>
      <c r="F72" s="25"/>
      <c r="G72" s="26"/>
      <c r="H72" s="26"/>
      <c r="I72" s="26"/>
      <c r="J72" s="27"/>
      <c r="K72" s="15" t="s">
        <v>26</v>
      </c>
      <c r="L72" s="30">
        <v>29</v>
      </c>
      <c r="M72" s="44" t="s">
        <v>27</v>
      </c>
      <c r="N72" s="46">
        <v>18</v>
      </c>
      <c r="O72" s="31"/>
      <c r="P72" s="32" t="s">
        <v>26</v>
      </c>
      <c r="Q72" s="30">
        <v>87</v>
      </c>
      <c r="R72" s="44" t="s">
        <v>27</v>
      </c>
      <c r="S72" s="46">
        <v>37</v>
      </c>
      <c r="T72" s="31"/>
      <c r="U72" s="32" t="s">
        <v>26</v>
      </c>
      <c r="V72" s="30">
        <v>16</v>
      </c>
      <c r="W72" s="44" t="s">
        <v>27</v>
      </c>
      <c r="X72" s="46">
        <v>16</v>
      </c>
      <c r="Y72" s="31"/>
      <c r="AB72" s="1">
        <f>IF(V75="TR",V77,"")</f>
        <v>134</v>
      </c>
      <c r="AC72" s="1">
        <f>IF(V75="TR",V78,"")</f>
        <v>41</v>
      </c>
      <c r="AD72" s="1">
        <f>IF(V75="TR",V79,"")</f>
        <v>3.0939999999999999</v>
      </c>
      <c r="AE72" s="1">
        <f>IF(X75="TR",X77,"")</f>
        <v>57</v>
      </c>
      <c r="AF72" s="1">
        <f>IF(V75="TR",X77,"")</f>
        <v>57</v>
      </c>
      <c r="AG72" s="1">
        <f>IF(X75="TR",1,"")</f>
        <v>1</v>
      </c>
      <c r="AH72" s="1">
        <f>IF(X75="TR",V77,"")</f>
        <v>134</v>
      </c>
      <c r="AI72" s="1">
        <f>IF(Y75="EF",1,"")</f>
        <v>1</v>
      </c>
      <c r="AJ72" s="1">
        <f>IF(Y75="EF",V77,"")</f>
        <v>134</v>
      </c>
    </row>
    <row r="73" spans="1:36" x14ac:dyDescent="0.25">
      <c r="A73" s="25"/>
      <c r="B73" s="26"/>
      <c r="C73" s="26"/>
      <c r="D73" s="26"/>
      <c r="E73" s="27"/>
      <c r="F73" s="25"/>
      <c r="G73" s="26"/>
      <c r="H73" s="26"/>
      <c r="I73" s="26"/>
      <c r="J73" s="27"/>
      <c r="K73" s="15" t="s">
        <v>28</v>
      </c>
      <c r="L73" s="30">
        <v>5</v>
      </c>
      <c r="M73" s="44"/>
      <c r="N73" s="47"/>
      <c r="O73" s="34"/>
      <c r="P73" s="32" t="s">
        <v>28</v>
      </c>
      <c r="Q73" s="30">
        <v>19</v>
      </c>
      <c r="R73" s="44"/>
      <c r="S73" s="47"/>
      <c r="T73" s="34"/>
      <c r="U73" s="32" t="s">
        <v>28</v>
      </c>
      <c r="V73" s="30">
        <v>17</v>
      </c>
      <c r="W73" s="44"/>
      <c r="X73" s="47"/>
      <c r="Y73" s="34"/>
      <c r="AB73" s="1">
        <f>IF(V80="TR",V82,"")</f>
        <v>10</v>
      </c>
      <c r="AC73" s="1">
        <f>IF(V80="TR",V83,"")</f>
        <v>7</v>
      </c>
      <c r="AD73" s="1">
        <f>IF(V80="TR",V84,"")</f>
        <v>0.23200000000000001</v>
      </c>
      <c r="AE73" s="1">
        <f>IF(X80="TR",X82,"")</f>
        <v>10</v>
      </c>
      <c r="AF73" s="1">
        <f>IF(V80="TR",X82,"")</f>
        <v>10</v>
      </c>
      <c r="AG73" s="1">
        <f>IF(X80="TR",1,"")</f>
        <v>1</v>
      </c>
      <c r="AH73" s="1">
        <f>IF(X80="TR",V82,"")</f>
        <v>10</v>
      </c>
      <c r="AI73" s="1">
        <f>IF(Y80="EF",1,"")</f>
        <v>1</v>
      </c>
      <c r="AJ73" s="1">
        <f>IF(Y80="EF",V82,"")</f>
        <v>10</v>
      </c>
    </row>
    <row r="74" spans="1:36" ht="15.75" thickBot="1" x14ac:dyDescent="0.3">
      <c r="A74" s="35"/>
      <c r="B74" s="36"/>
      <c r="C74" s="36"/>
      <c r="D74" s="36"/>
      <c r="E74" s="37"/>
      <c r="F74" s="35"/>
      <c r="G74" s="36"/>
      <c r="H74" s="36"/>
      <c r="I74" s="36"/>
      <c r="J74" s="37"/>
      <c r="K74" s="38" t="s">
        <v>29</v>
      </c>
      <c r="L74" s="39">
        <v>0.69</v>
      </c>
      <c r="M74" s="48"/>
      <c r="N74" s="49"/>
      <c r="O74" s="41"/>
      <c r="P74" s="42" t="s">
        <v>29</v>
      </c>
      <c r="Q74" s="39">
        <v>2.78</v>
      </c>
      <c r="R74" s="48"/>
      <c r="S74" s="49"/>
      <c r="T74" s="41"/>
      <c r="U74" s="42" t="s">
        <v>29</v>
      </c>
      <c r="V74" s="39">
        <v>0.64400000000000002</v>
      </c>
      <c r="W74" s="48"/>
      <c r="X74" s="49"/>
      <c r="Y74" s="41"/>
    </row>
    <row r="75" spans="1:36" x14ac:dyDescent="0.25">
      <c r="A75" s="16"/>
      <c r="B75" s="17"/>
      <c r="C75" s="17"/>
      <c r="D75" s="17"/>
      <c r="E75" s="18"/>
      <c r="F75" s="16"/>
      <c r="G75" s="17"/>
      <c r="H75" s="17"/>
      <c r="I75" s="17"/>
      <c r="J75" s="18"/>
      <c r="K75" s="19" t="s">
        <v>60</v>
      </c>
      <c r="L75" s="55" t="s">
        <v>33</v>
      </c>
      <c r="M75" s="43"/>
      <c r="N75" s="56" t="s">
        <v>33</v>
      </c>
      <c r="O75" s="57" t="s">
        <v>34</v>
      </c>
      <c r="P75" s="23" t="s">
        <v>73</v>
      </c>
      <c r="Q75" s="55" t="s">
        <v>33</v>
      </c>
      <c r="R75" s="43"/>
      <c r="S75" s="56" t="s">
        <v>33</v>
      </c>
      <c r="T75" s="57" t="s">
        <v>34</v>
      </c>
      <c r="U75" s="23" t="s">
        <v>88</v>
      </c>
      <c r="V75" s="55" t="s">
        <v>33</v>
      </c>
      <c r="W75" s="43"/>
      <c r="X75" s="56" t="s">
        <v>33</v>
      </c>
      <c r="Y75" s="57" t="s">
        <v>34</v>
      </c>
    </row>
    <row r="76" spans="1:36" x14ac:dyDescent="0.25">
      <c r="A76" s="25"/>
      <c r="B76" s="26"/>
      <c r="C76" s="26"/>
      <c r="D76" s="26"/>
      <c r="E76" s="27"/>
      <c r="F76" s="25"/>
      <c r="G76" s="26"/>
      <c r="H76" s="26"/>
      <c r="I76" s="26"/>
      <c r="J76" s="27"/>
      <c r="K76" s="28"/>
      <c r="L76" s="28"/>
      <c r="M76" s="44"/>
      <c r="N76" s="45"/>
      <c r="O76" s="29">
        <f>L77</f>
        <v>3</v>
      </c>
      <c r="P76" s="24"/>
      <c r="Q76" s="28"/>
      <c r="R76" s="44"/>
      <c r="S76" s="45"/>
      <c r="T76" s="29"/>
      <c r="U76" s="24"/>
      <c r="V76" s="28"/>
      <c r="W76" s="44"/>
      <c r="X76" s="45"/>
      <c r="Y76" s="29"/>
    </row>
    <row r="77" spans="1:36" x14ac:dyDescent="0.25">
      <c r="A77" s="25"/>
      <c r="B77" s="26"/>
      <c r="C77" s="26"/>
      <c r="D77" s="26"/>
      <c r="E77" s="27"/>
      <c r="F77" s="25"/>
      <c r="G77" s="26"/>
      <c r="H77" s="26"/>
      <c r="I77" s="26"/>
      <c r="J77" s="27"/>
      <c r="K77" s="15" t="s">
        <v>26</v>
      </c>
      <c r="L77" s="30">
        <v>3</v>
      </c>
      <c r="M77" s="44" t="s">
        <v>27</v>
      </c>
      <c r="N77" s="46">
        <v>3</v>
      </c>
      <c r="O77" s="31"/>
      <c r="P77" s="32" t="s">
        <v>26</v>
      </c>
      <c r="Q77" s="30">
        <v>97</v>
      </c>
      <c r="R77" s="44" t="s">
        <v>27</v>
      </c>
      <c r="S77" s="46">
        <v>22</v>
      </c>
      <c r="T77" s="31"/>
      <c r="U77" s="32" t="s">
        <v>26</v>
      </c>
      <c r="V77" s="30">
        <v>134</v>
      </c>
      <c r="W77" s="44" t="s">
        <v>27</v>
      </c>
      <c r="X77" s="46">
        <v>57</v>
      </c>
      <c r="Y77" s="31"/>
    </row>
    <row r="78" spans="1:36" x14ac:dyDescent="0.25">
      <c r="A78" s="25"/>
      <c r="B78" s="26"/>
      <c r="C78" s="26"/>
      <c r="D78" s="26"/>
      <c r="E78" s="27"/>
      <c r="F78" s="25"/>
      <c r="G78" s="26"/>
      <c r="H78" s="26"/>
      <c r="I78" s="26"/>
      <c r="J78" s="27"/>
      <c r="K78" s="15" t="s">
        <v>28</v>
      </c>
      <c r="L78" s="30">
        <v>3</v>
      </c>
      <c r="M78" s="44"/>
      <c r="N78" s="47">
        <f>L77</f>
        <v>3</v>
      </c>
      <c r="O78" s="34"/>
      <c r="P78" s="32" t="s">
        <v>28</v>
      </c>
      <c r="Q78" s="30">
        <v>18</v>
      </c>
      <c r="R78" s="44"/>
      <c r="S78" s="47"/>
      <c r="T78" s="34"/>
      <c r="U78" s="32" t="s">
        <v>28</v>
      </c>
      <c r="V78" s="30">
        <v>41</v>
      </c>
      <c r="W78" s="44"/>
      <c r="X78" s="47"/>
      <c r="Y78" s="34"/>
    </row>
    <row r="79" spans="1:36" ht="15.75" thickBot="1" x14ac:dyDescent="0.3">
      <c r="A79" s="35"/>
      <c r="B79" s="36"/>
      <c r="C79" s="36"/>
      <c r="D79" s="36"/>
      <c r="E79" s="37"/>
      <c r="F79" s="35"/>
      <c r="G79" s="36"/>
      <c r="H79" s="36"/>
      <c r="I79" s="36"/>
      <c r="J79" s="37"/>
      <c r="K79" s="38" t="s">
        <v>29</v>
      </c>
      <c r="L79" s="39">
        <v>3.7999999999999999E-2</v>
      </c>
      <c r="M79" s="48"/>
      <c r="N79" s="49">
        <f>COUNTA(K75)</f>
        <v>1</v>
      </c>
      <c r="O79" s="41"/>
      <c r="P79" s="42" t="s">
        <v>29</v>
      </c>
      <c r="Q79" s="39">
        <v>3.0219999999999998</v>
      </c>
      <c r="R79" s="48"/>
      <c r="S79" s="49"/>
      <c r="T79" s="41"/>
      <c r="U79" s="42" t="s">
        <v>29</v>
      </c>
      <c r="V79" s="39">
        <v>3.0939999999999999</v>
      </c>
      <c r="W79" s="48"/>
      <c r="X79" s="49"/>
      <c r="Y79" s="41"/>
    </row>
    <row r="80" spans="1:36" x14ac:dyDescent="0.25">
      <c r="A80" s="16"/>
      <c r="B80" s="17"/>
      <c r="C80" s="17"/>
      <c r="D80" s="17"/>
      <c r="E80" s="18"/>
      <c r="F80" s="16"/>
      <c r="G80" s="17"/>
      <c r="H80" s="17"/>
      <c r="I80" s="17"/>
      <c r="J80" s="18"/>
      <c r="K80" s="19" t="s">
        <v>65</v>
      </c>
      <c r="L80" s="55" t="s">
        <v>33</v>
      </c>
      <c r="M80" s="43"/>
      <c r="N80" s="56" t="s">
        <v>33</v>
      </c>
      <c r="O80" s="57" t="s">
        <v>34</v>
      </c>
      <c r="P80" s="23" t="s">
        <v>74</v>
      </c>
      <c r="Q80" s="55" t="s">
        <v>33</v>
      </c>
      <c r="R80" s="43"/>
      <c r="S80" s="56" t="s">
        <v>33</v>
      </c>
      <c r="T80" s="57" t="s">
        <v>34</v>
      </c>
      <c r="U80" s="23" t="s">
        <v>97</v>
      </c>
      <c r="V80" s="55" t="s">
        <v>33</v>
      </c>
      <c r="W80" s="43"/>
      <c r="X80" s="56" t="s">
        <v>33</v>
      </c>
      <c r="Y80" s="57" t="s">
        <v>34</v>
      </c>
    </row>
    <row r="81" spans="1:25" x14ac:dyDescent="0.25">
      <c r="A81" s="25"/>
      <c r="B81" s="26"/>
      <c r="C81" s="26"/>
      <c r="D81" s="26"/>
      <c r="E81" s="27"/>
      <c r="F81" s="25"/>
      <c r="G81" s="26"/>
      <c r="H81" s="26"/>
      <c r="I81" s="26"/>
      <c r="J81" s="27"/>
      <c r="K81" s="28"/>
      <c r="L81" s="28"/>
      <c r="M81" s="44"/>
      <c r="N81" s="45"/>
      <c r="O81" s="29">
        <f>L82</f>
        <v>46</v>
      </c>
      <c r="P81" s="24"/>
      <c r="Q81" s="28"/>
      <c r="R81" s="44"/>
      <c r="S81" s="45"/>
      <c r="T81" s="29"/>
      <c r="U81" s="24"/>
      <c r="V81" s="28"/>
      <c r="W81" s="44"/>
      <c r="X81" s="45"/>
      <c r="Y81" s="29"/>
    </row>
    <row r="82" spans="1:25" x14ac:dyDescent="0.25">
      <c r="A82" s="25"/>
      <c r="B82" s="26"/>
      <c r="C82" s="26"/>
      <c r="D82" s="26"/>
      <c r="E82" s="27"/>
      <c r="F82" s="25"/>
      <c r="G82" s="26"/>
      <c r="H82" s="26"/>
      <c r="I82" s="26"/>
      <c r="J82" s="27"/>
      <c r="K82" s="15" t="s">
        <v>26</v>
      </c>
      <c r="L82" s="30">
        <v>46</v>
      </c>
      <c r="M82" s="44" t="s">
        <v>27</v>
      </c>
      <c r="N82" s="46">
        <v>46</v>
      </c>
      <c r="O82" s="31"/>
      <c r="P82" s="32" t="s">
        <v>26</v>
      </c>
      <c r="Q82" s="30">
        <v>22</v>
      </c>
      <c r="R82" s="44" t="s">
        <v>27</v>
      </c>
      <c r="S82" s="46">
        <v>8</v>
      </c>
      <c r="T82" s="31"/>
      <c r="U82" s="32" t="s">
        <v>26</v>
      </c>
      <c r="V82" s="30">
        <v>10</v>
      </c>
      <c r="W82" s="44" t="s">
        <v>27</v>
      </c>
      <c r="X82" s="46">
        <v>10</v>
      </c>
      <c r="Y82" s="31"/>
    </row>
    <row r="83" spans="1:25" x14ac:dyDescent="0.25">
      <c r="A83" s="25"/>
      <c r="B83" s="26"/>
      <c r="C83" s="26"/>
      <c r="D83" s="26"/>
      <c r="E83" s="27"/>
      <c r="F83" s="25"/>
      <c r="G83" s="26"/>
      <c r="H83" s="26"/>
      <c r="I83" s="26"/>
      <c r="J83" s="27"/>
      <c r="K83" s="15" t="s">
        <v>28</v>
      </c>
      <c r="L83" s="30">
        <v>9</v>
      </c>
      <c r="M83" s="44"/>
      <c r="N83" s="47">
        <f>L82</f>
        <v>46</v>
      </c>
      <c r="O83" s="34"/>
      <c r="P83" s="32" t="s">
        <v>28</v>
      </c>
      <c r="Q83" s="30">
        <v>10</v>
      </c>
      <c r="R83" s="44"/>
      <c r="S83" s="47"/>
      <c r="T83" s="34"/>
      <c r="U83" s="32" t="s">
        <v>28</v>
      </c>
      <c r="V83" s="30">
        <v>7</v>
      </c>
      <c r="W83" s="44"/>
      <c r="X83" s="47"/>
      <c r="Y83" s="34"/>
    </row>
    <row r="84" spans="1:25" ht="15.75" thickBot="1" x14ac:dyDescent="0.3">
      <c r="A84" s="35"/>
      <c r="B84" s="36"/>
      <c r="C84" s="36"/>
      <c r="D84" s="36"/>
      <c r="E84" s="37"/>
      <c r="F84" s="35"/>
      <c r="G84" s="36"/>
      <c r="H84" s="36"/>
      <c r="I84" s="36"/>
      <c r="J84" s="37"/>
      <c r="K84" s="38" t="s">
        <v>29</v>
      </c>
      <c r="L84" s="39">
        <v>1.4410000000000001</v>
      </c>
      <c r="M84" s="48"/>
      <c r="N84" s="49">
        <f>COUNTA(K80)</f>
        <v>1</v>
      </c>
      <c r="O84" s="41"/>
      <c r="P84" s="42" t="s">
        <v>29</v>
      </c>
      <c r="Q84" s="39">
        <v>0.59599999999999997</v>
      </c>
      <c r="R84" s="48"/>
      <c r="S84" s="49"/>
      <c r="T84" s="41"/>
      <c r="U84" s="42" t="s">
        <v>29</v>
      </c>
      <c r="V84" s="39">
        <v>0.23200000000000001</v>
      </c>
      <c r="W84" s="48"/>
      <c r="X84" s="49"/>
      <c r="Y84" s="41"/>
    </row>
    <row r="86" spans="1:25" ht="15.75" thickBot="1" x14ac:dyDescent="0.3"/>
    <row r="87" spans="1:25" ht="62.25" thickBot="1" x14ac:dyDescent="0.95">
      <c r="A87" s="159">
        <f>A1+2</f>
        <v>42494</v>
      </c>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1"/>
    </row>
    <row r="88" spans="1:25" ht="21" customHeight="1" x14ac:dyDescent="0.9">
      <c r="A88" s="2"/>
      <c r="B88" s="2"/>
      <c r="C88" s="2"/>
      <c r="D88" s="2"/>
      <c r="E88" s="2"/>
      <c r="F88" s="2"/>
      <c r="G88" s="2"/>
      <c r="H88" s="2"/>
      <c r="I88" s="2"/>
      <c r="J88" s="2"/>
      <c r="K88" s="2"/>
      <c r="L88" s="2"/>
      <c r="M88" s="2"/>
      <c r="N88" s="2"/>
      <c r="O88" s="2"/>
      <c r="P88" s="2"/>
      <c r="Q88" s="2"/>
      <c r="R88" s="2"/>
      <c r="S88" s="2"/>
      <c r="T88" s="2"/>
      <c r="U88" s="2"/>
      <c r="V88" s="2"/>
      <c r="W88" s="2"/>
      <c r="X88" s="2"/>
      <c r="Y88" s="2"/>
    </row>
    <row r="89" spans="1:25" ht="21" customHeight="1" x14ac:dyDescent="0.9">
      <c r="A89" s="2"/>
      <c r="B89" s="2"/>
      <c r="C89" s="2"/>
      <c r="D89" s="2"/>
      <c r="E89" s="2"/>
      <c r="F89" s="2"/>
      <c r="G89" s="2"/>
      <c r="H89" s="2"/>
      <c r="I89" s="2"/>
      <c r="J89" s="2"/>
      <c r="K89" s="2"/>
      <c r="L89" s="2"/>
      <c r="M89" s="2"/>
      <c r="N89" s="2"/>
      <c r="O89" s="2"/>
      <c r="P89" s="2"/>
      <c r="Q89" s="2"/>
      <c r="R89" s="2"/>
      <c r="S89" s="2"/>
      <c r="T89" s="2"/>
      <c r="U89" s="2"/>
      <c r="V89" s="2"/>
      <c r="W89" s="2"/>
      <c r="X89" s="2"/>
      <c r="Y89" s="2"/>
    </row>
    <row r="90" spans="1:25" ht="21" x14ac:dyDescent="0.35">
      <c r="A90" s="162" t="s">
        <v>0</v>
      </c>
      <c r="B90" s="162"/>
      <c r="C90" s="162"/>
      <c r="D90" s="162"/>
      <c r="E90" s="51"/>
      <c r="F90" s="162" t="s">
        <v>1</v>
      </c>
      <c r="G90" s="162"/>
      <c r="H90" s="162"/>
      <c r="I90" s="162"/>
      <c r="J90" s="51"/>
      <c r="K90" s="162" t="s">
        <v>2</v>
      </c>
      <c r="L90" s="162"/>
      <c r="M90" s="162"/>
      <c r="N90" s="162"/>
      <c r="O90" s="51"/>
      <c r="P90" s="162" t="s">
        <v>3</v>
      </c>
      <c r="Q90" s="162"/>
      <c r="R90" s="162"/>
      <c r="S90" s="162"/>
      <c r="T90" s="51"/>
      <c r="U90" s="162" t="s">
        <v>4</v>
      </c>
      <c r="V90" s="162"/>
      <c r="W90" s="162"/>
      <c r="X90" s="162"/>
      <c r="Y90" s="51"/>
    </row>
    <row r="91" spans="1:25" x14ac:dyDescent="0.25">
      <c r="A91" s="3" t="s">
        <v>5</v>
      </c>
      <c r="B91" s="3"/>
      <c r="C91" s="3"/>
      <c r="D91" s="3">
        <f>SUM(L102,L107,L112,L117,L122,L127,Q102,Q107,Q112,Q117,Q122,Q127,V102,V107,V112,V117,V122,V127)</f>
        <v>35.989000000000004</v>
      </c>
      <c r="E91" s="4"/>
      <c r="F91" s="5" t="s">
        <v>6</v>
      </c>
      <c r="G91" s="5"/>
      <c r="H91" s="5"/>
      <c r="I91" s="5">
        <f>SUM(N100,N105,N110,N115,N120,N125,S100,S105,S110,S115,S120,S125,X100,X105,X110,X115,X120,X125)</f>
        <v>1067</v>
      </c>
      <c r="J91" s="4"/>
      <c r="K91" s="6" t="s">
        <v>7</v>
      </c>
      <c r="L91" s="6"/>
      <c r="M91" s="6"/>
      <c r="N91" s="6">
        <f>AB98</f>
        <v>1150</v>
      </c>
      <c r="O91" s="4"/>
      <c r="P91" s="7" t="s">
        <v>8</v>
      </c>
      <c r="Q91" s="8"/>
      <c r="R91" s="8"/>
      <c r="S91" s="8">
        <f>AE98</f>
        <v>1067</v>
      </c>
      <c r="T91" s="4"/>
      <c r="U91" s="9" t="s">
        <v>9</v>
      </c>
      <c r="V91" s="9"/>
      <c r="W91" s="9"/>
      <c r="X91" s="9">
        <f>AG98-AI98</f>
        <v>0</v>
      </c>
      <c r="Y91" s="4"/>
    </row>
    <row r="92" spans="1:25" x14ac:dyDescent="0.25">
      <c r="A92" s="10" t="s">
        <v>10</v>
      </c>
      <c r="B92" s="10"/>
      <c r="C92" s="10"/>
      <c r="D92" s="10">
        <f>SUM(L100,L105,L110,L115,L120,L125,Q100,Q105,Q110,Q115,Q120,Q125,V100,V105,V110,V115,V120,V125)</f>
        <v>1150</v>
      </c>
      <c r="F92" s="5" t="s">
        <v>11</v>
      </c>
      <c r="G92" s="5"/>
      <c r="H92" s="5"/>
      <c r="I92" s="5">
        <f>D92-I91</f>
        <v>83</v>
      </c>
      <c r="K92" s="6" t="s">
        <v>12</v>
      </c>
      <c r="L92" s="6"/>
      <c r="M92" s="6"/>
      <c r="N92" s="6">
        <f>AC98</f>
        <v>131</v>
      </c>
      <c r="P92" s="8" t="s">
        <v>13</v>
      </c>
      <c r="Q92" s="8"/>
      <c r="R92" s="8"/>
      <c r="S92" s="11">
        <f>AF98-AE98</f>
        <v>0</v>
      </c>
      <c r="U92" s="9" t="s">
        <v>14</v>
      </c>
      <c r="V92" s="9"/>
      <c r="W92" s="9"/>
      <c r="X92" s="9">
        <f>AH98-AJ98</f>
        <v>0</v>
      </c>
    </row>
    <row r="93" spans="1:25" x14ac:dyDescent="0.25">
      <c r="A93" s="12" t="s">
        <v>15</v>
      </c>
      <c r="B93" s="12"/>
      <c r="C93" s="12"/>
      <c r="D93" s="12">
        <f>SUM(L101,L106,L111,L116,L121,L126,Q101,Q106,Q111,Q116,Q121,Q126,V101,V106,V111,V116,V121,V126)</f>
        <v>131</v>
      </c>
      <c r="K93" s="6" t="s">
        <v>16</v>
      </c>
      <c r="L93" s="6"/>
      <c r="M93" s="6"/>
      <c r="N93" s="6">
        <f>AD98</f>
        <v>35.989000000000004</v>
      </c>
    </row>
    <row r="94" spans="1:25" x14ac:dyDescent="0.25">
      <c r="A94" s="13" t="s">
        <v>17</v>
      </c>
      <c r="B94" s="13"/>
      <c r="C94" s="13"/>
      <c r="D94" s="13">
        <f>COUNTA(K98,K103,K108,K113,K118,K123,P98,P103,P108,P113,P118,P123,U98,U103,U108,U113,U118,U123)</f>
        <v>13</v>
      </c>
    </row>
    <row r="95" spans="1:25" s="14" customFormat="1" x14ac:dyDescent="0.25">
      <c r="K95" s="6" t="s">
        <v>18</v>
      </c>
      <c r="L95" s="6"/>
      <c r="M95" s="6"/>
      <c r="N95" s="6">
        <f>D92-N91</f>
        <v>0</v>
      </c>
      <c r="P95" s="7" t="s">
        <v>19</v>
      </c>
      <c r="Q95" s="8"/>
      <c r="R95" s="8"/>
      <c r="S95" s="8">
        <f>I91-S91</f>
        <v>0</v>
      </c>
    </row>
    <row r="96" spans="1:25" s="14" customFormat="1" ht="15.75" thickBot="1" x14ac:dyDescent="0.3">
      <c r="K96" s="6" t="s">
        <v>20</v>
      </c>
      <c r="L96" s="6"/>
      <c r="M96" s="6"/>
      <c r="N96" s="6">
        <f>D93-N92</f>
        <v>0</v>
      </c>
      <c r="P96" s="15"/>
    </row>
    <row r="97" spans="1:36" ht="15.75" thickBot="1" x14ac:dyDescent="0.3">
      <c r="A97" s="167" t="s">
        <v>21</v>
      </c>
      <c r="B97" s="167"/>
      <c r="C97" s="167"/>
      <c r="D97" s="167"/>
      <c r="E97" s="167"/>
      <c r="F97" s="164" t="s">
        <v>22</v>
      </c>
      <c r="G97" s="165"/>
      <c r="H97" s="165"/>
      <c r="I97" s="165"/>
      <c r="J97" s="166"/>
      <c r="K97" s="164" t="s">
        <v>23</v>
      </c>
      <c r="L97" s="165"/>
      <c r="M97" s="165"/>
      <c r="N97" s="165"/>
      <c r="O97" s="166"/>
      <c r="P97" s="164" t="s">
        <v>24</v>
      </c>
      <c r="Q97" s="165"/>
      <c r="R97" s="165"/>
      <c r="S97" s="165"/>
      <c r="T97" s="166"/>
      <c r="U97" s="165" t="s">
        <v>25</v>
      </c>
      <c r="V97" s="165"/>
      <c r="W97" s="165"/>
      <c r="X97" s="165"/>
      <c r="Y97" s="168"/>
      <c r="AB97" s="163" t="s">
        <v>30</v>
      </c>
      <c r="AC97" s="163"/>
      <c r="AD97" s="163"/>
      <c r="AE97" s="163" t="s">
        <v>31</v>
      </c>
      <c r="AF97" s="163"/>
      <c r="AG97" s="163" t="s">
        <v>32</v>
      </c>
      <c r="AH97" s="163"/>
      <c r="AI97" s="163"/>
      <c r="AJ97" s="163"/>
    </row>
    <row r="98" spans="1:36" x14ac:dyDescent="0.25">
      <c r="A98" s="16"/>
      <c r="B98" s="17"/>
      <c r="C98" s="17"/>
      <c r="D98" s="17"/>
      <c r="E98" s="18"/>
      <c r="F98" s="16"/>
      <c r="G98" s="17"/>
      <c r="H98" s="17"/>
      <c r="I98" s="17"/>
      <c r="J98" s="18"/>
      <c r="K98" s="19" t="s">
        <v>53</v>
      </c>
      <c r="L98" s="55" t="s">
        <v>33</v>
      </c>
      <c r="M98" s="43"/>
      <c r="N98" s="56" t="s">
        <v>33</v>
      </c>
      <c r="O98" s="57" t="s">
        <v>34</v>
      </c>
      <c r="P98" s="23" t="s">
        <v>78</v>
      </c>
      <c r="Q98" s="55" t="s">
        <v>33</v>
      </c>
      <c r="R98" s="43"/>
      <c r="S98" s="56" t="s">
        <v>33</v>
      </c>
      <c r="T98" s="57" t="s">
        <v>34</v>
      </c>
      <c r="U98" s="24" t="s">
        <v>111</v>
      </c>
      <c r="V98" s="55" t="s">
        <v>33</v>
      </c>
      <c r="W98" s="43"/>
      <c r="X98" s="56" t="s">
        <v>33</v>
      </c>
      <c r="Y98" s="57" t="s">
        <v>34</v>
      </c>
      <c r="AB98" s="1">
        <f t="shared" ref="AB98:AJ98" si="2">SUM(AB99:AB116)</f>
        <v>1150</v>
      </c>
      <c r="AC98" s="1">
        <f t="shared" si="2"/>
        <v>131</v>
      </c>
      <c r="AD98" s="1">
        <f t="shared" si="2"/>
        <v>35.989000000000004</v>
      </c>
      <c r="AE98" s="1">
        <f t="shared" si="2"/>
        <v>1067</v>
      </c>
      <c r="AF98" s="1">
        <f t="shared" si="2"/>
        <v>1067</v>
      </c>
      <c r="AG98" s="1">
        <f t="shared" si="2"/>
        <v>13</v>
      </c>
      <c r="AH98" s="1">
        <f t="shared" si="2"/>
        <v>1150</v>
      </c>
      <c r="AI98" s="1">
        <f t="shared" si="2"/>
        <v>13</v>
      </c>
      <c r="AJ98" s="1">
        <f t="shared" si="2"/>
        <v>1150</v>
      </c>
    </row>
    <row r="99" spans="1:36" x14ac:dyDescent="0.25">
      <c r="A99" s="25"/>
      <c r="B99" s="26"/>
      <c r="C99" s="26"/>
      <c r="D99" s="26"/>
      <c r="E99" s="27"/>
      <c r="F99" s="25"/>
      <c r="G99" s="26"/>
      <c r="H99" s="26"/>
      <c r="I99" s="26"/>
      <c r="J99" s="27"/>
      <c r="K99" s="28"/>
      <c r="L99" s="28"/>
      <c r="M99" s="44"/>
      <c r="N99" s="45"/>
      <c r="O99" s="29"/>
      <c r="P99" s="24"/>
      <c r="Q99" s="28"/>
      <c r="R99" s="44"/>
      <c r="S99" s="45"/>
      <c r="T99" s="29"/>
      <c r="U99" s="24"/>
      <c r="V99" s="28"/>
      <c r="W99" s="44"/>
      <c r="X99" s="45"/>
      <c r="Y99" s="29"/>
      <c r="AB99" s="14">
        <f>IF(L98="TR",L100,"")</f>
        <v>335</v>
      </c>
      <c r="AC99" s="14">
        <f>IF(L98="TR",L101,"")</f>
        <v>9</v>
      </c>
      <c r="AD99" s="14">
        <f>IF(L98="TR",L102,"")</f>
        <v>10.98</v>
      </c>
      <c r="AE99" s="14">
        <f>IF(N98="TR",N100,"")</f>
        <v>335</v>
      </c>
      <c r="AF99" s="14">
        <f>IF(L98="TR",N100,"")</f>
        <v>335</v>
      </c>
      <c r="AG99" s="14">
        <f>IF(N98="TR",1,"")</f>
        <v>1</v>
      </c>
      <c r="AH99" s="14">
        <f>IF(N98="TR",L100,"")</f>
        <v>335</v>
      </c>
      <c r="AI99" s="14">
        <f>IF(O98="EF",1,"")</f>
        <v>1</v>
      </c>
      <c r="AJ99" s="14">
        <f>IF(O98="EF",L100,"")</f>
        <v>335</v>
      </c>
    </row>
    <row r="100" spans="1:36" x14ac:dyDescent="0.25">
      <c r="A100" s="25"/>
      <c r="B100" s="26"/>
      <c r="C100" s="26"/>
      <c r="D100" s="26"/>
      <c r="E100" s="27"/>
      <c r="F100" s="25"/>
      <c r="G100" s="26"/>
      <c r="H100" s="26"/>
      <c r="I100" s="26"/>
      <c r="J100" s="27"/>
      <c r="K100" s="15" t="s">
        <v>26</v>
      </c>
      <c r="L100" s="30">
        <v>335</v>
      </c>
      <c r="M100" s="44" t="s">
        <v>27</v>
      </c>
      <c r="N100" s="46">
        <v>335</v>
      </c>
      <c r="O100" s="31"/>
      <c r="P100" s="32" t="s">
        <v>26</v>
      </c>
      <c r="Q100" s="30">
        <v>20</v>
      </c>
      <c r="R100" s="44" t="s">
        <v>27</v>
      </c>
      <c r="S100" s="46">
        <v>17</v>
      </c>
      <c r="T100" s="31"/>
      <c r="U100" s="32" t="s">
        <v>26</v>
      </c>
      <c r="V100" s="30">
        <v>195</v>
      </c>
      <c r="W100" s="44" t="s">
        <v>27</v>
      </c>
      <c r="X100" s="46">
        <v>131</v>
      </c>
      <c r="Y100" s="31"/>
      <c r="AB100" s="14">
        <f>IF(L103="TR",L105,"")</f>
        <v>150</v>
      </c>
      <c r="AC100" s="14">
        <f>IF(L103="TR",L106,"")</f>
        <v>1</v>
      </c>
      <c r="AD100" s="14">
        <f>IF(L103="TR",L107,"")</f>
        <v>4.2</v>
      </c>
      <c r="AE100" s="14">
        <f>IF(N103="TR",N105,"")</f>
        <v>150</v>
      </c>
      <c r="AF100" s="14">
        <f>IF(L103="TR",N105,"")</f>
        <v>150</v>
      </c>
      <c r="AG100" s="14">
        <f>IF(N103="TR",1,"")</f>
        <v>1</v>
      </c>
      <c r="AH100" s="14">
        <f>IF(N103="TR",L105,"")</f>
        <v>150</v>
      </c>
      <c r="AI100" s="14">
        <f>IF(O103="EF",1,"")</f>
        <v>1</v>
      </c>
      <c r="AJ100" s="14">
        <f>IF(O103="EF",L105,"")</f>
        <v>150</v>
      </c>
    </row>
    <row r="101" spans="1:36" x14ac:dyDescent="0.25">
      <c r="A101" s="25"/>
      <c r="B101" s="26"/>
      <c r="C101" s="26"/>
      <c r="D101" s="26"/>
      <c r="E101" s="27"/>
      <c r="F101" s="25"/>
      <c r="G101" s="26"/>
      <c r="H101" s="26"/>
      <c r="I101" s="26"/>
      <c r="J101" s="27"/>
      <c r="K101" s="15" t="s">
        <v>28</v>
      </c>
      <c r="L101" s="30">
        <v>9</v>
      </c>
      <c r="M101" s="44"/>
      <c r="N101" s="47"/>
      <c r="O101" s="34"/>
      <c r="P101" s="32" t="s">
        <v>28</v>
      </c>
      <c r="Q101" s="30">
        <v>11</v>
      </c>
      <c r="R101" s="44"/>
      <c r="S101" s="47"/>
      <c r="T101" s="34"/>
      <c r="U101" s="32" t="s">
        <v>28</v>
      </c>
      <c r="V101" s="30">
        <v>40</v>
      </c>
      <c r="W101" s="44"/>
      <c r="X101" s="47"/>
      <c r="Y101" s="34"/>
      <c r="AB101" s="1">
        <f>IF(L108="TR",L110,"")</f>
        <v>22</v>
      </c>
      <c r="AC101" s="1">
        <f>IF(L108="TR",L111,"")</f>
        <v>1</v>
      </c>
      <c r="AD101" s="1">
        <f>IF(L108="TR",L112,"")</f>
        <v>0.99</v>
      </c>
      <c r="AE101" s="1">
        <f>IF(N108="TR",N110,"")</f>
        <v>22</v>
      </c>
      <c r="AF101" s="1">
        <f>IF(L108="TR",N110,"")</f>
        <v>22</v>
      </c>
      <c r="AG101" s="1">
        <f>IF(N108="TR",1,"")</f>
        <v>1</v>
      </c>
      <c r="AH101" s="1">
        <f>IF(N108="TR",L110,"")</f>
        <v>22</v>
      </c>
      <c r="AI101" s="1">
        <f>IF(O108="EF",1,"")</f>
        <v>1</v>
      </c>
      <c r="AJ101" s="1">
        <f>IF(O108="EF",L110,"")</f>
        <v>22</v>
      </c>
    </row>
    <row r="102" spans="1:36" ht="15.75" thickBot="1" x14ac:dyDescent="0.3">
      <c r="A102" s="35"/>
      <c r="B102" s="36"/>
      <c r="C102" s="36"/>
      <c r="D102" s="36"/>
      <c r="E102" s="37"/>
      <c r="F102" s="35"/>
      <c r="G102" s="36"/>
      <c r="H102" s="36"/>
      <c r="I102" s="36"/>
      <c r="J102" s="37"/>
      <c r="K102" s="38" t="s">
        <v>29</v>
      </c>
      <c r="L102" s="39">
        <v>10.98</v>
      </c>
      <c r="M102" s="48"/>
      <c r="N102" s="49"/>
      <c r="O102" s="41"/>
      <c r="P102" s="42" t="s">
        <v>29</v>
      </c>
      <c r="Q102" s="39">
        <v>0.59699999999999998</v>
      </c>
      <c r="R102" s="48"/>
      <c r="S102" s="49"/>
      <c r="T102" s="41"/>
      <c r="U102" s="42" t="s">
        <v>29</v>
      </c>
      <c r="V102" s="39">
        <v>5.375</v>
      </c>
      <c r="W102" s="48"/>
      <c r="X102" s="49"/>
      <c r="Y102" s="41"/>
      <c r="AB102" s="1">
        <f>IF(L113="TR",L115,"")</f>
        <v>297</v>
      </c>
      <c r="AC102" s="1">
        <f>IF(L113="TR",L116,"")</f>
        <v>11</v>
      </c>
      <c r="AD102" s="1">
        <f>IF(L113="TR",L117,"")</f>
        <v>9.5879999999999992</v>
      </c>
      <c r="AE102" s="1">
        <f>IF(N113="TR",N115,"")</f>
        <v>297</v>
      </c>
      <c r="AF102" s="1">
        <f>IF(L113="TR",N115,"")</f>
        <v>297</v>
      </c>
      <c r="AG102" s="1">
        <f>IF(N113="TR",1,"")</f>
        <v>1</v>
      </c>
      <c r="AH102" s="1">
        <f>IF(N113="TR",L115,"")</f>
        <v>297</v>
      </c>
      <c r="AI102" s="1">
        <f>IF(O113="EF",1,"")</f>
        <v>1</v>
      </c>
      <c r="AJ102" s="1">
        <f>IF(O113="EF",L115,"")</f>
        <v>297</v>
      </c>
    </row>
    <row r="103" spans="1:36" x14ac:dyDescent="0.25">
      <c r="A103" s="16"/>
      <c r="B103" s="17"/>
      <c r="C103" s="17"/>
      <c r="D103" s="17"/>
      <c r="E103" s="18"/>
      <c r="F103" s="16"/>
      <c r="G103" s="17"/>
      <c r="H103" s="17"/>
      <c r="I103" s="17"/>
      <c r="J103" s="18"/>
      <c r="K103" s="19" t="s">
        <v>54</v>
      </c>
      <c r="L103" s="55" t="s">
        <v>33</v>
      </c>
      <c r="M103" s="43"/>
      <c r="N103" s="56" t="s">
        <v>33</v>
      </c>
      <c r="O103" s="57" t="s">
        <v>34</v>
      </c>
      <c r="P103" s="23" t="s">
        <v>79</v>
      </c>
      <c r="Q103" s="55" t="s">
        <v>33</v>
      </c>
      <c r="R103" s="43"/>
      <c r="S103" s="56" t="s">
        <v>33</v>
      </c>
      <c r="T103" s="57" t="s">
        <v>34</v>
      </c>
      <c r="U103" s="23"/>
      <c r="V103" s="55"/>
      <c r="W103" s="43"/>
      <c r="X103" s="56"/>
      <c r="Y103" s="57"/>
      <c r="AB103" s="1">
        <f>IF(L118="TR",L120,"")</f>
        <v>3</v>
      </c>
      <c r="AC103" s="1">
        <f>IF(L118="TR",L121,"")</f>
        <v>3</v>
      </c>
      <c r="AD103" s="1">
        <f>IF(L118="TR",L122,"")</f>
        <v>4.5999999999999999E-2</v>
      </c>
      <c r="AE103" s="1">
        <f>IF(N118="TR",N120,"")</f>
        <v>3</v>
      </c>
      <c r="AF103" s="1">
        <f>IF(L118="TR",N120,"")</f>
        <v>3</v>
      </c>
      <c r="AG103" s="1">
        <f>IF(N118="TR",1,"")</f>
        <v>1</v>
      </c>
      <c r="AH103" s="1">
        <f>IF(N118="TR",L120,"")</f>
        <v>3</v>
      </c>
      <c r="AI103" s="1">
        <f>IF(O118="EF",1,"")</f>
        <v>1</v>
      </c>
      <c r="AJ103" s="1">
        <f>IF(O118="EF",L120,"")</f>
        <v>3</v>
      </c>
    </row>
    <row r="104" spans="1:36" x14ac:dyDescent="0.25">
      <c r="A104" s="25"/>
      <c r="B104" s="26"/>
      <c r="C104" s="26"/>
      <c r="D104" s="26"/>
      <c r="E104" s="27"/>
      <c r="F104" s="25"/>
      <c r="G104" s="26"/>
      <c r="H104" s="26"/>
      <c r="I104" s="26"/>
      <c r="J104" s="27"/>
      <c r="K104" s="28"/>
      <c r="L104" s="28"/>
      <c r="M104" s="44"/>
      <c r="N104" s="45"/>
      <c r="O104" s="29"/>
      <c r="P104" s="24"/>
      <c r="Q104" s="28"/>
      <c r="R104" s="44"/>
      <c r="S104" s="45"/>
      <c r="T104" s="29"/>
      <c r="U104" s="24"/>
      <c r="V104" s="28"/>
      <c r="W104" s="44"/>
      <c r="X104" s="45"/>
      <c r="Y104" s="29"/>
      <c r="AB104" s="1">
        <f>IF(L123="TR",L125,"")</f>
        <v>29</v>
      </c>
      <c r="AC104" s="1">
        <f>IF(L123="TR",L126,"")</f>
        <v>19</v>
      </c>
      <c r="AD104" s="1">
        <f>IF(L123="TR",L127,"")</f>
        <v>0.91</v>
      </c>
      <c r="AE104" s="1">
        <f>IF(N123="TR",N125,"")</f>
        <v>25</v>
      </c>
      <c r="AF104" s="1">
        <f>IF(L123="TR",N125,"")</f>
        <v>25</v>
      </c>
      <c r="AG104" s="1">
        <f>IF(N123="TR",1,"")</f>
        <v>1</v>
      </c>
      <c r="AH104" s="1">
        <f>IF(N123="TR",L125,"")</f>
        <v>29</v>
      </c>
      <c r="AI104" s="1">
        <f>IF(O123="EF",1,"")</f>
        <v>1</v>
      </c>
      <c r="AJ104" s="1">
        <f>IF(O123="EF",L125,"")</f>
        <v>29</v>
      </c>
    </row>
    <row r="105" spans="1:36" x14ac:dyDescent="0.25">
      <c r="A105" s="25"/>
      <c r="B105" s="26"/>
      <c r="C105" s="26"/>
      <c r="D105" s="26"/>
      <c r="E105" s="27"/>
      <c r="F105" s="25"/>
      <c r="G105" s="26"/>
      <c r="H105" s="26"/>
      <c r="I105" s="26"/>
      <c r="J105" s="27"/>
      <c r="K105" s="15" t="s">
        <v>26</v>
      </c>
      <c r="L105" s="30">
        <v>150</v>
      </c>
      <c r="M105" s="44" t="s">
        <v>27</v>
      </c>
      <c r="N105" s="46">
        <v>150</v>
      </c>
      <c r="O105" s="31"/>
      <c r="P105" s="32" t="s">
        <v>26</v>
      </c>
      <c r="Q105" s="30">
        <v>10</v>
      </c>
      <c r="R105" s="44" t="s">
        <v>27</v>
      </c>
      <c r="S105" s="46">
        <v>9</v>
      </c>
      <c r="T105" s="31"/>
      <c r="U105" s="32" t="s">
        <v>26</v>
      </c>
      <c r="V105" s="30"/>
      <c r="W105" s="44" t="s">
        <v>27</v>
      </c>
      <c r="X105" s="46"/>
      <c r="Y105" s="31"/>
      <c r="AB105" s="1">
        <f>IF(Q98="TR",Q100,"")</f>
        <v>20</v>
      </c>
      <c r="AC105" s="1">
        <f>IF(Q98="TR",Q101,"")</f>
        <v>11</v>
      </c>
      <c r="AD105" s="1">
        <f>IF(Q98="TR",Q102,"")</f>
        <v>0.59699999999999998</v>
      </c>
      <c r="AE105" s="1">
        <f>IF(S98="TR",S100,"")</f>
        <v>17</v>
      </c>
      <c r="AF105" s="1">
        <f>IF(Q98="TR",S100,"")</f>
        <v>17</v>
      </c>
      <c r="AG105" s="1">
        <f>IF(S98="TR",1,"")</f>
        <v>1</v>
      </c>
      <c r="AH105" s="1">
        <f>IF(S98="TR",Q100,"")</f>
        <v>20</v>
      </c>
      <c r="AI105" s="1">
        <f>IF(T98="EF",1,"")</f>
        <v>1</v>
      </c>
      <c r="AJ105" s="1">
        <f>IF(T98="EF",Q100,"")</f>
        <v>20</v>
      </c>
    </row>
    <row r="106" spans="1:36" x14ac:dyDescent="0.25">
      <c r="A106" s="25"/>
      <c r="B106" s="26"/>
      <c r="C106" s="26"/>
      <c r="D106" s="26"/>
      <c r="E106" s="27"/>
      <c r="F106" s="25"/>
      <c r="G106" s="26"/>
      <c r="H106" s="26"/>
      <c r="I106" s="26"/>
      <c r="J106" s="27"/>
      <c r="K106" s="15" t="s">
        <v>28</v>
      </c>
      <c r="L106" s="30">
        <v>1</v>
      </c>
      <c r="M106" s="44"/>
      <c r="N106" s="47"/>
      <c r="O106" s="34"/>
      <c r="P106" s="32" t="s">
        <v>28</v>
      </c>
      <c r="Q106" s="30">
        <v>5</v>
      </c>
      <c r="R106" s="44"/>
      <c r="S106" s="47"/>
      <c r="T106" s="34"/>
      <c r="U106" s="32" t="s">
        <v>28</v>
      </c>
      <c r="V106" s="30"/>
      <c r="W106" s="44"/>
      <c r="X106" s="47"/>
      <c r="Y106" s="34"/>
      <c r="AB106" s="1">
        <f>IF(Q103="TR",Q105,"")</f>
        <v>10</v>
      </c>
      <c r="AC106" s="1">
        <f>IF(Q103="TR",Q106,"")</f>
        <v>5</v>
      </c>
      <c r="AD106" s="1">
        <f>IF(Q103="TR",Q107,"")</f>
        <v>0.17</v>
      </c>
      <c r="AE106" s="1">
        <f>IF(S103="TR",S105,"")</f>
        <v>9</v>
      </c>
      <c r="AF106" s="1">
        <f>IF(Q103="TR",S105,"")</f>
        <v>9</v>
      </c>
      <c r="AG106" s="1">
        <f>IF(S103="TR",1,"")</f>
        <v>1</v>
      </c>
      <c r="AH106" s="1">
        <f>IF(S103="TR",Q105,"")</f>
        <v>10</v>
      </c>
      <c r="AI106" s="1">
        <f>IF(T103="EF",1,"")</f>
        <v>1</v>
      </c>
      <c r="AJ106" s="1">
        <f>IF(T103="EF",Q105,"")</f>
        <v>10</v>
      </c>
    </row>
    <row r="107" spans="1:36" ht="15.75" thickBot="1" x14ac:dyDescent="0.3">
      <c r="A107" s="35"/>
      <c r="B107" s="36"/>
      <c r="C107" s="36"/>
      <c r="D107" s="36"/>
      <c r="E107" s="37"/>
      <c r="F107" s="35"/>
      <c r="G107" s="36"/>
      <c r="H107" s="36"/>
      <c r="I107" s="36"/>
      <c r="J107" s="37"/>
      <c r="K107" s="38" t="s">
        <v>29</v>
      </c>
      <c r="L107" s="39">
        <v>4.2</v>
      </c>
      <c r="M107" s="48"/>
      <c r="N107" s="49"/>
      <c r="O107" s="41"/>
      <c r="P107" s="42" t="s">
        <v>29</v>
      </c>
      <c r="Q107" s="39">
        <v>0.17</v>
      </c>
      <c r="R107" s="48"/>
      <c r="S107" s="49"/>
      <c r="T107" s="41"/>
      <c r="U107" s="42" t="s">
        <v>29</v>
      </c>
      <c r="V107" s="39"/>
      <c r="W107" s="48"/>
      <c r="X107" s="49"/>
      <c r="Y107" s="41"/>
      <c r="AB107" s="1">
        <f>IF(Q108="TR",Q110,"")</f>
        <v>23</v>
      </c>
      <c r="AC107" s="1">
        <f>IF(Q108="TR",Q111,"")</f>
        <v>20</v>
      </c>
      <c r="AD107" s="1">
        <f>IF(Q108="TR",Q112,"")</f>
        <v>0.629</v>
      </c>
      <c r="AE107" s="1">
        <f>IF(S108="TR",S110,"")</f>
        <v>18</v>
      </c>
      <c r="AF107" s="1">
        <f>IF(Q108="TR",S110,"")</f>
        <v>18</v>
      </c>
      <c r="AG107" s="1">
        <f>IF(S108="TR",1,"")</f>
        <v>1</v>
      </c>
      <c r="AH107" s="1">
        <f>IF(S108="TR",Q110,"")</f>
        <v>23</v>
      </c>
      <c r="AI107" s="1">
        <f>IF(T108="EF",1,"")</f>
        <v>1</v>
      </c>
      <c r="AJ107" s="1">
        <f>IF(T108="EF",Q110,"")</f>
        <v>23</v>
      </c>
    </row>
    <row r="108" spans="1:36" x14ac:dyDescent="0.25">
      <c r="A108" s="16"/>
      <c r="B108" s="17"/>
      <c r="C108" s="17"/>
      <c r="D108" s="17"/>
      <c r="E108" s="18"/>
      <c r="F108" s="16"/>
      <c r="G108" s="17"/>
      <c r="H108" s="17"/>
      <c r="I108" s="17"/>
      <c r="J108" s="18"/>
      <c r="K108" s="19" t="s">
        <v>61</v>
      </c>
      <c r="L108" s="55" t="s">
        <v>33</v>
      </c>
      <c r="M108" s="43"/>
      <c r="N108" s="56" t="s">
        <v>33</v>
      </c>
      <c r="O108" s="57" t="s">
        <v>34</v>
      </c>
      <c r="P108" s="23" t="s">
        <v>80</v>
      </c>
      <c r="Q108" s="55" t="s">
        <v>33</v>
      </c>
      <c r="R108" s="43"/>
      <c r="S108" s="56" t="s">
        <v>33</v>
      </c>
      <c r="T108" s="57" t="s">
        <v>34</v>
      </c>
      <c r="U108" s="23"/>
      <c r="V108" s="55"/>
      <c r="W108" s="43"/>
      <c r="X108" s="56"/>
      <c r="Y108" s="57"/>
      <c r="AB108" s="1">
        <f>IF(Q113="TR",Q115,"")</f>
        <v>19</v>
      </c>
      <c r="AC108" s="1">
        <f>IF(Q113="TR",Q116,"")</f>
        <v>9</v>
      </c>
      <c r="AD108" s="1">
        <f>IF(Q113="TR",Q117,"")</f>
        <v>0.53500000000000003</v>
      </c>
      <c r="AE108" s="1">
        <f>IF(S113="TR",S115,"")</f>
        <v>16</v>
      </c>
      <c r="AF108" s="1">
        <f>IF(Q113="TR",S115,"")</f>
        <v>16</v>
      </c>
      <c r="AG108" s="1">
        <f>IF(S113="TR",1,"")</f>
        <v>1</v>
      </c>
      <c r="AH108" s="1">
        <f>IF(S113="TR",Q115,"")</f>
        <v>19</v>
      </c>
      <c r="AI108" s="1">
        <f>IF(T113="EF",1,"")</f>
        <v>1</v>
      </c>
      <c r="AJ108" s="1">
        <f>IF(T113="EF",Q115,"")</f>
        <v>19</v>
      </c>
    </row>
    <row r="109" spans="1:36" x14ac:dyDescent="0.25">
      <c r="A109" s="25"/>
      <c r="B109" s="26"/>
      <c r="C109" s="26"/>
      <c r="D109" s="26"/>
      <c r="E109" s="27"/>
      <c r="F109" s="25"/>
      <c r="G109" s="26"/>
      <c r="H109" s="26"/>
      <c r="I109" s="26"/>
      <c r="J109" s="27"/>
      <c r="K109" s="28"/>
      <c r="L109" s="28"/>
      <c r="M109" s="44"/>
      <c r="N109" s="45"/>
      <c r="O109" s="29"/>
      <c r="P109" s="24"/>
      <c r="Q109" s="28"/>
      <c r="R109" s="44"/>
      <c r="S109" s="45"/>
      <c r="T109" s="29"/>
      <c r="U109" s="24"/>
      <c r="V109" s="28"/>
      <c r="W109" s="44"/>
      <c r="X109" s="45"/>
      <c r="Y109" s="29"/>
      <c r="AB109" s="1">
        <f>IF(Q118="TR",Q120,"")</f>
        <v>3</v>
      </c>
      <c r="AC109" s="1">
        <f>IF(Q118="TR",Q121,"")</f>
        <v>0</v>
      </c>
      <c r="AD109" s="1">
        <f>IF(Q118="TR",Q122,"")</f>
        <v>0</v>
      </c>
      <c r="AE109" s="1">
        <f>IF(S118="TR",S120,"")</f>
        <v>0</v>
      </c>
      <c r="AF109" s="1">
        <f>IF(Q118="TR",S120,"")</f>
        <v>0</v>
      </c>
      <c r="AG109" s="1">
        <f>IF(S118="TR",1,"")</f>
        <v>1</v>
      </c>
      <c r="AH109" s="1">
        <f>IF(S118="TR",Q120,"")</f>
        <v>3</v>
      </c>
      <c r="AI109" s="1">
        <f>IF(T118="EF",1,"")</f>
        <v>1</v>
      </c>
      <c r="AJ109" s="1">
        <f>IF(T118="EF",Q120,"")</f>
        <v>3</v>
      </c>
    </row>
    <row r="110" spans="1:36" x14ac:dyDescent="0.25">
      <c r="A110" s="25"/>
      <c r="B110" s="26"/>
      <c r="C110" s="26"/>
      <c r="D110" s="26"/>
      <c r="E110" s="27"/>
      <c r="F110" s="25"/>
      <c r="G110" s="26"/>
      <c r="H110" s="26"/>
      <c r="I110" s="26"/>
      <c r="J110" s="27"/>
      <c r="K110" s="15" t="s">
        <v>26</v>
      </c>
      <c r="L110" s="30">
        <v>22</v>
      </c>
      <c r="M110" s="44" t="s">
        <v>27</v>
      </c>
      <c r="N110" s="46">
        <v>22</v>
      </c>
      <c r="O110" s="31"/>
      <c r="P110" s="32" t="s">
        <v>26</v>
      </c>
      <c r="Q110" s="30">
        <v>23</v>
      </c>
      <c r="R110" s="44" t="s">
        <v>27</v>
      </c>
      <c r="S110" s="46">
        <v>18</v>
      </c>
      <c r="T110" s="31"/>
      <c r="U110" s="32" t="s">
        <v>26</v>
      </c>
      <c r="V110" s="30"/>
      <c r="W110" s="44" t="s">
        <v>27</v>
      </c>
      <c r="X110" s="46"/>
      <c r="Y110" s="31"/>
      <c r="AB110" s="1">
        <f>IF(Q123="TR",Q125,"")</f>
        <v>44</v>
      </c>
      <c r="AC110" s="1">
        <f>IF(Q123="TR",Q126,"")</f>
        <v>2</v>
      </c>
      <c r="AD110" s="1">
        <f>IF(Q123="TR",Q127,"")</f>
        <v>1.9690000000000001</v>
      </c>
      <c r="AE110" s="1">
        <f>IF(S123="TR",S125,"")</f>
        <v>44</v>
      </c>
      <c r="AF110" s="1">
        <f>IF(Q123="TR",S125,"")</f>
        <v>44</v>
      </c>
      <c r="AG110" s="1">
        <f>IF(S123="TR",1,"")</f>
        <v>1</v>
      </c>
      <c r="AH110" s="1">
        <f>IF(S123="TR",Q125,"")</f>
        <v>44</v>
      </c>
      <c r="AI110" s="1">
        <f>IF(T123="EF",1,"")</f>
        <v>1</v>
      </c>
      <c r="AJ110" s="1">
        <f>IF(T123="EF",Q125,"")</f>
        <v>44</v>
      </c>
    </row>
    <row r="111" spans="1:36" x14ac:dyDescent="0.25">
      <c r="A111" s="25"/>
      <c r="B111" s="26"/>
      <c r="C111" s="26"/>
      <c r="D111" s="26"/>
      <c r="E111" s="27"/>
      <c r="F111" s="25"/>
      <c r="G111" s="26"/>
      <c r="H111" s="26"/>
      <c r="I111" s="26"/>
      <c r="J111" s="27"/>
      <c r="K111" s="15" t="s">
        <v>28</v>
      </c>
      <c r="L111" s="30">
        <v>1</v>
      </c>
      <c r="M111" s="44"/>
      <c r="N111" s="47"/>
      <c r="O111" s="34"/>
      <c r="P111" s="32" t="s">
        <v>28</v>
      </c>
      <c r="Q111" s="30">
        <v>20</v>
      </c>
      <c r="R111" s="44"/>
      <c r="S111" s="47"/>
      <c r="T111" s="34"/>
      <c r="U111" s="32" t="s">
        <v>28</v>
      </c>
      <c r="V111" s="30"/>
      <c r="W111" s="44"/>
      <c r="X111" s="47"/>
      <c r="Y111" s="34"/>
      <c r="AB111" s="1">
        <f>IF(V98="TR",V100,"")</f>
        <v>195</v>
      </c>
      <c r="AC111" s="1">
        <f>IF(V98="TR",V101,"")</f>
        <v>40</v>
      </c>
      <c r="AD111" s="1">
        <f>IF(V98="TR",V102,"")</f>
        <v>5.375</v>
      </c>
      <c r="AE111" s="1">
        <f>IF(X98="TR",X100,"")</f>
        <v>131</v>
      </c>
      <c r="AF111" s="1">
        <f>IF(V98="TR",X100,"")</f>
        <v>131</v>
      </c>
      <c r="AG111" s="1">
        <f>IF(X98="TR",1,"")</f>
        <v>1</v>
      </c>
      <c r="AH111" s="1">
        <f>IF(X98="TR",V100,"")</f>
        <v>195</v>
      </c>
      <c r="AI111" s="1">
        <f>IF(Y98="EF",1,"")</f>
        <v>1</v>
      </c>
      <c r="AJ111" s="1">
        <f>IF(Y98="EF",V100,"")</f>
        <v>195</v>
      </c>
    </row>
    <row r="112" spans="1:36" ht="15.75" thickBot="1" x14ac:dyDescent="0.3">
      <c r="A112" s="35"/>
      <c r="B112" s="36"/>
      <c r="C112" s="36"/>
      <c r="D112" s="36"/>
      <c r="E112" s="37"/>
      <c r="F112" s="35"/>
      <c r="G112" s="36"/>
      <c r="H112" s="36"/>
      <c r="I112" s="36"/>
      <c r="J112" s="37"/>
      <c r="K112" s="38" t="s">
        <v>29</v>
      </c>
      <c r="L112" s="39">
        <v>0.99</v>
      </c>
      <c r="M112" s="48"/>
      <c r="N112" s="49"/>
      <c r="O112" s="41"/>
      <c r="P112" s="42" t="s">
        <v>29</v>
      </c>
      <c r="Q112" s="39">
        <v>0.629</v>
      </c>
      <c r="R112" s="48"/>
      <c r="S112" s="49"/>
      <c r="T112" s="41"/>
      <c r="U112" s="42" t="s">
        <v>29</v>
      </c>
      <c r="V112" s="39"/>
      <c r="W112" s="48"/>
      <c r="X112" s="49"/>
      <c r="Y112" s="41"/>
      <c r="AB112" s="1" t="str">
        <f>IF(V103="TR",V105,"")</f>
        <v/>
      </c>
      <c r="AC112" s="1" t="str">
        <f>IF(V103="TR",V106,"")</f>
        <v/>
      </c>
      <c r="AD112" s="1" t="str">
        <f>IF(V103="TR",V107,"")</f>
        <v/>
      </c>
      <c r="AE112" s="1" t="str">
        <f>IF(X103="TR",X105,"")</f>
        <v/>
      </c>
      <c r="AF112" s="1" t="str">
        <f>IF(V103="TR",X105,"")</f>
        <v/>
      </c>
      <c r="AG112" s="1" t="str">
        <f>IF(X103="TR",1,"")</f>
        <v/>
      </c>
      <c r="AH112" s="1" t="str">
        <f>IF(X103="TR",V105,"")</f>
        <v/>
      </c>
      <c r="AI112" s="1" t="str">
        <f>IF(Y103="EF",1,"")</f>
        <v/>
      </c>
      <c r="AJ112" s="1" t="str">
        <f>IF(Y103="EF",V105,"")</f>
        <v/>
      </c>
    </row>
    <row r="113" spans="1:36" x14ac:dyDescent="0.25">
      <c r="A113" s="16"/>
      <c r="B113" s="17"/>
      <c r="C113" s="17"/>
      <c r="D113" s="17"/>
      <c r="E113" s="18"/>
      <c r="F113" s="16"/>
      <c r="G113" s="17"/>
      <c r="H113" s="17"/>
      <c r="I113" s="17"/>
      <c r="J113" s="18"/>
      <c r="K113" s="19" t="s">
        <v>63</v>
      </c>
      <c r="L113" s="55" t="s">
        <v>33</v>
      </c>
      <c r="M113" s="43"/>
      <c r="N113" s="56" t="s">
        <v>33</v>
      </c>
      <c r="O113" s="57" t="s">
        <v>34</v>
      </c>
      <c r="P113" s="23" t="s">
        <v>118</v>
      </c>
      <c r="Q113" s="55" t="s">
        <v>33</v>
      </c>
      <c r="R113" s="43"/>
      <c r="S113" s="56" t="s">
        <v>33</v>
      </c>
      <c r="T113" s="57" t="s">
        <v>34</v>
      </c>
      <c r="U113" s="23"/>
      <c r="V113" s="55"/>
      <c r="W113" s="43"/>
      <c r="X113" s="56"/>
      <c r="Y113" s="57"/>
      <c r="AB113" s="1" t="str">
        <f>IF(V108="TR",V110,"")</f>
        <v/>
      </c>
      <c r="AC113" s="1" t="str">
        <f>IF(V108="TR",V111,"")</f>
        <v/>
      </c>
      <c r="AD113" s="1" t="str">
        <f>IF(V108="TR",V112,"")</f>
        <v/>
      </c>
      <c r="AE113" s="1" t="str">
        <f>IF(X108="TR",X110,"")</f>
        <v/>
      </c>
      <c r="AF113" s="1" t="str">
        <f>IF(V108="TR",X110,"")</f>
        <v/>
      </c>
      <c r="AG113" s="1" t="str">
        <f>IF(X108="TR",1,"")</f>
        <v/>
      </c>
      <c r="AH113" s="1" t="str">
        <f>IF(X108="TR",V110,"")</f>
        <v/>
      </c>
      <c r="AI113" s="1" t="str">
        <f>IF(Y108="EF",1,"")</f>
        <v/>
      </c>
      <c r="AJ113" s="1" t="str">
        <f>IF(Y108="EF",V110,"")</f>
        <v/>
      </c>
    </row>
    <row r="114" spans="1:36" x14ac:dyDescent="0.25">
      <c r="A114" s="25"/>
      <c r="B114" s="26"/>
      <c r="C114" s="26"/>
      <c r="D114" s="26"/>
      <c r="E114" s="27"/>
      <c r="F114" s="25"/>
      <c r="G114" s="26"/>
      <c r="H114" s="26"/>
      <c r="I114" s="26"/>
      <c r="J114" s="27"/>
      <c r="K114" s="28"/>
      <c r="L114" s="28"/>
      <c r="M114" s="44"/>
      <c r="N114" s="45"/>
      <c r="O114" s="29"/>
      <c r="P114" s="24"/>
      <c r="Q114" s="28"/>
      <c r="R114" s="44"/>
      <c r="S114" s="45"/>
      <c r="T114" s="29"/>
      <c r="U114" s="24"/>
      <c r="V114" s="28"/>
      <c r="W114" s="44"/>
      <c r="X114" s="45"/>
      <c r="Y114" s="29"/>
      <c r="AB114" s="1" t="str">
        <f>IF(V113="TR",V115,"")</f>
        <v/>
      </c>
      <c r="AC114" s="1" t="str">
        <f>IF(V113="TR",V116,"")</f>
        <v/>
      </c>
      <c r="AD114" s="1" t="str">
        <f>IF(V113="TR",V117,"")</f>
        <v/>
      </c>
      <c r="AE114" s="1" t="str">
        <f>IF(X113="TR",X115,"")</f>
        <v/>
      </c>
      <c r="AF114" s="1" t="str">
        <f>IF(V113="TR",X115,"")</f>
        <v/>
      </c>
      <c r="AG114" s="1" t="str">
        <f>IF(X113="TR",1,"")</f>
        <v/>
      </c>
      <c r="AH114" s="1" t="str">
        <f>IF(X113="TR",V115,"")</f>
        <v/>
      </c>
      <c r="AI114" s="1" t="str">
        <f>IF(Y113="EF",1,"")</f>
        <v/>
      </c>
      <c r="AJ114" s="1" t="str">
        <f>IF(Y113="EF",V115,"")</f>
        <v/>
      </c>
    </row>
    <row r="115" spans="1:36" x14ac:dyDescent="0.25">
      <c r="A115" s="25"/>
      <c r="B115" s="26"/>
      <c r="C115" s="26"/>
      <c r="D115" s="26"/>
      <c r="E115" s="27"/>
      <c r="F115" s="25"/>
      <c r="G115" s="26"/>
      <c r="H115" s="26"/>
      <c r="I115" s="26"/>
      <c r="J115" s="27"/>
      <c r="K115" s="15" t="s">
        <v>26</v>
      </c>
      <c r="L115" s="30">
        <v>297</v>
      </c>
      <c r="M115" s="44" t="s">
        <v>27</v>
      </c>
      <c r="N115" s="46">
        <v>297</v>
      </c>
      <c r="O115" s="31"/>
      <c r="P115" s="32" t="s">
        <v>26</v>
      </c>
      <c r="Q115" s="30">
        <v>19</v>
      </c>
      <c r="R115" s="44" t="s">
        <v>27</v>
      </c>
      <c r="S115" s="46">
        <v>16</v>
      </c>
      <c r="T115" s="31"/>
      <c r="U115" s="32" t="s">
        <v>26</v>
      </c>
      <c r="V115" s="30"/>
      <c r="W115" s="44" t="s">
        <v>27</v>
      </c>
      <c r="X115" s="46"/>
      <c r="Y115" s="31"/>
      <c r="AB115" s="1" t="str">
        <f>IF(V118="TR",V120,"")</f>
        <v/>
      </c>
      <c r="AC115" s="1" t="str">
        <f>IF(V118="TR",V121,"")</f>
        <v/>
      </c>
      <c r="AD115" s="1" t="str">
        <f>IF(V118="TR",V122,"")</f>
        <v/>
      </c>
      <c r="AE115" s="1" t="str">
        <f>IF(X118="TR",X120,"")</f>
        <v/>
      </c>
      <c r="AF115" s="1" t="str">
        <f>IF(V118="TR",X120,"")</f>
        <v/>
      </c>
      <c r="AG115" s="1" t="str">
        <f>IF(X118="TR",1,"")</f>
        <v/>
      </c>
      <c r="AH115" s="1" t="str">
        <f>IF(X118="TR",V120,"")</f>
        <v/>
      </c>
      <c r="AI115" s="1" t="str">
        <f>IF(Y118="EF",1,"")</f>
        <v/>
      </c>
      <c r="AJ115" s="1" t="str">
        <f>IF(Y118="EF",V120,"")</f>
        <v/>
      </c>
    </row>
    <row r="116" spans="1:36" x14ac:dyDescent="0.25">
      <c r="A116" s="25"/>
      <c r="B116" s="26"/>
      <c r="C116" s="26"/>
      <c r="D116" s="26"/>
      <c r="E116" s="27"/>
      <c r="F116" s="25"/>
      <c r="G116" s="26"/>
      <c r="H116" s="26"/>
      <c r="I116" s="26"/>
      <c r="J116" s="27"/>
      <c r="K116" s="15" t="s">
        <v>28</v>
      </c>
      <c r="L116" s="30">
        <v>11</v>
      </c>
      <c r="M116" s="44"/>
      <c r="N116" s="47"/>
      <c r="O116" s="34"/>
      <c r="P116" s="32" t="s">
        <v>28</v>
      </c>
      <c r="Q116" s="30">
        <v>9</v>
      </c>
      <c r="R116" s="44"/>
      <c r="S116" s="47"/>
      <c r="T116" s="34"/>
      <c r="U116" s="32" t="s">
        <v>28</v>
      </c>
      <c r="V116" s="30"/>
      <c r="W116" s="44"/>
      <c r="X116" s="47"/>
      <c r="Y116" s="34"/>
      <c r="AB116" s="1" t="str">
        <f>IF(V123="TR",V125,"")</f>
        <v/>
      </c>
      <c r="AC116" s="1" t="str">
        <f>IF(V123="TR",V126,"")</f>
        <v/>
      </c>
      <c r="AD116" s="1" t="str">
        <f>IF(V123="TR",V127,"")</f>
        <v/>
      </c>
      <c r="AE116" s="1" t="str">
        <f>IF(X123="TR",X125,"")</f>
        <v/>
      </c>
      <c r="AF116" s="1" t="str">
        <f>IF(V123="TR",X125,"")</f>
        <v/>
      </c>
      <c r="AG116" s="1" t="str">
        <f>IF(X123="TR",1,"")</f>
        <v/>
      </c>
      <c r="AH116" s="1" t="str">
        <f>IF(X123="TR",V125,"")</f>
        <v/>
      </c>
      <c r="AI116" s="1" t="str">
        <f>IF(Y123="EF",1,"")</f>
        <v/>
      </c>
      <c r="AJ116" s="1" t="str">
        <f>IF(Y123="EF",V125,"")</f>
        <v/>
      </c>
    </row>
    <row r="117" spans="1:36" ht="15.75" thickBot="1" x14ac:dyDescent="0.3">
      <c r="A117" s="35"/>
      <c r="B117" s="36"/>
      <c r="C117" s="36"/>
      <c r="D117" s="36"/>
      <c r="E117" s="37"/>
      <c r="F117" s="35"/>
      <c r="G117" s="36"/>
      <c r="H117" s="36"/>
      <c r="I117" s="36"/>
      <c r="J117" s="37"/>
      <c r="K117" s="38" t="s">
        <v>29</v>
      </c>
      <c r="L117" s="39">
        <v>9.5879999999999992</v>
      </c>
      <c r="M117" s="48"/>
      <c r="N117" s="49"/>
      <c r="O117" s="41"/>
      <c r="P117" s="42" t="s">
        <v>29</v>
      </c>
      <c r="Q117" s="39">
        <v>0.53500000000000003</v>
      </c>
      <c r="R117" s="48"/>
      <c r="S117" s="49"/>
      <c r="T117" s="41"/>
      <c r="U117" s="42" t="s">
        <v>29</v>
      </c>
      <c r="V117" s="39"/>
      <c r="W117" s="48"/>
      <c r="X117" s="49"/>
      <c r="Y117" s="41"/>
    </row>
    <row r="118" spans="1:36" x14ac:dyDescent="0.25">
      <c r="A118" s="16"/>
      <c r="B118" s="17"/>
      <c r="C118" s="17"/>
      <c r="D118" s="17"/>
      <c r="E118" s="18"/>
      <c r="F118" s="16"/>
      <c r="G118" s="17"/>
      <c r="H118" s="17"/>
      <c r="I118" s="17"/>
      <c r="J118" s="18"/>
      <c r="K118" s="19" t="s">
        <v>66</v>
      </c>
      <c r="L118" s="55" t="s">
        <v>33</v>
      </c>
      <c r="M118" s="43"/>
      <c r="N118" s="56" t="s">
        <v>33</v>
      </c>
      <c r="O118" s="57" t="s">
        <v>34</v>
      </c>
      <c r="P118" s="23" t="s">
        <v>98</v>
      </c>
      <c r="Q118" s="55" t="s">
        <v>33</v>
      </c>
      <c r="R118" s="43"/>
      <c r="S118" s="56" t="s">
        <v>33</v>
      </c>
      <c r="T118" s="57" t="s">
        <v>34</v>
      </c>
      <c r="U118" s="23"/>
      <c r="V118" s="55"/>
      <c r="W118" s="43"/>
      <c r="X118" s="56"/>
      <c r="Y118" s="57"/>
    </row>
    <row r="119" spans="1:36" x14ac:dyDescent="0.25">
      <c r="A119" s="25"/>
      <c r="B119" s="26"/>
      <c r="C119" s="26"/>
      <c r="D119" s="26"/>
      <c r="E119" s="27"/>
      <c r="F119" s="25"/>
      <c r="G119" s="26"/>
      <c r="H119" s="26"/>
      <c r="I119" s="26"/>
      <c r="J119" s="27"/>
      <c r="K119" s="28"/>
      <c r="L119" s="28"/>
      <c r="M119" s="44"/>
      <c r="N119" s="45"/>
      <c r="O119" s="29"/>
      <c r="P119" s="24"/>
      <c r="Q119" s="28"/>
      <c r="R119" s="44"/>
      <c r="S119" s="45"/>
      <c r="T119" s="29"/>
      <c r="U119" s="24"/>
      <c r="V119" s="28"/>
      <c r="W119" s="44"/>
      <c r="X119" s="45"/>
      <c r="Y119" s="29"/>
    </row>
    <row r="120" spans="1:36" x14ac:dyDescent="0.25">
      <c r="A120" s="25"/>
      <c r="B120" s="26"/>
      <c r="C120" s="26"/>
      <c r="D120" s="26"/>
      <c r="E120" s="27"/>
      <c r="F120" s="25"/>
      <c r="G120" s="26"/>
      <c r="H120" s="26"/>
      <c r="I120" s="26"/>
      <c r="J120" s="27"/>
      <c r="K120" s="15" t="s">
        <v>26</v>
      </c>
      <c r="L120" s="30">
        <v>3</v>
      </c>
      <c r="M120" s="44" t="s">
        <v>27</v>
      </c>
      <c r="N120" s="46">
        <v>3</v>
      </c>
      <c r="O120" s="31"/>
      <c r="P120" s="32" t="s">
        <v>26</v>
      </c>
      <c r="Q120" s="30">
        <v>3</v>
      </c>
      <c r="R120" s="44" t="s">
        <v>27</v>
      </c>
      <c r="S120" s="46">
        <v>0</v>
      </c>
      <c r="T120" s="31"/>
      <c r="U120" s="32" t="s">
        <v>26</v>
      </c>
      <c r="V120" s="30"/>
      <c r="W120" s="44" t="s">
        <v>27</v>
      </c>
      <c r="X120" s="46"/>
      <c r="Y120" s="31"/>
    </row>
    <row r="121" spans="1:36" x14ac:dyDescent="0.25">
      <c r="A121" s="25"/>
      <c r="B121" s="26"/>
      <c r="C121" s="26"/>
      <c r="D121" s="26"/>
      <c r="E121" s="27"/>
      <c r="F121" s="25"/>
      <c r="G121" s="26"/>
      <c r="H121" s="26"/>
      <c r="I121" s="26"/>
      <c r="J121" s="27"/>
      <c r="K121" s="15" t="s">
        <v>28</v>
      </c>
      <c r="L121" s="30">
        <v>3</v>
      </c>
      <c r="M121" s="44"/>
      <c r="N121" s="47"/>
      <c r="O121" s="34"/>
      <c r="P121" s="32" t="s">
        <v>28</v>
      </c>
      <c r="Q121" s="30"/>
      <c r="R121" s="44"/>
      <c r="S121" s="47"/>
      <c r="T121" s="34"/>
      <c r="U121" s="32" t="s">
        <v>28</v>
      </c>
      <c r="V121" s="30"/>
      <c r="W121" s="44"/>
      <c r="X121" s="47"/>
      <c r="Y121" s="34"/>
    </row>
    <row r="122" spans="1:36" ht="15.75" thickBot="1" x14ac:dyDescent="0.3">
      <c r="A122" s="35"/>
      <c r="B122" s="36"/>
      <c r="C122" s="36"/>
      <c r="D122" s="36"/>
      <c r="E122" s="37"/>
      <c r="F122" s="35"/>
      <c r="G122" s="36"/>
      <c r="H122" s="36"/>
      <c r="I122" s="36"/>
      <c r="J122" s="37"/>
      <c r="K122" s="38" t="s">
        <v>29</v>
      </c>
      <c r="L122" s="39">
        <v>4.5999999999999999E-2</v>
      </c>
      <c r="M122" s="48"/>
      <c r="N122" s="49"/>
      <c r="O122" s="41"/>
      <c r="P122" s="42" t="s">
        <v>29</v>
      </c>
      <c r="Q122" s="39"/>
      <c r="R122" s="48"/>
      <c r="S122" s="49"/>
      <c r="T122" s="41"/>
      <c r="U122" s="42" t="s">
        <v>29</v>
      </c>
      <c r="V122" s="39"/>
      <c r="W122" s="48"/>
      <c r="X122" s="49"/>
      <c r="Y122" s="41"/>
    </row>
    <row r="123" spans="1:36" x14ac:dyDescent="0.25">
      <c r="A123" s="16"/>
      <c r="B123" s="17"/>
      <c r="C123" s="17"/>
      <c r="D123" s="17"/>
      <c r="E123" s="18"/>
      <c r="F123" s="16"/>
      <c r="G123" s="17"/>
      <c r="H123" s="17"/>
      <c r="I123" s="17"/>
      <c r="J123" s="18"/>
      <c r="K123" s="19" t="s">
        <v>68</v>
      </c>
      <c r="L123" s="55" t="s">
        <v>33</v>
      </c>
      <c r="M123" s="43"/>
      <c r="N123" s="56" t="s">
        <v>33</v>
      </c>
      <c r="O123" s="57" t="s">
        <v>34</v>
      </c>
      <c r="P123" s="23" t="s">
        <v>99</v>
      </c>
      <c r="Q123" s="55" t="s">
        <v>33</v>
      </c>
      <c r="R123" s="43"/>
      <c r="S123" s="56" t="s">
        <v>33</v>
      </c>
      <c r="T123" s="57" t="s">
        <v>34</v>
      </c>
      <c r="U123" s="23"/>
      <c r="V123" s="55"/>
      <c r="W123" s="43"/>
      <c r="X123" s="56"/>
      <c r="Y123" s="57"/>
    </row>
    <row r="124" spans="1:36" x14ac:dyDescent="0.25">
      <c r="A124" s="25"/>
      <c r="B124" s="26"/>
      <c r="C124" s="26"/>
      <c r="D124" s="26"/>
      <c r="E124" s="27"/>
      <c r="F124" s="25"/>
      <c r="G124" s="26"/>
      <c r="H124" s="26"/>
      <c r="I124" s="26"/>
      <c r="J124" s="27"/>
      <c r="K124" s="28"/>
      <c r="L124" s="28"/>
      <c r="M124" s="44"/>
      <c r="N124" s="45"/>
      <c r="O124" s="29"/>
      <c r="P124" s="24"/>
      <c r="Q124" s="28"/>
      <c r="R124" s="44"/>
      <c r="S124" s="45"/>
      <c r="T124" s="29"/>
      <c r="U124" s="24"/>
      <c r="V124" s="28"/>
      <c r="W124" s="44"/>
      <c r="X124" s="45"/>
      <c r="Y124" s="29"/>
    </row>
    <row r="125" spans="1:36" x14ac:dyDescent="0.25">
      <c r="A125" s="25"/>
      <c r="B125" s="26"/>
      <c r="C125" s="26"/>
      <c r="D125" s="26"/>
      <c r="E125" s="27"/>
      <c r="F125" s="25"/>
      <c r="G125" s="26"/>
      <c r="H125" s="26"/>
      <c r="I125" s="26"/>
      <c r="J125" s="27"/>
      <c r="K125" s="15" t="s">
        <v>26</v>
      </c>
      <c r="L125" s="30">
        <v>29</v>
      </c>
      <c r="M125" s="44" t="s">
        <v>27</v>
      </c>
      <c r="N125" s="46">
        <v>25</v>
      </c>
      <c r="O125" s="31"/>
      <c r="P125" s="32" t="s">
        <v>26</v>
      </c>
      <c r="Q125" s="30">
        <v>44</v>
      </c>
      <c r="R125" s="44" t="s">
        <v>27</v>
      </c>
      <c r="S125" s="46">
        <v>44</v>
      </c>
      <c r="T125" s="31"/>
      <c r="U125" s="32" t="s">
        <v>26</v>
      </c>
      <c r="V125" s="30"/>
      <c r="W125" s="44" t="s">
        <v>27</v>
      </c>
      <c r="X125" s="46"/>
      <c r="Y125" s="31"/>
    </row>
    <row r="126" spans="1:36" x14ac:dyDescent="0.25">
      <c r="A126" s="25"/>
      <c r="B126" s="26"/>
      <c r="C126" s="26"/>
      <c r="D126" s="26"/>
      <c r="E126" s="27"/>
      <c r="F126" s="25"/>
      <c r="G126" s="26"/>
      <c r="H126" s="26"/>
      <c r="I126" s="26"/>
      <c r="J126" s="27"/>
      <c r="K126" s="15" t="s">
        <v>28</v>
      </c>
      <c r="L126" s="30">
        <v>19</v>
      </c>
      <c r="M126" s="44"/>
      <c r="N126" s="47"/>
      <c r="O126" s="34"/>
      <c r="P126" s="32" t="s">
        <v>28</v>
      </c>
      <c r="Q126" s="30">
        <v>2</v>
      </c>
      <c r="R126" s="44"/>
      <c r="S126" s="47"/>
      <c r="T126" s="34"/>
      <c r="U126" s="32" t="s">
        <v>28</v>
      </c>
      <c r="V126" s="30"/>
      <c r="W126" s="44"/>
      <c r="X126" s="47"/>
      <c r="Y126" s="34"/>
    </row>
    <row r="127" spans="1:36" ht="15.75" thickBot="1" x14ac:dyDescent="0.3">
      <c r="A127" s="35"/>
      <c r="B127" s="36"/>
      <c r="C127" s="36"/>
      <c r="D127" s="36"/>
      <c r="E127" s="37"/>
      <c r="F127" s="35"/>
      <c r="G127" s="36"/>
      <c r="H127" s="36"/>
      <c r="I127" s="36"/>
      <c r="J127" s="37"/>
      <c r="K127" s="38" t="s">
        <v>29</v>
      </c>
      <c r="L127" s="39">
        <v>0.91</v>
      </c>
      <c r="M127" s="48"/>
      <c r="N127" s="49"/>
      <c r="O127" s="41"/>
      <c r="P127" s="42" t="s">
        <v>29</v>
      </c>
      <c r="Q127" s="39">
        <v>1.9690000000000001</v>
      </c>
      <c r="R127" s="48"/>
      <c r="S127" s="49"/>
      <c r="T127" s="41"/>
      <c r="U127" s="42" t="s">
        <v>29</v>
      </c>
      <c r="V127" s="39"/>
      <c r="W127" s="48"/>
      <c r="X127" s="49"/>
      <c r="Y127" s="41"/>
    </row>
    <row r="129" spans="1:36" ht="15.75" thickBot="1" x14ac:dyDescent="0.3"/>
    <row r="130" spans="1:36" ht="62.25" thickBot="1" x14ac:dyDescent="0.95">
      <c r="A130" s="159">
        <f>A1+3</f>
        <v>42495</v>
      </c>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1"/>
    </row>
    <row r="131" spans="1:36" ht="21" customHeight="1" x14ac:dyDescent="0.9">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36" ht="21" customHeight="1" x14ac:dyDescent="0.9">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36" ht="21" x14ac:dyDescent="0.35">
      <c r="A133" s="162" t="s">
        <v>0</v>
      </c>
      <c r="B133" s="162"/>
      <c r="C133" s="162"/>
      <c r="D133" s="162"/>
      <c r="E133" s="51"/>
      <c r="F133" s="162" t="s">
        <v>1</v>
      </c>
      <c r="G133" s="162"/>
      <c r="H133" s="162"/>
      <c r="I133" s="162"/>
      <c r="J133" s="51"/>
      <c r="K133" s="162" t="s">
        <v>2</v>
      </c>
      <c r="L133" s="162"/>
      <c r="M133" s="162"/>
      <c r="N133" s="162"/>
      <c r="O133" s="51"/>
      <c r="P133" s="162" t="s">
        <v>3</v>
      </c>
      <c r="Q133" s="162"/>
      <c r="R133" s="162"/>
      <c r="S133" s="162"/>
      <c r="T133" s="51"/>
      <c r="U133" s="162" t="s">
        <v>4</v>
      </c>
      <c r="V133" s="162"/>
      <c r="W133" s="162"/>
      <c r="X133" s="162"/>
      <c r="Y133" s="51"/>
    </row>
    <row r="134" spans="1:36" x14ac:dyDescent="0.25">
      <c r="A134" s="3" t="s">
        <v>5</v>
      </c>
      <c r="B134" s="3"/>
      <c r="C134" s="3"/>
      <c r="D134" s="3">
        <f>SUM(L145,Q170,L150,L155,L160,L165,L170,Q145,Q150,Q155,Q160,Q165,V145,V150,V155,V160,V165,V170)</f>
        <v>0</v>
      </c>
      <c r="E134" s="4"/>
      <c r="F134" s="5" t="s">
        <v>6</v>
      </c>
      <c r="G134" s="5"/>
      <c r="H134" s="5"/>
      <c r="I134" s="5">
        <f>SUM(N143,S168,N148,N153,N158,N163,N168,S143,S148,S153,S158,S163,X143,X148,X153,X158,X163,X168)</f>
        <v>0</v>
      </c>
      <c r="J134" s="4"/>
      <c r="K134" s="6" t="s">
        <v>7</v>
      </c>
      <c r="L134" s="6"/>
      <c r="M134" s="6"/>
      <c r="N134" s="6">
        <f>AB141</f>
        <v>0</v>
      </c>
      <c r="O134" s="4"/>
      <c r="P134" s="7" t="s">
        <v>8</v>
      </c>
      <c r="Q134" s="8"/>
      <c r="R134" s="8"/>
      <c r="S134" s="8">
        <f>AE141</f>
        <v>0</v>
      </c>
      <c r="T134" s="4"/>
      <c r="U134" s="9" t="s">
        <v>9</v>
      </c>
      <c r="V134" s="9"/>
      <c r="W134" s="9"/>
      <c r="X134" s="9">
        <f>AG141-AI141</f>
        <v>0</v>
      </c>
      <c r="Y134" s="4"/>
    </row>
    <row r="135" spans="1:36" x14ac:dyDescent="0.25">
      <c r="A135" s="10" t="s">
        <v>10</v>
      </c>
      <c r="B135" s="10"/>
      <c r="C135" s="10"/>
      <c r="D135" s="10">
        <f>SUM(L143,Q168,L148,L153,L158,L163,L168,Q143,Q148,Q153,Q158,Q163,V143,V148,V153,V158,V163,V168)</f>
        <v>0</v>
      </c>
      <c r="F135" s="5" t="s">
        <v>11</v>
      </c>
      <c r="G135" s="5"/>
      <c r="H135" s="5"/>
      <c r="I135" s="5">
        <f>D135-I134</f>
        <v>0</v>
      </c>
      <c r="K135" s="6" t="s">
        <v>12</v>
      </c>
      <c r="L135" s="6"/>
      <c r="M135" s="6"/>
      <c r="N135" s="6">
        <f>AC141</f>
        <v>0</v>
      </c>
      <c r="P135" s="8" t="s">
        <v>13</v>
      </c>
      <c r="Q135" s="8"/>
      <c r="R135" s="8"/>
      <c r="S135" s="11">
        <f>AF141-AE141</f>
        <v>0</v>
      </c>
      <c r="U135" s="9" t="s">
        <v>14</v>
      </c>
      <c r="V135" s="9"/>
      <c r="W135" s="9"/>
      <c r="X135" s="9">
        <f>AH141-AJ141</f>
        <v>0</v>
      </c>
    </row>
    <row r="136" spans="1:36" x14ac:dyDescent="0.25">
      <c r="A136" s="12" t="s">
        <v>15</v>
      </c>
      <c r="B136" s="12"/>
      <c r="C136" s="12"/>
      <c r="D136" s="12">
        <f>SUM(L144,Q169,L149,L154,L159,L164,L169,Q144,Q149,Q154,Q159,Q164,V144,V149,V154,V159,V164,V169)</f>
        <v>0</v>
      </c>
      <c r="K136" s="6" t="s">
        <v>16</v>
      </c>
      <c r="L136" s="6"/>
      <c r="M136" s="6"/>
      <c r="N136" s="6">
        <f>AD141</f>
        <v>0</v>
      </c>
    </row>
    <row r="137" spans="1:36" x14ac:dyDescent="0.25">
      <c r="A137" s="13" t="s">
        <v>17</v>
      </c>
      <c r="B137" s="13"/>
      <c r="C137" s="13"/>
      <c r="D137" s="13">
        <f>COUNTA(K141,K146,K151,K156,K161,K166,P141,P146,P151,P156,P161,P166,U141,U146,U151,U156,U161,U166)</f>
        <v>0</v>
      </c>
    </row>
    <row r="138" spans="1:36" s="14" customFormat="1" x14ac:dyDescent="0.25">
      <c r="K138" s="6" t="s">
        <v>18</v>
      </c>
      <c r="L138" s="6"/>
      <c r="M138" s="6"/>
      <c r="N138" s="6">
        <f>D135-N134</f>
        <v>0</v>
      </c>
      <c r="P138" s="7" t="s">
        <v>19</v>
      </c>
      <c r="Q138" s="8"/>
      <c r="R138" s="8"/>
      <c r="S138" s="8">
        <f>I134-S134</f>
        <v>0</v>
      </c>
    </row>
    <row r="139" spans="1:36" s="14" customFormat="1" ht="15.75" thickBot="1" x14ac:dyDescent="0.3">
      <c r="K139" s="6" t="s">
        <v>20</v>
      </c>
      <c r="L139" s="6"/>
      <c r="M139" s="6"/>
      <c r="N139" s="6">
        <f>D136-N135</f>
        <v>0</v>
      </c>
      <c r="P139" s="15"/>
    </row>
    <row r="140" spans="1:36" ht="15.75" thickBot="1" x14ac:dyDescent="0.3">
      <c r="A140" s="167" t="s">
        <v>21</v>
      </c>
      <c r="B140" s="167"/>
      <c r="C140" s="167"/>
      <c r="D140" s="167"/>
      <c r="E140" s="167"/>
      <c r="F140" s="164" t="s">
        <v>22</v>
      </c>
      <c r="G140" s="165"/>
      <c r="H140" s="165"/>
      <c r="I140" s="165"/>
      <c r="J140" s="166"/>
      <c r="K140" s="164" t="s">
        <v>23</v>
      </c>
      <c r="L140" s="165"/>
      <c r="M140" s="165"/>
      <c r="N140" s="165"/>
      <c r="O140" s="166"/>
      <c r="P140" s="164" t="s">
        <v>24</v>
      </c>
      <c r="Q140" s="165"/>
      <c r="R140" s="165"/>
      <c r="S140" s="165"/>
      <c r="T140" s="166"/>
      <c r="U140" s="164" t="s">
        <v>25</v>
      </c>
      <c r="V140" s="165"/>
      <c r="W140" s="165"/>
      <c r="X140" s="165"/>
      <c r="Y140" s="168"/>
      <c r="AB140" s="163" t="s">
        <v>30</v>
      </c>
      <c r="AC140" s="163"/>
      <c r="AD140" s="163"/>
      <c r="AE140" s="163" t="s">
        <v>31</v>
      </c>
      <c r="AF140" s="163"/>
      <c r="AG140" s="163" t="s">
        <v>32</v>
      </c>
      <c r="AH140" s="163"/>
      <c r="AI140" s="163"/>
      <c r="AJ140" s="163"/>
    </row>
    <row r="141" spans="1:36" x14ac:dyDescent="0.25">
      <c r="A141" s="16"/>
      <c r="B141" s="17"/>
      <c r="C141" s="17"/>
      <c r="D141" s="17"/>
      <c r="E141" s="18"/>
      <c r="F141" s="16"/>
      <c r="G141" s="17"/>
      <c r="H141" s="17"/>
      <c r="I141" s="17"/>
      <c r="J141" s="18"/>
      <c r="K141" s="19"/>
      <c r="L141" s="55"/>
      <c r="M141" s="43"/>
      <c r="N141" s="56"/>
      <c r="O141" s="57"/>
      <c r="P141" s="23"/>
      <c r="Q141" s="55"/>
      <c r="R141" s="43"/>
      <c r="S141" s="56"/>
      <c r="T141" s="57"/>
      <c r="U141" s="24"/>
      <c r="V141" s="55"/>
      <c r="W141" s="43"/>
      <c r="X141" s="56"/>
      <c r="Y141" s="57"/>
      <c r="AB141" s="1">
        <f t="shared" ref="AB141:AJ141" si="3">SUM(AB142:AB159)</f>
        <v>0</v>
      </c>
      <c r="AC141" s="1">
        <f t="shared" si="3"/>
        <v>0</v>
      </c>
      <c r="AD141" s="1">
        <f t="shared" si="3"/>
        <v>0</v>
      </c>
      <c r="AE141" s="1">
        <f t="shared" si="3"/>
        <v>0</v>
      </c>
      <c r="AF141" s="1">
        <f t="shared" si="3"/>
        <v>0</v>
      </c>
      <c r="AG141" s="1">
        <f t="shared" si="3"/>
        <v>0</v>
      </c>
      <c r="AH141" s="1">
        <f t="shared" si="3"/>
        <v>0</v>
      </c>
      <c r="AI141" s="1">
        <f t="shared" si="3"/>
        <v>0</v>
      </c>
      <c r="AJ141" s="1">
        <f t="shared" si="3"/>
        <v>0</v>
      </c>
    </row>
    <row r="142" spans="1:36" x14ac:dyDescent="0.25">
      <c r="A142" s="25"/>
      <c r="B142" s="26"/>
      <c r="C142" s="26"/>
      <c r="D142" s="26"/>
      <c r="E142" s="27"/>
      <c r="F142" s="25"/>
      <c r="G142" s="26"/>
      <c r="H142" s="26"/>
      <c r="I142" s="26"/>
      <c r="J142" s="27"/>
      <c r="K142" s="28"/>
      <c r="L142" s="28"/>
      <c r="M142" s="44"/>
      <c r="N142" s="45"/>
      <c r="O142" s="29"/>
      <c r="P142" s="24"/>
      <c r="Q142" s="28"/>
      <c r="R142" s="44"/>
      <c r="S142" s="45"/>
      <c r="T142" s="29"/>
      <c r="U142" s="24"/>
      <c r="V142" s="28"/>
      <c r="W142" s="44"/>
      <c r="X142" s="45"/>
      <c r="Y142" s="29"/>
      <c r="AB142" s="14" t="str">
        <f>IF(L141="TR",L143,"")</f>
        <v/>
      </c>
      <c r="AC142" s="14" t="str">
        <f>IF(L141="TR",L144,"")</f>
        <v/>
      </c>
      <c r="AD142" s="14" t="str">
        <f>IF(L141="TR",L145,"")</f>
        <v/>
      </c>
      <c r="AE142" s="14" t="str">
        <f>IF(N141="TR",N143,"")</f>
        <v/>
      </c>
      <c r="AF142" s="14" t="str">
        <f>IF(L141="TR",N143,"")</f>
        <v/>
      </c>
      <c r="AG142" s="14" t="str">
        <f>IF(N141="TR",1,"")</f>
        <v/>
      </c>
      <c r="AH142" s="14" t="str">
        <f>IF(N141="TR",L143,"")</f>
        <v/>
      </c>
      <c r="AI142" s="14" t="str">
        <f>IF(O141="EF",1,"")</f>
        <v/>
      </c>
      <c r="AJ142" s="14" t="str">
        <f>IF(O141="EF",L143,"")</f>
        <v/>
      </c>
    </row>
    <row r="143" spans="1:36" x14ac:dyDescent="0.25">
      <c r="A143" s="25"/>
      <c r="B143" s="26"/>
      <c r="C143" s="26"/>
      <c r="D143" s="26"/>
      <c r="E143" s="27"/>
      <c r="F143" s="25"/>
      <c r="G143" s="26"/>
      <c r="H143" s="26"/>
      <c r="I143" s="26"/>
      <c r="J143" s="27"/>
      <c r="K143" s="15" t="s">
        <v>26</v>
      </c>
      <c r="L143" s="30"/>
      <c r="M143" s="44" t="s">
        <v>27</v>
      </c>
      <c r="N143" s="46"/>
      <c r="O143" s="31"/>
      <c r="P143" s="32" t="s">
        <v>26</v>
      </c>
      <c r="Q143" s="30"/>
      <c r="R143" s="44" t="s">
        <v>27</v>
      </c>
      <c r="S143" s="46"/>
      <c r="T143" s="31"/>
      <c r="U143" s="32" t="s">
        <v>26</v>
      </c>
      <c r="V143" s="30"/>
      <c r="W143" s="44" t="s">
        <v>27</v>
      </c>
      <c r="X143" s="46"/>
      <c r="Y143" s="31"/>
      <c r="AB143" s="14" t="str">
        <f>IF(L146="TR",L148,"")</f>
        <v/>
      </c>
      <c r="AC143" s="14" t="str">
        <f>IF(L146="TR",L149,"")</f>
        <v/>
      </c>
      <c r="AD143" s="14" t="str">
        <f>IF(L146="TR",L150,"")</f>
        <v/>
      </c>
      <c r="AE143" s="14" t="str">
        <f>IF(N146="TR",N148,"")</f>
        <v/>
      </c>
      <c r="AF143" s="14" t="str">
        <f>IF(L146="TR",N148,"")</f>
        <v/>
      </c>
      <c r="AG143" s="14" t="str">
        <f>IF(N146="TR",1,"")</f>
        <v/>
      </c>
      <c r="AH143" s="14" t="str">
        <f>IF(N146="TR",L148,"")</f>
        <v/>
      </c>
      <c r="AI143" s="14" t="str">
        <f>IF(O146="EF",1,"")</f>
        <v/>
      </c>
      <c r="AJ143" s="14" t="str">
        <f>IF(O146="EF",L148,"")</f>
        <v/>
      </c>
    </row>
    <row r="144" spans="1:36" x14ac:dyDescent="0.25">
      <c r="A144" s="25"/>
      <c r="B144" s="26"/>
      <c r="C144" s="26"/>
      <c r="D144" s="26"/>
      <c r="E144" s="27"/>
      <c r="F144" s="25"/>
      <c r="G144" s="26"/>
      <c r="H144" s="26"/>
      <c r="I144" s="26"/>
      <c r="J144" s="27"/>
      <c r="K144" s="15" t="s">
        <v>28</v>
      </c>
      <c r="L144" s="30"/>
      <c r="M144" s="44"/>
      <c r="N144" s="47"/>
      <c r="O144" s="34"/>
      <c r="P144" s="32" t="s">
        <v>28</v>
      </c>
      <c r="Q144" s="30"/>
      <c r="R144" s="44"/>
      <c r="S144" s="47"/>
      <c r="T144" s="34"/>
      <c r="U144" s="32" t="s">
        <v>28</v>
      </c>
      <c r="V144" s="30"/>
      <c r="W144" s="44"/>
      <c r="X144" s="47"/>
      <c r="Y144" s="34"/>
      <c r="AB144" s="1" t="str">
        <f>IF(L151="TR",L153,"")</f>
        <v/>
      </c>
      <c r="AC144" s="1" t="str">
        <f>IF(L151="TR",L154,"")</f>
        <v/>
      </c>
      <c r="AD144" s="1" t="str">
        <f>IF(L151="TR",L155,"")</f>
        <v/>
      </c>
      <c r="AE144" s="1" t="str">
        <f>IF(N151="TR",N153,"")</f>
        <v/>
      </c>
      <c r="AF144" s="1" t="str">
        <f>IF(L151="TR",N153,"")</f>
        <v/>
      </c>
      <c r="AG144" s="1" t="str">
        <f>IF(N151="TR",1,"")</f>
        <v/>
      </c>
      <c r="AH144" s="1" t="str">
        <f>IF(N151="TR",L153,"")</f>
        <v/>
      </c>
      <c r="AI144" s="1" t="str">
        <f>IF(O151="EF",1,"")</f>
        <v/>
      </c>
      <c r="AJ144" s="1" t="str">
        <f>IF(O151="EF",L153,"")</f>
        <v/>
      </c>
    </row>
    <row r="145" spans="1:36" ht="15.75" thickBot="1" x14ac:dyDescent="0.3">
      <c r="A145" s="35"/>
      <c r="B145" s="36"/>
      <c r="C145" s="36"/>
      <c r="D145" s="36"/>
      <c r="E145" s="37"/>
      <c r="F145" s="35"/>
      <c r="G145" s="36"/>
      <c r="H145" s="36"/>
      <c r="I145" s="36"/>
      <c r="J145" s="37"/>
      <c r="K145" s="38" t="s">
        <v>29</v>
      </c>
      <c r="L145" s="39"/>
      <c r="M145" s="48"/>
      <c r="N145" s="49"/>
      <c r="O145" s="41"/>
      <c r="P145" s="42" t="s">
        <v>29</v>
      </c>
      <c r="Q145" s="39"/>
      <c r="R145" s="48"/>
      <c r="S145" s="49"/>
      <c r="T145" s="41"/>
      <c r="U145" s="42" t="s">
        <v>29</v>
      </c>
      <c r="V145" s="39"/>
      <c r="W145" s="48"/>
      <c r="X145" s="49"/>
      <c r="Y145" s="41"/>
      <c r="AB145" s="1" t="str">
        <f>IF(L156="TR",L158,"")</f>
        <v/>
      </c>
      <c r="AC145" s="1" t="str">
        <f>IF(L156="TR",L159,"")</f>
        <v/>
      </c>
      <c r="AD145" s="1" t="str">
        <f>IF(L156="TR",L160,"")</f>
        <v/>
      </c>
      <c r="AE145" s="1" t="str">
        <f>IF(N156="TR",N158,"")</f>
        <v/>
      </c>
      <c r="AF145" s="1" t="str">
        <f>IF(L156="TR",N158,"")</f>
        <v/>
      </c>
      <c r="AG145" s="1" t="str">
        <f>IF(N156="TR",1,"")</f>
        <v/>
      </c>
      <c r="AH145" s="1" t="str">
        <f>IF(N156="TR",L158,"")</f>
        <v/>
      </c>
      <c r="AI145" s="1" t="str">
        <f>IF(O156="EF",1,"")</f>
        <v/>
      </c>
      <c r="AJ145" s="1" t="str">
        <f>IF(O156="EF",L158,"")</f>
        <v/>
      </c>
    </row>
    <row r="146" spans="1:36" x14ac:dyDescent="0.25">
      <c r="A146" s="16"/>
      <c r="B146" s="17"/>
      <c r="C146" s="17"/>
      <c r="D146" s="17"/>
      <c r="E146" s="18"/>
      <c r="F146" s="16"/>
      <c r="G146" s="17"/>
      <c r="H146" s="17"/>
      <c r="I146" s="17"/>
      <c r="J146" s="18"/>
      <c r="K146" s="19"/>
      <c r="L146" s="55"/>
      <c r="M146" s="43"/>
      <c r="N146" s="56"/>
      <c r="O146" s="57"/>
      <c r="P146" s="23"/>
      <c r="Q146" s="55"/>
      <c r="R146" s="43"/>
      <c r="S146" s="56"/>
      <c r="T146" s="57"/>
      <c r="U146" s="23"/>
      <c r="V146" s="55"/>
      <c r="W146" s="43"/>
      <c r="X146" s="56"/>
      <c r="Y146" s="57"/>
      <c r="AB146" s="1" t="str">
        <f>IF(L161="TR",L163,"")</f>
        <v/>
      </c>
      <c r="AC146" s="1" t="str">
        <f>IF(L161="TR",L164,"")</f>
        <v/>
      </c>
      <c r="AD146" s="1" t="str">
        <f>IF(L161="TR",L165,"")</f>
        <v/>
      </c>
      <c r="AE146" s="1" t="str">
        <f>IF(N161="TR",N163,"")</f>
        <v/>
      </c>
      <c r="AF146" s="1" t="str">
        <f>IF(L161="TR",N163,"")</f>
        <v/>
      </c>
      <c r="AG146" s="1" t="str">
        <f>IF(N161="TR",1,"")</f>
        <v/>
      </c>
      <c r="AH146" s="1" t="str">
        <f>IF(N161="TR",L163,"")</f>
        <v/>
      </c>
      <c r="AI146" s="1" t="str">
        <f>IF(O161="EF",1,"")</f>
        <v/>
      </c>
      <c r="AJ146" s="1" t="str">
        <f>IF(O161="EF",L163,"")</f>
        <v/>
      </c>
    </row>
    <row r="147" spans="1:36" x14ac:dyDescent="0.25">
      <c r="A147" s="25"/>
      <c r="B147" s="26"/>
      <c r="C147" s="26"/>
      <c r="D147" s="26"/>
      <c r="E147" s="27"/>
      <c r="F147" s="25"/>
      <c r="G147" s="26"/>
      <c r="H147" s="26"/>
      <c r="I147" s="26"/>
      <c r="J147" s="27"/>
      <c r="K147" s="28"/>
      <c r="L147" s="28"/>
      <c r="M147" s="44"/>
      <c r="N147" s="45"/>
      <c r="O147" s="29"/>
      <c r="P147" s="24"/>
      <c r="Q147" s="28"/>
      <c r="R147" s="44"/>
      <c r="S147" s="45"/>
      <c r="T147" s="29"/>
      <c r="U147" s="24"/>
      <c r="V147" s="28"/>
      <c r="W147" s="44"/>
      <c r="X147" s="45"/>
      <c r="Y147" s="29"/>
      <c r="AB147" s="1" t="str">
        <f>IF(L166="TR",L168,"")</f>
        <v/>
      </c>
      <c r="AC147" s="1" t="str">
        <f>IF(L166="TR",L169,"")</f>
        <v/>
      </c>
      <c r="AD147" s="1" t="str">
        <f>IF(L166="TR",L170,"")</f>
        <v/>
      </c>
      <c r="AE147" s="1" t="str">
        <f>IF(N166="TR",N168,"")</f>
        <v/>
      </c>
      <c r="AF147" s="1" t="str">
        <f>IF(L166="TR",N168,"")</f>
        <v/>
      </c>
      <c r="AG147" s="1" t="str">
        <f>IF(N166="TR",1,"")</f>
        <v/>
      </c>
      <c r="AH147" s="1" t="str">
        <f>IF(N166="TR",L168,"")</f>
        <v/>
      </c>
      <c r="AI147" s="1" t="str">
        <f>IF(O166="EF",1,"")</f>
        <v/>
      </c>
      <c r="AJ147" s="1" t="str">
        <f>IF(O166="EF",L168,"")</f>
        <v/>
      </c>
    </row>
    <row r="148" spans="1:36" x14ac:dyDescent="0.25">
      <c r="A148" s="25"/>
      <c r="B148" s="26"/>
      <c r="C148" s="26"/>
      <c r="D148" s="26"/>
      <c r="E148" s="27"/>
      <c r="F148" s="25"/>
      <c r="G148" s="26"/>
      <c r="H148" s="26"/>
      <c r="I148" s="26"/>
      <c r="J148" s="27"/>
      <c r="K148" s="15" t="s">
        <v>26</v>
      </c>
      <c r="L148" s="30"/>
      <c r="M148" s="44" t="s">
        <v>27</v>
      </c>
      <c r="N148" s="46"/>
      <c r="O148" s="31"/>
      <c r="P148" s="32" t="s">
        <v>26</v>
      </c>
      <c r="Q148" s="30"/>
      <c r="R148" s="44" t="s">
        <v>27</v>
      </c>
      <c r="S148" s="46"/>
      <c r="T148" s="31"/>
      <c r="U148" s="32" t="s">
        <v>26</v>
      </c>
      <c r="V148" s="30"/>
      <c r="W148" s="44" t="s">
        <v>27</v>
      </c>
      <c r="X148" s="46"/>
      <c r="Y148" s="31"/>
      <c r="AB148" s="1" t="str">
        <f>IF(Q141="TR",Q143,"")</f>
        <v/>
      </c>
      <c r="AC148" s="1" t="str">
        <f>IF(Q141="TR",Q144,"")</f>
        <v/>
      </c>
      <c r="AD148" s="1" t="str">
        <f>IF(Q141="TR",Q145,"")</f>
        <v/>
      </c>
      <c r="AE148" s="1" t="str">
        <f>IF(S141="TR",S143,"")</f>
        <v/>
      </c>
      <c r="AF148" s="1" t="str">
        <f>IF(Q141="TR",S143,"")</f>
        <v/>
      </c>
      <c r="AG148" s="1" t="str">
        <f>IF(S141="TR",1,"")</f>
        <v/>
      </c>
      <c r="AH148" s="1" t="str">
        <f>IF(S141="TR",Q143,"")</f>
        <v/>
      </c>
      <c r="AI148" s="1" t="str">
        <f>IF(T141="EF",1,"")</f>
        <v/>
      </c>
      <c r="AJ148" s="1" t="str">
        <f>IF(T141="EF",Q143,"")</f>
        <v/>
      </c>
    </row>
    <row r="149" spans="1:36" x14ac:dyDescent="0.25">
      <c r="A149" s="25"/>
      <c r="B149" s="26"/>
      <c r="C149" s="26"/>
      <c r="D149" s="26"/>
      <c r="E149" s="27"/>
      <c r="F149" s="25"/>
      <c r="G149" s="26"/>
      <c r="H149" s="26"/>
      <c r="I149" s="26"/>
      <c r="J149" s="27"/>
      <c r="K149" s="15" t="s">
        <v>28</v>
      </c>
      <c r="L149" s="30"/>
      <c r="M149" s="44"/>
      <c r="N149" s="47"/>
      <c r="O149" s="34"/>
      <c r="P149" s="32" t="s">
        <v>28</v>
      </c>
      <c r="Q149" s="30"/>
      <c r="R149" s="44"/>
      <c r="S149" s="47"/>
      <c r="T149" s="34"/>
      <c r="U149" s="32" t="s">
        <v>28</v>
      </c>
      <c r="V149" s="30"/>
      <c r="W149" s="44"/>
      <c r="X149" s="47"/>
      <c r="Y149" s="34"/>
      <c r="AB149" s="1" t="str">
        <f>IF(Q146="TR",Q148,"")</f>
        <v/>
      </c>
      <c r="AC149" s="1" t="str">
        <f>IF(Q146="TR",Q149,"")</f>
        <v/>
      </c>
      <c r="AD149" s="1" t="str">
        <f>IF(Q146="TR",Q150,"")</f>
        <v/>
      </c>
      <c r="AE149" s="1" t="str">
        <f>IF(S146="TR",S148,"")</f>
        <v/>
      </c>
      <c r="AF149" s="1" t="str">
        <f>IF(Q146="TR",S148,"")</f>
        <v/>
      </c>
      <c r="AG149" s="1" t="str">
        <f>IF(S146="TR",1,"")</f>
        <v/>
      </c>
      <c r="AH149" s="1" t="str">
        <f>IF(S146="TR",Q148,"")</f>
        <v/>
      </c>
      <c r="AI149" s="1" t="str">
        <f>IF(T146="EF",1,"")</f>
        <v/>
      </c>
      <c r="AJ149" s="1" t="str">
        <f>IF(T146="EF",Q148,"")</f>
        <v/>
      </c>
    </row>
    <row r="150" spans="1:36" ht="15.75" thickBot="1" x14ac:dyDescent="0.3">
      <c r="A150" s="35"/>
      <c r="B150" s="36"/>
      <c r="C150" s="36"/>
      <c r="D150" s="36"/>
      <c r="E150" s="37"/>
      <c r="F150" s="35"/>
      <c r="G150" s="36"/>
      <c r="H150" s="36"/>
      <c r="I150" s="36"/>
      <c r="J150" s="37"/>
      <c r="K150" s="38" t="s">
        <v>29</v>
      </c>
      <c r="L150" s="39"/>
      <c r="M150" s="48"/>
      <c r="N150" s="49"/>
      <c r="O150" s="41"/>
      <c r="P150" s="42" t="s">
        <v>29</v>
      </c>
      <c r="Q150" s="39"/>
      <c r="R150" s="48"/>
      <c r="S150" s="49"/>
      <c r="T150" s="41"/>
      <c r="U150" s="42" t="s">
        <v>29</v>
      </c>
      <c r="V150" s="39"/>
      <c r="W150" s="48"/>
      <c r="X150" s="49"/>
      <c r="Y150" s="41"/>
      <c r="AB150" s="1" t="str">
        <f>IF(Q151="TR",Q153,"")</f>
        <v/>
      </c>
      <c r="AC150" s="1" t="str">
        <f>IF(Q151="TR",Q154,"")</f>
        <v/>
      </c>
      <c r="AD150" s="1" t="str">
        <f>IF(Q151="TR",Q155,"")</f>
        <v/>
      </c>
      <c r="AE150" s="1" t="str">
        <f>IF(S151="TR",S153,"")</f>
        <v/>
      </c>
      <c r="AF150" s="1" t="str">
        <f>IF(Q151="TR",S153,"")</f>
        <v/>
      </c>
      <c r="AG150" s="1" t="str">
        <f>IF(S151="TR",1,"")</f>
        <v/>
      </c>
      <c r="AH150" s="1" t="str">
        <f>IF(S151="TR",Q153,"")</f>
        <v/>
      </c>
      <c r="AI150" s="1" t="str">
        <f>IF(T151="EF",1,"")</f>
        <v/>
      </c>
      <c r="AJ150" s="1" t="str">
        <f>IF(T151="EF",Q153,"")</f>
        <v/>
      </c>
    </row>
    <row r="151" spans="1:36" x14ac:dyDescent="0.25">
      <c r="A151" s="16"/>
      <c r="B151" s="17"/>
      <c r="C151" s="17"/>
      <c r="D151" s="17"/>
      <c r="E151" s="18"/>
      <c r="F151" s="16"/>
      <c r="G151" s="17"/>
      <c r="H151" s="17"/>
      <c r="I151" s="17"/>
      <c r="J151" s="18"/>
      <c r="K151" s="19"/>
      <c r="L151" s="55"/>
      <c r="M151" s="43"/>
      <c r="N151" s="56"/>
      <c r="O151" s="57"/>
      <c r="P151" s="23"/>
      <c r="Q151" s="55"/>
      <c r="R151" s="43"/>
      <c r="S151" s="56"/>
      <c r="T151" s="57"/>
      <c r="U151" s="23"/>
      <c r="V151" s="55"/>
      <c r="W151" s="43"/>
      <c r="X151" s="56"/>
      <c r="Y151" s="57"/>
      <c r="AB151" s="1" t="str">
        <f>IF(Q156="TR",Q158,"")</f>
        <v/>
      </c>
      <c r="AC151" s="1" t="str">
        <f>IF(Q156="TR",Q159,"")</f>
        <v/>
      </c>
      <c r="AD151" s="1" t="str">
        <f>IF(Q156="TR",Q160,"")</f>
        <v/>
      </c>
      <c r="AE151" s="1" t="str">
        <f>IF(S156="TR",S158,"")</f>
        <v/>
      </c>
      <c r="AF151" s="1" t="str">
        <f>IF(Q156="TR",S158,"")</f>
        <v/>
      </c>
      <c r="AG151" s="1" t="str">
        <f>IF(S156="TR",1,"")</f>
        <v/>
      </c>
      <c r="AH151" s="1" t="str">
        <f>IF(S156="TR",Q158,"")</f>
        <v/>
      </c>
      <c r="AI151" s="1" t="str">
        <f>IF(T156="EF",1,"")</f>
        <v/>
      </c>
      <c r="AJ151" s="1" t="str">
        <f>IF(T156="EF",Q158,"")</f>
        <v/>
      </c>
    </row>
    <row r="152" spans="1:36" x14ac:dyDescent="0.25">
      <c r="A152" s="25"/>
      <c r="B152" s="26"/>
      <c r="C152" s="26"/>
      <c r="D152" s="26"/>
      <c r="E152" s="27"/>
      <c r="F152" s="25"/>
      <c r="G152" s="26"/>
      <c r="H152" s="26"/>
      <c r="I152" s="26"/>
      <c r="J152" s="27"/>
      <c r="K152" s="28"/>
      <c r="L152" s="28"/>
      <c r="M152" s="44"/>
      <c r="N152" s="45"/>
      <c r="O152" s="29"/>
      <c r="P152" s="24"/>
      <c r="Q152" s="28"/>
      <c r="R152" s="44"/>
      <c r="S152" s="45"/>
      <c r="T152" s="29"/>
      <c r="U152" s="24"/>
      <c r="V152" s="28"/>
      <c r="W152" s="44"/>
      <c r="X152" s="45"/>
      <c r="Y152" s="29"/>
      <c r="AB152" s="1" t="str">
        <f>IF(Q161="TR",Q163,"")</f>
        <v/>
      </c>
      <c r="AC152" s="1" t="str">
        <f>IF(Q161="TR",Q164,"")</f>
        <v/>
      </c>
      <c r="AD152" s="1" t="str">
        <f>IF(Q161="TR",Q165,"")</f>
        <v/>
      </c>
      <c r="AE152" s="1" t="str">
        <f>IF(S161="TR",S163,"")</f>
        <v/>
      </c>
      <c r="AF152" s="1" t="str">
        <f>IF(Q161="TR",S163,"")</f>
        <v/>
      </c>
      <c r="AG152" s="1" t="str">
        <f>IF(S161="TR",1,"")</f>
        <v/>
      </c>
      <c r="AH152" s="1" t="str">
        <f>IF(S161="TR",Q163,"")</f>
        <v/>
      </c>
      <c r="AI152" s="1" t="str">
        <f>IF(T161="EF",1,"")</f>
        <v/>
      </c>
      <c r="AJ152" s="1" t="str">
        <f>IF(T161="EF",Q163,"")</f>
        <v/>
      </c>
    </row>
    <row r="153" spans="1:36" x14ac:dyDescent="0.25">
      <c r="A153" s="25"/>
      <c r="B153" s="26"/>
      <c r="C153" s="26"/>
      <c r="D153" s="26"/>
      <c r="E153" s="27"/>
      <c r="F153" s="25"/>
      <c r="G153" s="26"/>
      <c r="H153" s="26"/>
      <c r="I153" s="26"/>
      <c r="J153" s="27"/>
      <c r="K153" s="15" t="s">
        <v>26</v>
      </c>
      <c r="L153" s="30"/>
      <c r="M153" s="44" t="s">
        <v>27</v>
      </c>
      <c r="N153" s="46"/>
      <c r="O153" s="31"/>
      <c r="P153" s="32" t="s">
        <v>26</v>
      </c>
      <c r="Q153" s="30"/>
      <c r="R153" s="44" t="s">
        <v>27</v>
      </c>
      <c r="S153" s="46"/>
      <c r="T153" s="31"/>
      <c r="U153" s="32" t="s">
        <v>26</v>
      </c>
      <c r="V153" s="30"/>
      <c r="W153" s="44" t="s">
        <v>27</v>
      </c>
      <c r="X153" s="46"/>
      <c r="Y153" s="31"/>
      <c r="AB153" s="1" t="str">
        <f>IF(Q166="TR",Q168,"")</f>
        <v/>
      </c>
      <c r="AC153" s="1" t="str">
        <f>IF(Q166="TR",Q169,"")</f>
        <v/>
      </c>
      <c r="AD153" s="1" t="str">
        <f>IF(Q166="TR",Q170,"")</f>
        <v/>
      </c>
      <c r="AE153" s="1" t="str">
        <f>IF(S166="TR",S168,"")</f>
        <v/>
      </c>
      <c r="AF153" s="1" t="str">
        <f>IF(Q166="TR",S168,"")</f>
        <v/>
      </c>
      <c r="AG153" s="1" t="str">
        <f>IF(S166="TR",1,"")</f>
        <v/>
      </c>
      <c r="AH153" s="1" t="str">
        <f>IF(S166="TR",Q168,"")</f>
        <v/>
      </c>
      <c r="AI153" s="1" t="str">
        <f>IF(T166="EF",1,"")</f>
        <v/>
      </c>
      <c r="AJ153" s="1" t="str">
        <f>IF(T166="EF",Q168,"")</f>
        <v/>
      </c>
    </row>
    <row r="154" spans="1:36" x14ac:dyDescent="0.25">
      <c r="A154" s="25"/>
      <c r="B154" s="26"/>
      <c r="C154" s="26"/>
      <c r="D154" s="26"/>
      <c r="E154" s="27"/>
      <c r="F154" s="25"/>
      <c r="G154" s="26"/>
      <c r="H154" s="26"/>
      <c r="I154" s="26"/>
      <c r="J154" s="27"/>
      <c r="K154" s="15" t="s">
        <v>28</v>
      </c>
      <c r="L154" s="30"/>
      <c r="M154" s="44"/>
      <c r="N154" s="47"/>
      <c r="O154" s="34"/>
      <c r="P154" s="32" t="s">
        <v>28</v>
      </c>
      <c r="Q154" s="30"/>
      <c r="R154" s="44"/>
      <c r="S154" s="47"/>
      <c r="T154" s="34"/>
      <c r="U154" s="32" t="s">
        <v>28</v>
      </c>
      <c r="V154" s="30"/>
      <c r="W154" s="44"/>
      <c r="X154" s="47"/>
      <c r="Y154" s="34"/>
      <c r="AB154" s="1" t="str">
        <f>IF(V141="TR",V143,"")</f>
        <v/>
      </c>
      <c r="AC154" s="1" t="str">
        <f>IF(V141="TR",V144,"")</f>
        <v/>
      </c>
      <c r="AD154" s="1" t="str">
        <f>IF(V141="TR",V145,"")</f>
        <v/>
      </c>
      <c r="AE154" s="1" t="str">
        <f>IF(X141="TR",X143,"")</f>
        <v/>
      </c>
      <c r="AF154" s="1" t="str">
        <f>IF(V141="TR",X143,"")</f>
        <v/>
      </c>
      <c r="AG154" s="1" t="str">
        <f>IF(X141="TR",1,"")</f>
        <v/>
      </c>
      <c r="AH154" s="1" t="str">
        <f>IF(X141="TR",V143,"")</f>
        <v/>
      </c>
      <c r="AI154" s="1" t="str">
        <f>IF(Y141="EF",1,"")</f>
        <v/>
      </c>
      <c r="AJ154" s="1" t="str">
        <f>IF(Y141="EF",V143,"")</f>
        <v/>
      </c>
    </row>
    <row r="155" spans="1:36" ht="15.75" thickBot="1" x14ac:dyDescent="0.3">
      <c r="A155" s="35"/>
      <c r="B155" s="36"/>
      <c r="C155" s="36"/>
      <c r="D155" s="36"/>
      <c r="E155" s="37"/>
      <c r="F155" s="35"/>
      <c r="G155" s="36"/>
      <c r="H155" s="36"/>
      <c r="I155" s="36"/>
      <c r="J155" s="37"/>
      <c r="K155" s="38" t="s">
        <v>29</v>
      </c>
      <c r="L155" s="39"/>
      <c r="M155" s="48"/>
      <c r="N155" s="49"/>
      <c r="O155" s="41"/>
      <c r="P155" s="42" t="s">
        <v>29</v>
      </c>
      <c r="Q155" s="39"/>
      <c r="R155" s="48"/>
      <c r="S155" s="49"/>
      <c r="T155" s="41"/>
      <c r="U155" s="42" t="s">
        <v>29</v>
      </c>
      <c r="V155" s="39"/>
      <c r="W155" s="48"/>
      <c r="X155" s="49"/>
      <c r="Y155" s="41"/>
      <c r="AB155" s="1" t="str">
        <f>IF(V146="TR",V148,"")</f>
        <v/>
      </c>
      <c r="AC155" s="1" t="str">
        <f>IF(V146="TR",V149,"")</f>
        <v/>
      </c>
      <c r="AD155" s="1" t="str">
        <f>IF(V146="TR",V150,"")</f>
        <v/>
      </c>
      <c r="AE155" s="1" t="str">
        <f>IF(X146="TR",X148,"")</f>
        <v/>
      </c>
      <c r="AF155" s="1" t="str">
        <f>IF(V146="TR",X148,"")</f>
        <v/>
      </c>
      <c r="AG155" s="1" t="str">
        <f>IF(X146="TR",1,"")</f>
        <v/>
      </c>
      <c r="AH155" s="1" t="str">
        <f>IF(X146="TR",V148,"")</f>
        <v/>
      </c>
      <c r="AI155" s="1" t="str">
        <f>IF(Y146="EF",1,"")</f>
        <v/>
      </c>
      <c r="AJ155" s="1" t="str">
        <f>IF(Y146="EF",V148,"")</f>
        <v/>
      </c>
    </row>
    <row r="156" spans="1:36" x14ac:dyDescent="0.25">
      <c r="A156" s="16"/>
      <c r="B156" s="17"/>
      <c r="C156" s="17"/>
      <c r="D156" s="17"/>
      <c r="E156" s="18"/>
      <c r="F156" s="16"/>
      <c r="G156" s="17"/>
      <c r="H156" s="17"/>
      <c r="I156" s="17"/>
      <c r="J156" s="18"/>
      <c r="K156" s="19"/>
      <c r="L156" s="55"/>
      <c r="M156" s="43"/>
      <c r="N156" s="56"/>
      <c r="O156" s="57"/>
      <c r="P156" s="23"/>
      <c r="Q156" s="55"/>
      <c r="R156" s="43"/>
      <c r="S156" s="56"/>
      <c r="T156" s="57"/>
      <c r="U156" s="23"/>
      <c r="V156" s="55"/>
      <c r="W156" s="43"/>
      <c r="X156" s="56"/>
      <c r="Y156" s="57"/>
      <c r="AB156" s="1" t="str">
        <f>IF(V151="TR",V153,"")</f>
        <v/>
      </c>
      <c r="AC156" s="1" t="str">
        <f>IF(V151="TR",V154,"")</f>
        <v/>
      </c>
      <c r="AD156" s="1" t="str">
        <f>IF(V151="TR",V155,"")</f>
        <v/>
      </c>
      <c r="AE156" s="1" t="str">
        <f>IF(X151="TR",X153,"")</f>
        <v/>
      </c>
      <c r="AF156" s="1" t="str">
        <f>IF(V151="TR",X153,"")</f>
        <v/>
      </c>
      <c r="AG156" s="1" t="str">
        <f>IF(X151="TR",1,"")</f>
        <v/>
      </c>
      <c r="AH156" s="1" t="str">
        <f>IF(X151="TR",V153,"")</f>
        <v/>
      </c>
      <c r="AI156" s="1" t="str">
        <f>IF(Y151="EF",1,"")</f>
        <v/>
      </c>
      <c r="AJ156" s="1" t="str">
        <f>IF(Y151="EF",V153,"")</f>
        <v/>
      </c>
    </row>
    <row r="157" spans="1:36" x14ac:dyDescent="0.25">
      <c r="A157" s="25"/>
      <c r="B157" s="26"/>
      <c r="C157" s="26"/>
      <c r="D157" s="26"/>
      <c r="E157" s="27"/>
      <c r="F157" s="25"/>
      <c r="G157" s="26"/>
      <c r="H157" s="26"/>
      <c r="I157" s="26"/>
      <c r="J157" s="27"/>
      <c r="K157" s="28"/>
      <c r="L157" s="28"/>
      <c r="M157" s="44"/>
      <c r="N157" s="45"/>
      <c r="O157" s="29"/>
      <c r="P157" s="24"/>
      <c r="Q157" s="28"/>
      <c r="R157" s="44"/>
      <c r="S157" s="45"/>
      <c r="T157" s="29"/>
      <c r="U157" s="24"/>
      <c r="V157" s="28"/>
      <c r="W157" s="44"/>
      <c r="X157" s="45"/>
      <c r="Y157" s="29"/>
      <c r="AB157" s="1" t="str">
        <f>IF(V156="TR",V158,"")</f>
        <v/>
      </c>
      <c r="AC157" s="1" t="str">
        <f>IF(V156="TR",V159,"")</f>
        <v/>
      </c>
      <c r="AD157" s="1" t="str">
        <f>IF(V156="TR",V160,"")</f>
        <v/>
      </c>
      <c r="AE157" s="1" t="str">
        <f>IF(X156="TR",X158,"")</f>
        <v/>
      </c>
      <c r="AF157" s="1" t="str">
        <f>IF(V156="TR",X158,"")</f>
        <v/>
      </c>
      <c r="AG157" s="1" t="str">
        <f>IF(X156="TR",1,"")</f>
        <v/>
      </c>
      <c r="AH157" s="1" t="str">
        <f>IF(X156="TR",V158,"")</f>
        <v/>
      </c>
      <c r="AI157" s="1" t="str">
        <f>IF(Y156="EF",1,"")</f>
        <v/>
      </c>
      <c r="AJ157" s="1" t="str">
        <f>IF(Y156="EF",V158,"")</f>
        <v/>
      </c>
    </row>
    <row r="158" spans="1:36" x14ac:dyDescent="0.25">
      <c r="A158" s="25"/>
      <c r="B158" s="26"/>
      <c r="C158" s="26"/>
      <c r="D158" s="26"/>
      <c r="E158" s="27"/>
      <c r="F158" s="25"/>
      <c r="G158" s="26"/>
      <c r="H158" s="26"/>
      <c r="I158" s="26"/>
      <c r="J158" s="27"/>
      <c r="K158" s="15" t="s">
        <v>26</v>
      </c>
      <c r="L158" s="30"/>
      <c r="M158" s="44" t="s">
        <v>27</v>
      </c>
      <c r="N158" s="46"/>
      <c r="O158" s="31"/>
      <c r="P158" s="32" t="s">
        <v>26</v>
      </c>
      <c r="Q158" s="30"/>
      <c r="R158" s="44" t="s">
        <v>27</v>
      </c>
      <c r="S158" s="46"/>
      <c r="T158" s="31"/>
      <c r="U158" s="32" t="s">
        <v>26</v>
      </c>
      <c r="V158" s="30"/>
      <c r="W158" s="44" t="s">
        <v>27</v>
      </c>
      <c r="X158" s="46"/>
      <c r="Y158" s="31"/>
      <c r="AB158" s="1" t="str">
        <f>IF(V161="TR",V163,"")</f>
        <v/>
      </c>
      <c r="AC158" s="1" t="str">
        <f>IF(V161="TR",V164,"")</f>
        <v/>
      </c>
      <c r="AD158" s="1" t="str">
        <f>IF(V161="TR",V165,"")</f>
        <v/>
      </c>
      <c r="AE158" s="1" t="str">
        <f>IF(X161="TR",X163,"")</f>
        <v/>
      </c>
      <c r="AF158" s="1" t="str">
        <f>IF(V161="TR",X163,"")</f>
        <v/>
      </c>
      <c r="AG158" s="1" t="str">
        <f>IF(X161="TR",1,"")</f>
        <v/>
      </c>
      <c r="AH158" s="1" t="str">
        <f>IF(X161="TR",V163,"")</f>
        <v/>
      </c>
      <c r="AI158" s="1" t="str">
        <f>IF(Y161="EF",1,"")</f>
        <v/>
      </c>
      <c r="AJ158" s="1" t="str">
        <f>IF(Y161="EF",V163,"")</f>
        <v/>
      </c>
    </row>
    <row r="159" spans="1:36" x14ac:dyDescent="0.25">
      <c r="A159" s="25"/>
      <c r="B159" s="26"/>
      <c r="C159" s="26"/>
      <c r="D159" s="26"/>
      <c r="E159" s="27"/>
      <c r="F159" s="25"/>
      <c r="G159" s="26"/>
      <c r="H159" s="26"/>
      <c r="I159" s="26"/>
      <c r="J159" s="27"/>
      <c r="K159" s="15" t="s">
        <v>28</v>
      </c>
      <c r="L159" s="30"/>
      <c r="M159" s="44"/>
      <c r="N159" s="47"/>
      <c r="O159" s="34"/>
      <c r="P159" s="32" t="s">
        <v>28</v>
      </c>
      <c r="Q159" s="30"/>
      <c r="R159" s="44"/>
      <c r="S159" s="47"/>
      <c r="T159" s="34"/>
      <c r="U159" s="32" t="s">
        <v>28</v>
      </c>
      <c r="V159" s="30"/>
      <c r="W159" s="44"/>
      <c r="X159" s="47"/>
      <c r="Y159" s="34"/>
      <c r="AB159" s="1" t="str">
        <f>IF(V166="TR",V168,"")</f>
        <v/>
      </c>
      <c r="AC159" s="1" t="str">
        <f>IF(V166="TR",V169,"")</f>
        <v/>
      </c>
      <c r="AD159" s="1" t="str">
        <f>IF(V166="TR",V170,"")</f>
        <v/>
      </c>
      <c r="AE159" s="1" t="str">
        <f>IF(X166="TR",X168,"")</f>
        <v/>
      </c>
      <c r="AF159" s="1" t="str">
        <f>IF(V166="TR",X168,"")</f>
        <v/>
      </c>
      <c r="AG159" s="1" t="str">
        <f>IF(X166="TR",1,"")</f>
        <v/>
      </c>
      <c r="AH159" s="1" t="str">
        <f>IF(X166="TR",V168,"")</f>
        <v/>
      </c>
      <c r="AI159" s="1" t="str">
        <f>IF(Y166="EF",1,"")</f>
        <v/>
      </c>
      <c r="AJ159" s="1" t="str">
        <f>IF(Y166="EF",V168,"")</f>
        <v/>
      </c>
    </row>
    <row r="160" spans="1:36" ht="15.75" thickBot="1" x14ac:dyDescent="0.3">
      <c r="A160" s="35"/>
      <c r="B160" s="36"/>
      <c r="C160" s="36"/>
      <c r="D160" s="36"/>
      <c r="E160" s="37"/>
      <c r="F160" s="35"/>
      <c r="G160" s="36"/>
      <c r="H160" s="36"/>
      <c r="I160" s="36"/>
      <c r="J160" s="37"/>
      <c r="K160" s="38" t="s">
        <v>29</v>
      </c>
      <c r="L160" s="39"/>
      <c r="M160" s="48"/>
      <c r="N160" s="49"/>
      <c r="O160" s="41"/>
      <c r="P160" s="42" t="s">
        <v>29</v>
      </c>
      <c r="Q160" s="39"/>
      <c r="R160" s="48"/>
      <c r="S160" s="49"/>
      <c r="T160" s="41"/>
      <c r="U160" s="42" t="s">
        <v>29</v>
      </c>
      <c r="V160" s="39"/>
      <c r="W160" s="48"/>
      <c r="X160" s="49"/>
      <c r="Y160" s="41"/>
    </row>
    <row r="161" spans="1:25" x14ac:dyDescent="0.25">
      <c r="A161" s="16"/>
      <c r="B161" s="17"/>
      <c r="C161" s="17"/>
      <c r="D161" s="17"/>
      <c r="E161" s="18"/>
      <c r="F161" s="16"/>
      <c r="G161" s="17"/>
      <c r="H161" s="17"/>
      <c r="I161" s="17"/>
      <c r="J161" s="18"/>
      <c r="K161" s="19"/>
      <c r="L161" s="55"/>
      <c r="M161" s="43"/>
      <c r="N161" s="56"/>
      <c r="O161" s="57"/>
      <c r="P161" s="23"/>
      <c r="Q161" s="55"/>
      <c r="R161" s="43"/>
      <c r="S161" s="56"/>
      <c r="T161" s="57"/>
      <c r="U161" s="23"/>
      <c r="V161" s="55"/>
      <c r="W161" s="43"/>
      <c r="X161" s="56"/>
      <c r="Y161" s="57"/>
    </row>
    <row r="162" spans="1:25" x14ac:dyDescent="0.25">
      <c r="A162" s="25"/>
      <c r="B162" s="26"/>
      <c r="C162" s="26"/>
      <c r="D162" s="26"/>
      <c r="E162" s="27"/>
      <c r="F162" s="25"/>
      <c r="G162" s="26"/>
      <c r="H162" s="26"/>
      <c r="I162" s="26"/>
      <c r="J162" s="27"/>
      <c r="K162" s="28"/>
      <c r="L162" s="28"/>
      <c r="M162" s="44"/>
      <c r="N162" s="45"/>
      <c r="O162" s="29"/>
      <c r="P162" s="24"/>
      <c r="Q162" s="28"/>
      <c r="R162" s="44"/>
      <c r="S162" s="45"/>
      <c r="T162" s="29"/>
      <c r="U162" s="24"/>
      <c r="V162" s="28"/>
      <c r="W162" s="44"/>
      <c r="X162" s="45"/>
      <c r="Y162" s="29"/>
    </row>
    <row r="163" spans="1:25" x14ac:dyDescent="0.25">
      <c r="A163" s="25"/>
      <c r="B163" s="26"/>
      <c r="C163" s="26"/>
      <c r="D163" s="26"/>
      <c r="E163" s="27"/>
      <c r="F163" s="25"/>
      <c r="G163" s="26"/>
      <c r="H163" s="26"/>
      <c r="I163" s="26"/>
      <c r="J163" s="27"/>
      <c r="K163" s="15" t="s">
        <v>26</v>
      </c>
      <c r="L163" s="30"/>
      <c r="M163" s="44" t="s">
        <v>27</v>
      </c>
      <c r="N163" s="46"/>
      <c r="O163" s="31"/>
      <c r="P163" s="32" t="s">
        <v>26</v>
      </c>
      <c r="Q163" s="30"/>
      <c r="R163" s="44" t="s">
        <v>27</v>
      </c>
      <c r="S163" s="46"/>
      <c r="T163" s="31"/>
      <c r="U163" s="32" t="s">
        <v>26</v>
      </c>
      <c r="V163" s="30"/>
      <c r="W163" s="44" t="s">
        <v>27</v>
      </c>
      <c r="X163" s="46"/>
      <c r="Y163" s="31"/>
    </row>
    <row r="164" spans="1:25" x14ac:dyDescent="0.25">
      <c r="A164" s="25"/>
      <c r="B164" s="26"/>
      <c r="C164" s="26"/>
      <c r="D164" s="26"/>
      <c r="E164" s="27"/>
      <c r="F164" s="25"/>
      <c r="G164" s="26"/>
      <c r="H164" s="26"/>
      <c r="I164" s="26"/>
      <c r="J164" s="27"/>
      <c r="K164" s="15" t="s">
        <v>28</v>
      </c>
      <c r="L164" s="30"/>
      <c r="M164" s="44"/>
      <c r="N164" s="47"/>
      <c r="O164" s="34"/>
      <c r="P164" s="32" t="s">
        <v>28</v>
      </c>
      <c r="Q164" s="30"/>
      <c r="R164" s="44"/>
      <c r="S164" s="47"/>
      <c r="T164" s="34"/>
      <c r="U164" s="32" t="s">
        <v>28</v>
      </c>
      <c r="V164" s="30"/>
      <c r="W164" s="44"/>
      <c r="X164" s="47"/>
      <c r="Y164" s="34"/>
    </row>
    <row r="165" spans="1:25" ht="15.75" thickBot="1" x14ac:dyDescent="0.3">
      <c r="A165" s="35"/>
      <c r="B165" s="36"/>
      <c r="C165" s="36"/>
      <c r="D165" s="36"/>
      <c r="E165" s="37"/>
      <c r="F165" s="35"/>
      <c r="G165" s="36"/>
      <c r="H165" s="36"/>
      <c r="I165" s="36"/>
      <c r="J165" s="37"/>
      <c r="K165" s="38" t="s">
        <v>29</v>
      </c>
      <c r="L165" s="39"/>
      <c r="M165" s="48"/>
      <c r="N165" s="49"/>
      <c r="O165" s="41"/>
      <c r="P165" s="42" t="s">
        <v>29</v>
      </c>
      <c r="Q165" s="39"/>
      <c r="R165" s="48"/>
      <c r="S165" s="49"/>
      <c r="T165" s="41"/>
      <c r="U165" s="42" t="s">
        <v>29</v>
      </c>
      <c r="V165" s="39"/>
      <c r="W165" s="48"/>
      <c r="X165" s="49"/>
      <c r="Y165" s="41"/>
    </row>
    <row r="166" spans="1:25" x14ac:dyDescent="0.25">
      <c r="A166" s="16"/>
      <c r="B166" s="17"/>
      <c r="C166" s="17"/>
      <c r="D166" s="17"/>
      <c r="E166" s="18"/>
      <c r="F166" s="16"/>
      <c r="G166" s="17"/>
      <c r="H166" s="17"/>
      <c r="I166" s="17"/>
      <c r="J166" s="18"/>
      <c r="K166" s="23"/>
      <c r="L166" s="55"/>
      <c r="M166" s="43"/>
      <c r="N166" s="56"/>
      <c r="O166" s="57"/>
      <c r="P166" s="23"/>
      <c r="Q166" s="55"/>
      <c r="R166" s="43"/>
      <c r="S166" s="56"/>
      <c r="T166" s="57"/>
      <c r="U166" s="23"/>
      <c r="V166" s="55"/>
      <c r="W166" s="43"/>
      <c r="X166" s="56"/>
      <c r="Y166" s="57"/>
    </row>
    <row r="167" spans="1:25" x14ac:dyDescent="0.25">
      <c r="A167" s="25"/>
      <c r="B167" s="26"/>
      <c r="C167" s="26"/>
      <c r="D167" s="26"/>
      <c r="E167" s="27"/>
      <c r="F167" s="25"/>
      <c r="G167" s="26"/>
      <c r="H167" s="26"/>
      <c r="I167" s="26"/>
      <c r="J167" s="27"/>
      <c r="K167" s="24"/>
      <c r="L167" s="28"/>
      <c r="M167" s="44"/>
      <c r="N167" s="45"/>
      <c r="O167" s="29"/>
      <c r="P167" s="24"/>
      <c r="Q167" s="28"/>
      <c r="R167" s="44"/>
      <c r="S167" s="45"/>
      <c r="T167" s="29"/>
      <c r="U167" s="24"/>
      <c r="V167" s="28"/>
      <c r="W167" s="44"/>
      <c r="X167" s="45"/>
      <c r="Y167" s="29"/>
    </row>
    <row r="168" spans="1:25" x14ac:dyDescent="0.25">
      <c r="A168" s="25"/>
      <c r="B168" s="26"/>
      <c r="C168" s="26"/>
      <c r="D168" s="26"/>
      <c r="E168" s="27"/>
      <c r="F168" s="25"/>
      <c r="G168" s="26"/>
      <c r="H168" s="26"/>
      <c r="I168" s="26"/>
      <c r="J168" s="27"/>
      <c r="K168" s="32" t="s">
        <v>26</v>
      </c>
      <c r="L168" s="30"/>
      <c r="M168" s="44" t="s">
        <v>27</v>
      </c>
      <c r="N168" s="46"/>
      <c r="O168" s="31"/>
      <c r="P168" s="32" t="s">
        <v>26</v>
      </c>
      <c r="Q168" s="30"/>
      <c r="R168" s="44" t="s">
        <v>27</v>
      </c>
      <c r="S168" s="46"/>
      <c r="T168" s="31"/>
      <c r="U168" s="32" t="s">
        <v>26</v>
      </c>
      <c r="V168" s="30"/>
      <c r="W168" s="44" t="s">
        <v>27</v>
      </c>
      <c r="X168" s="46"/>
      <c r="Y168" s="31"/>
    </row>
    <row r="169" spans="1:25" x14ac:dyDescent="0.25">
      <c r="A169" s="25"/>
      <c r="B169" s="26"/>
      <c r="C169" s="26"/>
      <c r="D169" s="26"/>
      <c r="E169" s="27"/>
      <c r="F169" s="25"/>
      <c r="G169" s="26"/>
      <c r="H169" s="26"/>
      <c r="I169" s="26"/>
      <c r="J169" s="27"/>
      <c r="K169" s="32" t="s">
        <v>28</v>
      </c>
      <c r="L169" s="30"/>
      <c r="M169" s="44"/>
      <c r="N169" s="47"/>
      <c r="O169" s="34"/>
      <c r="P169" s="32" t="s">
        <v>28</v>
      </c>
      <c r="Q169" s="30"/>
      <c r="R169" s="44"/>
      <c r="S169" s="47"/>
      <c r="T169" s="34"/>
      <c r="U169" s="32" t="s">
        <v>28</v>
      </c>
      <c r="V169" s="30"/>
      <c r="W169" s="44"/>
      <c r="X169" s="47"/>
      <c r="Y169" s="34"/>
    </row>
    <row r="170" spans="1:25" ht="15.75" thickBot="1" x14ac:dyDescent="0.3">
      <c r="A170" s="35"/>
      <c r="B170" s="36"/>
      <c r="C170" s="36"/>
      <c r="D170" s="36"/>
      <c r="E170" s="37"/>
      <c r="F170" s="35"/>
      <c r="G170" s="36"/>
      <c r="H170" s="36"/>
      <c r="I170" s="36"/>
      <c r="J170" s="37"/>
      <c r="K170" s="42" t="s">
        <v>29</v>
      </c>
      <c r="L170" s="39"/>
      <c r="M170" s="48"/>
      <c r="N170" s="49"/>
      <c r="O170" s="41"/>
      <c r="P170" s="42" t="s">
        <v>29</v>
      </c>
      <c r="Q170" s="39"/>
      <c r="R170" s="48"/>
      <c r="S170" s="49"/>
      <c r="T170" s="41"/>
      <c r="U170" s="42" t="s">
        <v>29</v>
      </c>
      <c r="V170" s="39"/>
      <c r="W170" s="48"/>
      <c r="X170" s="49"/>
      <c r="Y170" s="41"/>
    </row>
    <row r="172" spans="1:25" ht="15.75" thickBot="1" x14ac:dyDescent="0.3"/>
    <row r="173" spans="1:25" ht="62.25" thickBot="1" x14ac:dyDescent="0.95">
      <c r="A173" s="159">
        <f>A1+4</f>
        <v>42496</v>
      </c>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1"/>
    </row>
    <row r="174" spans="1:25" ht="21" customHeight="1" x14ac:dyDescent="0.9">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21" customHeight="1" x14ac:dyDescent="0.9">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21" x14ac:dyDescent="0.35">
      <c r="A176" s="162" t="s">
        <v>0</v>
      </c>
      <c r="B176" s="162"/>
      <c r="C176" s="162"/>
      <c r="D176" s="162"/>
      <c r="E176" s="51"/>
      <c r="F176" s="162" t="s">
        <v>1</v>
      </c>
      <c r="G176" s="162"/>
      <c r="H176" s="162"/>
      <c r="I176" s="162"/>
      <c r="J176" s="51"/>
      <c r="K176" s="162" t="s">
        <v>2</v>
      </c>
      <c r="L176" s="162"/>
      <c r="M176" s="162"/>
      <c r="N176" s="162"/>
      <c r="O176" s="51"/>
      <c r="P176" s="162" t="s">
        <v>3</v>
      </c>
      <c r="Q176" s="162"/>
      <c r="R176" s="162"/>
      <c r="S176" s="162"/>
      <c r="T176" s="51"/>
      <c r="U176" s="162" t="s">
        <v>4</v>
      </c>
      <c r="V176" s="162"/>
      <c r="W176" s="162"/>
      <c r="X176" s="162"/>
      <c r="Y176" s="51"/>
    </row>
    <row r="177" spans="1:36" x14ac:dyDescent="0.25">
      <c r="A177" s="3" t="s">
        <v>5</v>
      </c>
      <c r="B177" s="3"/>
      <c r="C177" s="3"/>
      <c r="D177" s="3">
        <f>SUM(L188,L193,L198,L203,L208,L213,Q188,Q193,Q198,Q203,Q208,Q213,V188,V193,V198,V203,V208,V213)</f>
        <v>39.173000000000002</v>
      </c>
      <c r="E177" s="4"/>
      <c r="F177" s="5" t="s">
        <v>6</v>
      </c>
      <c r="G177" s="5"/>
      <c r="H177" s="5"/>
      <c r="I177" s="5">
        <f>SUM(N186,N191,N196,N201,N206,N211,S186,S191,S196,S201,S206,S211,X186,X191,X196,X201,X206,X211)</f>
        <v>988</v>
      </c>
      <c r="J177" s="4"/>
      <c r="K177" s="6" t="s">
        <v>7</v>
      </c>
      <c r="L177" s="6"/>
      <c r="M177" s="6"/>
      <c r="N177" s="6">
        <f>AB184</f>
        <v>1392</v>
      </c>
      <c r="O177" s="4"/>
      <c r="P177" s="7" t="s">
        <v>8</v>
      </c>
      <c r="Q177" s="8"/>
      <c r="R177" s="8"/>
      <c r="S177" s="8">
        <f>AE184</f>
        <v>988</v>
      </c>
      <c r="T177" s="4"/>
      <c r="U177" s="9" t="s">
        <v>9</v>
      </c>
      <c r="V177" s="9"/>
      <c r="W177" s="9"/>
      <c r="X177" s="9">
        <f>AG184-AI184</f>
        <v>1</v>
      </c>
      <c r="Y177" s="4"/>
    </row>
    <row r="178" spans="1:36" x14ac:dyDescent="0.25">
      <c r="A178" s="10" t="s">
        <v>10</v>
      </c>
      <c r="B178" s="10"/>
      <c r="C178" s="10"/>
      <c r="D178" s="10">
        <f>SUM(L186,L191,L196,L201,L206,L211,Q186,Q191,Q196,Q201,Q206,Q211,V186,V191,V196,V201,V206,V211)</f>
        <v>1392</v>
      </c>
      <c r="F178" s="5" t="s">
        <v>11</v>
      </c>
      <c r="G178" s="5"/>
      <c r="H178" s="5"/>
      <c r="I178" s="5">
        <f>D178-I177</f>
        <v>404</v>
      </c>
      <c r="K178" s="6" t="s">
        <v>12</v>
      </c>
      <c r="L178" s="6"/>
      <c r="M178" s="6"/>
      <c r="N178" s="6">
        <f>AC184</f>
        <v>108</v>
      </c>
      <c r="P178" s="8" t="s">
        <v>13</v>
      </c>
      <c r="Q178" s="8"/>
      <c r="R178" s="8"/>
      <c r="S178" s="11">
        <f>AF184-AE184</f>
        <v>0</v>
      </c>
      <c r="U178" s="9" t="s">
        <v>14</v>
      </c>
      <c r="V178" s="9"/>
      <c r="W178" s="9"/>
      <c r="X178" s="9">
        <f>AH184-AJ184</f>
        <v>362</v>
      </c>
    </row>
    <row r="179" spans="1:36" x14ac:dyDescent="0.25">
      <c r="A179" s="12" t="s">
        <v>15</v>
      </c>
      <c r="B179" s="12"/>
      <c r="C179" s="12"/>
      <c r="D179" s="12">
        <f>SUM(L187,L192,L197,L202,L207,L212,Q187,Q192,Q197,Q202,Q207,Q212,V187,V192,V197,V202,V207,V212)</f>
        <v>108</v>
      </c>
      <c r="K179" s="6" t="s">
        <v>16</v>
      </c>
      <c r="L179" s="6"/>
      <c r="M179" s="6"/>
      <c r="N179" s="6">
        <f>AD184</f>
        <v>39.173000000000002</v>
      </c>
    </row>
    <row r="180" spans="1:36" x14ac:dyDescent="0.25">
      <c r="A180" s="13" t="s">
        <v>17</v>
      </c>
      <c r="B180" s="13"/>
      <c r="C180" s="13"/>
      <c r="D180" s="13">
        <f>COUNTA(K184,K189,K194,K199,K204,K209,P184,P189,P194,P199,P204,P209,U184,U189,U194,U199,U204,U209)</f>
        <v>10</v>
      </c>
    </row>
    <row r="181" spans="1:36" s="14" customFormat="1" x14ac:dyDescent="0.25">
      <c r="K181" s="6" t="s">
        <v>18</v>
      </c>
      <c r="L181" s="6"/>
      <c r="M181" s="6"/>
      <c r="N181" s="6">
        <f>D178-N177</f>
        <v>0</v>
      </c>
      <c r="P181" s="7" t="s">
        <v>19</v>
      </c>
      <c r="Q181" s="8"/>
      <c r="R181" s="8"/>
      <c r="S181" s="8">
        <f>I177-S177</f>
        <v>0</v>
      </c>
    </row>
    <row r="182" spans="1:36" s="14" customFormat="1" ht="15.75" thickBot="1" x14ac:dyDescent="0.3">
      <c r="K182" s="6" t="s">
        <v>20</v>
      </c>
      <c r="L182" s="6"/>
      <c r="M182" s="6"/>
      <c r="N182" s="6">
        <f>D179-N178</f>
        <v>0</v>
      </c>
      <c r="P182" s="15"/>
    </row>
    <row r="183" spans="1:36" ht="15.75" thickBot="1" x14ac:dyDescent="0.3">
      <c r="A183" s="164" t="s">
        <v>21</v>
      </c>
      <c r="B183" s="165"/>
      <c r="C183" s="165"/>
      <c r="D183" s="165"/>
      <c r="E183" s="166"/>
      <c r="F183" s="164" t="s">
        <v>22</v>
      </c>
      <c r="G183" s="165"/>
      <c r="H183" s="165"/>
      <c r="I183" s="165"/>
      <c r="J183" s="166"/>
      <c r="K183" s="164" t="s">
        <v>23</v>
      </c>
      <c r="L183" s="165"/>
      <c r="M183" s="165"/>
      <c r="N183" s="165"/>
      <c r="O183" s="166"/>
      <c r="P183" s="164" t="s">
        <v>24</v>
      </c>
      <c r="Q183" s="165"/>
      <c r="R183" s="165"/>
      <c r="S183" s="165"/>
      <c r="T183" s="166"/>
      <c r="U183" s="164" t="s">
        <v>25</v>
      </c>
      <c r="V183" s="165"/>
      <c r="W183" s="165"/>
      <c r="X183" s="165"/>
      <c r="Y183" s="166"/>
      <c r="AB183" s="163" t="s">
        <v>30</v>
      </c>
      <c r="AC183" s="163"/>
      <c r="AD183" s="163"/>
      <c r="AE183" s="163" t="s">
        <v>31</v>
      </c>
      <c r="AF183" s="163"/>
      <c r="AG183" s="163" t="s">
        <v>32</v>
      </c>
      <c r="AH183" s="163"/>
      <c r="AI183" s="163"/>
      <c r="AJ183" s="163"/>
    </row>
    <row r="184" spans="1:36" x14ac:dyDescent="0.25">
      <c r="A184" s="16"/>
      <c r="B184" s="17"/>
      <c r="C184" s="17"/>
      <c r="D184" s="17"/>
      <c r="E184" s="18"/>
      <c r="F184" s="16"/>
      <c r="G184" s="17"/>
      <c r="H184" s="17"/>
      <c r="I184" s="17"/>
      <c r="J184" s="17"/>
      <c r="K184" s="23" t="s">
        <v>38</v>
      </c>
      <c r="L184" s="55" t="s">
        <v>33</v>
      </c>
      <c r="M184" s="43"/>
      <c r="N184" s="56" t="s">
        <v>33</v>
      </c>
      <c r="O184" s="57" t="s">
        <v>34</v>
      </c>
      <c r="P184" s="58" t="s">
        <v>100</v>
      </c>
      <c r="Q184" s="76" t="s">
        <v>33</v>
      </c>
      <c r="R184" s="69"/>
      <c r="S184" s="77" t="s">
        <v>33</v>
      </c>
      <c r="T184" s="78" t="s">
        <v>34</v>
      </c>
      <c r="U184" s="59"/>
      <c r="V184" s="76"/>
      <c r="W184" s="69"/>
      <c r="X184" s="77"/>
      <c r="Y184" s="78"/>
      <c r="AB184" s="1">
        <f t="shared" ref="AB184:AJ184" si="4">SUM(AB185:AB202)</f>
        <v>1392</v>
      </c>
      <c r="AC184" s="1">
        <f t="shared" si="4"/>
        <v>108</v>
      </c>
      <c r="AD184" s="1">
        <f t="shared" si="4"/>
        <v>39.173000000000002</v>
      </c>
      <c r="AE184" s="1">
        <f t="shared" si="4"/>
        <v>988</v>
      </c>
      <c r="AF184" s="1">
        <f t="shared" si="4"/>
        <v>988</v>
      </c>
      <c r="AG184" s="1">
        <f t="shared" si="4"/>
        <v>10</v>
      </c>
      <c r="AH184" s="1">
        <f t="shared" si="4"/>
        <v>1392</v>
      </c>
      <c r="AI184" s="1">
        <f t="shared" si="4"/>
        <v>9</v>
      </c>
      <c r="AJ184" s="1">
        <f t="shared" si="4"/>
        <v>1030</v>
      </c>
    </row>
    <row r="185" spans="1:36" x14ac:dyDescent="0.25">
      <c r="A185" s="25"/>
      <c r="B185" s="26"/>
      <c r="C185" s="26"/>
      <c r="D185" s="26"/>
      <c r="E185" s="27"/>
      <c r="F185" s="25"/>
      <c r="G185" s="26"/>
      <c r="H185" s="26"/>
      <c r="I185" s="26"/>
      <c r="J185" s="26"/>
      <c r="K185" s="24"/>
      <c r="L185" s="28"/>
      <c r="M185" s="44"/>
      <c r="N185" s="45"/>
      <c r="O185" s="29"/>
      <c r="P185" s="59"/>
      <c r="Q185" s="60"/>
      <c r="R185" s="70"/>
      <c r="S185" s="71"/>
      <c r="T185" s="61"/>
      <c r="U185" s="59"/>
      <c r="V185" s="60"/>
      <c r="W185" s="70"/>
      <c r="X185" s="71"/>
      <c r="Y185" s="61"/>
      <c r="AB185" s="14">
        <f>IF(L184="TR",L186,"")</f>
        <v>340</v>
      </c>
      <c r="AC185" s="14">
        <f>IF(L184="TR",L187,"")</f>
        <v>7</v>
      </c>
      <c r="AD185" s="14">
        <f>IF(L184="TR",L188,"")</f>
        <v>10.77</v>
      </c>
      <c r="AE185" s="14">
        <f>IF(N184="TR",N186,"")</f>
        <v>240</v>
      </c>
      <c r="AF185" s="14">
        <f>IF(L184="TR",N186,"")</f>
        <v>240</v>
      </c>
      <c r="AG185" s="14">
        <f>IF(N184="TR",1,"")</f>
        <v>1</v>
      </c>
      <c r="AH185" s="14">
        <f>IF(N184="TR",L186,"")</f>
        <v>340</v>
      </c>
      <c r="AI185" s="14">
        <f>IF(O184="EF",1,"")</f>
        <v>1</v>
      </c>
      <c r="AJ185" s="14">
        <f>IF(O184="EF",L186,"")</f>
        <v>340</v>
      </c>
    </row>
    <row r="186" spans="1:36" x14ac:dyDescent="0.25">
      <c r="A186" s="25"/>
      <c r="B186" s="26"/>
      <c r="C186" s="26"/>
      <c r="D186" s="26"/>
      <c r="E186" s="27"/>
      <c r="F186" s="25"/>
      <c r="G186" s="26"/>
      <c r="H186" s="26"/>
      <c r="I186" s="26"/>
      <c r="J186" s="26"/>
      <c r="K186" s="32" t="s">
        <v>26</v>
      </c>
      <c r="L186" s="30">
        <v>340</v>
      </c>
      <c r="M186" s="44" t="s">
        <v>27</v>
      </c>
      <c r="N186" s="46">
        <v>240</v>
      </c>
      <c r="O186" s="31"/>
      <c r="P186" s="64" t="s">
        <v>26</v>
      </c>
      <c r="Q186" s="62">
        <v>82</v>
      </c>
      <c r="R186" s="70" t="s">
        <v>27</v>
      </c>
      <c r="S186" s="72">
        <v>0</v>
      </c>
      <c r="T186" s="63"/>
      <c r="U186" s="64" t="s">
        <v>26</v>
      </c>
      <c r="V186" s="62"/>
      <c r="W186" s="70" t="s">
        <v>27</v>
      </c>
      <c r="X186" s="72"/>
      <c r="Y186" s="63"/>
      <c r="AB186" s="14">
        <f>IF(L189="TR",L191,"")</f>
        <v>362</v>
      </c>
      <c r="AC186" s="14">
        <f>IF(L189="TR",L192,"")</f>
        <v>6</v>
      </c>
      <c r="AD186" s="14">
        <f>IF(L189="TR",L193,"")</f>
        <v>10.766999999999999</v>
      </c>
      <c r="AE186" s="14">
        <f>IF(N189="TR",N191,"")</f>
        <v>362</v>
      </c>
      <c r="AF186" s="14">
        <f>IF(L189="TR",N191,"")</f>
        <v>362</v>
      </c>
      <c r="AG186" s="14">
        <f>IF(N189="TR",1,"")</f>
        <v>1</v>
      </c>
      <c r="AH186" s="14">
        <f>IF(N189="TR",L191,"")</f>
        <v>362</v>
      </c>
      <c r="AI186" s="14" t="str">
        <f>IF(O189="EF",1,"")</f>
        <v/>
      </c>
      <c r="AJ186" s="14" t="str">
        <f>IF(O189="EF",L191,"")</f>
        <v/>
      </c>
    </row>
    <row r="187" spans="1:36" x14ac:dyDescent="0.25">
      <c r="A187" s="25"/>
      <c r="B187" s="26"/>
      <c r="C187" s="26"/>
      <c r="D187" s="26"/>
      <c r="E187" s="27"/>
      <c r="F187" s="25"/>
      <c r="G187" s="26"/>
      <c r="H187" s="26"/>
      <c r="I187" s="26"/>
      <c r="J187" s="26"/>
      <c r="K187" s="32" t="s">
        <v>28</v>
      </c>
      <c r="L187" s="30">
        <v>7</v>
      </c>
      <c r="M187" s="44"/>
      <c r="N187" s="47"/>
      <c r="O187" s="34"/>
      <c r="P187" s="64" t="s">
        <v>28</v>
      </c>
      <c r="Q187" s="62">
        <v>1</v>
      </c>
      <c r="R187" s="70"/>
      <c r="S187" s="73"/>
      <c r="T187" s="65"/>
      <c r="U187" s="64" t="s">
        <v>28</v>
      </c>
      <c r="V187" s="62"/>
      <c r="W187" s="70"/>
      <c r="X187" s="73"/>
      <c r="Y187" s="65"/>
      <c r="AB187" s="1">
        <f>IF(L194="TR",L196,"")</f>
        <v>288</v>
      </c>
      <c r="AC187" s="1">
        <f>IF(L194="TR",L197,"")</f>
        <v>3</v>
      </c>
      <c r="AD187" s="1">
        <f>IF(L194="TR",L198,"")</f>
        <v>11.448</v>
      </c>
      <c r="AE187" s="1">
        <f>IF(N194="TR",N196,"")</f>
        <v>288</v>
      </c>
      <c r="AF187" s="1">
        <f>IF(L194="TR",N196,"")</f>
        <v>288</v>
      </c>
      <c r="AG187" s="1">
        <f>IF(N194="TR",1,"")</f>
        <v>1</v>
      </c>
      <c r="AH187" s="1">
        <f>IF(N194="TR",L196,"")</f>
        <v>288</v>
      </c>
      <c r="AI187" s="1">
        <f>IF(O194="EF",1,"")</f>
        <v>1</v>
      </c>
      <c r="AJ187" s="1">
        <f>IF(O194="EF",L196,"")</f>
        <v>288</v>
      </c>
    </row>
    <row r="188" spans="1:36" ht="15.75" thickBot="1" x14ac:dyDescent="0.3">
      <c r="A188" s="35"/>
      <c r="B188" s="36"/>
      <c r="C188" s="36"/>
      <c r="D188" s="36"/>
      <c r="E188" s="37"/>
      <c r="F188" s="35"/>
      <c r="G188" s="36"/>
      <c r="H188" s="36"/>
      <c r="I188" s="36"/>
      <c r="J188" s="36"/>
      <c r="K188" s="42" t="s">
        <v>29</v>
      </c>
      <c r="L188" s="39">
        <v>10.77</v>
      </c>
      <c r="M188" s="48"/>
      <c r="N188" s="50"/>
      <c r="O188" s="41"/>
      <c r="P188" s="68" t="s">
        <v>29</v>
      </c>
      <c r="Q188" s="66">
        <v>1.238</v>
      </c>
      <c r="R188" s="74"/>
      <c r="S188" s="75"/>
      <c r="T188" s="67"/>
      <c r="U188" s="68" t="s">
        <v>29</v>
      </c>
      <c r="V188" s="66"/>
      <c r="W188" s="74"/>
      <c r="X188" s="75"/>
      <c r="Y188" s="67"/>
      <c r="AB188" s="1">
        <f>IF(L199="TR",L201,"")</f>
        <v>18</v>
      </c>
      <c r="AC188" s="1">
        <f>IF(L199="TR",L202,"")</f>
        <v>16</v>
      </c>
      <c r="AD188" s="1">
        <f>IF(L199="TR",L203,"")</f>
        <v>0.49</v>
      </c>
      <c r="AE188" s="1">
        <f>IF(N199="TR",N201,"")</f>
        <v>12</v>
      </c>
      <c r="AF188" s="1">
        <f>IF(L199="TR",N201,"")</f>
        <v>12</v>
      </c>
      <c r="AG188" s="1">
        <f>IF(N199="TR",1,"")</f>
        <v>1</v>
      </c>
      <c r="AH188" s="1">
        <f>IF(N199="TR",L201,"")</f>
        <v>18</v>
      </c>
      <c r="AI188" s="1">
        <f>IF(O199="EF",1,"")</f>
        <v>1</v>
      </c>
      <c r="AJ188" s="1">
        <f>IF(O199="EF",L201,"")</f>
        <v>18</v>
      </c>
    </row>
    <row r="189" spans="1:36" x14ac:dyDescent="0.25">
      <c r="A189" s="16"/>
      <c r="B189" s="17"/>
      <c r="C189" s="17"/>
      <c r="D189" s="17"/>
      <c r="E189" s="18"/>
      <c r="F189" s="16"/>
      <c r="G189" s="17"/>
      <c r="H189" s="17"/>
      <c r="I189" s="17"/>
      <c r="J189" s="17"/>
      <c r="K189" s="23" t="s">
        <v>52</v>
      </c>
      <c r="L189" s="55" t="s">
        <v>33</v>
      </c>
      <c r="M189" s="43"/>
      <c r="N189" s="56" t="s">
        <v>33</v>
      </c>
      <c r="O189" s="57"/>
      <c r="P189" s="23" t="s">
        <v>101</v>
      </c>
      <c r="Q189" s="55" t="s">
        <v>33</v>
      </c>
      <c r="R189" s="43"/>
      <c r="S189" s="56" t="s">
        <v>33</v>
      </c>
      <c r="T189" s="57" t="s">
        <v>34</v>
      </c>
      <c r="U189" s="23"/>
      <c r="V189" s="55"/>
      <c r="W189" s="43"/>
      <c r="X189" s="56"/>
      <c r="Y189" s="57"/>
      <c r="AB189" s="1">
        <f>IF(L204="TR",L206,"")</f>
        <v>9</v>
      </c>
      <c r="AC189" s="1">
        <f>IF(L204="TR",L207,"")</f>
        <v>5</v>
      </c>
      <c r="AD189" s="1">
        <f>IF(L204="TR",L208,"")</f>
        <v>0.185</v>
      </c>
      <c r="AE189" s="1">
        <f>IF(N204="TR",N206,"")</f>
        <v>9</v>
      </c>
      <c r="AF189" s="1">
        <f>IF(L204="TR",N206,"")</f>
        <v>9</v>
      </c>
      <c r="AG189" s="1">
        <f>IF(N204="TR",1,"")</f>
        <v>1</v>
      </c>
      <c r="AH189" s="1">
        <f>IF(N204="TR",L206,"")</f>
        <v>9</v>
      </c>
      <c r="AI189" s="1">
        <f>IF(O204="EF",1,"")</f>
        <v>1</v>
      </c>
      <c r="AJ189" s="1">
        <f>IF(O204="EF",L206,"")</f>
        <v>9</v>
      </c>
    </row>
    <row r="190" spans="1:36" x14ac:dyDescent="0.25">
      <c r="A190" s="25"/>
      <c r="B190" s="26"/>
      <c r="C190" s="26"/>
      <c r="D190" s="26"/>
      <c r="E190" s="27"/>
      <c r="F190" s="25"/>
      <c r="G190" s="26"/>
      <c r="H190" s="26"/>
      <c r="I190" s="26"/>
      <c r="J190" s="26"/>
      <c r="K190" s="24"/>
      <c r="L190" s="28"/>
      <c r="M190" s="44"/>
      <c r="N190" s="45"/>
      <c r="O190" s="29"/>
      <c r="P190" s="24"/>
      <c r="Q190" s="28"/>
      <c r="R190" s="44"/>
      <c r="S190" s="45"/>
      <c r="T190" s="29"/>
      <c r="U190" s="24"/>
      <c r="V190" s="28"/>
      <c r="W190" s="44"/>
      <c r="X190" s="45"/>
      <c r="Y190" s="29"/>
      <c r="AB190" s="1">
        <f>IF(L209="TR",L211,"")</f>
        <v>3</v>
      </c>
      <c r="AC190" s="1">
        <f>IF(L209="TR",L212,"")</f>
        <v>3</v>
      </c>
      <c r="AD190" s="1">
        <f>IF(L209="TR",L213,"")</f>
        <v>5.2999999999999999E-2</v>
      </c>
      <c r="AE190" s="1">
        <f>IF(N209="TR",N211,"")</f>
        <v>3</v>
      </c>
      <c r="AF190" s="1">
        <f>IF(L209="TR",N211,"")</f>
        <v>3</v>
      </c>
      <c r="AG190" s="1">
        <f>IF(N209="TR",1,"")</f>
        <v>1</v>
      </c>
      <c r="AH190" s="1">
        <f>IF(N209="TR",L211,"")</f>
        <v>3</v>
      </c>
      <c r="AI190" s="1">
        <f>IF(O209="EF",1,"")</f>
        <v>1</v>
      </c>
      <c r="AJ190" s="1">
        <f>IF(O209="EF",L211,"")</f>
        <v>3</v>
      </c>
    </row>
    <row r="191" spans="1:36" x14ac:dyDescent="0.25">
      <c r="A191" s="25"/>
      <c r="B191" s="26"/>
      <c r="C191" s="26"/>
      <c r="D191" s="26"/>
      <c r="E191" s="27"/>
      <c r="F191" s="25"/>
      <c r="G191" s="26"/>
      <c r="H191" s="26"/>
      <c r="I191" s="26"/>
      <c r="J191" s="26"/>
      <c r="K191" s="32" t="s">
        <v>26</v>
      </c>
      <c r="L191" s="30">
        <v>362</v>
      </c>
      <c r="M191" s="44" t="s">
        <v>27</v>
      </c>
      <c r="N191" s="46">
        <v>362</v>
      </c>
      <c r="O191" s="31"/>
      <c r="P191" s="32" t="s">
        <v>26</v>
      </c>
      <c r="Q191" s="30">
        <v>69</v>
      </c>
      <c r="R191" s="44" t="s">
        <v>27</v>
      </c>
      <c r="S191" s="46">
        <v>45</v>
      </c>
      <c r="T191" s="31"/>
      <c r="U191" s="32" t="s">
        <v>26</v>
      </c>
      <c r="V191" s="30"/>
      <c r="W191" s="44" t="s">
        <v>27</v>
      </c>
      <c r="X191" s="46"/>
      <c r="Y191" s="31"/>
      <c r="AB191" s="1">
        <f>IF(Q184="TR",Q186,"")</f>
        <v>82</v>
      </c>
      <c r="AC191" s="1">
        <f>IF(Q184="TR",Q187,"")</f>
        <v>1</v>
      </c>
      <c r="AD191" s="1">
        <f>IF(Q184="TR",Q188,"")</f>
        <v>1.238</v>
      </c>
      <c r="AE191" s="1">
        <f>IF(S184="TR",S186,"")</f>
        <v>0</v>
      </c>
      <c r="AF191" s="1">
        <f>IF(Q184="TR",S186,"")</f>
        <v>0</v>
      </c>
      <c r="AG191" s="1">
        <f>IF(S184="TR",1,"")</f>
        <v>1</v>
      </c>
      <c r="AH191" s="1">
        <f>IF(S184="TR",Q186,"")</f>
        <v>82</v>
      </c>
      <c r="AI191" s="1">
        <f>IF(T184="EF",1,"")</f>
        <v>1</v>
      </c>
      <c r="AJ191" s="1">
        <f>IF(T184="EF",Q186,"")</f>
        <v>82</v>
      </c>
    </row>
    <row r="192" spans="1:36" x14ac:dyDescent="0.25">
      <c r="A192" s="25"/>
      <c r="B192" s="26"/>
      <c r="C192" s="26"/>
      <c r="D192" s="26"/>
      <c r="E192" s="27"/>
      <c r="F192" s="25"/>
      <c r="G192" s="26"/>
      <c r="H192" s="26"/>
      <c r="I192" s="26"/>
      <c r="J192" s="26"/>
      <c r="K192" s="32" t="s">
        <v>28</v>
      </c>
      <c r="L192" s="30">
        <v>6</v>
      </c>
      <c r="M192" s="44"/>
      <c r="N192" s="47"/>
      <c r="O192" s="34"/>
      <c r="P192" s="32" t="s">
        <v>28</v>
      </c>
      <c r="Q192" s="30">
        <v>30</v>
      </c>
      <c r="R192" s="44"/>
      <c r="S192" s="47"/>
      <c r="T192" s="34"/>
      <c r="U192" s="32" t="s">
        <v>28</v>
      </c>
      <c r="V192" s="30"/>
      <c r="W192" s="44"/>
      <c r="X192" s="47"/>
      <c r="Y192" s="34"/>
      <c r="AB192" s="1">
        <f>IF(Q189="TR",Q191,"")</f>
        <v>69</v>
      </c>
      <c r="AC192" s="1">
        <f>IF(Q189="TR",Q192,"")</f>
        <v>30</v>
      </c>
      <c r="AD192" s="1">
        <f>IF(Q189="TR",Q193,"")</f>
        <v>1.7250000000000001</v>
      </c>
      <c r="AE192" s="1">
        <f>IF(S189="TR",S191,"")</f>
        <v>45</v>
      </c>
      <c r="AF192" s="1">
        <f>IF(Q189="TR",S191,"")</f>
        <v>45</v>
      </c>
      <c r="AG192" s="1">
        <f>IF(S189="TR",1,"")</f>
        <v>1</v>
      </c>
      <c r="AH192" s="1">
        <f>IF(S189="TR",Q191,"")</f>
        <v>69</v>
      </c>
      <c r="AI192" s="1">
        <f>IF(T189="EF",1,"")</f>
        <v>1</v>
      </c>
      <c r="AJ192" s="1">
        <f>IF(T189="EF",Q191,"")</f>
        <v>69</v>
      </c>
    </row>
    <row r="193" spans="1:36" ht="15.75" thickBot="1" x14ac:dyDescent="0.3">
      <c r="A193" s="35"/>
      <c r="B193" s="36"/>
      <c r="C193" s="36"/>
      <c r="D193" s="36"/>
      <c r="E193" s="37"/>
      <c r="F193" s="35"/>
      <c r="G193" s="36"/>
      <c r="H193" s="36"/>
      <c r="I193" s="36"/>
      <c r="J193" s="36"/>
      <c r="K193" s="42" t="s">
        <v>29</v>
      </c>
      <c r="L193" s="39">
        <v>10.766999999999999</v>
      </c>
      <c r="M193" s="48"/>
      <c r="N193" s="50"/>
      <c r="O193" s="41"/>
      <c r="P193" s="42" t="s">
        <v>29</v>
      </c>
      <c r="Q193" s="39">
        <v>1.7250000000000001</v>
      </c>
      <c r="R193" s="48"/>
      <c r="S193" s="50"/>
      <c r="T193" s="41"/>
      <c r="U193" s="42" t="s">
        <v>29</v>
      </c>
      <c r="V193" s="39"/>
      <c r="W193" s="48"/>
      <c r="X193" s="50"/>
      <c r="Y193" s="41"/>
      <c r="AB193" s="1">
        <f>IF(Q194="TR",Q196,"")</f>
        <v>31</v>
      </c>
      <c r="AC193" s="1">
        <f>IF(Q194="TR",Q197,"")</f>
        <v>27</v>
      </c>
      <c r="AD193" s="1">
        <f>IF(Q194="TR",Q198,"")</f>
        <v>0.98699999999999999</v>
      </c>
      <c r="AE193" s="1">
        <f>IF(S194="TR",S196,"")</f>
        <v>29</v>
      </c>
      <c r="AF193" s="1">
        <f>IF(Q194="TR",S196,"")</f>
        <v>29</v>
      </c>
      <c r="AG193" s="1">
        <f>IF(S194="TR",1,"")</f>
        <v>1</v>
      </c>
      <c r="AH193" s="1">
        <f>IF(S194="TR",Q196,"")</f>
        <v>31</v>
      </c>
      <c r="AI193" s="1">
        <f>IF(T194="EF",1,"")</f>
        <v>1</v>
      </c>
      <c r="AJ193" s="1">
        <f>IF(T194="EF",Q196,"")</f>
        <v>31</v>
      </c>
    </row>
    <row r="194" spans="1:36" x14ac:dyDescent="0.25">
      <c r="A194" s="16"/>
      <c r="B194" s="17"/>
      <c r="C194" s="17"/>
      <c r="D194" s="17"/>
      <c r="E194" s="18"/>
      <c r="F194" s="16"/>
      <c r="G194" s="17"/>
      <c r="H194" s="17"/>
      <c r="I194" s="17"/>
      <c r="J194" s="17"/>
      <c r="K194" s="23" t="s">
        <v>64</v>
      </c>
      <c r="L194" s="55" t="s">
        <v>33</v>
      </c>
      <c r="M194" s="43"/>
      <c r="N194" s="56" t="s">
        <v>33</v>
      </c>
      <c r="O194" s="57" t="s">
        <v>34</v>
      </c>
      <c r="P194" s="23" t="s">
        <v>102</v>
      </c>
      <c r="Q194" s="55" t="s">
        <v>33</v>
      </c>
      <c r="R194" s="43"/>
      <c r="S194" s="56" t="s">
        <v>33</v>
      </c>
      <c r="T194" s="57" t="s">
        <v>34</v>
      </c>
      <c r="U194" s="23"/>
      <c r="V194" s="55"/>
      <c r="W194" s="43"/>
      <c r="X194" s="56"/>
      <c r="Y194" s="57"/>
      <c r="AB194" s="1">
        <f>IF(Q199="TR",Q201,"")</f>
        <v>190</v>
      </c>
      <c r="AC194" s="1">
        <f>IF(Q199="TR",Q202,"")</f>
        <v>10</v>
      </c>
      <c r="AD194" s="1">
        <f>IF(Q199="TR",Q203,"")</f>
        <v>1.51</v>
      </c>
      <c r="AE194" s="1">
        <f>IF(S199="TR",S201,"")</f>
        <v>0</v>
      </c>
      <c r="AF194" s="1">
        <f>IF(Q199="TR",S201,"")</f>
        <v>0</v>
      </c>
      <c r="AG194" s="1">
        <f>IF(S199="TR",1,"")</f>
        <v>1</v>
      </c>
      <c r="AH194" s="1">
        <f>IF(S199="TR",Q201,"")</f>
        <v>190</v>
      </c>
      <c r="AI194" s="1">
        <f>IF(T199="EF",1,"")</f>
        <v>1</v>
      </c>
      <c r="AJ194" s="1">
        <f>IF(T199="EF",Q201,"")</f>
        <v>190</v>
      </c>
    </row>
    <row r="195" spans="1:36" x14ac:dyDescent="0.25">
      <c r="A195" s="25"/>
      <c r="B195" s="26"/>
      <c r="C195" s="26"/>
      <c r="D195" s="26"/>
      <c r="E195" s="27"/>
      <c r="F195" s="25"/>
      <c r="G195" s="26"/>
      <c r="H195" s="26"/>
      <c r="I195" s="26"/>
      <c r="J195" s="26"/>
      <c r="K195" s="24"/>
      <c r="L195" s="28"/>
      <c r="M195" s="44"/>
      <c r="N195" s="45"/>
      <c r="O195" s="29"/>
      <c r="P195" s="24"/>
      <c r="Q195" s="28"/>
      <c r="R195" s="44"/>
      <c r="S195" s="45"/>
      <c r="T195" s="29"/>
      <c r="U195" s="24"/>
      <c r="V195" s="28"/>
      <c r="W195" s="44"/>
      <c r="X195" s="45"/>
      <c r="Y195" s="29"/>
      <c r="AB195" s="1" t="str">
        <f>IF(Q204="TR",Q206,"")</f>
        <v/>
      </c>
      <c r="AC195" s="1" t="str">
        <f>IF(Q204="TR",Q207,"")</f>
        <v/>
      </c>
      <c r="AD195" s="1" t="str">
        <f>IF(Q204="TR",Q208,"")</f>
        <v/>
      </c>
      <c r="AE195" s="1" t="str">
        <f>IF(S204="TR",S206,"")</f>
        <v/>
      </c>
      <c r="AF195" s="1" t="str">
        <f>IF(Q204="TR",S206,"")</f>
        <v/>
      </c>
      <c r="AG195" s="1" t="str">
        <f>IF(S204="TR",1,"")</f>
        <v/>
      </c>
      <c r="AH195" s="1" t="str">
        <f>IF(S204="TR",Q206,"")</f>
        <v/>
      </c>
      <c r="AI195" s="1" t="str">
        <f>IF(T204="EF",1,"")</f>
        <v/>
      </c>
      <c r="AJ195" s="1" t="str">
        <f>IF(T204="EF",Q206,"")</f>
        <v/>
      </c>
    </row>
    <row r="196" spans="1:36" x14ac:dyDescent="0.25">
      <c r="A196" s="25"/>
      <c r="B196" s="26"/>
      <c r="C196" s="26"/>
      <c r="D196" s="26"/>
      <c r="E196" s="27"/>
      <c r="F196" s="25"/>
      <c r="G196" s="26"/>
      <c r="H196" s="26"/>
      <c r="I196" s="26"/>
      <c r="J196" s="26"/>
      <c r="K196" s="32" t="s">
        <v>26</v>
      </c>
      <c r="L196" s="30">
        <v>288</v>
      </c>
      <c r="M196" s="44" t="s">
        <v>27</v>
      </c>
      <c r="N196" s="46">
        <v>288</v>
      </c>
      <c r="O196" s="31"/>
      <c r="P196" s="32" t="s">
        <v>26</v>
      </c>
      <c r="Q196" s="30">
        <v>31</v>
      </c>
      <c r="R196" s="44" t="s">
        <v>27</v>
      </c>
      <c r="S196" s="46">
        <v>29</v>
      </c>
      <c r="T196" s="31"/>
      <c r="U196" s="32" t="s">
        <v>26</v>
      </c>
      <c r="V196" s="30"/>
      <c r="W196" s="44" t="s">
        <v>27</v>
      </c>
      <c r="X196" s="46"/>
      <c r="Y196" s="31"/>
      <c r="AB196" s="1" t="str">
        <f>IF(Q209="TR",Q211,"")</f>
        <v/>
      </c>
      <c r="AC196" s="1" t="str">
        <f>IF(Q209="TR",Q212,"")</f>
        <v/>
      </c>
      <c r="AD196" s="1" t="str">
        <f>IF(Q209="TR",Q213,"")</f>
        <v/>
      </c>
      <c r="AE196" s="1" t="str">
        <f>IF(S209="TR",S211,"")</f>
        <v/>
      </c>
      <c r="AF196" s="1" t="str">
        <f>IF(Q209="TR",S211,"")</f>
        <v/>
      </c>
      <c r="AG196" s="1" t="str">
        <f>IF(S209="TR",1,"")</f>
        <v/>
      </c>
      <c r="AH196" s="1" t="str">
        <f>IF(S209="TR",Q211,"")</f>
        <v/>
      </c>
      <c r="AI196" s="1" t="str">
        <f>IF(T209="EF",1,"")</f>
        <v/>
      </c>
      <c r="AJ196" s="1" t="str">
        <f>IF(T209="EF",Q211,"")</f>
        <v/>
      </c>
    </row>
    <row r="197" spans="1:36" x14ac:dyDescent="0.25">
      <c r="A197" s="25"/>
      <c r="B197" s="26"/>
      <c r="C197" s="26"/>
      <c r="D197" s="26"/>
      <c r="E197" s="27"/>
      <c r="F197" s="25"/>
      <c r="G197" s="26"/>
      <c r="H197" s="26"/>
      <c r="I197" s="26"/>
      <c r="J197" s="26"/>
      <c r="K197" s="32" t="s">
        <v>28</v>
      </c>
      <c r="L197" s="30">
        <v>3</v>
      </c>
      <c r="M197" s="44"/>
      <c r="N197" s="47"/>
      <c r="O197" s="34"/>
      <c r="P197" s="32" t="s">
        <v>28</v>
      </c>
      <c r="Q197" s="30">
        <v>27</v>
      </c>
      <c r="R197" s="44"/>
      <c r="S197" s="47"/>
      <c r="T197" s="34"/>
      <c r="U197" s="32" t="s">
        <v>28</v>
      </c>
      <c r="V197" s="30"/>
      <c r="W197" s="44"/>
      <c r="X197" s="47"/>
      <c r="Y197" s="34"/>
      <c r="AB197" s="1" t="str">
        <f>IF(V184="TR",V186,"")</f>
        <v/>
      </c>
      <c r="AC197" s="1" t="str">
        <f>IF(V184="TR",V187,"")</f>
        <v/>
      </c>
      <c r="AD197" s="1" t="str">
        <f>IF(V184="TR",V188,"")</f>
        <v/>
      </c>
      <c r="AE197" s="1" t="str">
        <f>IF(X184="TR",X186,"")</f>
        <v/>
      </c>
      <c r="AF197" s="1" t="str">
        <f>IF(V184="TR",X186,"")</f>
        <v/>
      </c>
      <c r="AG197" s="1" t="str">
        <f>IF(X184="TR",1,"")</f>
        <v/>
      </c>
      <c r="AH197" s="1" t="str">
        <f>IF(X184="TR",V186,"")</f>
        <v/>
      </c>
      <c r="AI197" s="1" t="str">
        <f>IF(Y184="EF",1,"")</f>
        <v/>
      </c>
      <c r="AJ197" s="1" t="str">
        <f>IF(Y184="EF",V186,"")</f>
        <v/>
      </c>
    </row>
    <row r="198" spans="1:36" ht="15.75" thickBot="1" x14ac:dyDescent="0.3">
      <c r="A198" s="35"/>
      <c r="B198" s="36"/>
      <c r="C198" s="36"/>
      <c r="D198" s="36"/>
      <c r="E198" s="37"/>
      <c r="F198" s="35"/>
      <c r="G198" s="36"/>
      <c r="H198" s="36"/>
      <c r="I198" s="36"/>
      <c r="J198" s="36"/>
      <c r="K198" s="42" t="s">
        <v>29</v>
      </c>
      <c r="L198" s="39">
        <v>11.448</v>
      </c>
      <c r="M198" s="48"/>
      <c r="N198" s="50"/>
      <c r="O198" s="41"/>
      <c r="P198" s="42" t="s">
        <v>29</v>
      </c>
      <c r="Q198" s="39">
        <v>0.98699999999999999</v>
      </c>
      <c r="R198" s="48"/>
      <c r="S198" s="50"/>
      <c r="T198" s="41"/>
      <c r="U198" s="42" t="s">
        <v>29</v>
      </c>
      <c r="V198" s="39"/>
      <c r="W198" s="48"/>
      <c r="X198" s="50"/>
      <c r="Y198" s="41"/>
      <c r="AB198" s="1" t="str">
        <f>IF(V189="TR",V191,"")</f>
        <v/>
      </c>
      <c r="AC198" s="1" t="str">
        <f>IF(V189="TR",V192,"")</f>
        <v/>
      </c>
      <c r="AD198" s="1" t="str">
        <f>IF(V189="TR",V193,"")</f>
        <v/>
      </c>
      <c r="AE198" s="1" t="str">
        <f>IF(X189="TR",X191,"")</f>
        <v/>
      </c>
      <c r="AF198" s="1" t="str">
        <f>IF(V189="TR",X191,"")</f>
        <v/>
      </c>
      <c r="AG198" s="1" t="str">
        <f>IF(X189="TR",1,"")</f>
        <v/>
      </c>
      <c r="AH198" s="1" t="str">
        <f>IF(X189="TR",V191,"")</f>
        <v/>
      </c>
      <c r="AI198" s="1" t="str">
        <f>IF(Y189="EF",1,"")</f>
        <v/>
      </c>
      <c r="AJ198" s="1" t="str">
        <f>IF(Y189="EF",V191,"")</f>
        <v/>
      </c>
    </row>
    <row r="199" spans="1:36" x14ac:dyDescent="0.25">
      <c r="A199" s="16"/>
      <c r="B199" s="17"/>
      <c r="C199" s="17"/>
      <c r="D199" s="17"/>
      <c r="E199" s="18"/>
      <c r="F199" s="16"/>
      <c r="G199" s="17"/>
      <c r="H199" s="17"/>
      <c r="I199" s="17"/>
      <c r="J199" s="17"/>
      <c r="K199" s="23" t="s">
        <v>69</v>
      </c>
      <c r="L199" s="55" t="s">
        <v>33</v>
      </c>
      <c r="M199" s="43"/>
      <c r="N199" s="56" t="s">
        <v>33</v>
      </c>
      <c r="O199" s="57" t="s">
        <v>34</v>
      </c>
      <c r="P199" s="23" t="s">
        <v>116</v>
      </c>
      <c r="Q199" s="55" t="s">
        <v>33</v>
      </c>
      <c r="R199" s="43"/>
      <c r="S199" s="56" t="s">
        <v>33</v>
      </c>
      <c r="T199" s="57" t="s">
        <v>34</v>
      </c>
      <c r="U199" s="23"/>
      <c r="V199" s="55"/>
      <c r="W199" s="43"/>
      <c r="X199" s="56"/>
      <c r="Y199" s="57"/>
      <c r="AB199" s="1" t="str">
        <f>IF(V194="TR",V196,"")</f>
        <v/>
      </c>
      <c r="AC199" s="1" t="str">
        <f>IF(V194="TR",V197,"")</f>
        <v/>
      </c>
      <c r="AD199" s="1" t="str">
        <f>IF(V194="TR",V198,"")</f>
        <v/>
      </c>
      <c r="AE199" s="1" t="str">
        <f>IF(X194="TR",X196,"")</f>
        <v/>
      </c>
      <c r="AF199" s="1" t="str">
        <f>IF(V194="TR",X196,"")</f>
        <v/>
      </c>
      <c r="AG199" s="1" t="str">
        <f>IF(X194="TR",1,"")</f>
        <v/>
      </c>
      <c r="AH199" s="1" t="str">
        <f>IF(X194="TR",V196,"")</f>
        <v/>
      </c>
      <c r="AI199" s="1" t="str">
        <f>IF(Y194="EF",1,"")</f>
        <v/>
      </c>
      <c r="AJ199" s="1" t="str">
        <f>IF(Y194="EF",V196,"")</f>
        <v/>
      </c>
    </row>
    <row r="200" spans="1:36" x14ac:dyDescent="0.25">
      <c r="A200" s="25"/>
      <c r="B200" s="26"/>
      <c r="C200" s="26"/>
      <c r="D200" s="26"/>
      <c r="E200" s="27"/>
      <c r="F200" s="25"/>
      <c r="G200" s="26"/>
      <c r="H200" s="26"/>
      <c r="I200" s="26"/>
      <c r="J200" s="26"/>
      <c r="K200" s="24"/>
      <c r="L200" s="28"/>
      <c r="M200" s="44"/>
      <c r="N200" s="45"/>
      <c r="O200" s="29"/>
      <c r="P200" s="24"/>
      <c r="Q200" s="28"/>
      <c r="R200" s="44"/>
      <c r="S200" s="45"/>
      <c r="T200" s="29"/>
      <c r="U200" s="24"/>
      <c r="V200" s="28"/>
      <c r="W200" s="44"/>
      <c r="X200" s="45"/>
      <c r="Y200" s="29"/>
      <c r="AB200" s="1" t="str">
        <f>IF(V199="TR",V201,"")</f>
        <v/>
      </c>
      <c r="AC200" s="1" t="str">
        <f>IF(V199="TR",V202,"")</f>
        <v/>
      </c>
      <c r="AD200" s="1" t="str">
        <f>IF(V199="TR",V203,"")</f>
        <v/>
      </c>
      <c r="AE200" s="1" t="str">
        <f>IF(X199="TR",X201,"")</f>
        <v/>
      </c>
      <c r="AF200" s="1" t="str">
        <f>IF(V199="TR",X201,"")</f>
        <v/>
      </c>
      <c r="AG200" s="1" t="str">
        <f>IF(X199="TR",1,"")</f>
        <v/>
      </c>
      <c r="AH200" s="1" t="str">
        <f>IF(X199="TR",V201,"")</f>
        <v/>
      </c>
      <c r="AI200" s="1" t="str">
        <f>IF(Y199="EF",1,"")</f>
        <v/>
      </c>
      <c r="AJ200" s="1" t="str">
        <f>IF(Y199="EF",V201,"")</f>
        <v/>
      </c>
    </row>
    <row r="201" spans="1:36" x14ac:dyDescent="0.25">
      <c r="A201" s="25"/>
      <c r="B201" s="26"/>
      <c r="C201" s="26"/>
      <c r="D201" s="26"/>
      <c r="E201" s="27"/>
      <c r="F201" s="25"/>
      <c r="G201" s="26"/>
      <c r="H201" s="26"/>
      <c r="I201" s="26"/>
      <c r="J201" s="26"/>
      <c r="K201" s="32" t="s">
        <v>26</v>
      </c>
      <c r="L201" s="30">
        <v>18</v>
      </c>
      <c r="M201" s="44" t="s">
        <v>27</v>
      </c>
      <c r="N201" s="46">
        <v>12</v>
      </c>
      <c r="O201" s="31"/>
      <c r="P201" s="32" t="s">
        <v>26</v>
      </c>
      <c r="Q201" s="30">
        <v>190</v>
      </c>
      <c r="R201" s="44" t="s">
        <v>27</v>
      </c>
      <c r="S201" s="46">
        <v>0</v>
      </c>
      <c r="T201" s="31"/>
      <c r="U201" s="32" t="s">
        <v>26</v>
      </c>
      <c r="V201" s="30"/>
      <c r="W201" s="44" t="s">
        <v>27</v>
      </c>
      <c r="X201" s="46"/>
      <c r="Y201" s="31"/>
      <c r="AB201" s="1" t="str">
        <f>IF(V204="TR",V206,"")</f>
        <v/>
      </c>
      <c r="AC201" s="1" t="str">
        <f>IF(V204="TR",V207,"")</f>
        <v/>
      </c>
      <c r="AD201" s="1" t="str">
        <f>IF(V204="TR",V208,"")</f>
        <v/>
      </c>
      <c r="AE201" s="1" t="str">
        <f>IF(X204="TR",X206,"")</f>
        <v/>
      </c>
      <c r="AF201" s="1" t="str">
        <f>IF(V204="TR",X206,"")</f>
        <v/>
      </c>
      <c r="AG201" s="1" t="str">
        <f>IF(X204="TR",1,"")</f>
        <v/>
      </c>
      <c r="AH201" s="1" t="str">
        <f>IF(X204="TR",V206,"")</f>
        <v/>
      </c>
      <c r="AI201" s="1" t="str">
        <f>IF(Y204="EF",1,"")</f>
        <v/>
      </c>
      <c r="AJ201" s="1" t="str">
        <f>IF(Y204="EF",V206,"")</f>
        <v/>
      </c>
    </row>
    <row r="202" spans="1:36" x14ac:dyDescent="0.25">
      <c r="A202" s="25"/>
      <c r="B202" s="26"/>
      <c r="C202" s="26"/>
      <c r="D202" s="26"/>
      <c r="E202" s="27"/>
      <c r="F202" s="25"/>
      <c r="G202" s="26"/>
      <c r="H202" s="26"/>
      <c r="I202" s="26"/>
      <c r="J202" s="26"/>
      <c r="K202" s="32" t="s">
        <v>28</v>
      </c>
      <c r="L202" s="30">
        <v>16</v>
      </c>
      <c r="M202" s="44"/>
      <c r="N202" s="47"/>
      <c r="O202" s="34"/>
      <c r="P202" s="32" t="s">
        <v>28</v>
      </c>
      <c r="Q202" s="30">
        <v>10</v>
      </c>
      <c r="R202" s="44"/>
      <c r="S202" s="47"/>
      <c r="T202" s="34"/>
      <c r="U202" s="32" t="s">
        <v>28</v>
      </c>
      <c r="V202" s="30"/>
      <c r="W202" s="44"/>
      <c r="X202" s="47"/>
      <c r="Y202" s="34"/>
      <c r="AB202" s="1" t="str">
        <f>IF(V209="TR",V211,"")</f>
        <v/>
      </c>
      <c r="AC202" s="1" t="str">
        <f>IF(V209="TR",V212,"")</f>
        <v/>
      </c>
      <c r="AD202" s="1" t="str">
        <f>IF(V209="TR",V213,"")</f>
        <v/>
      </c>
      <c r="AE202" s="1" t="str">
        <f>IF(X209="TR",X211,"")</f>
        <v/>
      </c>
      <c r="AF202" s="1" t="str">
        <f>IF(V209="TR",X211,"")</f>
        <v/>
      </c>
      <c r="AG202" s="1" t="str">
        <f>IF(X209="TR",1,"")</f>
        <v/>
      </c>
      <c r="AH202" s="1" t="str">
        <f>IF(X209="TR",V211,"")</f>
        <v/>
      </c>
      <c r="AI202" s="1" t="str">
        <f>IF(Y209="EF",1,"")</f>
        <v/>
      </c>
      <c r="AJ202" s="1" t="str">
        <f>IF(Y209="EF",V211,"")</f>
        <v/>
      </c>
    </row>
    <row r="203" spans="1:36" ht="15.75" thickBot="1" x14ac:dyDescent="0.3">
      <c r="A203" s="35"/>
      <c r="B203" s="36"/>
      <c r="C203" s="36"/>
      <c r="D203" s="36"/>
      <c r="E203" s="37"/>
      <c r="F203" s="35"/>
      <c r="G203" s="36"/>
      <c r="H203" s="36"/>
      <c r="I203" s="36"/>
      <c r="J203" s="36"/>
      <c r="K203" s="42" t="s">
        <v>29</v>
      </c>
      <c r="L203" s="39">
        <v>0.49</v>
      </c>
      <c r="M203" s="48"/>
      <c r="N203" s="50"/>
      <c r="O203" s="41"/>
      <c r="P203" s="42" t="s">
        <v>29</v>
      </c>
      <c r="Q203" s="39">
        <v>1.51</v>
      </c>
      <c r="R203" s="48"/>
      <c r="S203" s="50"/>
      <c r="T203" s="41"/>
      <c r="U203" s="42" t="s">
        <v>29</v>
      </c>
      <c r="V203" s="39"/>
      <c r="W203" s="48"/>
      <c r="X203" s="50"/>
      <c r="Y203" s="41"/>
    </row>
    <row r="204" spans="1:36" x14ac:dyDescent="0.25">
      <c r="A204" s="16"/>
      <c r="B204" s="17"/>
      <c r="C204" s="17"/>
      <c r="D204" s="17"/>
      <c r="E204" s="18"/>
      <c r="F204" s="16"/>
      <c r="G204" s="17"/>
      <c r="H204" s="17"/>
      <c r="I204" s="17"/>
      <c r="J204" s="17"/>
      <c r="K204" s="23" t="s">
        <v>87</v>
      </c>
      <c r="L204" s="55" t="s">
        <v>33</v>
      </c>
      <c r="M204" s="43"/>
      <c r="N204" s="56" t="s">
        <v>33</v>
      </c>
      <c r="O204" s="57" t="s">
        <v>34</v>
      </c>
      <c r="P204" s="23"/>
      <c r="Q204" s="55"/>
      <c r="R204" s="43"/>
      <c r="S204" s="56"/>
      <c r="T204" s="57"/>
      <c r="U204" s="23"/>
      <c r="V204" s="55"/>
      <c r="W204" s="43"/>
      <c r="X204" s="56"/>
      <c r="Y204" s="57"/>
    </row>
    <row r="205" spans="1:36" x14ac:dyDescent="0.25">
      <c r="A205" s="25"/>
      <c r="B205" s="26"/>
      <c r="C205" s="26"/>
      <c r="D205" s="26"/>
      <c r="E205" s="27"/>
      <c r="F205" s="25"/>
      <c r="G205" s="26"/>
      <c r="H205" s="26"/>
      <c r="I205" s="26"/>
      <c r="J205" s="26"/>
      <c r="K205" s="24"/>
      <c r="L205" s="28"/>
      <c r="M205" s="44"/>
      <c r="N205" s="45"/>
      <c r="O205" s="29"/>
      <c r="P205" s="24"/>
      <c r="Q205" s="28"/>
      <c r="R205" s="44"/>
      <c r="S205" s="45"/>
      <c r="T205" s="29"/>
      <c r="U205" s="24"/>
      <c r="V205" s="28"/>
      <c r="W205" s="44"/>
      <c r="X205" s="45"/>
      <c r="Y205" s="29"/>
    </row>
    <row r="206" spans="1:36" x14ac:dyDescent="0.25">
      <c r="A206" s="25"/>
      <c r="B206" s="26"/>
      <c r="C206" s="26"/>
      <c r="D206" s="26"/>
      <c r="E206" s="27"/>
      <c r="F206" s="25"/>
      <c r="G206" s="26"/>
      <c r="H206" s="26"/>
      <c r="I206" s="26"/>
      <c r="J206" s="26"/>
      <c r="K206" s="32" t="s">
        <v>26</v>
      </c>
      <c r="L206" s="30">
        <v>9</v>
      </c>
      <c r="M206" s="44" t="s">
        <v>27</v>
      </c>
      <c r="N206" s="46">
        <v>9</v>
      </c>
      <c r="O206" s="31"/>
      <c r="P206" s="32" t="s">
        <v>26</v>
      </c>
      <c r="Q206" s="30"/>
      <c r="R206" s="44" t="s">
        <v>27</v>
      </c>
      <c r="S206" s="46"/>
      <c r="T206" s="31"/>
      <c r="U206" s="32" t="s">
        <v>26</v>
      </c>
      <c r="V206" s="30"/>
      <c r="W206" s="44" t="s">
        <v>27</v>
      </c>
      <c r="X206" s="46"/>
      <c r="Y206" s="31"/>
    </row>
    <row r="207" spans="1:36" x14ac:dyDescent="0.25">
      <c r="A207" s="25"/>
      <c r="B207" s="26"/>
      <c r="C207" s="26"/>
      <c r="D207" s="26"/>
      <c r="E207" s="27"/>
      <c r="F207" s="25"/>
      <c r="G207" s="26"/>
      <c r="H207" s="26"/>
      <c r="I207" s="26"/>
      <c r="J207" s="26"/>
      <c r="K207" s="32" t="s">
        <v>28</v>
      </c>
      <c r="L207" s="30">
        <v>5</v>
      </c>
      <c r="M207" s="44"/>
      <c r="N207" s="47"/>
      <c r="O207" s="34"/>
      <c r="P207" s="32" t="s">
        <v>28</v>
      </c>
      <c r="Q207" s="30"/>
      <c r="R207" s="44"/>
      <c r="S207" s="47"/>
      <c r="T207" s="34"/>
      <c r="U207" s="32" t="s">
        <v>28</v>
      </c>
      <c r="V207" s="30"/>
      <c r="W207" s="44"/>
      <c r="X207" s="47"/>
      <c r="Y207" s="34"/>
    </row>
    <row r="208" spans="1:36" ht="15.75" thickBot="1" x14ac:dyDescent="0.3">
      <c r="A208" s="35"/>
      <c r="B208" s="36"/>
      <c r="C208" s="36"/>
      <c r="D208" s="36"/>
      <c r="E208" s="37"/>
      <c r="F208" s="35"/>
      <c r="G208" s="36"/>
      <c r="H208" s="36"/>
      <c r="I208" s="36"/>
      <c r="J208" s="36"/>
      <c r="K208" s="42" t="s">
        <v>29</v>
      </c>
      <c r="L208" s="39">
        <v>0.185</v>
      </c>
      <c r="M208" s="48"/>
      <c r="N208" s="50"/>
      <c r="O208" s="41"/>
      <c r="P208" s="42" t="s">
        <v>29</v>
      </c>
      <c r="Q208" s="39"/>
      <c r="R208" s="48"/>
      <c r="S208" s="50"/>
      <c r="T208" s="41"/>
      <c r="U208" s="42" t="s">
        <v>29</v>
      </c>
      <c r="V208" s="39"/>
      <c r="W208" s="48"/>
      <c r="X208" s="50"/>
      <c r="Y208" s="41"/>
    </row>
    <row r="209" spans="1:25" x14ac:dyDescent="0.25">
      <c r="A209" s="16"/>
      <c r="B209" s="17"/>
      <c r="C209" s="17"/>
      <c r="D209" s="17"/>
      <c r="E209" s="18"/>
      <c r="F209" s="16"/>
      <c r="G209" s="17"/>
      <c r="H209" s="17"/>
      <c r="I209" s="17"/>
      <c r="J209" s="17"/>
      <c r="K209" s="23" t="s">
        <v>94</v>
      </c>
      <c r="L209" s="55" t="s">
        <v>33</v>
      </c>
      <c r="M209" s="43"/>
      <c r="N209" s="56" t="s">
        <v>33</v>
      </c>
      <c r="O209" s="57" t="s">
        <v>34</v>
      </c>
      <c r="P209" s="23"/>
      <c r="Q209" s="55"/>
      <c r="R209" s="43"/>
      <c r="S209" s="56"/>
      <c r="T209" s="57"/>
      <c r="U209" s="23"/>
      <c r="V209" s="55"/>
      <c r="W209" s="43"/>
      <c r="X209" s="56"/>
      <c r="Y209" s="57"/>
    </row>
    <row r="210" spans="1:25" x14ac:dyDescent="0.25">
      <c r="A210" s="25"/>
      <c r="B210" s="26"/>
      <c r="C210" s="26"/>
      <c r="D210" s="26"/>
      <c r="E210" s="27"/>
      <c r="F210" s="25"/>
      <c r="G210" s="26"/>
      <c r="H210" s="26"/>
      <c r="I210" s="26"/>
      <c r="J210" s="26"/>
      <c r="K210" s="24"/>
      <c r="L210" s="28"/>
      <c r="M210" s="44"/>
      <c r="N210" s="45"/>
      <c r="O210" s="29"/>
      <c r="P210" s="24"/>
      <c r="Q210" s="28"/>
      <c r="R210" s="44"/>
      <c r="S210" s="45"/>
      <c r="T210" s="29"/>
      <c r="U210" s="24"/>
      <c r="V210" s="28"/>
      <c r="W210" s="44"/>
      <c r="X210" s="45"/>
      <c r="Y210" s="29"/>
    </row>
    <row r="211" spans="1:25" x14ac:dyDescent="0.25">
      <c r="A211" s="25"/>
      <c r="B211" s="26"/>
      <c r="C211" s="26"/>
      <c r="D211" s="26"/>
      <c r="E211" s="27"/>
      <c r="F211" s="25"/>
      <c r="G211" s="26"/>
      <c r="H211" s="26"/>
      <c r="I211" s="26"/>
      <c r="J211" s="26"/>
      <c r="K211" s="32" t="s">
        <v>26</v>
      </c>
      <c r="L211" s="30">
        <v>3</v>
      </c>
      <c r="M211" s="44" t="s">
        <v>27</v>
      </c>
      <c r="N211" s="46">
        <v>3</v>
      </c>
      <c r="O211" s="31"/>
      <c r="P211" s="32" t="s">
        <v>26</v>
      </c>
      <c r="Q211" s="30"/>
      <c r="R211" s="44" t="s">
        <v>27</v>
      </c>
      <c r="S211" s="46"/>
      <c r="T211" s="31"/>
      <c r="U211" s="32" t="s">
        <v>26</v>
      </c>
      <c r="V211" s="30"/>
      <c r="W211" s="44" t="s">
        <v>27</v>
      </c>
      <c r="X211" s="46"/>
      <c r="Y211" s="31"/>
    </row>
    <row r="212" spans="1:25" x14ac:dyDescent="0.25">
      <c r="A212" s="25"/>
      <c r="B212" s="26"/>
      <c r="C212" s="26"/>
      <c r="D212" s="26"/>
      <c r="E212" s="27"/>
      <c r="F212" s="25"/>
      <c r="G212" s="26"/>
      <c r="H212" s="26"/>
      <c r="I212" s="26"/>
      <c r="J212" s="26"/>
      <c r="K212" s="32" t="s">
        <v>28</v>
      </c>
      <c r="L212" s="30">
        <v>3</v>
      </c>
      <c r="M212" s="44"/>
      <c r="N212" s="47"/>
      <c r="O212" s="34"/>
      <c r="P212" s="32" t="s">
        <v>28</v>
      </c>
      <c r="Q212" s="30"/>
      <c r="R212" s="44"/>
      <c r="S212" s="47"/>
      <c r="T212" s="34"/>
      <c r="U212" s="32" t="s">
        <v>28</v>
      </c>
      <c r="V212" s="30"/>
      <c r="W212" s="44"/>
      <c r="X212" s="47"/>
      <c r="Y212" s="34"/>
    </row>
    <row r="213" spans="1:25" ht="15.75" thickBot="1" x14ac:dyDescent="0.3">
      <c r="A213" s="35"/>
      <c r="B213" s="36"/>
      <c r="C213" s="36"/>
      <c r="D213" s="36"/>
      <c r="E213" s="37"/>
      <c r="F213" s="35"/>
      <c r="G213" s="36"/>
      <c r="H213" s="36"/>
      <c r="I213" s="36"/>
      <c r="J213" s="36"/>
      <c r="K213" s="42" t="s">
        <v>29</v>
      </c>
      <c r="L213" s="39">
        <v>5.2999999999999999E-2</v>
      </c>
      <c r="M213" s="48"/>
      <c r="N213" s="50"/>
      <c r="O213" s="41"/>
      <c r="P213" s="42" t="s">
        <v>29</v>
      </c>
      <c r="Q213" s="39"/>
      <c r="R213" s="48"/>
      <c r="S213" s="50"/>
      <c r="T213" s="41"/>
      <c r="U213" s="42" t="s">
        <v>29</v>
      </c>
      <c r="V213" s="39"/>
      <c r="W213" s="48"/>
      <c r="X213" s="50"/>
      <c r="Y213" s="41"/>
    </row>
  </sheetData>
  <sheetProtection selectLockedCells="1"/>
  <customSheetViews>
    <customSheetView guid="{76F51B71-CB21-4FA8-888F-2053AC9794E4}" scale="80" showGridLines="0" hiddenColumns="1" topLeftCell="A181">
      <selection activeCell="T194" sqref="T194"/>
      <pageMargins left="0.7" right="0.7" top="0.75" bottom="0.75" header="0.3" footer="0.3"/>
      <pageSetup paperSize="9" orientation="portrait" r:id="rId1"/>
    </customSheetView>
    <customSheetView guid="{ACF63FAB-82AB-4C51-B290-B96E3C95CE81}" scale="80" showGridLines="0" hiddenColumns="1" topLeftCell="A181">
      <selection activeCell="T194" sqref="T194"/>
      <pageMargins left="0.7" right="0.7" top="0.75" bottom="0.75" header="0.3" footer="0.3"/>
      <pageSetup paperSize="9" orientation="portrait" r:id="rId2"/>
    </customSheetView>
    <customSheetView guid="{B622DFBE-054F-43FE-8EDF-2EFF31953F4B}" scale="80" showGridLines="0" hiddenColumns="1" topLeftCell="A181">
      <selection activeCell="T194" sqref="T194"/>
      <pageMargins left="0.7" right="0.7" top="0.75" bottom="0.75" header="0.3" footer="0.3"/>
      <pageSetup paperSize="9" orientation="portrait" r:id="rId3"/>
    </customSheetView>
    <customSheetView guid="{40A6989C-EA3F-4C54-A0EE-CCF84A0E9A71}" scale="80" showGridLines="0" hiddenColumns="1" topLeftCell="A181">
      <selection activeCell="T194" sqref="T194"/>
      <pageMargins left="0.7" right="0.7" top="0.75" bottom="0.75" header="0.3" footer="0.3"/>
      <pageSetup paperSize="9" orientation="portrait" r:id="rId4"/>
    </customSheetView>
    <customSheetView guid="{7B5FB201-6FE1-40B8-81A8-C2C65C2857F5}" scale="80" showGridLines="0" hiddenColumns="1" topLeftCell="A181">
      <selection activeCell="T194" sqref="T194"/>
      <pageMargins left="0.7" right="0.7" top="0.75" bottom="0.75" header="0.3" footer="0.3"/>
      <pageSetup paperSize="9" orientation="portrait" r:id="rId5"/>
    </customSheetView>
    <customSheetView guid="{F41753F2-E345-4A0F-9DDC-96101B896477}" scale="80" showGridLines="0" hiddenColumns="1" topLeftCell="A167">
      <selection activeCell="K190" sqref="K190"/>
      <pageMargins left="0.7" right="0.7" top="0.75" bottom="0.75" header="0.3" footer="0.3"/>
      <pageSetup paperSize="9" orientation="portrait" r:id="rId6"/>
    </customSheetView>
    <customSheetView guid="{32EC0890-0A99-4168-965C-23EE53E7B623}" scale="80" showGridLines="0" hiddenColumns="1" topLeftCell="A173">
      <selection activeCell="P184" sqref="P184:Y188"/>
      <pageMargins left="0.7" right="0.7" top="0.75" bottom="0.75" header="0.3" footer="0.3"/>
    </customSheetView>
    <customSheetView guid="{A23DF6F2-0536-41A2-87D2-E16B1FE46A7A}" scale="80" showGridLines="0" hiddenColumns="1" topLeftCell="A177">
      <selection activeCell="N194" sqref="N194"/>
      <pageMargins left="0.7" right="0.7" top="0.75" bottom="0.75" header="0.3" footer="0.3"/>
      <pageSetup paperSize="9" orientation="portrait" r:id="rId7"/>
    </customSheetView>
    <customSheetView guid="{150EA468-A83A-4C8A-A9ED-6786D25805C1}" scale="80" showGridLines="0" hiddenColumns="1" topLeftCell="A111">
      <selection activeCell="O194" sqref="O194"/>
      <pageMargins left="0.7" right="0.7" top="0.75" bottom="0.75" header="0.3" footer="0.3"/>
      <pageSetup paperSize="9" orientation="portrait" r:id="rId8"/>
    </customSheetView>
    <customSheetView guid="{42E7B46F-FED6-4511-BC58-A7EF99691CDE}" scale="80" showGridLines="0" hiddenColumns="1" topLeftCell="A181">
      <selection activeCell="T194" sqref="T194"/>
      <pageMargins left="0.7" right="0.7" top="0.75" bottom="0.75" header="0.3" footer="0.3"/>
      <pageSetup paperSize="9" orientation="portrait" r:id="rId9"/>
    </customSheetView>
    <customSheetView guid="{65907EF6-2127-438A-832E-C54A011628C1}" scale="80" showGridLines="0" hiddenColumns="1" topLeftCell="A181">
      <selection activeCell="T194" sqref="T194"/>
      <pageMargins left="0.7" right="0.7" top="0.75" bottom="0.75" header="0.3" footer="0.3"/>
      <pageSetup paperSize="9" orientation="portrait" r:id="rId10"/>
    </customSheetView>
  </customSheetViews>
  <mergeCells count="70">
    <mergeCell ref="AE183:AF183"/>
    <mergeCell ref="AG183:AJ183"/>
    <mergeCell ref="A183:E183"/>
    <mergeCell ref="F183:J183"/>
    <mergeCell ref="K183:O183"/>
    <mergeCell ref="P183:T183"/>
    <mergeCell ref="U183:Y183"/>
    <mergeCell ref="AB183:AD183"/>
    <mergeCell ref="AE140:AF140"/>
    <mergeCell ref="AG140:AJ140"/>
    <mergeCell ref="A173:Y173"/>
    <mergeCell ref="A176:D176"/>
    <mergeCell ref="F176:I176"/>
    <mergeCell ref="K176:N176"/>
    <mergeCell ref="P176:S176"/>
    <mergeCell ref="U176:X176"/>
    <mergeCell ref="A140:E140"/>
    <mergeCell ref="F140:J140"/>
    <mergeCell ref="K140:O140"/>
    <mergeCell ref="P140:T140"/>
    <mergeCell ref="U140:Y140"/>
    <mergeCell ref="AB140:AD140"/>
    <mergeCell ref="AE97:AF97"/>
    <mergeCell ref="AG97:AJ97"/>
    <mergeCell ref="A130:Y130"/>
    <mergeCell ref="A133:D133"/>
    <mergeCell ref="F133:I133"/>
    <mergeCell ref="K133:N133"/>
    <mergeCell ref="P133:S133"/>
    <mergeCell ref="U133:X133"/>
    <mergeCell ref="A97:E97"/>
    <mergeCell ref="F97:J97"/>
    <mergeCell ref="K97:O97"/>
    <mergeCell ref="P97:T97"/>
    <mergeCell ref="U97:Y97"/>
    <mergeCell ref="AB97:AD97"/>
    <mergeCell ref="AE54:AF54"/>
    <mergeCell ref="AG54:AJ54"/>
    <mergeCell ref="A87:Y87"/>
    <mergeCell ref="A90:D90"/>
    <mergeCell ref="F90:I90"/>
    <mergeCell ref="K90:N90"/>
    <mergeCell ref="P90:S90"/>
    <mergeCell ref="U90:X90"/>
    <mergeCell ref="A54:E54"/>
    <mergeCell ref="F54:J54"/>
    <mergeCell ref="K54:O54"/>
    <mergeCell ref="P54:T54"/>
    <mergeCell ref="U54:Y54"/>
    <mergeCell ref="AB54:AD54"/>
    <mergeCell ref="AE11:AF11"/>
    <mergeCell ref="AG11:AJ11"/>
    <mergeCell ref="A44:Y44"/>
    <mergeCell ref="A47:D47"/>
    <mergeCell ref="F47:I47"/>
    <mergeCell ref="K47:N47"/>
    <mergeCell ref="P47:S47"/>
    <mergeCell ref="U47:X47"/>
    <mergeCell ref="A11:E11"/>
    <mergeCell ref="F11:J11"/>
    <mergeCell ref="K11:O11"/>
    <mergeCell ref="P11:T11"/>
    <mergeCell ref="U11:Y11"/>
    <mergeCell ref="AB11:AD11"/>
    <mergeCell ref="A1:Y1"/>
    <mergeCell ref="A4:D4"/>
    <mergeCell ref="F4:I4"/>
    <mergeCell ref="K4:N4"/>
    <mergeCell ref="P4:S4"/>
    <mergeCell ref="U4:X4"/>
  </mergeCells>
  <conditionalFormatting sqref="M12:N14">
    <cfRule type="expression" dxfId="1802" priority="450">
      <formula>$N$12="LA"</formula>
    </cfRule>
  </conditionalFormatting>
  <conditionalFormatting sqref="M12:N16">
    <cfRule type="expression" dxfId="1801" priority="449">
      <formula>$N$12="TR"</formula>
    </cfRule>
  </conditionalFormatting>
  <conditionalFormatting sqref="O12:O16">
    <cfRule type="expression" dxfId="1800" priority="448">
      <formula>$O$12="EF"</formula>
    </cfRule>
  </conditionalFormatting>
  <conditionalFormatting sqref="K27:L29">
    <cfRule type="expression" dxfId="1799" priority="447">
      <formula>$L$27="LA"</formula>
    </cfRule>
  </conditionalFormatting>
  <conditionalFormatting sqref="K27:L31">
    <cfRule type="expression" dxfId="1798" priority="446">
      <formula>$L$27="TR"</formula>
    </cfRule>
  </conditionalFormatting>
  <conditionalFormatting sqref="K12:L14">
    <cfRule type="expression" dxfId="1797" priority="445">
      <formula>$L$12="LA"</formula>
    </cfRule>
  </conditionalFormatting>
  <conditionalFormatting sqref="K12:L16">
    <cfRule type="expression" dxfId="1796" priority="444">
      <formula>$L$12="TR"</formula>
    </cfRule>
  </conditionalFormatting>
  <conditionalFormatting sqref="K17:L19">
    <cfRule type="expression" dxfId="1795" priority="443">
      <formula>$L$17="LA"</formula>
    </cfRule>
  </conditionalFormatting>
  <conditionalFormatting sqref="K17:L21">
    <cfRule type="expression" dxfId="1794" priority="442">
      <formula>$L$17="TR"</formula>
    </cfRule>
  </conditionalFormatting>
  <conditionalFormatting sqref="K22:L24">
    <cfRule type="expression" dxfId="1793" priority="441">
      <formula>$L$22="LA"</formula>
    </cfRule>
  </conditionalFormatting>
  <conditionalFormatting sqref="K22:L26">
    <cfRule type="expression" dxfId="1792" priority="440">
      <formula>$L$22="TR"</formula>
    </cfRule>
  </conditionalFormatting>
  <conditionalFormatting sqref="K32:L34">
    <cfRule type="expression" dxfId="1791" priority="439">
      <formula>$L$32="LA"</formula>
    </cfRule>
  </conditionalFormatting>
  <conditionalFormatting sqref="K32:L36">
    <cfRule type="expression" dxfId="1790" priority="438">
      <formula>$L$32="TR"</formula>
    </cfRule>
  </conditionalFormatting>
  <conditionalFormatting sqref="K37:L39">
    <cfRule type="expression" dxfId="1789" priority="437">
      <formula>$L$37="LA"</formula>
    </cfRule>
  </conditionalFormatting>
  <conditionalFormatting sqref="K37:L41">
    <cfRule type="expression" dxfId="1788" priority="436">
      <formula>$L$37="TR"</formula>
    </cfRule>
  </conditionalFormatting>
  <conditionalFormatting sqref="P12:Q14">
    <cfRule type="expression" dxfId="1787" priority="435">
      <formula>$Q$12="LA"</formula>
    </cfRule>
  </conditionalFormatting>
  <conditionalFormatting sqref="P12:Q16">
    <cfRule type="expression" dxfId="1786" priority="434">
      <formula>$Q$12="TR"</formula>
    </cfRule>
  </conditionalFormatting>
  <conditionalFormatting sqref="P17:Q19">
    <cfRule type="expression" dxfId="1785" priority="433">
      <formula>$Q$17="LA"</formula>
    </cfRule>
  </conditionalFormatting>
  <conditionalFormatting sqref="P17:Q21">
    <cfRule type="expression" dxfId="1784" priority="432">
      <formula>$Q$17="TR"</formula>
    </cfRule>
  </conditionalFormatting>
  <conditionalFormatting sqref="P22:Q24">
    <cfRule type="expression" dxfId="1783" priority="431">
      <formula>$Q$22="LA"</formula>
    </cfRule>
  </conditionalFormatting>
  <conditionalFormatting sqref="P22:Q26">
    <cfRule type="expression" dxfId="1782" priority="430">
      <formula>$Q$22="TR"</formula>
    </cfRule>
  </conditionalFormatting>
  <conditionalFormatting sqref="P27:Q29">
    <cfRule type="expression" dxfId="1781" priority="429">
      <formula>$Q$27="LA"</formula>
    </cfRule>
  </conditionalFormatting>
  <conditionalFormatting sqref="P27:Q31">
    <cfRule type="expression" dxfId="1780" priority="428">
      <formula>$Q$27="TR"</formula>
    </cfRule>
  </conditionalFormatting>
  <conditionalFormatting sqref="P32:Q34">
    <cfRule type="expression" dxfId="1779" priority="427">
      <formula>$Q$32="LA"</formula>
    </cfRule>
  </conditionalFormatting>
  <conditionalFormatting sqref="P32:Q36">
    <cfRule type="expression" dxfId="1778" priority="426">
      <formula>$Q$32="TR"</formula>
    </cfRule>
  </conditionalFormatting>
  <conditionalFormatting sqref="P37:Q39">
    <cfRule type="expression" dxfId="1777" priority="425">
      <formula>$Q$37="LA"</formula>
    </cfRule>
  </conditionalFormatting>
  <conditionalFormatting sqref="P37:Q41">
    <cfRule type="expression" dxfId="1776" priority="424">
      <formula>$Q$37="TR"</formula>
    </cfRule>
  </conditionalFormatting>
  <conditionalFormatting sqref="U12:V14">
    <cfRule type="expression" dxfId="1775" priority="423">
      <formula>$V$12="LA"</formula>
    </cfRule>
  </conditionalFormatting>
  <conditionalFormatting sqref="U12:V16">
    <cfRule type="expression" dxfId="1774" priority="422">
      <formula>$V$12="TR"</formula>
    </cfRule>
  </conditionalFormatting>
  <conditionalFormatting sqref="U17:V19">
    <cfRule type="expression" dxfId="1773" priority="421">
      <formula>$V$17="LA"</formula>
    </cfRule>
  </conditionalFormatting>
  <conditionalFormatting sqref="U17:V21">
    <cfRule type="expression" dxfId="1772" priority="420">
      <formula>$V$17="TR"</formula>
    </cfRule>
  </conditionalFormatting>
  <conditionalFormatting sqref="U22:V24">
    <cfRule type="expression" dxfId="1771" priority="419">
      <formula>$V$22="LA"</formula>
    </cfRule>
  </conditionalFormatting>
  <conditionalFormatting sqref="U22:V26">
    <cfRule type="expression" dxfId="1770" priority="418">
      <formula>$V$22="TR"</formula>
    </cfRule>
  </conditionalFormatting>
  <conditionalFormatting sqref="U27:V29">
    <cfRule type="expression" dxfId="1769" priority="417">
      <formula>$V$27="LA"</formula>
    </cfRule>
  </conditionalFormatting>
  <conditionalFormatting sqref="U27:V31">
    <cfRule type="expression" dxfId="1768" priority="416">
      <formula>$V$27="TR"</formula>
    </cfRule>
  </conditionalFormatting>
  <conditionalFormatting sqref="U32:V34">
    <cfRule type="expression" dxfId="1767" priority="415">
      <formula>$V$32="LA"</formula>
    </cfRule>
  </conditionalFormatting>
  <conditionalFormatting sqref="U32:V36">
    <cfRule type="expression" dxfId="1766" priority="414">
      <formula>$V$32="TR"</formula>
    </cfRule>
  </conditionalFormatting>
  <conditionalFormatting sqref="U37:V39">
    <cfRule type="expression" dxfId="1765" priority="413">
      <formula>$V$37="LA"</formula>
    </cfRule>
  </conditionalFormatting>
  <conditionalFormatting sqref="U37:V41">
    <cfRule type="expression" dxfId="1764" priority="412">
      <formula>$V$37="TR"</formula>
    </cfRule>
  </conditionalFormatting>
  <conditionalFormatting sqref="M17:N19">
    <cfRule type="expression" dxfId="1763" priority="411">
      <formula>$N$17="LA"</formula>
    </cfRule>
  </conditionalFormatting>
  <conditionalFormatting sqref="M17:N21">
    <cfRule type="expression" dxfId="1762" priority="410">
      <formula>$N$17="TR"</formula>
    </cfRule>
  </conditionalFormatting>
  <conditionalFormatting sqref="M22:N24">
    <cfRule type="expression" dxfId="1761" priority="409">
      <formula>$N$22="LA"</formula>
    </cfRule>
  </conditionalFormatting>
  <conditionalFormatting sqref="M22:N26">
    <cfRule type="expression" dxfId="1760" priority="408">
      <formula>$N$22="TR"</formula>
    </cfRule>
  </conditionalFormatting>
  <conditionalFormatting sqref="M27:N29">
    <cfRule type="expression" dxfId="1759" priority="407">
      <formula>$N$27="LA"</formula>
    </cfRule>
  </conditionalFormatting>
  <conditionalFormatting sqref="M27:N31">
    <cfRule type="expression" dxfId="1758" priority="406">
      <formula>$N$27="TR"</formula>
    </cfRule>
  </conditionalFormatting>
  <conditionalFormatting sqref="M32:N34">
    <cfRule type="expression" dxfId="1757" priority="405">
      <formula>$N$32="LA"</formula>
    </cfRule>
  </conditionalFormatting>
  <conditionalFormatting sqref="M32:N36">
    <cfRule type="expression" dxfId="1756" priority="404">
      <formula>$N$32="TR"</formula>
    </cfRule>
  </conditionalFormatting>
  <conditionalFormatting sqref="M37:N39">
    <cfRule type="expression" dxfId="1755" priority="403">
      <formula>$N$37="LA"</formula>
    </cfRule>
  </conditionalFormatting>
  <conditionalFormatting sqref="M37:N41">
    <cfRule type="expression" dxfId="1754" priority="402">
      <formula>$N$37="TR"</formula>
    </cfRule>
  </conditionalFormatting>
  <conditionalFormatting sqref="R12:S14">
    <cfRule type="expression" dxfId="1753" priority="401">
      <formula>$S$12="LA"</formula>
    </cfRule>
  </conditionalFormatting>
  <conditionalFormatting sqref="R12:S16">
    <cfRule type="expression" dxfId="1752" priority="400">
      <formula>$S$12="TR"</formula>
    </cfRule>
  </conditionalFormatting>
  <conditionalFormatting sqref="R17:S19">
    <cfRule type="expression" dxfId="1751" priority="399">
      <formula>$S$17="LA"</formula>
    </cfRule>
  </conditionalFormatting>
  <conditionalFormatting sqref="R17:S21">
    <cfRule type="expression" dxfId="1750" priority="398">
      <formula>$S$17="TR"</formula>
    </cfRule>
  </conditionalFormatting>
  <conditionalFormatting sqref="R22:S24">
    <cfRule type="expression" dxfId="1749" priority="397">
      <formula>$S$22="LA"</formula>
    </cfRule>
  </conditionalFormatting>
  <conditionalFormatting sqref="R22:S26">
    <cfRule type="expression" dxfId="1748" priority="396">
      <formula>$S$22="TR"</formula>
    </cfRule>
  </conditionalFormatting>
  <conditionalFormatting sqref="R27:S29">
    <cfRule type="expression" dxfId="1747" priority="395">
      <formula>$S$27="LA"</formula>
    </cfRule>
  </conditionalFormatting>
  <conditionalFormatting sqref="R27:S31">
    <cfRule type="expression" dxfId="1746" priority="394">
      <formula>$S$27="TR"</formula>
    </cfRule>
  </conditionalFormatting>
  <conditionalFormatting sqref="R32:S34">
    <cfRule type="expression" dxfId="1745" priority="393">
      <formula>$S$32="LA"</formula>
    </cfRule>
  </conditionalFormatting>
  <conditionalFormatting sqref="R32:S36">
    <cfRule type="expression" dxfId="1744" priority="392">
      <formula>$S$32="TR"</formula>
    </cfRule>
  </conditionalFormatting>
  <conditionalFormatting sqref="R37:S39">
    <cfRule type="expression" dxfId="1743" priority="391">
      <formula>$S$37="LA"</formula>
    </cfRule>
  </conditionalFormatting>
  <conditionalFormatting sqref="R37:S41">
    <cfRule type="expression" dxfId="1742" priority="390">
      <formula>$S$37="TR"</formula>
    </cfRule>
  </conditionalFormatting>
  <conditionalFormatting sqref="W12:X14">
    <cfRule type="expression" dxfId="1741" priority="389">
      <formula>$X$12="LA"</formula>
    </cfRule>
  </conditionalFormatting>
  <conditionalFormatting sqref="W12:X16">
    <cfRule type="expression" dxfId="1740" priority="388">
      <formula>$X$12="TR"</formula>
    </cfRule>
  </conditionalFormatting>
  <conditionalFormatting sqref="W17:X19">
    <cfRule type="expression" dxfId="1739" priority="387">
      <formula>$X$17="LA"</formula>
    </cfRule>
  </conditionalFormatting>
  <conditionalFormatting sqref="W17:X21">
    <cfRule type="expression" dxfId="1738" priority="386">
      <formula>$X$17="TR"</formula>
    </cfRule>
  </conditionalFormatting>
  <conditionalFormatting sqref="W22:X24">
    <cfRule type="expression" dxfId="1737" priority="385">
      <formula>$X$22="LA"</formula>
    </cfRule>
  </conditionalFormatting>
  <conditionalFormatting sqref="W22:X26">
    <cfRule type="expression" dxfId="1736" priority="384">
      <formula>$X$22="TR"</formula>
    </cfRule>
  </conditionalFormatting>
  <conditionalFormatting sqref="W27:X29">
    <cfRule type="expression" dxfId="1735" priority="383">
      <formula>$X$27="LA"</formula>
    </cfRule>
  </conditionalFormatting>
  <conditionalFormatting sqref="W27:X31">
    <cfRule type="expression" dxfId="1734" priority="382">
      <formula>$X$27="TR"</formula>
    </cfRule>
  </conditionalFormatting>
  <conditionalFormatting sqref="W32:X34">
    <cfRule type="expression" dxfId="1733" priority="381">
      <formula>$X$32="LA"</formula>
    </cfRule>
  </conditionalFormatting>
  <conditionalFormatting sqref="W32:X36">
    <cfRule type="expression" dxfId="1732" priority="380">
      <formula>$X$32="TR"</formula>
    </cfRule>
  </conditionalFormatting>
  <conditionalFormatting sqref="W37:X39">
    <cfRule type="expression" dxfId="1731" priority="379">
      <formula>$X$37="LA"</formula>
    </cfRule>
  </conditionalFormatting>
  <conditionalFormatting sqref="W37:X41">
    <cfRule type="expression" dxfId="1730" priority="378">
      <formula>$X$37="TR"</formula>
    </cfRule>
  </conditionalFormatting>
  <conditionalFormatting sqref="O17:O21">
    <cfRule type="expression" dxfId="1729" priority="377">
      <formula>$O$17="EF"</formula>
    </cfRule>
  </conditionalFormatting>
  <conditionalFormatting sqref="O22:O26">
    <cfRule type="expression" dxfId="1728" priority="376">
      <formula>$O$22="EF"</formula>
    </cfRule>
  </conditionalFormatting>
  <conditionalFormatting sqref="O27:O31">
    <cfRule type="expression" dxfId="1727" priority="375">
      <formula>$O$27="EF"</formula>
    </cfRule>
  </conditionalFormatting>
  <conditionalFormatting sqref="O32:O36">
    <cfRule type="expression" dxfId="1726" priority="374">
      <formula>$O$32="EF"</formula>
    </cfRule>
  </conditionalFormatting>
  <conditionalFormatting sqref="O37:O41">
    <cfRule type="expression" dxfId="1725" priority="373">
      <formula>$O$37="EF"</formula>
    </cfRule>
  </conditionalFormatting>
  <conditionalFormatting sqref="T12:T16">
    <cfRule type="expression" dxfId="1724" priority="372">
      <formula>$T$12="EF"</formula>
    </cfRule>
  </conditionalFormatting>
  <conditionalFormatting sqref="T17:T21">
    <cfRule type="expression" dxfId="1723" priority="371">
      <formula>$T$17="EF"</formula>
    </cfRule>
  </conditionalFormatting>
  <conditionalFormatting sqref="T22:T26">
    <cfRule type="expression" dxfId="1722" priority="370">
      <formula>$T$22="EF"</formula>
    </cfRule>
  </conditionalFormatting>
  <conditionalFormatting sqref="T27:T31">
    <cfRule type="expression" dxfId="1721" priority="369">
      <formula>$T$27="EF"</formula>
    </cfRule>
  </conditionalFormatting>
  <conditionalFormatting sqref="T32:T36">
    <cfRule type="expression" dxfId="1720" priority="368">
      <formula>$T$32="EF"</formula>
    </cfRule>
  </conditionalFormatting>
  <conditionalFormatting sqref="T37:T41">
    <cfRule type="expression" dxfId="1719" priority="367">
      <formula>$T$37="EF"</formula>
    </cfRule>
  </conditionalFormatting>
  <conditionalFormatting sqref="Y12:Y16">
    <cfRule type="expression" dxfId="1718" priority="366">
      <formula>$Y$12="EF"</formula>
    </cfRule>
  </conditionalFormatting>
  <conditionalFormatting sqref="Y17:Y21">
    <cfRule type="expression" dxfId="1717" priority="365">
      <formula>$Y$17="EF"</formula>
    </cfRule>
  </conditionalFormatting>
  <conditionalFormatting sqref="Y22:Y26">
    <cfRule type="expression" dxfId="1716" priority="364">
      <formula>$Y$22="EF"</formula>
    </cfRule>
  </conditionalFormatting>
  <conditionalFormatting sqref="Y27:Y31">
    <cfRule type="expression" dxfId="1715" priority="363">
      <formula>$Y$27="EF"</formula>
    </cfRule>
  </conditionalFormatting>
  <conditionalFormatting sqref="Y32:Y36">
    <cfRule type="expression" dxfId="1714" priority="362">
      <formula>$Y$32="EF"</formula>
    </cfRule>
  </conditionalFormatting>
  <conditionalFormatting sqref="Y37:Y41">
    <cfRule type="expression" dxfId="1713" priority="361">
      <formula>$Y$37="EF"</formula>
    </cfRule>
  </conditionalFormatting>
  <conditionalFormatting sqref="K55:L57">
    <cfRule type="expression" dxfId="1712" priority="360">
      <formula>$L$55="LA"</formula>
    </cfRule>
  </conditionalFormatting>
  <conditionalFormatting sqref="K55:L59">
    <cfRule type="expression" dxfId="1711" priority="359">
      <formula>$L$55="TR"</formula>
    </cfRule>
  </conditionalFormatting>
  <conditionalFormatting sqref="K60:L62">
    <cfRule type="expression" dxfId="1710" priority="358">
      <formula>$L$60="LA"</formula>
    </cfRule>
  </conditionalFormatting>
  <conditionalFormatting sqref="K60:L64">
    <cfRule type="expression" dxfId="1709" priority="357">
      <formula>$L$60="TR"</formula>
    </cfRule>
  </conditionalFormatting>
  <conditionalFormatting sqref="K65:L67">
    <cfRule type="expression" dxfId="1708" priority="356">
      <formula>$L$65="LA"</formula>
    </cfRule>
  </conditionalFormatting>
  <conditionalFormatting sqref="K65:L69">
    <cfRule type="expression" dxfId="1707" priority="355">
      <formula>$L$65="TR"</formula>
    </cfRule>
  </conditionalFormatting>
  <conditionalFormatting sqref="K70:L72">
    <cfRule type="expression" dxfId="1706" priority="354">
      <formula>$L$70="LA"</formula>
    </cfRule>
  </conditionalFormatting>
  <conditionalFormatting sqref="K70:L74">
    <cfRule type="expression" dxfId="1705" priority="353">
      <formula>$L$70="TR"</formula>
    </cfRule>
  </conditionalFormatting>
  <conditionalFormatting sqref="K75:L77">
    <cfRule type="expression" dxfId="1704" priority="352">
      <formula>$L$75="LA"</formula>
    </cfRule>
  </conditionalFormatting>
  <conditionalFormatting sqref="K75:L79">
    <cfRule type="expression" dxfId="1703" priority="351">
      <formula>$L$75="TR"</formula>
    </cfRule>
  </conditionalFormatting>
  <conditionalFormatting sqref="K80:L82">
    <cfRule type="expression" dxfId="1702" priority="350">
      <formula>$L$80="LA"</formula>
    </cfRule>
  </conditionalFormatting>
  <conditionalFormatting sqref="K80:L84">
    <cfRule type="expression" dxfId="1701" priority="349">
      <formula>$L$80="TR"</formula>
    </cfRule>
  </conditionalFormatting>
  <conditionalFormatting sqref="P55:Q57">
    <cfRule type="expression" dxfId="1700" priority="348">
      <formula>$Q$55="LA"</formula>
    </cfRule>
  </conditionalFormatting>
  <conditionalFormatting sqref="P55:Q59">
    <cfRule type="expression" dxfId="1699" priority="347">
      <formula>$Q$55="TR"</formula>
    </cfRule>
  </conditionalFormatting>
  <conditionalFormatting sqref="P60:Q62">
    <cfRule type="expression" dxfId="1698" priority="346">
      <formula>$Q$60="LA"</formula>
    </cfRule>
  </conditionalFormatting>
  <conditionalFormatting sqref="P60:Q64">
    <cfRule type="expression" dxfId="1697" priority="345">
      <formula>$Q$60="TR"</formula>
    </cfRule>
  </conditionalFormatting>
  <conditionalFormatting sqref="P65:Q67">
    <cfRule type="expression" dxfId="1696" priority="344">
      <formula>$Q$65="LA"</formula>
    </cfRule>
  </conditionalFormatting>
  <conditionalFormatting sqref="P65:Q69">
    <cfRule type="expression" dxfId="1695" priority="343">
      <formula>$Q$65="TR"</formula>
    </cfRule>
  </conditionalFormatting>
  <conditionalFormatting sqref="P70:Q72">
    <cfRule type="expression" dxfId="1694" priority="342">
      <formula>$Q$70="LA"</formula>
    </cfRule>
  </conditionalFormatting>
  <conditionalFormatting sqref="P70:Q74">
    <cfRule type="expression" dxfId="1693" priority="341">
      <formula>$Q$70="TR"</formula>
    </cfRule>
  </conditionalFormatting>
  <conditionalFormatting sqref="P75:Q77">
    <cfRule type="expression" dxfId="1692" priority="340">
      <formula>$Q$75="LA"</formula>
    </cfRule>
  </conditionalFormatting>
  <conditionalFormatting sqref="P75:Q79">
    <cfRule type="expression" dxfId="1691" priority="339">
      <formula>$Q$75="TR"</formula>
    </cfRule>
  </conditionalFormatting>
  <conditionalFormatting sqref="P80:Q82">
    <cfRule type="expression" dxfId="1690" priority="338">
      <formula>$Q$80="LA"</formula>
    </cfRule>
  </conditionalFormatting>
  <conditionalFormatting sqref="P80:Q84">
    <cfRule type="expression" dxfId="1689" priority="337">
      <formula>$Q$80="TR"</formula>
    </cfRule>
  </conditionalFormatting>
  <conditionalFormatting sqref="U55:V57">
    <cfRule type="expression" dxfId="1688" priority="336">
      <formula>$V$55="LA"</formula>
    </cfRule>
  </conditionalFormatting>
  <conditionalFormatting sqref="U55:V59">
    <cfRule type="expression" dxfId="1687" priority="335">
      <formula>$V$55="TR"</formula>
    </cfRule>
  </conditionalFormatting>
  <conditionalFormatting sqref="U60:V62">
    <cfRule type="expression" dxfId="1686" priority="334">
      <formula>$V$60="LA"</formula>
    </cfRule>
  </conditionalFormatting>
  <conditionalFormatting sqref="U60:V64">
    <cfRule type="expression" dxfId="1685" priority="333">
      <formula>$V$60="TR"</formula>
    </cfRule>
  </conditionalFormatting>
  <conditionalFormatting sqref="U65:V67">
    <cfRule type="expression" dxfId="1684" priority="332">
      <formula>$V$65="TR"</formula>
    </cfRule>
  </conditionalFormatting>
  <conditionalFormatting sqref="U65:V69">
    <cfRule type="expression" dxfId="1683" priority="331">
      <formula>$V$65="TR"</formula>
    </cfRule>
  </conditionalFormatting>
  <conditionalFormatting sqref="U70:V72">
    <cfRule type="expression" dxfId="1682" priority="330">
      <formula>$V$70="LA"</formula>
    </cfRule>
  </conditionalFormatting>
  <conditionalFormatting sqref="U70:V74">
    <cfRule type="expression" dxfId="1681" priority="329">
      <formula>$V$70="TR"</formula>
    </cfRule>
  </conditionalFormatting>
  <conditionalFormatting sqref="U75:V77">
    <cfRule type="expression" dxfId="1680" priority="328">
      <formula>$V$75="LA"</formula>
    </cfRule>
  </conditionalFormatting>
  <conditionalFormatting sqref="U75:V79">
    <cfRule type="expression" dxfId="1679" priority="327">
      <formula>$V$75="TR"</formula>
    </cfRule>
  </conditionalFormatting>
  <conditionalFormatting sqref="U80:V82">
    <cfRule type="expression" dxfId="1678" priority="326">
      <formula>$V$80="LA"</formula>
    </cfRule>
  </conditionalFormatting>
  <conditionalFormatting sqref="U80:V84">
    <cfRule type="expression" dxfId="1677" priority="325">
      <formula>$V$80="TR"</formula>
    </cfRule>
  </conditionalFormatting>
  <conditionalFormatting sqref="M55:N57">
    <cfRule type="expression" dxfId="1676" priority="324">
      <formula>$N$55="LA"</formula>
    </cfRule>
  </conditionalFormatting>
  <conditionalFormatting sqref="M55:N59">
    <cfRule type="expression" dxfId="1675" priority="323">
      <formula>$N$55="TR"</formula>
    </cfRule>
  </conditionalFormatting>
  <conditionalFormatting sqref="M60:N62">
    <cfRule type="expression" dxfId="1674" priority="322">
      <formula>$N$60="LA"</formula>
    </cfRule>
  </conditionalFormatting>
  <conditionalFormatting sqref="M60:N64">
    <cfRule type="expression" dxfId="1673" priority="321">
      <formula>$N$60="TR"</formula>
    </cfRule>
  </conditionalFormatting>
  <conditionalFormatting sqref="M65:N67">
    <cfRule type="expression" dxfId="1672" priority="320">
      <formula>$N$65="LA"</formula>
    </cfRule>
  </conditionalFormatting>
  <conditionalFormatting sqref="M65:N69">
    <cfRule type="expression" dxfId="1671" priority="319">
      <formula>$N$65="TR"</formula>
    </cfRule>
  </conditionalFormatting>
  <conditionalFormatting sqref="M70:N72">
    <cfRule type="expression" dxfId="1670" priority="318">
      <formula>$N$70="LA"</formula>
    </cfRule>
  </conditionalFormatting>
  <conditionalFormatting sqref="M70:N74">
    <cfRule type="expression" dxfId="1669" priority="317">
      <formula>$N$70="TR"</formula>
    </cfRule>
  </conditionalFormatting>
  <conditionalFormatting sqref="M75:N77">
    <cfRule type="expression" dxfId="1668" priority="316">
      <formula>$N$75="LA"</formula>
    </cfRule>
  </conditionalFormatting>
  <conditionalFormatting sqref="M75:N79">
    <cfRule type="expression" dxfId="1667" priority="315">
      <formula>$N$75="TR"</formula>
    </cfRule>
  </conditionalFormatting>
  <conditionalFormatting sqref="M80:N82">
    <cfRule type="expression" dxfId="1666" priority="314">
      <formula>$N$80="LA"</formula>
    </cfRule>
  </conditionalFormatting>
  <conditionalFormatting sqref="M80:N84">
    <cfRule type="expression" dxfId="1665" priority="313">
      <formula>$N$80="TR"</formula>
    </cfRule>
  </conditionalFormatting>
  <conditionalFormatting sqref="R55:S57">
    <cfRule type="expression" dxfId="1664" priority="312">
      <formula>$S$55="LA"</formula>
    </cfRule>
  </conditionalFormatting>
  <conditionalFormatting sqref="R55:S59">
    <cfRule type="expression" dxfId="1663" priority="311">
      <formula>$S$55="TR"</formula>
    </cfRule>
  </conditionalFormatting>
  <conditionalFormatting sqref="R60:S62">
    <cfRule type="expression" dxfId="1662" priority="310">
      <formula>$S$60="LA"</formula>
    </cfRule>
  </conditionalFormatting>
  <conditionalFormatting sqref="R60:S64">
    <cfRule type="expression" dxfId="1661" priority="309">
      <formula>$S$60="TR"</formula>
    </cfRule>
  </conditionalFormatting>
  <conditionalFormatting sqref="R65:S67">
    <cfRule type="expression" dxfId="1660" priority="308">
      <formula>$S$65="LA"</formula>
    </cfRule>
  </conditionalFormatting>
  <conditionalFormatting sqref="R65:S69">
    <cfRule type="expression" dxfId="1659" priority="307">
      <formula>$S$65="TR"</formula>
    </cfRule>
  </conditionalFormatting>
  <conditionalFormatting sqref="R70:S72">
    <cfRule type="expression" dxfId="1658" priority="306">
      <formula>$S$70="LA"</formula>
    </cfRule>
  </conditionalFormatting>
  <conditionalFormatting sqref="R70:S74">
    <cfRule type="expression" dxfId="1657" priority="305">
      <formula>$S$70="TR"</formula>
    </cfRule>
  </conditionalFormatting>
  <conditionalFormatting sqref="R75:S77">
    <cfRule type="expression" dxfId="1656" priority="304">
      <formula>$S$75="LA"</formula>
    </cfRule>
  </conditionalFormatting>
  <conditionalFormatting sqref="R75:S79">
    <cfRule type="expression" dxfId="1655" priority="303">
      <formula>$S$75="TR"</formula>
    </cfRule>
  </conditionalFormatting>
  <conditionalFormatting sqref="R80:S82">
    <cfRule type="expression" dxfId="1654" priority="302">
      <formula>$S$80="LA"</formula>
    </cfRule>
  </conditionalFormatting>
  <conditionalFormatting sqref="R80:S84">
    <cfRule type="expression" dxfId="1653" priority="301">
      <formula>$S$80="TR"</formula>
    </cfRule>
  </conditionalFormatting>
  <conditionalFormatting sqref="W55:X57">
    <cfRule type="expression" dxfId="1652" priority="300">
      <formula>$X$55="LA"</formula>
    </cfRule>
  </conditionalFormatting>
  <conditionalFormatting sqref="W55:X59">
    <cfRule type="expression" dxfId="1651" priority="299">
      <formula>$X$55="TR"</formula>
    </cfRule>
  </conditionalFormatting>
  <conditionalFormatting sqref="W60:X62">
    <cfRule type="expression" dxfId="1650" priority="298">
      <formula>$X$60="LA"</formula>
    </cfRule>
  </conditionalFormatting>
  <conditionalFormatting sqref="W60:X64">
    <cfRule type="expression" dxfId="1649" priority="297">
      <formula>$X$60="TR"</formula>
    </cfRule>
  </conditionalFormatting>
  <conditionalFormatting sqref="W65:X67">
    <cfRule type="expression" dxfId="1648" priority="296">
      <formula>$X$65="LA"</formula>
    </cfRule>
  </conditionalFormatting>
  <conditionalFormatting sqref="W65:X69">
    <cfRule type="expression" dxfId="1647" priority="295">
      <formula>$X$65="TR"</formula>
    </cfRule>
  </conditionalFormatting>
  <conditionalFormatting sqref="W70:X72">
    <cfRule type="expression" dxfId="1646" priority="294">
      <formula>$X$70="LA"</formula>
    </cfRule>
  </conditionalFormatting>
  <conditionalFormatting sqref="W70:X74">
    <cfRule type="expression" dxfId="1645" priority="293">
      <formula>$X$70="TR"</formula>
    </cfRule>
  </conditionalFormatting>
  <conditionalFormatting sqref="W75:X77">
    <cfRule type="expression" dxfId="1644" priority="292">
      <formula>$X$75="LA"</formula>
    </cfRule>
  </conditionalFormatting>
  <conditionalFormatting sqref="W75:X79">
    <cfRule type="expression" dxfId="1643" priority="291">
      <formula>$X$75="TR"</formula>
    </cfRule>
  </conditionalFormatting>
  <conditionalFormatting sqref="W80:X82">
    <cfRule type="expression" dxfId="1642" priority="290">
      <formula>$X$80="LA"</formula>
    </cfRule>
  </conditionalFormatting>
  <conditionalFormatting sqref="W80:X84">
    <cfRule type="expression" dxfId="1641" priority="289">
      <formula>$X$80="TR"</formula>
    </cfRule>
  </conditionalFormatting>
  <conditionalFormatting sqref="O55:O59">
    <cfRule type="expression" dxfId="1640" priority="288">
      <formula>$O$55="EF"</formula>
    </cfRule>
  </conditionalFormatting>
  <conditionalFormatting sqref="O60:O64">
    <cfRule type="expression" dxfId="1639" priority="287">
      <formula>$O$60="EF"</formula>
    </cfRule>
  </conditionalFormatting>
  <conditionalFormatting sqref="O65:O69">
    <cfRule type="expression" dxfId="1638" priority="286">
      <formula>$O$65="EF"</formula>
    </cfRule>
  </conditionalFormatting>
  <conditionalFormatting sqref="O70:O74">
    <cfRule type="expression" dxfId="1637" priority="285">
      <formula>$O$70="EF"</formula>
    </cfRule>
  </conditionalFormatting>
  <conditionalFormatting sqref="O75:O79">
    <cfRule type="expression" dxfId="1636" priority="284">
      <formula>$O$75="EF"</formula>
    </cfRule>
  </conditionalFormatting>
  <conditionalFormatting sqref="O80:O84">
    <cfRule type="expression" dxfId="1635" priority="283">
      <formula>$O$80="EF"</formula>
    </cfRule>
  </conditionalFormatting>
  <conditionalFormatting sqref="T55:T59">
    <cfRule type="expression" dxfId="1634" priority="282">
      <formula>$T$55="EF"</formula>
    </cfRule>
  </conditionalFormatting>
  <conditionalFormatting sqref="T60:T64">
    <cfRule type="expression" dxfId="1633" priority="281">
      <formula>$T$60="EF"</formula>
    </cfRule>
  </conditionalFormatting>
  <conditionalFormatting sqref="T65:T69">
    <cfRule type="expression" dxfId="1632" priority="280">
      <formula>$T$65="EF"</formula>
    </cfRule>
  </conditionalFormatting>
  <conditionalFormatting sqref="T70:T74">
    <cfRule type="expression" dxfId="1631" priority="279">
      <formula>$T$70="EF"</formula>
    </cfRule>
  </conditionalFormatting>
  <conditionalFormatting sqref="T75:T79">
    <cfRule type="expression" dxfId="1630" priority="278">
      <formula>$T$75="EF"</formula>
    </cfRule>
  </conditionalFormatting>
  <conditionalFormatting sqref="T80:T84">
    <cfRule type="expression" dxfId="1629" priority="277">
      <formula>$T$80="EF"</formula>
    </cfRule>
  </conditionalFormatting>
  <conditionalFormatting sqref="Y55:Y59">
    <cfRule type="expression" dxfId="1628" priority="276">
      <formula>$Y$55="EF"</formula>
    </cfRule>
  </conditionalFormatting>
  <conditionalFormatting sqref="Y60:Y64">
    <cfRule type="expression" dxfId="1627" priority="275">
      <formula>$Y$60="EF"</formula>
    </cfRule>
  </conditionalFormatting>
  <conditionalFormatting sqref="Y65:Y69">
    <cfRule type="expression" dxfId="1626" priority="274">
      <formula>$Y$65="EF"</formula>
    </cfRule>
  </conditionalFormatting>
  <conditionalFormatting sqref="Y70:Y74">
    <cfRule type="expression" dxfId="1625" priority="273">
      <formula>$Y$70="EF"</formula>
    </cfRule>
  </conditionalFormatting>
  <conditionalFormatting sqref="Y75:Y79">
    <cfRule type="expression" dxfId="1624" priority="272">
      <formula>$Y$75="EF"</formula>
    </cfRule>
  </conditionalFormatting>
  <conditionalFormatting sqref="Y80:Y84">
    <cfRule type="expression" dxfId="1623" priority="271">
      <formula>$Y$80="EF"</formula>
    </cfRule>
  </conditionalFormatting>
  <conditionalFormatting sqref="K98:L100">
    <cfRule type="expression" dxfId="1622" priority="270">
      <formula>$L$98="LA"</formula>
    </cfRule>
  </conditionalFormatting>
  <conditionalFormatting sqref="K98:L102">
    <cfRule type="expression" dxfId="1621" priority="269">
      <formula>$L$98="TR"</formula>
    </cfRule>
  </conditionalFormatting>
  <conditionalFormatting sqref="K103:L105">
    <cfRule type="expression" dxfId="1620" priority="268">
      <formula>$L$103="LA"</formula>
    </cfRule>
  </conditionalFormatting>
  <conditionalFormatting sqref="K103:L107">
    <cfRule type="expression" dxfId="1619" priority="267">
      <formula>$L$103="TR"</formula>
    </cfRule>
  </conditionalFormatting>
  <conditionalFormatting sqref="K108:L110">
    <cfRule type="expression" dxfId="1618" priority="266">
      <formula>$L$108="LA"</formula>
    </cfRule>
  </conditionalFormatting>
  <conditionalFormatting sqref="K108:L112">
    <cfRule type="expression" dxfId="1617" priority="265">
      <formula>$L$108="TR"</formula>
    </cfRule>
  </conditionalFormatting>
  <conditionalFormatting sqref="K113:L115">
    <cfRule type="expression" dxfId="1616" priority="264">
      <formula>$L$113="LA"</formula>
    </cfRule>
  </conditionalFormatting>
  <conditionalFormatting sqref="K113:L117">
    <cfRule type="expression" dxfId="1615" priority="263">
      <formula>$L$113="TR"</formula>
    </cfRule>
  </conditionalFormatting>
  <conditionalFormatting sqref="K118:L120">
    <cfRule type="expression" dxfId="1614" priority="262">
      <formula>$L$118="LA"</formula>
    </cfRule>
  </conditionalFormatting>
  <conditionalFormatting sqref="K118:L122">
    <cfRule type="expression" dxfId="1613" priority="261">
      <formula>$L$118="TR"</formula>
    </cfRule>
  </conditionalFormatting>
  <conditionalFormatting sqref="K123:L125">
    <cfRule type="expression" dxfId="1612" priority="260">
      <formula>$L$123="LA"</formula>
    </cfRule>
  </conditionalFormatting>
  <conditionalFormatting sqref="K123:L127">
    <cfRule type="expression" dxfId="1611" priority="259">
      <formula>$L$123="TR"</formula>
    </cfRule>
  </conditionalFormatting>
  <conditionalFormatting sqref="P98:Q100">
    <cfRule type="expression" dxfId="1610" priority="258">
      <formula>$Q$98="LA"</formula>
    </cfRule>
  </conditionalFormatting>
  <conditionalFormatting sqref="P98:Q102">
    <cfRule type="expression" dxfId="1609" priority="257">
      <formula>$Q$98="TR"</formula>
    </cfRule>
  </conditionalFormatting>
  <conditionalFormatting sqref="P103:Q105">
    <cfRule type="expression" dxfId="1608" priority="256">
      <formula>$Q$103="LA"</formula>
    </cfRule>
  </conditionalFormatting>
  <conditionalFormatting sqref="P103:Q107">
    <cfRule type="expression" dxfId="1607" priority="255">
      <formula>$Q$103="TR"</formula>
    </cfRule>
  </conditionalFormatting>
  <conditionalFormatting sqref="P108:Q110">
    <cfRule type="expression" dxfId="1606" priority="254">
      <formula>$Q$108="LA"</formula>
    </cfRule>
  </conditionalFormatting>
  <conditionalFormatting sqref="P108:Q112">
    <cfRule type="expression" dxfId="1605" priority="253">
      <formula>$Q$108="TR"</formula>
    </cfRule>
  </conditionalFormatting>
  <conditionalFormatting sqref="P113:Q115">
    <cfRule type="expression" dxfId="1604" priority="252">
      <formula>$Q$113="LA"</formula>
    </cfRule>
  </conditionalFormatting>
  <conditionalFormatting sqref="P113:Q117">
    <cfRule type="expression" dxfId="1603" priority="251">
      <formula>$Q$113="TR"</formula>
    </cfRule>
  </conditionalFormatting>
  <conditionalFormatting sqref="P118:Q120">
    <cfRule type="expression" dxfId="1602" priority="250">
      <formula>$Q$118="LA"</formula>
    </cfRule>
  </conditionalFormatting>
  <conditionalFormatting sqref="P118:Q122">
    <cfRule type="expression" dxfId="1601" priority="249">
      <formula>$Q$118="TR"</formula>
    </cfRule>
  </conditionalFormatting>
  <conditionalFormatting sqref="P123:Q125">
    <cfRule type="expression" dxfId="1600" priority="248">
      <formula>$Q$123="LA"</formula>
    </cfRule>
  </conditionalFormatting>
  <conditionalFormatting sqref="P123:Q127">
    <cfRule type="expression" dxfId="1599" priority="247">
      <formula>$Q$123="TR"</formula>
    </cfRule>
  </conditionalFormatting>
  <conditionalFormatting sqref="U98:V100">
    <cfRule type="expression" dxfId="1598" priority="246">
      <formula>$V$98="LA"</formula>
    </cfRule>
  </conditionalFormatting>
  <conditionalFormatting sqref="U98:V102">
    <cfRule type="expression" dxfId="1597" priority="245">
      <formula>$V$98="TR"</formula>
    </cfRule>
  </conditionalFormatting>
  <conditionalFormatting sqref="U103:V105">
    <cfRule type="expression" dxfId="1596" priority="244">
      <formula>$V$103="LA"</formula>
    </cfRule>
  </conditionalFormatting>
  <conditionalFormatting sqref="U103:V107">
    <cfRule type="expression" dxfId="1595" priority="243">
      <formula>$V$103="TR"</formula>
    </cfRule>
  </conditionalFormatting>
  <conditionalFormatting sqref="U108:V110">
    <cfRule type="expression" dxfId="1594" priority="242">
      <formula>$V$108="LA"</formula>
    </cfRule>
  </conditionalFormatting>
  <conditionalFormatting sqref="U108:V112">
    <cfRule type="expression" dxfId="1593" priority="241">
      <formula>$V$108="TR"</formula>
    </cfRule>
  </conditionalFormatting>
  <conditionalFormatting sqref="U113:V115">
    <cfRule type="expression" dxfId="1592" priority="240">
      <formula>$V$113="LA"</formula>
    </cfRule>
  </conditionalFormatting>
  <conditionalFormatting sqref="U113:V117">
    <cfRule type="expression" dxfId="1591" priority="239">
      <formula>$V$113="TR"</formula>
    </cfRule>
  </conditionalFormatting>
  <conditionalFormatting sqref="U118:V120">
    <cfRule type="expression" dxfId="1590" priority="238">
      <formula>$V$118="LA"</formula>
    </cfRule>
  </conditionalFormatting>
  <conditionalFormatting sqref="U118:V122">
    <cfRule type="expression" dxfId="1589" priority="237">
      <formula>$V$118="TR"</formula>
    </cfRule>
  </conditionalFormatting>
  <conditionalFormatting sqref="U123:V125">
    <cfRule type="expression" dxfId="1588" priority="236">
      <formula>$V$123="LA"</formula>
    </cfRule>
  </conditionalFormatting>
  <conditionalFormatting sqref="U123:V127">
    <cfRule type="expression" dxfId="1587" priority="235">
      <formula>$V$123="TR"</formula>
    </cfRule>
  </conditionalFormatting>
  <conditionalFormatting sqref="M98:N100">
    <cfRule type="expression" dxfId="1586" priority="234">
      <formula>$N$98="LA"</formula>
    </cfRule>
  </conditionalFormatting>
  <conditionalFormatting sqref="M98:N102">
    <cfRule type="expression" dxfId="1585" priority="233">
      <formula>$N$98="TR"</formula>
    </cfRule>
  </conditionalFormatting>
  <conditionalFormatting sqref="M103:N105">
    <cfRule type="expression" dxfId="1584" priority="232">
      <formula>$N$103="LA"</formula>
    </cfRule>
  </conditionalFormatting>
  <conditionalFormatting sqref="M103:N107">
    <cfRule type="expression" dxfId="1583" priority="231">
      <formula>$N$103="TR"</formula>
    </cfRule>
  </conditionalFormatting>
  <conditionalFormatting sqref="M108:N110">
    <cfRule type="expression" dxfId="1582" priority="230">
      <formula>$N$108="LA"</formula>
    </cfRule>
  </conditionalFormatting>
  <conditionalFormatting sqref="M108:N112">
    <cfRule type="expression" dxfId="1581" priority="229">
      <formula>$N$108="TR"</formula>
    </cfRule>
  </conditionalFormatting>
  <conditionalFormatting sqref="M113:N115">
    <cfRule type="expression" dxfId="1580" priority="228">
      <formula>$N$113="LA"</formula>
    </cfRule>
  </conditionalFormatting>
  <conditionalFormatting sqref="M113:N117">
    <cfRule type="expression" dxfId="1579" priority="227">
      <formula>$N$113="TR"</formula>
    </cfRule>
  </conditionalFormatting>
  <conditionalFormatting sqref="M118:N120">
    <cfRule type="expression" dxfId="1578" priority="226">
      <formula>$N$118="LA"</formula>
    </cfRule>
  </conditionalFormatting>
  <conditionalFormatting sqref="M118:N122">
    <cfRule type="expression" dxfId="1577" priority="225">
      <formula>$N$118="TR"</formula>
    </cfRule>
  </conditionalFormatting>
  <conditionalFormatting sqref="M123:N125">
    <cfRule type="expression" dxfId="1576" priority="224">
      <formula>$N$123="LA"</formula>
    </cfRule>
  </conditionalFormatting>
  <conditionalFormatting sqref="M123:N127">
    <cfRule type="expression" dxfId="1575" priority="223">
      <formula>$N$123="TR"</formula>
    </cfRule>
  </conditionalFormatting>
  <conditionalFormatting sqref="R98:S100">
    <cfRule type="expression" dxfId="1574" priority="222">
      <formula>$S$98="LA"</formula>
    </cfRule>
  </conditionalFormatting>
  <conditionalFormatting sqref="R98:S102">
    <cfRule type="expression" dxfId="1573" priority="221">
      <formula>$S$98="TR"</formula>
    </cfRule>
  </conditionalFormatting>
  <conditionalFormatting sqref="R103:S105">
    <cfRule type="expression" dxfId="1572" priority="220">
      <formula>$S$103="LA"</formula>
    </cfRule>
  </conditionalFormatting>
  <conditionalFormatting sqref="R103:S107">
    <cfRule type="expression" dxfId="1571" priority="219">
      <formula>$S$103="TR"</formula>
    </cfRule>
  </conditionalFormatting>
  <conditionalFormatting sqref="R108:S110">
    <cfRule type="expression" dxfId="1570" priority="218">
      <formula>$S$108="LA"</formula>
    </cfRule>
  </conditionalFormatting>
  <conditionalFormatting sqref="R108:S112">
    <cfRule type="expression" dxfId="1569" priority="217">
      <formula>$S$108="TR"</formula>
    </cfRule>
  </conditionalFormatting>
  <conditionalFormatting sqref="R113:S115">
    <cfRule type="expression" dxfId="1568" priority="216">
      <formula>$S$113="LA"</formula>
    </cfRule>
  </conditionalFormatting>
  <conditionalFormatting sqref="R113:S117">
    <cfRule type="expression" dxfId="1567" priority="215">
      <formula>$S$113="TR"</formula>
    </cfRule>
  </conditionalFormatting>
  <conditionalFormatting sqref="R118:S120">
    <cfRule type="expression" dxfId="1566" priority="214">
      <formula>$S$118="LA"</formula>
    </cfRule>
  </conditionalFormatting>
  <conditionalFormatting sqref="R118:S122">
    <cfRule type="expression" dxfId="1565" priority="213">
      <formula>$S$118="TR"</formula>
    </cfRule>
  </conditionalFormatting>
  <conditionalFormatting sqref="R123:S125">
    <cfRule type="expression" dxfId="1564" priority="212">
      <formula>$S$123="LA"</formula>
    </cfRule>
  </conditionalFormatting>
  <conditionalFormatting sqref="R123:S127">
    <cfRule type="expression" dxfId="1563" priority="211">
      <formula>$S$123="TR"</formula>
    </cfRule>
  </conditionalFormatting>
  <conditionalFormatting sqref="W98:X100">
    <cfRule type="expression" dxfId="1562" priority="210">
      <formula>$X$98="LA"</formula>
    </cfRule>
  </conditionalFormatting>
  <conditionalFormatting sqref="W98:X102">
    <cfRule type="expression" dxfId="1561" priority="209">
      <formula>$X$98="TR"</formula>
    </cfRule>
  </conditionalFormatting>
  <conditionalFormatting sqref="W103:X105">
    <cfRule type="expression" dxfId="1560" priority="208">
      <formula>$X$103="LA"</formula>
    </cfRule>
  </conditionalFormatting>
  <conditionalFormatting sqref="W103:X107">
    <cfRule type="expression" dxfId="1559" priority="207">
      <formula>$X$103="TR"</formula>
    </cfRule>
  </conditionalFormatting>
  <conditionalFormatting sqref="W108:X110">
    <cfRule type="expression" dxfId="1558" priority="206">
      <formula>$X$108="LA"</formula>
    </cfRule>
  </conditionalFormatting>
  <conditionalFormatting sqref="W108:X112">
    <cfRule type="expression" dxfId="1557" priority="205">
      <formula>$X$108="TR"</formula>
    </cfRule>
  </conditionalFormatting>
  <conditionalFormatting sqref="W113:X115">
    <cfRule type="expression" dxfId="1556" priority="204">
      <formula>$X$113="LA"</formula>
    </cfRule>
  </conditionalFormatting>
  <conditionalFormatting sqref="W113:X117">
    <cfRule type="expression" dxfId="1555" priority="203">
      <formula>$X$113="TR"</formula>
    </cfRule>
  </conditionalFormatting>
  <conditionalFormatting sqref="W118:X120">
    <cfRule type="expression" dxfId="1554" priority="202">
      <formula>$X$118="LA"</formula>
    </cfRule>
  </conditionalFormatting>
  <conditionalFormatting sqref="W118:X122">
    <cfRule type="expression" dxfId="1553" priority="201">
      <formula>$X$118="TR"</formula>
    </cfRule>
  </conditionalFormatting>
  <conditionalFormatting sqref="W123:X125">
    <cfRule type="expression" dxfId="1552" priority="200">
      <formula>$X$123="LA"</formula>
    </cfRule>
  </conditionalFormatting>
  <conditionalFormatting sqref="W123:X127">
    <cfRule type="expression" dxfId="1551" priority="199">
      <formula>$X$123="TR"</formula>
    </cfRule>
  </conditionalFormatting>
  <conditionalFormatting sqref="O98:O102">
    <cfRule type="expression" dxfId="1550" priority="198">
      <formula>$O$98="EF"</formula>
    </cfRule>
  </conditionalFormatting>
  <conditionalFormatting sqref="O103:O107">
    <cfRule type="expression" dxfId="1549" priority="197">
      <formula>$O$103="EF"</formula>
    </cfRule>
  </conditionalFormatting>
  <conditionalFormatting sqref="O108:O112">
    <cfRule type="expression" dxfId="1548" priority="196">
      <formula>$O$108="EF"</formula>
    </cfRule>
  </conditionalFormatting>
  <conditionalFormatting sqref="O113:O117">
    <cfRule type="expression" dxfId="1547" priority="195">
      <formula>$O$113="EF"</formula>
    </cfRule>
  </conditionalFormatting>
  <conditionalFormatting sqref="O118:O122">
    <cfRule type="expression" dxfId="1546" priority="194">
      <formula>$O$118="EF"</formula>
    </cfRule>
  </conditionalFormatting>
  <conditionalFormatting sqref="O123:O127">
    <cfRule type="expression" dxfId="1545" priority="193">
      <formula>$O$123="EF"</formula>
    </cfRule>
  </conditionalFormatting>
  <conditionalFormatting sqref="T98:T102">
    <cfRule type="expression" dxfId="1544" priority="192">
      <formula>$T$98="EF"</formula>
    </cfRule>
  </conditionalFormatting>
  <conditionalFormatting sqref="T103:T107">
    <cfRule type="expression" dxfId="1543" priority="191">
      <formula>$T$103="EF"</formula>
    </cfRule>
  </conditionalFormatting>
  <conditionalFormatting sqref="T108:T112">
    <cfRule type="expression" dxfId="1542" priority="190">
      <formula>$T$108="EF"</formula>
    </cfRule>
  </conditionalFormatting>
  <conditionalFormatting sqref="T113:T117">
    <cfRule type="expression" dxfId="1541" priority="189">
      <formula>$T$113="EF"</formula>
    </cfRule>
  </conditionalFormatting>
  <conditionalFormatting sqref="T118:T122">
    <cfRule type="expression" dxfId="1540" priority="188">
      <formula>$T$118="EF"</formula>
    </cfRule>
  </conditionalFormatting>
  <conditionalFormatting sqref="T123:T127">
    <cfRule type="expression" dxfId="1539" priority="187">
      <formula>$T$123="EF"</formula>
    </cfRule>
  </conditionalFormatting>
  <conditionalFormatting sqref="Y98:Y102">
    <cfRule type="expression" dxfId="1538" priority="186">
      <formula>$Y$98="EF"</formula>
    </cfRule>
  </conditionalFormatting>
  <conditionalFormatting sqref="Y103:Y107">
    <cfRule type="expression" dxfId="1537" priority="185">
      <formula>$Y$103="EF"</formula>
    </cfRule>
  </conditionalFormatting>
  <conditionalFormatting sqref="Y108:Y112">
    <cfRule type="expression" dxfId="1536" priority="184">
      <formula>$Y$108="EF"</formula>
    </cfRule>
  </conditionalFormatting>
  <conditionalFormatting sqref="Y113:Y117">
    <cfRule type="expression" dxfId="1535" priority="183">
      <formula>$Y$113="EF"</formula>
    </cfRule>
  </conditionalFormatting>
  <conditionalFormatting sqref="Y118:Y122">
    <cfRule type="expression" dxfId="1534" priority="182">
      <formula>$Y$118="EF"</formula>
    </cfRule>
  </conditionalFormatting>
  <conditionalFormatting sqref="Y123:Y127">
    <cfRule type="expression" dxfId="1533" priority="181">
      <formula>$Y$123="EF"</formula>
    </cfRule>
  </conditionalFormatting>
  <conditionalFormatting sqref="K141:L143">
    <cfRule type="expression" dxfId="1532" priority="180">
      <formula>$L$141="LA"</formula>
    </cfRule>
  </conditionalFormatting>
  <conditionalFormatting sqref="K141:L145">
    <cfRule type="expression" dxfId="1531" priority="179">
      <formula>$L$141="TR"</formula>
    </cfRule>
  </conditionalFormatting>
  <conditionalFormatting sqref="K146:L148">
    <cfRule type="expression" dxfId="1530" priority="178">
      <formula>$L$146="LA"</formula>
    </cfRule>
  </conditionalFormatting>
  <conditionalFormatting sqref="K146:L150">
    <cfRule type="expression" dxfId="1529" priority="177">
      <formula>$L$146="TR"</formula>
    </cfRule>
  </conditionalFormatting>
  <conditionalFormatting sqref="K151:L153">
    <cfRule type="expression" dxfId="1528" priority="176">
      <formula>$L$151="LA"</formula>
    </cfRule>
  </conditionalFormatting>
  <conditionalFormatting sqref="K151:L155">
    <cfRule type="expression" dxfId="1527" priority="175">
      <formula>$L$151="TR"</formula>
    </cfRule>
  </conditionalFormatting>
  <conditionalFormatting sqref="K156:L158">
    <cfRule type="expression" dxfId="1526" priority="174">
      <formula>$L$156="LA"</formula>
    </cfRule>
  </conditionalFormatting>
  <conditionalFormatting sqref="K156:L160">
    <cfRule type="expression" dxfId="1525" priority="173">
      <formula>$L$156="TR"</formula>
    </cfRule>
  </conditionalFormatting>
  <conditionalFormatting sqref="K161:L163">
    <cfRule type="expression" dxfId="1524" priority="172">
      <formula>$L$161="LA"</formula>
    </cfRule>
  </conditionalFormatting>
  <conditionalFormatting sqref="K161:L165">
    <cfRule type="expression" dxfId="1523" priority="171">
      <formula>$L$161="TR"</formula>
    </cfRule>
  </conditionalFormatting>
  <conditionalFormatting sqref="K166:L168">
    <cfRule type="expression" dxfId="1522" priority="170">
      <formula>$L$166="LA"</formula>
    </cfRule>
  </conditionalFormatting>
  <conditionalFormatting sqref="K166:L170">
    <cfRule type="expression" dxfId="1521" priority="169">
      <formula>$L$166="TR"</formula>
    </cfRule>
  </conditionalFormatting>
  <conditionalFormatting sqref="P141:Q143">
    <cfRule type="expression" dxfId="1520" priority="168">
      <formula>$Q$141="LA"</formula>
    </cfRule>
  </conditionalFormatting>
  <conditionalFormatting sqref="P141:Q145">
    <cfRule type="expression" dxfId="1519" priority="167">
      <formula>$Q$141="TR"</formula>
    </cfRule>
  </conditionalFormatting>
  <conditionalFormatting sqref="P146:Q148">
    <cfRule type="expression" dxfId="1518" priority="166">
      <formula>$Q$146="LA"</formula>
    </cfRule>
  </conditionalFormatting>
  <conditionalFormatting sqref="P146:Q150">
    <cfRule type="expression" dxfId="1517" priority="165">
      <formula>$Q$146="TR"</formula>
    </cfRule>
  </conditionalFormatting>
  <conditionalFormatting sqref="P151:Q153">
    <cfRule type="expression" dxfId="1516" priority="164">
      <formula>$Q$151="LA"</formula>
    </cfRule>
  </conditionalFormatting>
  <conditionalFormatting sqref="P151:Q155">
    <cfRule type="expression" dxfId="1515" priority="163">
      <formula>$Q$151="TR"</formula>
    </cfRule>
  </conditionalFormatting>
  <conditionalFormatting sqref="P156:Q158">
    <cfRule type="expression" dxfId="1514" priority="162">
      <formula>$Q$156="LA"</formula>
    </cfRule>
  </conditionalFormatting>
  <conditionalFormatting sqref="P156:Q160">
    <cfRule type="expression" dxfId="1513" priority="161">
      <formula>$Q$156="TR"</formula>
    </cfRule>
  </conditionalFormatting>
  <conditionalFormatting sqref="P161:Q163">
    <cfRule type="expression" dxfId="1512" priority="160">
      <formula>$Q$161="LA"</formula>
    </cfRule>
  </conditionalFormatting>
  <conditionalFormatting sqref="P161:Q165">
    <cfRule type="expression" dxfId="1511" priority="159">
      <formula>$Q$161="TR"</formula>
    </cfRule>
  </conditionalFormatting>
  <conditionalFormatting sqref="P166:Q168">
    <cfRule type="expression" dxfId="1510" priority="158">
      <formula>$Q$166="LA"</formula>
    </cfRule>
  </conditionalFormatting>
  <conditionalFormatting sqref="P166:Q170">
    <cfRule type="expression" dxfId="1509" priority="157">
      <formula>$Q$166="TR"</formula>
    </cfRule>
  </conditionalFormatting>
  <conditionalFormatting sqref="U141:V143">
    <cfRule type="expression" dxfId="1508" priority="156">
      <formula>$V$141="LA"</formula>
    </cfRule>
  </conditionalFormatting>
  <conditionalFormatting sqref="U141:V145">
    <cfRule type="expression" dxfId="1507" priority="155">
      <formula>$V$141="TR"</formula>
    </cfRule>
  </conditionalFormatting>
  <conditionalFormatting sqref="U146:V148">
    <cfRule type="expression" dxfId="1506" priority="154">
      <formula>$V$146="LA"</formula>
    </cfRule>
  </conditionalFormatting>
  <conditionalFormatting sqref="U146:V150">
    <cfRule type="expression" dxfId="1505" priority="153">
      <formula>$V$146="TR"</formula>
    </cfRule>
  </conditionalFormatting>
  <conditionalFormatting sqref="U151:V153">
    <cfRule type="expression" dxfId="1504" priority="152">
      <formula>$V$151="LA"</formula>
    </cfRule>
  </conditionalFormatting>
  <conditionalFormatting sqref="U151:V155">
    <cfRule type="expression" dxfId="1503" priority="151">
      <formula>$V$151="TR"</formula>
    </cfRule>
  </conditionalFormatting>
  <conditionalFormatting sqref="U156:V158">
    <cfRule type="expression" dxfId="1502" priority="150">
      <formula>$V$156="LA"</formula>
    </cfRule>
  </conditionalFormatting>
  <conditionalFormatting sqref="U156:V160">
    <cfRule type="expression" dxfId="1501" priority="149">
      <formula>$V$156="TR"</formula>
    </cfRule>
  </conditionalFormatting>
  <conditionalFormatting sqref="U161:V163">
    <cfRule type="expression" dxfId="1500" priority="148">
      <formula>$V$161="LA"</formula>
    </cfRule>
  </conditionalFormatting>
  <conditionalFormatting sqref="U161:V165">
    <cfRule type="expression" dxfId="1499" priority="147">
      <formula>$V$161="TR"</formula>
    </cfRule>
  </conditionalFormatting>
  <conditionalFormatting sqref="U166:V168">
    <cfRule type="expression" dxfId="1498" priority="146">
      <formula>$V$166="LA"</formula>
    </cfRule>
  </conditionalFormatting>
  <conditionalFormatting sqref="U166:V170">
    <cfRule type="expression" dxfId="1497" priority="145">
      <formula>$V$166="TR"</formula>
    </cfRule>
  </conditionalFormatting>
  <conditionalFormatting sqref="M141:N143">
    <cfRule type="expression" dxfId="1496" priority="144">
      <formula>$N$141="LA"</formula>
    </cfRule>
  </conditionalFormatting>
  <conditionalFormatting sqref="M141:N145">
    <cfRule type="expression" dxfId="1495" priority="143">
      <formula>$N$141="TR"</formula>
    </cfRule>
  </conditionalFormatting>
  <conditionalFormatting sqref="M146:N148">
    <cfRule type="expression" dxfId="1494" priority="142">
      <formula>$N$146="LA"</formula>
    </cfRule>
  </conditionalFormatting>
  <conditionalFormatting sqref="M146:N150">
    <cfRule type="expression" dxfId="1493" priority="141">
      <formula>$N$146="TR"</formula>
    </cfRule>
  </conditionalFormatting>
  <conditionalFormatting sqref="M151:N153">
    <cfRule type="expression" dxfId="1492" priority="140">
      <formula>$N$151="LA"</formula>
    </cfRule>
  </conditionalFormatting>
  <conditionalFormatting sqref="M151:N155">
    <cfRule type="expression" dxfId="1491" priority="139">
      <formula>$N$151="TR"</formula>
    </cfRule>
  </conditionalFormatting>
  <conditionalFormatting sqref="M156:N158">
    <cfRule type="expression" dxfId="1490" priority="138">
      <formula>$N$156="LA"</formula>
    </cfRule>
  </conditionalFormatting>
  <conditionalFormatting sqref="M156:N160">
    <cfRule type="expression" dxfId="1489" priority="137">
      <formula>$N$156="TR"</formula>
    </cfRule>
  </conditionalFormatting>
  <conditionalFormatting sqref="M161:N163">
    <cfRule type="expression" dxfId="1488" priority="136">
      <formula>$N$161="LA"</formula>
    </cfRule>
  </conditionalFormatting>
  <conditionalFormatting sqref="M161:N165">
    <cfRule type="expression" dxfId="1487" priority="135">
      <formula>$N$161="TR"</formula>
    </cfRule>
  </conditionalFormatting>
  <conditionalFormatting sqref="M166:N168">
    <cfRule type="expression" dxfId="1486" priority="134">
      <formula>$N$166="LA"</formula>
    </cfRule>
  </conditionalFormatting>
  <conditionalFormatting sqref="M166:N170">
    <cfRule type="expression" dxfId="1485" priority="133">
      <formula>$N$166="TR"</formula>
    </cfRule>
  </conditionalFormatting>
  <conditionalFormatting sqref="R141:S143">
    <cfRule type="expression" dxfId="1484" priority="132">
      <formula>$S$141="LA"</formula>
    </cfRule>
  </conditionalFormatting>
  <conditionalFormatting sqref="R141:S145">
    <cfRule type="expression" dxfId="1483" priority="131">
      <formula>$S$141="TR"</formula>
    </cfRule>
  </conditionalFormatting>
  <conditionalFormatting sqref="R146:S148">
    <cfRule type="expression" dxfId="1482" priority="130">
      <formula>$S$146="LA"</formula>
    </cfRule>
  </conditionalFormatting>
  <conditionalFormatting sqref="R146:S150">
    <cfRule type="expression" dxfId="1481" priority="129">
      <formula>$S$146="TR"</formula>
    </cfRule>
  </conditionalFormatting>
  <conditionalFormatting sqref="R151:S153">
    <cfRule type="expression" dxfId="1480" priority="128">
      <formula>$S$151="LA"</formula>
    </cfRule>
  </conditionalFormatting>
  <conditionalFormatting sqref="R151:S155">
    <cfRule type="expression" dxfId="1479" priority="127">
      <formula>$S$151="TR"</formula>
    </cfRule>
  </conditionalFormatting>
  <conditionalFormatting sqref="R156:S158">
    <cfRule type="expression" dxfId="1478" priority="126">
      <formula>$S$156="LA"</formula>
    </cfRule>
  </conditionalFormatting>
  <conditionalFormatting sqref="R156:S160">
    <cfRule type="expression" dxfId="1477" priority="125">
      <formula>$S$156="TR"</formula>
    </cfRule>
  </conditionalFormatting>
  <conditionalFormatting sqref="R161:S163">
    <cfRule type="expression" dxfId="1476" priority="124">
      <formula>$S$161="LA"</formula>
    </cfRule>
  </conditionalFormatting>
  <conditionalFormatting sqref="R161:S165">
    <cfRule type="expression" dxfId="1475" priority="123">
      <formula>$S$161="TR"</formula>
    </cfRule>
  </conditionalFormatting>
  <conditionalFormatting sqref="R166:S168">
    <cfRule type="expression" dxfId="1474" priority="122">
      <formula>$S$166="LA"</formula>
    </cfRule>
  </conditionalFormatting>
  <conditionalFormatting sqref="R166:S170">
    <cfRule type="expression" dxfId="1473" priority="121">
      <formula>$S$166="TR"</formula>
    </cfRule>
  </conditionalFormatting>
  <conditionalFormatting sqref="W141:X143">
    <cfRule type="expression" dxfId="1472" priority="120">
      <formula>$X$141="LA"</formula>
    </cfRule>
  </conditionalFormatting>
  <conditionalFormatting sqref="W141:X145">
    <cfRule type="expression" dxfId="1471" priority="119">
      <formula>$X$141="TR"</formula>
    </cfRule>
  </conditionalFormatting>
  <conditionalFormatting sqref="W146:X148">
    <cfRule type="expression" dxfId="1470" priority="118">
      <formula>$X$146="LA"</formula>
    </cfRule>
  </conditionalFormatting>
  <conditionalFormatting sqref="W146:X150">
    <cfRule type="expression" dxfId="1469" priority="117">
      <formula>$X$146="TR"</formula>
    </cfRule>
  </conditionalFormatting>
  <conditionalFormatting sqref="W151:X153">
    <cfRule type="expression" dxfId="1468" priority="116">
      <formula>$X$151="LA"</formula>
    </cfRule>
  </conditionalFormatting>
  <conditionalFormatting sqref="W151:X155">
    <cfRule type="expression" dxfId="1467" priority="115">
      <formula>$X$151="TR"</formula>
    </cfRule>
  </conditionalFormatting>
  <conditionalFormatting sqref="W156:X158">
    <cfRule type="expression" dxfId="1466" priority="114">
      <formula>$X$156="LA"</formula>
    </cfRule>
  </conditionalFormatting>
  <conditionalFormatting sqref="W156:X160">
    <cfRule type="expression" dxfId="1465" priority="113">
      <formula>$X$156="TR"</formula>
    </cfRule>
  </conditionalFormatting>
  <conditionalFormatting sqref="W161:X163">
    <cfRule type="expression" dxfId="1464" priority="112">
      <formula>$X$161="LA"</formula>
    </cfRule>
  </conditionalFormatting>
  <conditionalFormatting sqref="W161:X165">
    <cfRule type="expression" dxfId="1463" priority="111">
      <formula>$X$161="TR"</formula>
    </cfRule>
  </conditionalFormatting>
  <conditionalFormatting sqref="W166:X168">
    <cfRule type="expression" dxfId="1462" priority="110">
      <formula>$X$166="LA"</formula>
    </cfRule>
  </conditionalFormatting>
  <conditionalFormatting sqref="W166:X170">
    <cfRule type="expression" dxfId="1461" priority="109">
      <formula>$X$166="TR"</formula>
    </cfRule>
  </conditionalFormatting>
  <conditionalFormatting sqref="O141:O145">
    <cfRule type="expression" dxfId="1460" priority="108">
      <formula>$O$141="EF"</formula>
    </cfRule>
  </conditionalFormatting>
  <conditionalFormatting sqref="O146:O150">
    <cfRule type="expression" dxfId="1459" priority="107">
      <formula>$O$146="EF"</formula>
    </cfRule>
  </conditionalFormatting>
  <conditionalFormatting sqref="O151:O155">
    <cfRule type="expression" dxfId="1458" priority="106">
      <formula>$O$151="EF"</formula>
    </cfRule>
  </conditionalFormatting>
  <conditionalFormatting sqref="O156:O160">
    <cfRule type="expression" dxfId="1457" priority="105">
      <formula>$O$156="EF"</formula>
    </cfRule>
  </conditionalFormatting>
  <conditionalFormatting sqref="O161:O165">
    <cfRule type="expression" dxfId="1456" priority="104">
      <formula>$O$161="EF"</formula>
    </cfRule>
  </conditionalFormatting>
  <conditionalFormatting sqref="O166:O170">
    <cfRule type="expression" dxfId="1455" priority="103">
      <formula>$O$166="EF"</formula>
    </cfRule>
  </conditionalFormatting>
  <conditionalFormatting sqref="T141:T145">
    <cfRule type="expression" dxfId="1454" priority="102">
      <formula>$T$141="EF"</formula>
    </cfRule>
  </conditionalFormatting>
  <conditionalFormatting sqref="T146:T150">
    <cfRule type="expression" dxfId="1453" priority="101">
      <formula>$T$146="EF"</formula>
    </cfRule>
  </conditionalFormatting>
  <conditionalFormatting sqref="T151:T155">
    <cfRule type="expression" dxfId="1452" priority="100">
      <formula>$T$151="EF"</formula>
    </cfRule>
  </conditionalFormatting>
  <conditionalFormatting sqref="T156:T160">
    <cfRule type="expression" dxfId="1451" priority="99">
      <formula>$T$156="EF"</formula>
    </cfRule>
  </conditionalFormatting>
  <conditionalFormatting sqref="T161:T165">
    <cfRule type="expression" dxfId="1450" priority="98">
      <formula>$T$161="EF"</formula>
    </cfRule>
  </conditionalFormatting>
  <conditionalFormatting sqref="T166:T170">
    <cfRule type="expression" dxfId="1449" priority="97">
      <formula>$T$166="EF"</formula>
    </cfRule>
  </conditionalFormatting>
  <conditionalFormatting sqref="Y141:Y145">
    <cfRule type="expression" dxfId="1448" priority="96">
      <formula>$Y$141="EF"</formula>
    </cfRule>
  </conditionalFormatting>
  <conditionalFormatting sqref="Y146:Y150">
    <cfRule type="expression" dxfId="1447" priority="95">
      <formula>$Y$146="EF"</formula>
    </cfRule>
  </conditionalFormatting>
  <conditionalFormatting sqref="Y151:Y155">
    <cfRule type="expression" dxfId="1446" priority="94">
      <formula>$Y$151="EF"</formula>
    </cfRule>
  </conditionalFormatting>
  <conditionalFormatting sqref="Y156:Y160">
    <cfRule type="expression" dxfId="1445" priority="93">
      <formula>$Y$156="EF"</formula>
    </cfRule>
  </conditionalFormatting>
  <conditionalFormatting sqref="Y161:Y165">
    <cfRule type="expression" dxfId="1444" priority="92">
      <formula>$Y$161="EF"</formula>
    </cfRule>
  </conditionalFormatting>
  <conditionalFormatting sqref="Y166:Y170">
    <cfRule type="expression" dxfId="1443" priority="91">
      <formula>$Y$166="EF"</formula>
    </cfRule>
  </conditionalFormatting>
  <conditionalFormatting sqref="K184:L186">
    <cfRule type="expression" dxfId="1442" priority="90">
      <formula>$L$184="LA"</formula>
    </cfRule>
  </conditionalFormatting>
  <conditionalFormatting sqref="K184:L188">
    <cfRule type="expression" dxfId="1441" priority="89">
      <formula>$L$184="TR"</formula>
    </cfRule>
  </conditionalFormatting>
  <conditionalFormatting sqref="K189:L191">
    <cfRule type="expression" dxfId="1440" priority="88">
      <formula>$L$189="LA"</formula>
    </cfRule>
  </conditionalFormatting>
  <conditionalFormatting sqref="K189:L193">
    <cfRule type="expression" dxfId="1439" priority="87">
      <formula>$L$189="TR"</formula>
    </cfRule>
  </conditionalFormatting>
  <conditionalFormatting sqref="K194:L196">
    <cfRule type="expression" dxfId="1438" priority="86">
      <formula>$L$194="LA"</formula>
    </cfRule>
  </conditionalFormatting>
  <conditionalFormatting sqref="K194:L198">
    <cfRule type="expression" dxfId="1437" priority="85">
      <formula>$L$194="TR"</formula>
    </cfRule>
  </conditionalFormatting>
  <conditionalFormatting sqref="K199:L201">
    <cfRule type="expression" dxfId="1436" priority="84">
      <formula>$L$199="LA"</formula>
    </cfRule>
  </conditionalFormatting>
  <conditionalFormatting sqref="K199:L203">
    <cfRule type="expression" dxfId="1435" priority="83">
      <formula>$L$199="TR"</formula>
    </cfRule>
  </conditionalFormatting>
  <conditionalFormatting sqref="K204:L206">
    <cfRule type="expression" dxfId="1434" priority="82">
      <formula>$L$204="LA"</formula>
    </cfRule>
  </conditionalFormatting>
  <conditionalFormatting sqref="K204:L208">
    <cfRule type="expression" dxfId="1433" priority="81">
      <formula>$L$204="TR"</formula>
    </cfRule>
  </conditionalFormatting>
  <conditionalFormatting sqref="K209:L211">
    <cfRule type="expression" dxfId="1432" priority="80">
      <formula>$L$209="LA"</formula>
    </cfRule>
  </conditionalFormatting>
  <conditionalFormatting sqref="K209:L213">
    <cfRule type="expression" dxfId="1431" priority="79">
      <formula>$L$209="TR"</formula>
    </cfRule>
  </conditionalFormatting>
  <conditionalFormatting sqref="P184:Q186">
    <cfRule type="expression" dxfId="1430" priority="78">
      <formula>$Q$184="LA"</formula>
    </cfRule>
  </conditionalFormatting>
  <conditionalFormatting sqref="P184:Q188">
    <cfRule type="expression" dxfId="1429" priority="77">
      <formula>$Q$184="TR"</formula>
    </cfRule>
  </conditionalFormatting>
  <conditionalFormatting sqref="P189:Q191">
    <cfRule type="expression" dxfId="1428" priority="76">
      <formula>$Q$189="LA"</formula>
    </cfRule>
  </conditionalFormatting>
  <conditionalFormatting sqref="P189:Q193">
    <cfRule type="expression" dxfId="1427" priority="75">
      <formula>$Q$189="TR"</formula>
    </cfRule>
  </conditionalFormatting>
  <conditionalFormatting sqref="P194:Q196">
    <cfRule type="expression" dxfId="1426" priority="74">
      <formula>$Q$194="LA"</formula>
    </cfRule>
  </conditionalFormatting>
  <conditionalFormatting sqref="P194:Q198">
    <cfRule type="expression" dxfId="1425" priority="73">
      <formula>$Q$194="TR"</formula>
    </cfRule>
  </conditionalFormatting>
  <conditionalFormatting sqref="P199:Q201">
    <cfRule type="expression" dxfId="1424" priority="72">
      <formula>$Q$199="LA"</formula>
    </cfRule>
  </conditionalFormatting>
  <conditionalFormatting sqref="P199:Q203">
    <cfRule type="expression" dxfId="1423" priority="71">
      <formula>$Q$199="TR"</formula>
    </cfRule>
  </conditionalFormatting>
  <conditionalFormatting sqref="P204:Q206">
    <cfRule type="expression" dxfId="1422" priority="70">
      <formula>$Q$204="LA"</formula>
    </cfRule>
  </conditionalFormatting>
  <conditionalFormatting sqref="P204:Q208">
    <cfRule type="expression" dxfId="1421" priority="69">
      <formula>$Q$204="TR"</formula>
    </cfRule>
  </conditionalFormatting>
  <conditionalFormatting sqref="P209:Q211">
    <cfRule type="expression" dxfId="1420" priority="68">
      <formula>$Q$209="LA"</formula>
    </cfRule>
  </conditionalFormatting>
  <conditionalFormatting sqref="P209:Q213">
    <cfRule type="expression" dxfId="1419" priority="67">
      <formula>$Q$209="TR"</formula>
    </cfRule>
  </conditionalFormatting>
  <conditionalFormatting sqref="U184:V186">
    <cfRule type="expression" dxfId="1418" priority="66">
      <formula>$V$184="LA"</formula>
    </cfRule>
  </conditionalFormatting>
  <conditionalFormatting sqref="U184:V188">
    <cfRule type="expression" dxfId="1417" priority="65">
      <formula>$V$184="TR"</formula>
    </cfRule>
  </conditionalFormatting>
  <conditionalFormatting sqref="U189:V191">
    <cfRule type="expression" dxfId="1416" priority="64">
      <formula>$V$189="LA"</formula>
    </cfRule>
  </conditionalFormatting>
  <conditionalFormatting sqref="U189:V193">
    <cfRule type="expression" dxfId="1415" priority="63">
      <formula>$V$189="TR"</formula>
    </cfRule>
  </conditionalFormatting>
  <conditionalFormatting sqref="U194:V196">
    <cfRule type="expression" dxfId="1414" priority="62">
      <formula>$V$194="LA"</formula>
    </cfRule>
  </conditionalFormatting>
  <conditionalFormatting sqref="U194:V198">
    <cfRule type="expression" dxfId="1413" priority="61">
      <formula>$V$194="TR"</formula>
    </cfRule>
  </conditionalFormatting>
  <conditionalFormatting sqref="U199:V201">
    <cfRule type="expression" dxfId="1412" priority="60">
      <formula>$V$199="LA"</formula>
    </cfRule>
  </conditionalFormatting>
  <conditionalFormatting sqref="U199:V203">
    <cfRule type="expression" dxfId="1411" priority="59">
      <formula>$V$199="TR"</formula>
    </cfRule>
  </conditionalFormatting>
  <conditionalFormatting sqref="U204:V206">
    <cfRule type="expression" dxfId="1410" priority="58">
      <formula>$V$204="LA"</formula>
    </cfRule>
  </conditionalFormatting>
  <conditionalFormatting sqref="U204:V208">
    <cfRule type="expression" dxfId="1409" priority="57">
      <formula>$V$204="TR"</formula>
    </cfRule>
  </conditionalFormatting>
  <conditionalFormatting sqref="U209:V211">
    <cfRule type="expression" dxfId="1408" priority="56">
      <formula>$V$209="LA"</formula>
    </cfRule>
  </conditionalFormatting>
  <conditionalFormatting sqref="U209:V213">
    <cfRule type="expression" dxfId="1407" priority="55">
      <formula>$V$209="TR"</formula>
    </cfRule>
  </conditionalFormatting>
  <conditionalFormatting sqref="M184:N186">
    <cfRule type="expression" dxfId="1406" priority="54">
      <formula>$N$184="LA"</formula>
    </cfRule>
  </conditionalFormatting>
  <conditionalFormatting sqref="M184:N188">
    <cfRule type="expression" dxfId="1405" priority="53">
      <formula>$N$184="TR"</formula>
    </cfRule>
  </conditionalFormatting>
  <conditionalFormatting sqref="M189:N191">
    <cfRule type="expression" dxfId="1404" priority="52">
      <formula>$N$189="LA"</formula>
    </cfRule>
  </conditionalFormatting>
  <conditionalFormatting sqref="M189:N193">
    <cfRule type="expression" dxfId="1403" priority="51">
      <formula>$N$189="TR"</formula>
    </cfRule>
  </conditionalFormatting>
  <conditionalFormatting sqref="M194:N196">
    <cfRule type="expression" dxfId="1402" priority="50">
      <formula>$N$194="LA"</formula>
    </cfRule>
  </conditionalFormatting>
  <conditionalFormatting sqref="M194:N198">
    <cfRule type="expression" dxfId="1401" priority="49">
      <formula>$N$194="TR"</formula>
    </cfRule>
  </conditionalFormatting>
  <conditionalFormatting sqref="M199:N201">
    <cfRule type="expression" dxfId="1400" priority="48">
      <formula>$N$199="LA"</formula>
    </cfRule>
  </conditionalFormatting>
  <conditionalFormatting sqref="M199:N203">
    <cfRule type="expression" dxfId="1399" priority="47">
      <formula>$N$199="TR"</formula>
    </cfRule>
  </conditionalFormatting>
  <conditionalFormatting sqref="M204:N206">
    <cfRule type="expression" dxfId="1398" priority="46">
      <formula>$N$204="LA"</formula>
    </cfRule>
  </conditionalFormatting>
  <conditionalFormatting sqref="M204:N208">
    <cfRule type="expression" dxfId="1397" priority="45">
      <formula>$N$204="TR"</formula>
    </cfRule>
  </conditionalFormatting>
  <conditionalFormatting sqref="M209:N211">
    <cfRule type="expression" dxfId="1396" priority="44">
      <formula>$N$209="LA"</formula>
    </cfRule>
  </conditionalFormatting>
  <conditionalFormatting sqref="M209:N213">
    <cfRule type="expression" dxfId="1395" priority="43">
      <formula>$N$209="TR"</formula>
    </cfRule>
  </conditionalFormatting>
  <conditionalFormatting sqref="R184:S186">
    <cfRule type="expression" dxfId="1394" priority="42">
      <formula>$S$184="LA"</formula>
    </cfRule>
  </conditionalFormatting>
  <conditionalFormatting sqref="R184:S188">
    <cfRule type="expression" dxfId="1393" priority="41">
      <formula>$S$184="TR"</formula>
    </cfRule>
  </conditionalFormatting>
  <conditionalFormatting sqref="R189:S191">
    <cfRule type="expression" dxfId="1392" priority="40">
      <formula>$S$189="LA"</formula>
    </cfRule>
  </conditionalFormatting>
  <conditionalFormatting sqref="R189:S193">
    <cfRule type="expression" dxfId="1391" priority="39">
      <formula>$S$189="TR"</formula>
    </cfRule>
  </conditionalFormatting>
  <conditionalFormatting sqref="R194:S196">
    <cfRule type="expression" dxfId="1390" priority="38">
      <formula>$S$194="LA"</formula>
    </cfRule>
  </conditionalFormatting>
  <conditionalFormatting sqref="R194:S198">
    <cfRule type="expression" dxfId="1389" priority="37">
      <formula>$S$194="TR"</formula>
    </cfRule>
  </conditionalFormatting>
  <conditionalFormatting sqref="R199:S201">
    <cfRule type="expression" dxfId="1388" priority="36">
      <formula>$S$199="LA"</formula>
    </cfRule>
  </conditionalFormatting>
  <conditionalFormatting sqref="R199:S203">
    <cfRule type="expression" dxfId="1387" priority="35">
      <formula>$S$199="TR"</formula>
    </cfRule>
  </conditionalFormatting>
  <conditionalFormatting sqref="R204:S206">
    <cfRule type="expression" dxfId="1386" priority="34">
      <formula>$S$204="LA"</formula>
    </cfRule>
  </conditionalFormatting>
  <conditionalFormatting sqref="R204:S208">
    <cfRule type="expression" dxfId="1385" priority="33">
      <formula>$S$204="TR"</formula>
    </cfRule>
  </conditionalFormatting>
  <conditionalFormatting sqref="R209:S211">
    <cfRule type="expression" dxfId="1384" priority="32">
      <formula>$S$209="LA"</formula>
    </cfRule>
  </conditionalFormatting>
  <conditionalFormatting sqref="R209:S213">
    <cfRule type="expression" dxfId="1383" priority="31">
      <formula>$S$209="TR"</formula>
    </cfRule>
  </conditionalFormatting>
  <conditionalFormatting sqref="W184:X186">
    <cfRule type="expression" dxfId="1382" priority="30">
      <formula>$X$184="LA"</formula>
    </cfRule>
  </conditionalFormatting>
  <conditionalFormatting sqref="W184:X188">
    <cfRule type="expression" dxfId="1381" priority="29">
      <formula>$X$184="LA"</formula>
    </cfRule>
  </conditionalFormatting>
  <conditionalFormatting sqref="W189:X191">
    <cfRule type="expression" dxfId="1380" priority="28">
      <formula>$X$189="LA"</formula>
    </cfRule>
  </conditionalFormatting>
  <conditionalFormatting sqref="W189:X193">
    <cfRule type="expression" dxfId="1379" priority="27">
      <formula>$X$189="TR"</formula>
    </cfRule>
  </conditionalFormatting>
  <conditionalFormatting sqref="W194:X196">
    <cfRule type="expression" dxfId="1378" priority="26">
      <formula>$X$194="LA"</formula>
    </cfRule>
  </conditionalFormatting>
  <conditionalFormatting sqref="W194:X198">
    <cfRule type="expression" dxfId="1377" priority="25">
      <formula>$X$194="TR"</formula>
    </cfRule>
  </conditionalFormatting>
  <conditionalFormatting sqref="W199:X201">
    <cfRule type="expression" dxfId="1376" priority="24">
      <formula>$X$199="LA"</formula>
    </cfRule>
  </conditionalFormatting>
  <conditionalFormatting sqref="W199:X203">
    <cfRule type="expression" dxfId="1375" priority="23">
      <formula>$X$199="TR"</formula>
    </cfRule>
  </conditionalFormatting>
  <conditionalFormatting sqref="W204:X206">
    <cfRule type="expression" dxfId="1374" priority="22">
      <formula>$X$204="LA"</formula>
    </cfRule>
  </conditionalFormatting>
  <conditionalFormatting sqref="W204:X208">
    <cfRule type="expression" dxfId="1373" priority="21">
      <formula>$X$204="TR"</formula>
    </cfRule>
  </conditionalFormatting>
  <conditionalFormatting sqref="W209:X211">
    <cfRule type="expression" dxfId="1372" priority="20">
      <formula>$X$209="LA"</formula>
    </cfRule>
  </conditionalFormatting>
  <conditionalFormatting sqref="W209:X213">
    <cfRule type="expression" dxfId="1371" priority="19">
      <formula>$X$209="TR"</formula>
    </cfRule>
  </conditionalFormatting>
  <conditionalFormatting sqref="O184:O188">
    <cfRule type="expression" dxfId="1370" priority="18">
      <formula>$O$184="EF"</formula>
    </cfRule>
  </conditionalFormatting>
  <conditionalFormatting sqref="O189:O193">
    <cfRule type="expression" dxfId="1369" priority="17">
      <formula>$O$189="EF"</formula>
    </cfRule>
  </conditionalFormatting>
  <conditionalFormatting sqref="O194:O198">
    <cfRule type="expression" dxfId="1368" priority="16">
      <formula>$O$194="EF"</formula>
    </cfRule>
  </conditionalFormatting>
  <conditionalFormatting sqref="O199:O203">
    <cfRule type="expression" dxfId="1367" priority="15">
      <formula>$O$199="EF"</formula>
    </cfRule>
  </conditionalFormatting>
  <conditionalFormatting sqref="O204:O208">
    <cfRule type="expression" dxfId="1366" priority="14">
      <formula>$O$204="EF"</formula>
    </cfRule>
  </conditionalFormatting>
  <conditionalFormatting sqref="O209:O213">
    <cfRule type="expression" dxfId="1365" priority="13">
      <formula>$O$209="EF"</formula>
    </cfRule>
  </conditionalFormatting>
  <conditionalFormatting sqref="T184:T188">
    <cfRule type="expression" dxfId="1364" priority="12">
      <formula>$T$184="EF"</formula>
    </cfRule>
  </conditionalFormatting>
  <conditionalFormatting sqref="T189:T193">
    <cfRule type="expression" dxfId="1363" priority="11">
      <formula>$T$189="EF"</formula>
    </cfRule>
  </conditionalFormatting>
  <conditionalFormatting sqref="T194:T198">
    <cfRule type="expression" dxfId="1362" priority="10">
      <formula>$T$194="EF"</formula>
    </cfRule>
  </conditionalFormatting>
  <conditionalFormatting sqref="T199:T203">
    <cfRule type="expression" dxfId="1361" priority="9">
      <formula>$T$199="EF"</formula>
    </cfRule>
  </conditionalFormatting>
  <conditionalFormatting sqref="T204:T208">
    <cfRule type="expression" dxfId="1360" priority="8">
      <formula>$T$204="EF"</formula>
    </cfRule>
  </conditionalFormatting>
  <conditionalFormatting sqref="T209:T213">
    <cfRule type="expression" dxfId="1359" priority="7">
      <formula>$T$209="EF"</formula>
    </cfRule>
  </conditionalFormatting>
  <conditionalFormatting sqref="Y184:Y188">
    <cfRule type="expression" dxfId="1358" priority="6">
      <formula>$Y$184="EF"</formula>
    </cfRule>
  </conditionalFormatting>
  <conditionalFormatting sqref="Y189:Y193">
    <cfRule type="expression" dxfId="1357" priority="5">
      <formula>$Y$189="EF"</formula>
    </cfRule>
  </conditionalFormatting>
  <conditionalFormatting sqref="Y194:Y198">
    <cfRule type="expression" dxfId="1356" priority="4">
      <formula>$Y$194="EF"</formula>
    </cfRule>
  </conditionalFormatting>
  <conditionalFormatting sqref="Y199:Y203">
    <cfRule type="expression" dxfId="1355" priority="3">
      <formula>$Y$199="EF"</formula>
    </cfRule>
  </conditionalFormatting>
  <conditionalFormatting sqref="Y204:Y208">
    <cfRule type="expression" dxfId="1354" priority="2">
      <formula>$Y$204="EF"</formula>
    </cfRule>
  </conditionalFormatting>
  <conditionalFormatting sqref="Y209:Y213">
    <cfRule type="expression" dxfId="1353" priority="1">
      <formula>$Y$209="EF"</formula>
    </cfRule>
  </conditionalFormatting>
  <dataValidations count="2">
    <dataValidation type="list" allowBlank="1" showInputMessage="1" showErrorMessage="1" sqref="O12 O17 O22 O27 O32 O37 T12 T17 T22 T27 T32 T37 Y12 Y17 Y22 Y27 Y32 Y37 O55 O60 O65 O70 O75 O80 T55 T60 T65 T70 T75 T80 Y55 Y60 Y65 Y70 Y75 Y80 O98 O103 O108 O113 O118 O123 T98 T103 T108 T113 T118 T123 Y98 Y103 Y108 Y113 Y118 Y123 O141 O146 O151 O156 O161 O166 T141 T146 T151 T156 T161 T166 Y141 Y146 Y151 Y156 Y161 Y166 O184 O189 O194 O199 O204 O209 T184 T189 T194 T199 T204 T209 Y184 Y189 Y194 Y199 Y204 Y209">
      <formula1>"EF"</formula1>
    </dataValidation>
    <dataValidation type="list" allowBlank="1" showInputMessage="1" showErrorMessage="1" sqref="N12 V37 V32 L17 L22 L27 L32 L37 Q12 Q17 Q22 Q27 Q32 Q37 V12 V17 V22 V27 L12 L55 Q55 V55 L60 Q60 V60 L65 Q65 V65 L70 Q70 V70 L75 Q75 V75 L80 Q80 V80 L98 Q98 V98 L103 Q103 V103 L108 Q108 V108 L113 Q113 V113 L118 Q118 V118 L123 Q123 V123 L141 Q141 V141 L146 Q146 V146 L151 Q151 V151 L156 Q156 V156 L161 Q161 V161 L166 Q166 V166 L184 Q184 V184 L189 Q189 V189 L194 Q194 V194 L199 Q199 V199 L204 Q204 V204 L209 Q209 V209 N17 N22 N27 N32 N37 S12 S17 S22 S27 S32 S37 X12 X17 X22 X27 X32 X37 N55 S55 X55 N60 S60 X60 N65 S65 X65 N70 S70 X70 N75 S75 X75 N80 S80 X80 N98 S98 X98 N103 S103 X103 N108 S108 X108 N113 S113 X113 N118 S118 X118 N123 S123 X123 N141 S141 X141 N146 S146 X146 N151 S151 X151 N156 S156 X156 N161 S161 X161 N166 S166 X166 N184 S184 X184 N189 S189 X189 N194 S194 X194 N199 S199 X199 N204 S204 X204 N209 S209 X209">
      <formula1>"LA,TR"</formula1>
    </dataValidation>
  </dataValidations>
  <pageMargins left="0.7" right="0.7" top="0.75" bottom="0.75" header="0.3" footer="0.3"/>
  <pageSetup paperSize="9" orientation="portrait" r:id="rId11"/>
  <legacyDrawing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13"/>
  <sheetViews>
    <sheetView showGridLines="0" topLeftCell="A199" zoomScale="80" zoomScaleNormal="80" workbookViewId="0">
      <selection activeCell="P210" sqref="P210"/>
    </sheetView>
  </sheetViews>
  <sheetFormatPr baseColWidth="10" defaultRowHeight="15" x14ac:dyDescent="0.25"/>
  <cols>
    <col min="1" max="1" width="11.42578125" style="1" customWidth="1"/>
    <col min="2" max="2" width="6" style="1" customWidth="1"/>
    <col min="3" max="3" width="8.5703125" style="1" customWidth="1"/>
    <col min="4" max="4" width="8.7109375" style="1" customWidth="1"/>
    <col min="5" max="5" width="4" style="1" customWidth="1"/>
    <col min="6" max="6" width="11.42578125" style="1"/>
    <col min="7" max="7" width="6" style="1" customWidth="1"/>
    <col min="8" max="8" width="8.5703125" style="1" customWidth="1"/>
    <col min="9" max="9" width="8.7109375" style="1" customWidth="1"/>
    <col min="10" max="10" width="4" style="1" customWidth="1"/>
    <col min="11" max="11" width="11.42578125" style="1" customWidth="1"/>
    <col min="12" max="12" width="6" style="1" customWidth="1"/>
    <col min="13" max="13" width="8.5703125" style="1" customWidth="1"/>
    <col min="14" max="14" width="8.7109375" style="1" customWidth="1"/>
    <col min="15" max="15" width="4" style="1" customWidth="1"/>
    <col min="16" max="16" width="11.42578125" style="1"/>
    <col min="17" max="17" width="6" style="1" customWidth="1"/>
    <col min="18" max="18" width="8.5703125" style="1" customWidth="1"/>
    <col min="19" max="19" width="8.7109375" style="1" customWidth="1"/>
    <col min="20" max="20" width="4" style="1" customWidth="1"/>
    <col min="21" max="21" width="11.42578125" style="1"/>
    <col min="22" max="22" width="6" style="1" customWidth="1"/>
    <col min="23" max="23" width="8.5703125" style="1" customWidth="1"/>
    <col min="24" max="24" width="8.7109375" style="1" customWidth="1"/>
    <col min="25" max="25" width="4" style="1" customWidth="1"/>
    <col min="26" max="26" width="16.42578125" style="1" bestFit="1" customWidth="1"/>
    <col min="27" max="27" width="11.42578125" style="1" customWidth="1"/>
    <col min="28" max="36" width="0" style="1" hidden="1" customWidth="1"/>
    <col min="37" max="16384" width="11.42578125" style="1"/>
  </cols>
  <sheetData>
    <row r="1" spans="1:36" ht="62.25" thickBot="1" x14ac:dyDescent="0.95">
      <c r="A1" s="159">
        <v>42499</v>
      </c>
      <c r="B1" s="160"/>
      <c r="C1" s="160"/>
      <c r="D1" s="160"/>
      <c r="E1" s="160"/>
      <c r="F1" s="160"/>
      <c r="G1" s="160"/>
      <c r="H1" s="160"/>
      <c r="I1" s="160"/>
      <c r="J1" s="160"/>
      <c r="K1" s="160"/>
      <c r="L1" s="160"/>
      <c r="M1" s="160"/>
      <c r="N1" s="160"/>
      <c r="O1" s="160"/>
      <c r="P1" s="160"/>
      <c r="Q1" s="160"/>
      <c r="R1" s="160"/>
      <c r="S1" s="160"/>
      <c r="T1" s="160"/>
      <c r="U1" s="160"/>
      <c r="V1" s="160"/>
      <c r="W1" s="160"/>
      <c r="X1" s="160"/>
      <c r="Y1" s="161"/>
    </row>
    <row r="2" spans="1:36" ht="21" customHeight="1" x14ac:dyDescent="0.9">
      <c r="A2" s="2"/>
      <c r="B2" s="2"/>
      <c r="C2" s="2"/>
      <c r="D2" s="2"/>
      <c r="E2" s="2"/>
      <c r="F2" s="2"/>
      <c r="G2" s="2"/>
      <c r="H2" s="2"/>
      <c r="I2" s="2"/>
      <c r="J2" s="2"/>
      <c r="K2" s="2"/>
      <c r="L2" s="2"/>
      <c r="M2" s="2"/>
      <c r="N2" s="2"/>
      <c r="O2" s="2"/>
      <c r="P2" s="2"/>
      <c r="Q2" s="2"/>
      <c r="R2" s="2"/>
      <c r="S2" s="2"/>
      <c r="T2" s="2"/>
      <c r="U2" s="2"/>
      <c r="V2" s="2"/>
      <c r="W2" s="2"/>
      <c r="X2" s="2"/>
      <c r="Y2" s="2"/>
    </row>
    <row r="3" spans="1:36" ht="21" customHeight="1" x14ac:dyDescent="0.9">
      <c r="A3" s="2"/>
      <c r="B3" s="2"/>
      <c r="C3" s="2"/>
      <c r="D3" s="2"/>
      <c r="E3" s="2"/>
      <c r="F3" s="2"/>
      <c r="G3" s="2"/>
      <c r="H3" s="2"/>
      <c r="I3" s="2"/>
      <c r="J3" s="2"/>
      <c r="K3" s="2"/>
      <c r="L3" s="2"/>
      <c r="M3" s="2"/>
      <c r="N3" s="2"/>
      <c r="O3" s="2"/>
      <c r="P3" s="2"/>
      <c r="Q3" s="2"/>
      <c r="R3" s="2"/>
      <c r="S3" s="2"/>
      <c r="T3" s="2"/>
      <c r="U3" s="2"/>
      <c r="V3" s="2"/>
      <c r="W3" s="2"/>
      <c r="X3" s="2"/>
      <c r="Y3" s="2"/>
    </row>
    <row r="4" spans="1:36" ht="21" x14ac:dyDescent="0.35">
      <c r="A4" s="162" t="s">
        <v>0</v>
      </c>
      <c r="B4" s="162"/>
      <c r="C4" s="162"/>
      <c r="D4" s="162"/>
      <c r="E4" s="51"/>
      <c r="F4" s="162" t="s">
        <v>1</v>
      </c>
      <c r="G4" s="162"/>
      <c r="H4" s="162"/>
      <c r="I4" s="162"/>
      <c r="J4" s="51"/>
      <c r="K4" s="162" t="s">
        <v>2</v>
      </c>
      <c r="L4" s="162"/>
      <c r="M4" s="162"/>
      <c r="N4" s="162"/>
      <c r="O4" s="51"/>
      <c r="P4" s="162" t="s">
        <v>3</v>
      </c>
      <c r="Q4" s="162"/>
      <c r="R4" s="162"/>
      <c r="S4" s="162"/>
      <c r="T4" s="51"/>
      <c r="U4" s="162" t="s">
        <v>4</v>
      </c>
      <c r="V4" s="162"/>
      <c r="W4" s="162"/>
      <c r="X4" s="162"/>
      <c r="Y4" s="51"/>
    </row>
    <row r="5" spans="1:36" x14ac:dyDescent="0.25">
      <c r="A5" s="3" t="s">
        <v>5</v>
      </c>
      <c r="B5" s="3"/>
      <c r="C5" s="3"/>
      <c r="D5" s="3">
        <f>SUM(G16,L16,L21,L26,L31,L36,L41,Q16,Q21,Q26,Q31,Q36,Q41,V16,V21,V26,V31,V36,V41)</f>
        <v>25.690999999999995</v>
      </c>
      <c r="E5" s="4"/>
      <c r="F5" s="5" t="s">
        <v>6</v>
      </c>
      <c r="G5" s="5"/>
      <c r="H5" s="5"/>
      <c r="I5" s="5">
        <f>SUM(I14,N14,N19,N24,N29,N34,N39,S14,S19,S24,S29,S34,S39,X14,X19,X24,X29,X34,X39)</f>
        <v>782</v>
      </c>
      <c r="J5" s="4"/>
      <c r="K5" s="6" t="s">
        <v>7</v>
      </c>
      <c r="L5" s="6"/>
      <c r="M5" s="6"/>
      <c r="N5" s="6">
        <f>AB12</f>
        <v>1088</v>
      </c>
      <c r="O5" s="4"/>
      <c r="P5" s="7" t="s">
        <v>8</v>
      </c>
      <c r="Q5" s="8"/>
      <c r="R5" s="8"/>
      <c r="S5" s="8">
        <f>AE12</f>
        <v>782</v>
      </c>
      <c r="T5" s="4"/>
      <c r="U5" s="9" t="s">
        <v>9</v>
      </c>
      <c r="V5" s="9"/>
      <c r="W5" s="9"/>
      <c r="X5" s="9">
        <f>AG12-AI12</f>
        <v>0</v>
      </c>
      <c r="Y5" s="4"/>
      <c r="AB5" s="9" t="s">
        <v>9</v>
      </c>
      <c r="AC5" s="9"/>
      <c r="AD5" s="9">
        <f>SUM(X5,X48,X91,X134,X177,X220)</f>
        <v>4</v>
      </c>
    </row>
    <row r="6" spans="1:36" x14ac:dyDescent="0.25">
      <c r="A6" s="10" t="s">
        <v>10</v>
      </c>
      <c r="B6" s="10"/>
      <c r="C6" s="10"/>
      <c r="D6" s="10">
        <f>SUM(G14,L14,L19,L24,L29,L34,L39,Q14,Q19,Q24,Q29,Q34,Q39,V14,V19,V24,V29,V34,V39)</f>
        <v>1088</v>
      </c>
      <c r="F6" s="5" t="s">
        <v>11</v>
      </c>
      <c r="G6" s="5"/>
      <c r="H6" s="5"/>
      <c r="I6" s="5">
        <f>D6-I5</f>
        <v>306</v>
      </c>
      <c r="K6" s="6" t="s">
        <v>12</v>
      </c>
      <c r="L6" s="6"/>
      <c r="M6" s="6"/>
      <c r="N6" s="6">
        <f>AC12</f>
        <v>263</v>
      </c>
      <c r="P6" s="8" t="s">
        <v>13</v>
      </c>
      <c r="Q6" s="8"/>
      <c r="R6" s="8"/>
      <c r="S6" s="11">
        <f>AF12-AE12</f>
        <v>0</v>
      </c>
      <c r="U6" s="9" t="s">
        <v>14</v>
      </c>
      <c r="V6" s="9"/>
      <c r="W6" s="9"/>
      <c r="X6" s="9">
        <f>AH12-AJ12</f>
        <v>0</v>
      </c>
      <c r="AB6" s="9" t="s">
        <v>14</v>
      </c>
      <c r="AC6" s="9"/>
      <c r="AD6" s="9">
        <f>SUM(X6,X49,X92,X135,X178,X221)</f>
        <v>148</v>
      </c>
    </row>
    <row r="7" spans="1:36" x14ac:dyDescent="0.25">
      <c r="A7" s="12" t="s">
        <v>15</v>
      </c>
      <c r="B7" s="12"/>
      <c r="C7" s="12"/>
      <c r="D7" s="12">
        <f>SUM(G15,L15,L20,L25,L30,L35,L40,Q15,Q20,Q25,Q30,Q35,Q40,V15,V20,V25,V30,V35,V40)</f>
        <v>263</v>
      </c>
      <c r="K7" s="6" t="s">
        <v>16</v>
      </c>
      <c r="L7" s="6"/>
      <c r="M7" s="6"/>
      <c r="N7" s="6">
        <f>AD12</f>
        <v>25.690999999999995</v>
      </c>
      <c r="AB7" s="8" t="s">
        <v>13</v>
      </c>
      <c r="AC7" s="8"/>
      <c r="AD7" s="11">
        <f>SUM(S6,S49,S92,S135,S178)</f>
        <v>0</v>
      </c>
    </row>
    <row r="8" spans="1:36" x14ac:dyDescent="0.25">
      <c r="A8" s="13" t="s">
        <v>17</v>
      </c>
      <c r="B8" s="13"/>
      <c r="C8" s="13"/>
      <c r="D8" s="13">
        <f>COUNTA(F12,K12,K17,K22,K27,K32,K37,P12,P17,P22,P27,P32,P37,U12,U17,U22,U27,U32,U37)</f>
        <v>14</v>
      </c>
    </row>
    <row r="9" spans="1:36" s="14" customFormat="1" x14ac:dyDescent="0.25">
      <c r="K9" s="6" t="s">
        <v>18</v>
      </c>
      <c r="L9" s="6"/>
      <c r="M9" s="6"/>
      <c r="N9" s="6">
        <f>D6-N5</f>
        <v>0</v>
      </c>
      <c r="P9" s="7" t="s">
        <v>19</v>
      </c>
      <c r="Q9" s="8"/>
      <c r="R9" s="8"/>
      <c r="S9" s="8">
        <f>I5-S5</f>
        <v>0</v>
      </c>
    </row>
    <row r="10" spans="1:36" s="14" customFormat="1" ht="15.75" thickBot="1" x14ac:dyDescent="0.3">
      <c r="K10" s="6" t="s">
        <v>20</v>
      </c>
      <c r="L10" s="6"/>
      <c r="M10" s="6"/>
      <c r="N10" s="6">
        <f>D7-N6</f>
        <v>0</v>
      </c>
      <c r="P10" s="15"/>
    </row>
    <row r="11" spans="1:36" ht="15.75" thickBot="1" x14ac:dyDescent="0.3">
      <c r="A11" s="164" t="s">
        <v>21</v>
      </c>
      <c r="B11" s="165"/>
      <c r="C11" s="165"/>
      <c r="D11" s="165"/>
      <c r="E11" s="166"/>
      <c r="F11" s="164" t="s">
        <v>22</v>
      </c>
      <c r="G11" s="165"/>
      <c r="H11" s="165"/>
      <c r="I11" s="165"/>
      <c r="J11" s="166"/>
      <c r="K11" s="164" t="s">
        <v>23</v>
      </c>
      <c r="L11" s="165"/>
      <c r="M11" s="165"/>
      <c r="N11" s="165"/>
      <c r="O11" s="166"/>
      <c r="P11" s="164" t="s">
        <v>24</v>
      </c>
      <c r="Q11" s="165"/>
      <c r="R11" s="165"/>
      <c r="S11" s="165"/>
      <c r="T11" s="166"/>
      <c r="U11" s="164" t="s">
        <v>25</v>
      </c>
      <c r="V11" s="165"/>
      <c r="W11" s="165"/>
      <c r="X11" s="165"/>
      <c r="Y11" s="166"/>
      <c r="AB11" s="163" t="s">
        <v>30</v>
      </c>
      <c r="AC11" s="163"/>
      <c r="AD11" s="163"/>
      <c r="AE11" s="163" t="s">
        <v>31</v>
      </c>
      <c r="AF11" s="163"/>
      <c r="AG11" s="163" t="s">
        <v>32</v>
      </c>
      <c r="AH11" s="163"/>
      <c r="AI11" s="163"/>
      <c r="AJ11" s="163"/>
    </row>
    <row r="12" spans="1:36" x14ac:dyDescent="0.25">
      <c r="A12" s="16"/>
      <c r="B12" s="17"/>
      <c r="C12" s="17"/>
      <c r="D12" s="17"/>
      <c r="E12" s="18"/>
      <c r="F12" s="52"/>
      <c r="G12" s="20"/>
      <c r="H12" s="21"/>
      <c r="I12" s="21"/>
      <c r="J12" s="22"/>
      <c r="K12" s="19" t="s">
        <v>59</v>
      </c>
      <c r="L12" s="55" t="s">
        <v>33</v>
      </c>
      <c r="M12" s="43"/>
      <c r="N12" s="56" t="s">
        <v>33</v>
      </c>
      <c r="O12" s="57" t="s">
        <v>34</v>
      </c>
      <c r="P12" s="19" t="s">
        <v>93</v>
      </c>
      <c r="Q12" s="55" t="s">
        <v>33</v>
      </c>
      <c r="R12" s="43"/>
      <c r="S12" s="56" t="s">
        <v>33</v>
      </c>
      <c r="T12" s="57" t="s">
        <v>34</v>
      </c>
      <c r="U12" s="24" t="s">
        <v>119</v>
      </c>
      <c r="V12" s="55" t="s">
        <v>33</v>
      </c>
      <c r="W12" s="43"/>
      <c r="X12" s="56" t="s">
        <v>33</v>
      </c>
      <c r="Y12" s="57" t="s">
        <v>34</v>
      </c>
      <c r="AB12" s="1">
        <f t="shared" ref="AB12:AJ12" si="0">SUM(AB13:AB30)</f>
        <v>1088</v>
      </c>
      <c r="AC12" s="1">
        <f t="shared" si="0"/>
        <v>263</v>
      </c>
      <c r="AD12" s="1">
        <f t="shared" si="0"/>
        <v>25.690999999999995</v>
      </c>
      <c r="AE12" s="1">
        <f t="shared" si="0"/>
        <v>782</v>
      </c>
      <c r="AF12" s="1">
        <f t="shared" si="0"/>
        <v>782</v>
      </c>
      <c r="AG12" s="1">
        <f t="shared" si="0"/>
        <v>14</v>
      </c>
      <c r="AH12" s="1">
        <f t="shared" si="0"/>
        <v>1088</v>
      </c>
      <c r="AI12" s="1">
        <f t="shared" si="0"/>
        <v>14</v>
      </c>
      <c r="AJ12" s="1">
        <f t="shared" si="0"/>
        <v>1088</v>
      </c>
    </row>
    <row r="13" spans="1:36" x14ac:dyDescent="0.25">
      <c r="A13" s="25"/>
      <c r="B13" s="26"/>
      <c r="C13" s="26"/>
      <c r="D13" s="26"/>
      <c r="E13" s="27"/>
      <c r="F13" s="32"/>
      <c r="G13" s="15"/>
      <c r="H13" s="15"/>
      <c r="I13" s="15"/>
      <c r="J13" s="29"/>
      <c r="K13" s="28"/>
      <c r="L13" s="28"/>
      <c r="M13" s="44"/>
      <c r="N13" s="45"/>
      <c r="O13" s="29"/>
      <c r="P13" s="28"/>
      <c r="Q13" s="28"/>
      <c r="R13" s="44"/>
      <c r="S13" s="45"/>
      <c r="T13" s="29"/>
      <c r="U13" s="24"/>
      <c r="V13" s="28"/>
      <c r="W13" s="44"/>
      <c r="X13" s="45"/>
      <c r="Y13" s="29"/>
      <c r="AB13" s="14">
        <f>IF(L12="TR",L14,"")</f>
        <v>397</v>
      </c>
      <c r="AC13" s="14">
        <f>IF(L12="TR",L15,"")</f>
        <v>10</v>
      </c>
      <c r="AD13" s="14">
        <f>IF(L12="TR",L16,"")</f>
        <v>5.5709999999999997</v>
      </c>
      <c r="AE13" s="14">
        <f>IF(N12="TR",N14,"")</f>
        <v>397</v>
      </c>
      <c r="AF13" s="14">
        <f>IF(L12="TR",N14,"")</f>
        <v>397</v>
      </c>
      <c r="AG13" s="14">
        <f>IF(N12="TR",1,"")</f>
        <v>1</v>
      </c>
      <c r="AH13" s="14">
        <f>IF(N12="TR",L14,"")</f>
        <v>397</v>
      </c>
      <c r="AI13" s="14">
        <f>IF(O12="EF",1,"")</f>
        <v>1</v>
      </c>
      <c r="AJ13" s="14">
        <f>IF(O12="EF",L14,"")</f>
        <v>397</v>
      </c>
    </row>
    <row r="14" spans="1:36" x14ac:dyDescent="0.25">
      <c r="A14" s="25"/>
      <c r="B14" s="26"/>
      <c r="C14" s="26"/>
      <c r="D14" s="26"/>
      <c r="E14" s="27"/>
      <c r="F14" s="32"/>
      <c r="G14" s="53"/>
      <c r="H14" s="15"/>
      <c r="I14" s="53"/>
      <c r="J14" s="31"/>
      <c r="K14" s="15" t="s">
        <v>26</v>
      </c>
      <c r="L14" s="30">
        <v>397</v>
      </c>
      <c r="M14" s="44" t="s">
        <v>27</v>
      </c>
      <c r="N14" s="46">
        <v>397</v>
      </c>
      <c r="O14" s="31"/>
      <c r="P14" s="32" t="s">
        <v>26</v>
      </c>
      <c r="Q14" s="30">
        <v>29</v>
      </c>
      <c r="R14" s="44" t="s">
        <v>27</v>
      </c>
      <c r="S14" s="46">
        <v>27</v>
      </c>
      <c r="T14" s="31"/>
      <c r="U14" s="32" t="s">
        <v>26</v>
      </c>
      <c r="V14" s="30">
        <v>135</v>
      </c>
      <c r="W14" s="44" t="s">
        <v>27</v>
      </c>
      <c r="X14" s="46">
        <v>56</v>
      </c>
      <c r="Y14" s="31"/>
      <c r="AB14" s="14">
        <f>IF(L17="TR",L19,"")</f>
        <v>46</v>
      </c>
      <c r="AC14" s="14">
        <f>IF(L17="TR",L20,"")</f>
        <v>16</v>
      </c>
      <c r="AD14" s="14">
        <f>IF(L17="TR",L21,"")</f>
        <v>1.0680000000000001</v>
      </c>
      <c r="AE14" s="14">
        <f>IF(N17="TR",N19,"")</f>
        <v>44</v>
      </c>
      <c r="AF14" s="14">
        <f>IF(L17="TR",N19,"")</f>
        <v>44</v>
      </c>
      <c r="AG14" s="14">
        <f>IF(N17="TR",1,"")</f>
        <v>1</v>
      </c>
      <c r="AH14" s="14">
        <f>IF(N17="TR",L19,"")</f>
        <v>46</v>
      </c>
      <c r="AI14" s="14">
        <f>IF(O17="EF",1,"")</f>
        <v>1</v>
      </c>
      <c r="AJ14" s="14">
        <f>IF(O17="EF",L19,"")</f>
        <v>46</v>
      </c>
    </row>
    <row r="15" spans="1:36" x14ac:dyDescent="0.25">
      <c r="A15" s="25"/>
      <c r="B15" s="26"/>
      <c r="C15" s="26"/>
      <c r="D15" s="26"/>
      <c r="E15" s="27"/>
      <c r="F15" s="32"/>
      <c r="G15" s="53"/>
      <c r="H15" s="15"/>
      <c r="I15" s="33"/>
      <c r="J15" s="34"/>
      <c r="K15" s="15" t="s">
        <v>28</v>
      </c>
      <c r="L15" s="30">
        <v>10</v>
      </c>
      <c r="M15" s="44"/>
      <c r="N15" s="47"/>
      <c r="O15" s="34"/>
      <c r="P15" s="32" t="s">
        <v>28</v>
      </c>
      <c r="Q15" s="30">
        <v>21</v>
      </c>
      <c r="R15" s="44"/>
      <c r="S15" s="47"/>
      <c r="T15" s="34"/>
      <c r="U15" s="32" t="s">
        <v>28</v>
      </c>
      <c r="V15" s="30">
        <v>48</v>
      </c>
      <c r="W15" s="44"/>
      <c r="X15" s="47"/>
      <c r="Y15" s="34"/>
      <c r="AB15" s="1">
        <f>IF(L22="TR",L24,"")</f>
        <v>59</v>
      </c>
      <c r="AC15" s="1">
        <f>IF(L22="TR",L25,"")</f>
        <v>17</v>
      </c>
      <c r="AD15" s="1">
        <f>IF(L22="TR",L26,"")</f>
        <v>1.6040000000000001</v>
      </c>
      <c r="AE15" s="1">
        <f>IF(N22="TR",N24,"")</f>
        <v>48</v>
      </c>
      <c r="AF15" s="1">
        <f>IF(L22="TR",N24,"")</f>
        <v>48</v>
      </c>
      <c r="AG15" s="1">
        <f>IF(N22="TR",1,"")</f>
        <v>1</v>
      </c>
      <c r="AH15" s="1">
        <f>IF(N22="TR",L24,"")</f>
        <v>59</v>
      </c>
      <c r="AI15" s="1">
        <f>IF(O22="EF",1,"")</f>
        <v>1</v>
      </c>
      <c r="AJ15" s="1">
        <f>IF(O22="EF",L24,"")</f>
        <v>59</v>
      </c>
    </row>
    <row r="16" spans="1:36" ht="15.75" thickBot="1" x14ac:dyDescent="0.3">
      <c r="A16" s="35"/>
      <c r="B16" s="36"/>
      <c r="C16" s="36"/>
      <c r="D16" s="36"/>
      <c r="E16" s="37"/>
      <c r="F16" s="42"/>
      <c r="G16" s="54"/>
      <c r="H16" s="38"/>
      <c r="I16" s="40"/>
      <c r="J16" s="41"/>
      <c r="K16" s="38" t="s">
        <v>29</v>
      </c>
      <c r="L16" s="39">
        <v>5.5709999999999997</v>
      </c>
      <c r="M16" s="48"/>
      <c r="N16" s="49"/>
      <c r="O16" s="41"/>
      <c r="P16" s="42" t="s">
        <v>29</v>
      </c>
      <c r="Q16" s="39">
        <v>0.95699999999999996</v>
      </c>
      <c r="R16" s="48"/>
      <c r="S16" s="49"/>
      <c r="T16" s="41"/>
      <c r="U16" s="42" t="s">
        <v>29</v>
      </c>
      <c r="V16" s="39">
        <v>2.569</v>
      </c>
      <c r="W16" s="48"/>
      <c r="X16" s="49"/>
      <c r="Y16" s="41"/>
      <c r="AB16" s="1">
        <f>IF(L27="TR",L29,"")</f>
        <v>5</v>
      </c>
      <c r="AC16" s="1">
        <f>IF(L27="TR",L30,"")</f>
        <v>3</v>
      </c>
      <c r="AD16" s="1">
        <f>IF(L27="TR",L31,"")</f>
        <v>0.59</v>
      </c>
      <c r="AE16" s="1">
        <f>IF(N27="TR",N29,"")</f>
        <v>0</v>
      </c>
      <c r="AF16" s="1">
        <f>IF(L27="TR",N29,"")</f>
        <v>0</v>
      </c>
      <c r="AG16" s="1">
        <f>IF(N27="TR",1,"")</f>
        <v>1</v>
      </c>
      <c r="AH16" s="1">
        <f>IF(N27="TR",L29,"")</f>
        <v>5</v>
      </c>
      <c r="AI16" s="1">
        <f>IF(O27="EF",1,"")</f>
        <v>1</v>
      </c>
      <c r="AJ16" s="1">
        <f>IF(O27="EF",L29,"")</f>
        <v>5</v>
      </c>
    </row>
    <row r="17" spans="1:36" x14ac:dyDescent="0.25">
      <c r="A17" s="16"/>
      <c r="B17" s="17"/>
      <c r="C17" s="17"/>
      <c r="D17" s="17"/>
      <c r="E17" s="18"/>
      <c r="F17" s="16"/>
      <c r="G17" s="17"/>
      <c r="H17" s="17"/>
      <c r="I17" s="17"/>
      <c r="J17" s="18"/>
      <c r="K17" s="19" t="s">
        <v>81</v>
      </c>
      <c r="L17" s="55" t="s">
        <v>33</v>
      </c>
      <c r="M17" s="43"/>
      <c r="N17" s="56" t="s">
        <v>33</v>
      </c>
      <c r="O17" s="57" t="s">
        <v>34</v>
      </c>
      <c r="P17" s="19" t="s">
        <v>95</v>
      </c>
      <c r="Q17" s="55" t="s">
        <v>33</v>
      </c>
      <c r="R17" s="43"/>
      <c r="S17" s="56" t="s">
        <v>33</v>
      </c>
      <c r="T17" s="57" t="s">
        <v>34</v>
      </c>
      <c r="U17" s="23" t="s">
        <v>120</v>
      </c>
      <c r="V17" s="55" t="s">
        <v>33</v>
      </c>
      <c r="W17" s="43"/>
      <c r="X17" s="56" t="s">
        <v>33</v>
      </c>
      <c r="Y17" s="57" t="s">
        <v>34</v>
      </c>
      <c r="AB17" s="1">
        <f>IF(L32="TR",L34,"")</f>
        <v>13</v>
      </c>
      <c r="AC17" s="1">
        <f>IF(L32="TR",L35,"")</f>
        <v>6</v>
      </c>
      <c r="AD17" s="1">
        <f>IF(L32="TR",L36,"")</f>
        <v>0.17</v>
      </c>
      <c r="AE17" s="1">
        <f>IF(N32="TR",N34,"")</f>
        <v>6</v>
      </c>
      <c r="AF17" s="1">
        <f>IF(L32="TR",N34,"")</f>
        <v>6</v>
      </c>
      <c r="AG17" s="1">
        <f>IF(N32="TR",1,"")</f>
        <v>1</v>
      </c>
      <c r="AH17" s="1">
        <f>IF(N32="TR",L34,"")</f>
        <v>13</v>
      </c>
      <c r="AI17" s="1">
        <f>IF(O32="EF",1,"")</f>
        <v>1</v>
      </c>
      <c r="AJ17" s="1">
        <f>IF(O32="EF",L34,"")</f>
        <v>13</v>
      </c>
    </row>
    <row r="18" spans="1:36" x14ac:dyDescent="0.25">
      <c r="A18" s="25"/>
      <c r="B18" s="26"/>
      <c r="C18" s="26"/>
      <c r="D18" s="26"/>
      <c r="E18" s="27"/>
      <c r="F18" s="25"/>
      <c r="G18" s="26"/>
      <c r="H18" s="26"/>
      <c r="I18" s="26"/>
      <c r="J18" s="27"/>
      <c r="K18" s="28"/>
      <c r="L18" s="28"/>
      <c r="M18" s="44"/>
      <c r="N18" s="45"/>
      <c r="O18" s="29"/>
      <c r="P18" s="28"/>
      <c r="Q18" s="28"/>
      <c r="R18" s="44"/>
      <c r="S18" s="45"/>
      <c r="T18" s="29"/>
      <c r="U18" s="24"/>
      <c r="V18" s="28"/>
      <c r="W18" s="44"/>
      <c r="X18" s="45"/>
      <c r="Y18" s="29"/>
      <c r="AB18" s="1">
        <f>IF(L37="TR",L39,"")</f>
        <v>11</v>
      </c>
      <c r="AC18" s="1">
        <f>IF(L37="TR",L40,"")</f>
        <v>9</v>
      </c>
      <c r="AD18" s="1">
        <f>IF(L37="TR",L41,"")</f>
        <v>0.35</v>
      </c>
      <c r="AE18" s="1">
        <f>IF(N37="TR",N39,"")</f>
        <v>10</v>
      </c>
      <c r="AF18" s="1">
        <f>IF(L37="TR",N39,"")</f>
        <v>10</v>
      </c>
      <c r="AG18" s="1">
        <f>IF(N37="TR",1,"")</f>
        <v>1</v>
      </c>
      <c r="AH18" s="1">
        <f>IF(N37="TR",L39,"")</f>
        <v>11</v>
      </c>
      <c r="AI18" s="1">
        <f>IF(O37="EF",1,"")</f>
        <v>1</v>
      </c>
      <c r="AJ18" s="1">
        <f>IF(O37="EF",L39,"")</f>
        <v>11</v>
      </c>
    </row>
    <row r="19" spans="1:36" x14ac:dyDescent="0.25">
      <c r="A19" s="25"/>
      <c r="B19" s="26"/>
      <c r="C19" s="26"/>
      <c r="D19" s="26"/>
      <c r="E19" s="27"/>
      <c r="F19" s="25"/>
      <c r="G19" s="26"/>
      <c r="H19" s="26"/>
      <c r="I19" s="26"/>
      <c r="J19" s="27"/>
      <c r="K19" s="15" t="s">
        <v>26</v>
      </c>
      <c r="L19" s="30">
        <v>46</v>
      </c>
      <c r="M19" s="44" t="s">
        <v>27</v>
      </c>
      <c r="N19" s="46">
        <v>44</v>
      </c>
      <c r="O19" s="31"/>
      <c r="P19" s="32" t="s">
        <v>26</v>
      </c>
      <c r="Q19" s="30">
        <v>4</v>
      </c>
      <c r="R19" s="44" t="s">
        <v>27</v>
      </c>
      <c r="S19" s="46">
        <v>4</v>
      </c>
      <c r="T19" s="31"/>
      <c r="U19" s="32" t="s">
        <v>26</v>
      </c>
      <c r="V19" s="30">
        <v>287</v>
      </c>
      <c r="W19" s="44" t="s">
        <v>27</v>
      </c>
      <c r="X19" s="46">
        <v>105</v>
      </c>
      <c r="Y19" s="31"/>
      <c r="AB19" s="1">
        <f>IF(Q12="TR",Q14,"")</f>
        <v>29</v>
      </c>
      <c r="AC19" s="1">
        <f>IF(Q12="TR",Q15,"")</f>
        <v>21</v>
      </c>
      <c r="AD19" s="1">
        <f>IF(Q12="TR",Q16,"")</f>
        <v>0.95699999999999996</v>
      </c>
      <c r="AE19" s="1">
        <f>IF(S12="TR",S14,"")</f>
        <v>27</v>
      </c>
      <c r="AF19" s="1">
        <f>IF(Q12="TR",S14,"")</f>
        <v>27</v>
      </c>
      <c r="AG19" s="1">
        <f>IF(S12="TR",1,"")</f>
        <v>1</v>
      </c>
      <c r="AH19" s="1">
        <f>IF(S12="TR",Q14,"")</f>
        <v>29</v>
      </c>
      <c r="AI19" s="1">
        <f>IF(T12="EF",1,"")</f>
        <v>1</v>
      </c>
      <c r="AJ19" s="1">
        <f>IF(T12="EF",Q14,"")</f>
        <v>29</v>
      </c>
    </row>
    <row r="20" spans="1:36" x14ac:dyDescent="0.25">
      <c r="A20" s="25"/>
      <c r="B20" s="26"/>
      <c r="C20" s="26"/>
      <c r="D20" s="26"/>
      <c r="E20" s="27"/>
      <c r="F20" s="25"/>
      <c r="G20" s="26"/>
      <c r="H20" s="26"/>
      <c r="I20" s="26"/>
      <c r="J20" s="27"/>
      <c r="K20" s="15" t="s">
        <v>28</v>
      </c>
      <c r="L20" s="30">
        <v>16</v>
      </c>
      <c r="M20" s="44"/>
      <c r="N20" s="47"/>
      <c r="O20" s="34"/>
      <c r="P20" s="32" t="s">
        <v>28</v>
      </c>
      <c r="Q20" s="30">
        <v>3</v>
      </c>
      <c r="R20" s="44"/>
      <c r="S20" s="47"/>
      <c r="T20" s="34"/>
      <c r="U20" s="32" t="s">
        <v>28</v>
      </c>
      <c r="V20" s="30">
        <v>59</v>
      </c>
      <c r="W20" s="44"/>
      <c r="X20" s="47"/>
      <c r="Y20" s="34"/>
      <c r="AB20" s="1">
        <f>IF(Q17="TR",Q19,"")</f>
        <v>4</v>
      </c>
      <c r="AC20" s="1">
        <f>IF(Q17="TR",Q20,"")</f>
        <v>3</v>
      </c>
      <c r="AD20" s="1">
        <f>IF(Q17="TR",Q21,"")</f>
        <v>7.8E-2</v>
      </c>
      <c r="AE20" s="1">
        <f>IF(S17="TR",S19,"")</f>
        <v>4</v>
      </c>
      <c r="AF20" s="1">
        <f>IF(Q17="TR",S19,"")</f>
        <v>4</v>
      </c>
      <c r="AG20" s="1">
        <f>IF(S17="TR",1,"")</f>
        <v>1</v>
      </c>
      <c r="AH20" s="1">
        <f>IF(S17="TR",Q19,"")</f>
        <v>4</v>
      </c>
      <c r="AI20" s="1">
        <f>IF(T17="EF",1,"")</f>
        <v>1</v>
      </c>
      <c r="AJ20" s="1">
        <f>IF(T17="EF",Q19,"")</f>
        <v>4</v>
      </c>
    </row>
    <row r="21" spans="1:36" ht="15.75" thickBot="1" x14ac:dyDescent="0.3">
      <c r="A21" s="35"/>
      <c r="B21" s="36"/>
      <c r="C21" s="36"/>
      <c r="D21" s="36"/>
      <c r="E21" s="37"/>
      <c r="F21" s="35"/>
      <c r="G21" s="36"/>
      <c r="H21" s="36"/>
      <c r="I21" s="36"/>
      <c r="J21" s="37"/>
      <c r="K21" s="38" t="s">
        <v>29</v>
      </c>
      <c r="L21" s="39">
        <v>1.0680000000000001</v>
      </c>
      <c r="M21" s="48"/>
      <c r="N21" s="49"/>
      <c r="O21" s="41"/>
      <c r="P21" s="42" t="s">
        <v>29</v>
      </c>
      <c r="Q21" s="39">
        <v>7.8E-2</v>
      </c>
      <c r="R21" s="48"/>
      <c r="S21" s="49"/>
      <c r="T21" s="41"/>
      <c r="U21" s="42" t="s">
        <v>29</v>
      </c>
      <c r="V21" s="39">
        <v>10.199</v>
      </c>
      <c r="W21" s="48"/>
      <c r="X21" s="49"/>
      <c r="Y21" s="41"/>
      <c r="AB21" s="1">
        <f>IF(Q22="TR",Q24,"")</f>
        <v>47</v>
      </c>
      <c r="AC21" s="1">
        <f>IF(Q22="TR",Q25,"")</f>
        <v>33</v>
      </c>
      <c r="AD21" s="1">
        <f>IF(Q22="TR",Q26,"")</f>
        <v>1.2430000000000001</v>
      </c>
      <c r="AE21" s="1">
        <f>IF(S22="TR",S24,"")</f>
        <v>47</v>
      </c>
      <c r="AF21" s="1">
        <f>IF(Q22="TR",S24,"")</f>
        <v>47</v>
      </c>
      <c r="AG21" s="1">
        <f>IF(S22="TR",1,"")</f>
        <v>1</v>
      </c>
      <c r="AH21" s="1">
        <f>IF(S22="TR",Q24,"")</f>
        <v>47</v>
      </c>
      <c r="AI21" s="1">
        <f>IF(T22="EF",1,"")</f>
        <v>1</v>
      </c>
      <c r="AJ21" s="1">
        <f>IF(T22="EF",Q24,"")</f>
        <v>47</v>
      </c>
    </row>
    <row r="22" spans="1:36" x14ac:dyDescent="0.25">
      <c r="A22" s="16"/>
      <c r="B22" s="17"/>
      <c r="C22" s="17"/>
      <c r="D22" s="17"/>
      <c r="E22" s="18"/>
      <c r="F22" s="16"/>
      <c r="G22" s="17"/>
      <c r="H22" s="17"/>
      <c r="I22" s="17"/>
      <c r="J22" s="18"/>
      <c r="K22" s="19" t="s">
        <v>82</v>
      </c>
      <c r="L22" s="55" t="s">
        <v>33</v>
      </c>
      <c r="M22" s="43"/>
      <c r="N22" s="56" t="s">
        <v>33</v>
      </c>
      <c r="O22" s="57" t="s">
        <v>34</v>
      </c>
      <c r="P22" s="19" t="s">
        <v>96</v>
      </c>
      <c r="Q22" s="55" t="s">
        <v>33</v>
      </c>
      <c r="R22" s="43"/>
      <c r="S22" s="56" t="s">
        <v>33</v>
      </c>
      <c r="T22" s="57" t="s">
        <v>34</v>
      </c>
      <c r="U22" s="23"/>
      <c r="V22" s="55"/>
      <c r="W22" s="43"/>
      <c r="X22" s="56"/>
      <c r="Y22" s="57"/>
      <c r="AB22" s="1">
        <f>IF(Q27="TR",Q29,"")</f>
        <v>11</v>
      </c>
      <c r="AC22" s="1">
        <f>IF(Q27="TR",Q30,"")</f>
        <v>8</v>
      </c>
      <c r="AD22" s="1">
        <f>IF(Q27="TR",Q31,"")</f>
        <v>0.25</v>
      </c>
      <c r="AE22" s="1">
        <f>IF(S27="TR",S29,"")</f>
        <v>11</v>
      </c>
      <c r="AF22" s="1">
        <f>IF(Q27="TR",S29,"")</f>
        <v>11</v>
      </c>
      <c r="AG22" s="1">
        <f>IF(S27="TR",1,"")</f>
        <v>1</v>
      </c>
      <c r="AH22" s="1">
        <f>IF(S27="TR",Q29,"")</f>
        <v>11</v>
      </c>
      <c r="AI22" s="1">
        <f>IF(T27="EF",1,"")</f>
        <v>1</v>
      </c>
      <c r="AJ22" s="1">
        <f>IF(T27="EF",Q29,"")</f>
        <v>11</v>
      </c>
    </row>
    <row r="23" spans="1:36" x14ac:dyDescent="0.25">
      <c r="A23" s="25"/>
      <c r="B23" s="26"/>
      <c r="C23" s="26"/>
      <c r="D23" s="26"/>
      <c r="E23" s="27"/>
      <c r="F23" s="25"/>
      <c r="G23" s="26"/>
      <c r="H23" s="26"/>
      <c r="I23" s="26"/>
      <c r="J23" s="27"/>
      <c r="K23" s="28"/>
      <c r="L23" s="28"/>
      <c r="M23" s="44"/>
      <c r="N23" s="45"/>
      <c r="O23" s="29"/>
      <c r="P23" s="28"/>
      <c r="Q23" s="28"/>
      <c r="R23" s="44"/>
      <c r="S23" s="45"/>
      <c r="T23" s="29"/>
      <c r="U23" s="24"/>
      <c r="V23" s="28"/>
      <c r="W23" s="44"/>
      <c r="X23" s="45"/>
      <c r="Y23" s="29"/>
      <c r="AB23" s="1">
        <f>IF(Q32="TR",Q34,"")</f>
        <v>32</v>
      </c>
      <c r="AC23" s="1">
        <f>IF(Q32="TR",Q35,"")</f>
        <v>21</v>
      </c>
      <c r="AD23" s="1">
        <f>IF(Q32="TR",Q36,"")</f>
        <v>0.75</v>
      </c>
      <c r="AE23" s="1">
        <f>IF(S32="TR",S34,"")</f>
        <v>19</v>
      </c>
      <c r="AF23" s="1">
        <f>IF(Q32="TR",S34,"")</f>
        <v>19</v>
      </c>
      <c r="AG23" s="1">
        <f>IF(S32="TR",1,"")</f>
        <v>1</v>
      </c>
      <c r="AH23" s="1">
        <f>IF(S32="TR",Q34,"")</f>
        <v>32</v>
      </c>
      <c r="AI23" s="1">
        <f>IF(T32="EF",1,"")</f>
        <v>1</v>
      </c>
      <c r="AJ23" s="1">
        <f>IF(T32="EF",Q34,"")</f>
        <v>32</v>
      </c>
    </row>
    <row r="24" spans="1:36" x14ac:dyDescent="0.25">
      <c r="A24" s="25"/>
      <c r="B24" s="26"/>
      <c r="C24" s="26"/>
      <c r="D24" s="26"/>
      <c r="E24" s="27"/>
      <c r="F24" s="25"/>
      <c r="G24" s="26"/>
      <c r="H24" s="26"/>
      <c r="I24" s="26"/>
      <c r="J24" s="27"/>
      <c r="K24" s="15" t="s">
        <v>26</v>
      </c>
      <c r="L24" s="30">
        <v>59</v>
      </c>
      <c r="M24" s="44" t="s">
        <v>27</v>
      </c>
      <c r="N24" s="46">
        <v>48</v>
      </c>
      <c r="O24" s="31"/>
      <c r="P24" s="32" t="s">
        <v>26</v>
      </c>
      <c r="Q24" s="30">
        <v>47</v>
      </c>
      <c r="R24" s="44" t="s">
        <v>27</v>
      </c>
      <c r="S24" s="46">
        <v>47</v>
      </c>
      <c r="T24" s="31"/>
      <c r="U24" s="32" t="s">
        <v>26</v>
      </c>
      <c r="V24" s="30"/>
      <c r="W24" s="44" t="s">
        <v>27</v>
      </c>
      <c r="X24" s="46"/>
      <c r="Y24" s="31"/>
      <c r="AB24" s="1">
        <f>IF(Q37="TR",Q39,"")</f>
        <v>12</v>
      </c>
      <c r="AC24" s="1">
        <f>IF(Q37="TR",Q40,"")</f>
        <v>9</v>
      </c>
      <c r="AD24" s="1">
        <f>IF(Q37="TR",Q41,"")</f>
        <v>0.29199999999999998</v>
      </c>
      <c r="AE24" s="1">
        <f>IF(S37="TR",S39,"")</f>
        <v>8</v>
      </c>
      <c r="AF24" s="1">
        <f>IF(Q37="TR",S39,"")</f>
        <v>8</v>
      </c>
      <c r="AG24" s="1">
        <f>IF(S37="TR",1,"")</f>
        <v>1</v>
      </c>
      <c r="AH24" s="1">
        <f>IF(S37="TR",Q39,"")</f>
        <v>12</v>
      </c>
      <c r="AI24" s="1">
        <f>IF(T37="EF",1,"")</f>
        <v>1</v>
      </c>
      <c r="AJ24" s="1">
        <f>IF(T37="EF",Q39,"")</f>
        <v>12</v>
      </c>
    </row>
    <row r="25" spans="1:36" x14ac:dyDescent="0.25">
      <c r="A25" s="25"/>
      <c r="B25" s="26"/>
      <c r="C25" s="26"/>
      <c r="D25" s="26"/>
      <c r="E25" s="27"/>
      <c r="F25" s="25"/>
      <c r="G25" s="26"/>
      <c r="H25" s="26"/>
      <c r="I25" s="26"/>
      <c r="J25" s="27"/>
      <c r="K25" s="15" t="s">
        <v>28</v>
      </c>
      <c r="L25" s="30">
        <v>17</v>
      </c>
      <c r="M25" s="44"/>
      <c r="N25" s="47"/>
      <c r="O25" s="34"/>
      <c r="P25" s="32" t="s">
        <v>28</v>
      </c>
      <c r="Q25" s="30">
        <v>33</v>
      </c>
      <c r="R25" s="44"/>
      <c r="S25" s="47"/>
      <c r="T25" s="34"/>
      <c r="U25" s="32" t="s">
        <v>28</v>
      </c>
      <c r="V25" s="30"/>
      <c r="W25" s="44"/>
      <c r="X25" s="47"/>
      <c r="Y25" s="34"/>
      <c r="AB25" s="1">
        <f>IF(V12="TR",V14,"")</f>
        <v>135</v>
      </c>
      <c r="AC25" s="1">
        <f>IF(V12="TR",V15,"")</f>
        <v>48</v>
      </c>
      <c r="AD25" s="1">
        <f>IF(V12="TR",V16,"")</f>
        <v>2.569</v>
      </c>
      <c r="AE25" s="1">
        <f>IF(X12="TR",X14,"")</f>
        <v>56</v>
      </c>
      <c r="AF25" s="1">
        <f>IF(V12="TR",X14,"")</f>
        <v>56</v>
      </c>
      <c r="AG25" s="1">
        <f>IF(X12="TR",1,"")</f>
        <v>1</v>
      </c>
      <c r="AH25" s="1">
        <f>IF(X12="TR",V14,"")</f>
        <v>135</v>
      </c>
      <c r="AI25" s="1">
        <f>IF(Y12="EF",1,"")</f>
        <v>1</v>
      </c>
      <c r="AJ25" s="1">
        <f>IF(Y12="EF",V14,"")</f>
        <v>135</v>
      </c>
    </row>
    <row r="26" spans="1:36" ht="15.75" thickBot="1" x14ac:dyDescent="0.3">
      <c r="A26" s="35"/>
      <c r="B26" s="36"/>
      <c r="C26" s="36"/>
      <c r="D26" s="36"/>
      <c r="E26" s="37"/>
      <c r="F26" s="35"/>
      <c r="G26" s="36"/>
      <c r="H26" s="36"/>
      <c r="I26" s="36"/>
      <c r="J26" s="37"/>
      <c r="K26" s="38" t="s">
        <v>29</v>
      </c>
      <c r="L26" s="39">
        <v>1.6040000000000001</v>
      </c>
      <c r="M26" s="48"/>
      <c r="N26" s="49"/>
      <c r="O26" s="41"/>
      <c r="P26" s="42" t="s">
        <v>29</v>
      </c>
      <c r="Q26" s="39">
        <v>1.2430000000000001</v>
      </c>
      <c r="R26" s="48"/>
      <c r="S26" s="49"/>
      <c r="T26" s="41"/>
      <c r="U26" s="42" t="s">
        <v>29</v>
      </c>
      <c r="V26" s="39"/>
      <c r="W26" s="48"/>
      <c r="X26" s="49"/>
      <c r="Y26" s="41"/>
      <c r="AB26" s="1">
        <f>IF(V17="TR",V19,"")</f>
        <v>287</v>
      </c>
      <c r="AC26" s="1">
        <f>IF(V17="TR",V20,"")</f>
        <v>59</v>
      </c>
      <c r="AD26" s="1">
        <f>IF(V17="TR",V21,"")</f>
        <v>10.199</v>
      </c>
      <c r="AE26" s="1">
        <f>IF(X17="TR",X19,"")</f>
        <v>105</v>
      </c>
      <c r="AF26" s="1">
        <f>IF(V17="TR",X19,"")</f>
        <v>105</v>
      </c>
      <c r="AG26" s="1">
        <f>IF(X17="TR",1,"")</f>
        <v>1</v>
      </c>
      <c r="AH26" s="1">
        <f>IF(X17="TR",V19,"")</f>
        <v>287</v>
      </c>
      <c r="AI26" s="1">
        <f>IF(Y17="EF",1,"")</f>
        <v>1</v>
      </c>
      <c r="AJ26" s="1">
        <f>IF(Y17="EF",V19,"")</f>
        <v>287</v>
      </c>
    </row>
    <row r="27" spans="1:36" x14ac:dyDescent="0.25">
      <c r="A27" s="16"/>
      <c r="B27" s="17"/>
      <c r="C27" s="17"/>
      <c r="D27" s="17"/>
      <c r="E27" s="18"/>
      <c r="F27" s="16"/>
      <c r="G27" s="17"/>
      <c r="H27" s="17"/>
      <c r="I27" s="17"/>
      <c r="J27" s="18"/>
      <c r="K27" s="19" t="s">
        <v>89</v>
      </c>
      <c r="L27" s="55" t="s">
        <v>33</v>
      </c>
      <c r="M27" s="43"/>
      <c r="N27" s="56" t="s">
        <v>33</v>
      </c>
      <c r="O27" s="57" t="s">
        <v>34</v>
      </c>
      <c r="P27" s="19" t="s">
        <v>103</v>
      </c>
      <c r="Q27" s="55" t="s">
        <v>33</v>
      </c>
      <c r="R27" s="43"/>
      <c r="S27" s="56" t="s">
        <v>33</v>
      </c>
      <c r="T27" s="57" t="s">
        <v>34</v>
      </c>
      <c r="U27" s="23"/>
      <c r="V27" s="55"/>
      <c r="W27" s="43"/>
      <c r="X27" s="56"/>
      <c r="Y27" s="57"/>
      <c r="AB27" s="1" t="str">
        <f>IF(V22="TR",V24,"")</f>
        <v/>
      </c>
      <c r="AC27" s="1" t="str">
        <f>IF(V22="TR",V25,"")</f>
        <v/>
      </c>
      <c r="AD27" s="1" t="str">
        <f>IF(V22="TR",V26,"")</f>
        <v/>
      </c>
      <c r="AE27" s="1" t="str">
        <f>IF(X22="TR",X24,"")</f>
        <v/>
      </c>
      <c r="AF27" s="1" t="str">
        <f>IF(V22="TR",X24,"")</f>
        <v/>
      </c>
      <c r="AG27" s="1" t="str">
        <f>IF(X22="TR",1,"")</f>
        <v/>
      </c>
      <c r="AH27" s="1" t="str">
        <f>IF(X22="TR",V24,"")</f>
        <v/>
      </c>
      <c r="AI27" s="1" t="str">
        <f>IF(Y22="EF",1,"")</f>
        <v/>
      </c>
      <c r="AJ27" s="1" t="str">
        <f>IF(Y22="EF",V24,"")</f>
        <v/>
      </c>
    </row>
    <row r="28" spans="1:36" x14ac:dyDescent="0.25">
      <c r="A28" s="25"/>
      <c r="B28" s="26"/>
      <c r="C28" s="26"/>
      <c r="D28" s="26"/>
      <c r="E28" s="27"/>
      <c r="F28" s="25"/>
      <c r="G28" s="26"/>
      <c r="H28" s="26"/>
      <c r="I28" s="26"/>
      <c r="J28" s="27"/>
      <c r="K28" s="28"/>
      <c r="L28" s="28"/>
      <c r="M28" s="44"/>
      <c r="N28" s="45"/>
      <c r="O28" s="29"/>
      <c r="P28" s="28"/>
      <c r="Q28" s="28"/>
      <c r="R28" s="44"/>
      <c r="S28" s="45"/>
      <c r="T28" s="29"/>
      <c r="U28" s="24"/>
      <c r="V28" s="28"/>
      <c r="W28" s="44"/>
      <c r="X28" s="45"/>
      <c r="Y28" s="29"/>
      <c r="AB28" s="1" t="str">
        <f>IF(V27="TR",V29,"")</f>
        <v/>
      </c>
      <c r="AC28" s="1" t="str">
        <f>IF(V27="TR",V30,"")</f>
        <v/>
      </c>
      <c r="AD28" s="1" t="str">
        <f>IF(V27="TR",V31,"")</f>
        <v/>
      </c>
      <c r="AE28" s="1" t="str">
        <f>IF(X27="TR",X29,"")</f>
        <v/>
      </c>
      <c r="AF28" s="1" t="str">
        <f>IF(V27="TR",X29,"")</f>
        <v/>
      </c>
      <c r="AG28" s="1" t="str">
        <f>IF(X27="TR",1,"")</f>
        <v/>
      </c>
      <c r="AH28" s="1" t="str">
        <f>IF(X27="TR",V29,"")</f>
        <v/>
      </c>
      <c r="AI28" s="1" t="str">
        <f>IF(Y27="EF",1,"")</f>
        <v/>
      </c>
      <c r="AJ28" s="1" t="str">
        <f>IF(Y27="EF",V29,"")</f>
        <v/>
      </c>
    </row>
    <row r="29" spans="1:36" x14ac:dyDescent="0.25">
      <c r="A29" s="25"/>
      <c r="B29" s="26"/>
      <c r="C29" s="26"/>
      <c r="D29" s="26"/>
      <c r="E29" s="27"/>
      <c r="F29" s="25"/>
      <c r="G29" s="26"/>
      <c r="H29" s="26"/>
      <c r="I29" s="26"/>
      <c r="J29" s="27"/>
      <c r="K29" s="15" t="s">
        <v>26</v>
      </c>
      <c r="L29" s="30">
        <v>5</v>
      </c>
      <c r="M29" s="44" t="s">
        <v>27</v>
      </c>
      <c r="N29" s="46">
        <v>0</v>
      </c>
      <c r="O29" s="31"/>
      <c r="P29" s="32" t="s">
        <v>26</v>
      </c>
      <c r="Q29" s="30">
        <v>11</v>
      </c>
      <c r="R29" s="44" t="s">
        <v>27</v>
      </c>
      <c r="S29" s="46">
        <v>11</v>
      </c>
      <c r="T29" s="31"/>
      <c r="U29" s="32" t="s">
        <v>26</v>
      </c>
      <c r="V29" s="30"/>
      <c r="W29" s="44" t="s">
        <v>27</v>
      </c>
      <c r="X29" s="46"/>
      <c r="Y29" s="31"/>
      <c r="AB29" s="1" t="str">
        <f>IF(V32="TR",V34,"")</f>
        <v/>
      </c>
      <c r="AC29" s="1" t="str">
        <f>IF(V32="TR",V35,"")</f>
        <v/>
      </c>
      <c r="AD29" s="1" t="str">
        <f>IF(V32="TR",V36,"")</f>
        <v/>
      </c>
      <c r="AE29" s="1" t="str">
        <f>IF(X32="TR",X34,"")</f>
        <v/>
      </c>
      <c r="AF29" s="1" t="str">
        <f>IF(V32="TR",X34,"")</f>
        <v/>
      </c>
      <c r="AG29" s="1" t="str">
        <f>IF(X32="TR",1,"")</f>
        <v/>
      </c>
      <c r="AH29" s="1" t="str">
        <f>IF(X32="TR",V34,"")</f>
        <v/>
      </c>
      <c r="AI29" s="1" t="str">
        <f>IF(Y32="EF",1,"")</f>
        <v/>
      </c>
      <c r="AJ29" s="1" t="str">
        <f>IF(Y32="EF",V34,"")</f>
        <v/>
      </c>
    </row>
    <row r="30" spans="1:36" x14ac:dyDescent="0.25">
      <c r="A30" s="25"/>
      <c r="B30" s="26"/>
      <c r="C30" s="26"/>
      <c r="D30" s="26"/>
      <c r="E30" s="27"/>
      <c r="F30" s="25"/>
      <c r="G30" s="26"/>
      <c r="H30" s="26"/>
      <c r="I30" s="26"/>
      <c r="J30" s="27"/>
      <c r="K30" s="15" t="s">
        <v>28</v>
      </c>
      <c r="L30" s="30">
        <v>3</v>
      </c>
      <c r="M30" s="44"/>
      <c r="N30" s="47"/>
      <c r="O30" s="34"/>
      <c r="P30" s="32" t="s">
        <v>28</v>
      </c>
      <c r="Q30" s="30">
        <v>8</v>
      </c>
      <c r="R30" s="44"/>
      <c r="S30" s="47"/>
      <c r="T30" s="34"/>
      <c r="U30" s="32" t="s">
        <v>28</v>
      </c>
      <c r="V30" s="30"/>
      <c r="W30" s="44"/>
      <c r="X30" s="47"/>
      <c r="Y30" s="34"/>
      <c r="AB30" s="1" t="str">
        <f>IF(V37="TR",V39,"")</f>
        <v/>
      </c>
      <c r="AC30" s="1" t="str">
        <f>IF(V37="TR",V40,"")</f>
        <v/>
      </c>
      <c r="AD30" s="1" t="str">
        <f>IF(V37="TR",V41,"")</f>
        <v/>
      </c>
      <c r="AE30" s="1" t="str">
        <f>IF(X37="TR",X39,"")</f>
        <v/>
      </c>
      <c r="AF30" s="1" t="str">
        <f>IF(V37="TR",X39,"")</f>
        <v/>
      </c>
      <c r="AG30" s="1" t="str">
        <f>IF(X37="TR",1,"")</f>
        <v/>
      </c>
      <c r="AH30" s="1" t="str">
        <f>IF(X37="TR",V39,"")</f>
        <v/>
      </c>
      <c r="AI30" s="1" t="str">
        <f>IF(Y37="EF",1,"")</f>
        <v/>
      </c>
      <c r="AJ30" s="1" t="str">
        <f>IF(Y37="EF",V39,"")</f>
        <v/>
      </c>
    </row>
    <row r="31" spans="1:36" ht="15.75" thickBot="1" x14ac:dyDescent="0.3">
      <c r="A31" s="35"/>
      <c r="B31" s="36"/>
      <c r="C31" s="36"/>
      <c r="D31" s="36"/>
      <c r="E31" s="37"/>
      <c r="F31" s="35"/>
      <c r="G31" s="36"/>
      <c r="H31" s="36"/>
      <c r="I31" s="36"/>
      <c r="J31" s="37"/>
      <c r="K31" s="38" t="s">
        <v>29</v>
      </c>
      <c r="L31" s="39">
        <v>0.59</v>
      </c>
      <c r="M31" s="48"/>
      <c r="N31" s="49"/>
      <c r="O31" s="41"/>
      <c r="P31" s="42" t="s">
        <v>29</v>
      </c>
      <c r="Q31" s="39">
        <v>0.25</v>
      </c>
      <c r="R31" s="48"/>
      <c r="S31" s="49"/>
      <c r="T31" s="41"/>
      <c r="U31" s="42" t="s">
        <v>29</v>
      </c>
      <c r="V31" s="39"/>
      <c r="W31" s="48"/>
      <c r="X31" s="49"/>
      <c r="Y31" s="41"/>
    </row>
    <row r="32" spans="1:36" x14ac:dyDescent="0.25">
      <c r="A32" s="16"/>
      <c r="B32" s="17"/>
      <c r="C32" s="17"/>
      <c r="D32" s="17"/>
      <c r="E32" s="18"/>
      <c r="F32" s="16"/>
      <c r="G32" s="17"/>
      <c r="H32" s="17"/>
      <c r="I32" s="17"/>
      <c r="J32" s="18"/>
      <c r="K32" s="19" t="s">
        <v>90</v>
      </c>
      <c r="L32" s="55" t="s">
        <v>33</v>
      </c>
      <c r="M32" s="43"/>
      <c r="N32" s="56" t="s">
        <v>33</v>
      </c>
      <c r="O32" s="57" t="s">
        <v>34</v>
      </c>
      <c r="P32" s="19" t="s">
        <v>104</v>
      </c>
      <c r="Q32" s="55" t="s">
        <v>33</v>
      </c>
      <c r="R32" s="43"/>
      <c r="S32" s="56" t="s">
        <v>33</v>
      </c>
      <c r="T32" s="57" t="s">
        <v>34</v>
      </c>
      <c r="U32" s="23"/>
      <c r="V32" s="55"/>
      <c r="W32" s="43"/>
      <c r="X32" s="56"/>
      <c r="Y32" s="57"/>
    </row>
    <row r="33" spans="1:25" x14ac:dyDescent="0.25">
      <c r="A33" s="25"/>
      <c r="B33" s="26"/>
      <c r="C33" s="26"/>
      <c r="D33" s="26"/>
      <c r="E33" s="27"/>
      <c r="F33" s="25"/>
      <c r="G33" s="26"/>
      <c r="H33" s="26"/>
      <c r="I33" s="26"/>
      <c r="J33" s="27"/>
      <c r="K33" s="28"/>
      <c r="L33" s="28"/>
      <c r="M33" s="44"/>
      <c r="N33" s="45"/>
      <c r="O33" s="29"/>
      <c r="P33" s="28"/>
      <c r="Q33" s="28"/>
      <c r="R33" s="44"/>
      <c r="S33" s="45"/>
      <c r="T33" s="29"/>
      <c r="U33" s="24"/>
      <c r="V33" s="28"/>
      <c r="W33" s="44"/>
      <c r="X33" s="45"/>
      <c r="Y33" s="29"/>
    </row>
    <row r="34" spans="1:25" x14ac:dyDescent="0.25">
      <c r="A34" s="25"/>
      <c r="B34" s="26"/>
      <c r="C34" s="26"/>
      <c r="D34" s="26"/>
      <c r="E34" s="27"/>
      <c r="F34" s="25"/>
      <c r="G34" s="26"/>
      <c r="H34" s="26"/>
      <c r="I34" s="26"/>
      <c r="J34" s="27"/>
      <c r="K34" s="15" t="s">
        <v>26</v>
      </c>
      <c r="L34" s="30">
        <v>13</v>
      </c>
      <c r="M34" s="44" t="s">
        <v>27</v>
      </c>
      <c r="N34" s="46">
        <v>6</v>
      </c>
      <c r="O34" s="31"/>
      <c r="P34" s="32" t="s">
        <v>26</v>
      </c>
      <c r="Q34" s="30">
        <v>32</v>
      </c>
      <c r="R34" s="44" t="s">
        <v>27</v>
      </c>
      <c r="S34" s="46">
        <v>19</v>
      </c>
      <c r="T34" s="31"/>
      <c r="U34" s="32" t="s">
        <v>26</v>
      </c>
      <c r="V34" s="30"/>
      <c r="W34" s="44" t="s">
        <v>27</v>
      </c>
      <c r="X34" s="46"/>
      <c r="Y34" s="31"/>
    </row>
    <row r="35" spans="1:25" x14ac:dyDescent="0.25">
      <c r="A35" s="25"/>
      <c r="B35" s="26"/>
      <c r="C35" s="26"/>
      <c r="D35" s="26"/>
      <c r="E35" s="27"/>
      <c r="F35" s="25"/>
      <c r="G35" s="26"/>
      <c r="H35" s="26"/>
      <c r="I35" s="26"/>
      <c r="J35" s="27"/>
      <c r="K35" s="15" t="s">
        <v>28</v>
      </c>
      <c r="L35" s="30">
        <v>6</v>
      </c>
      <c r="M35" s="44"/>
      <c r="N35" s="47"/>
      <c r="O35" s="34"/>
      <c r="P35" s="32" t="s">
        <v>28</v>
      </c>
      <c r="Q35" s="30">
        <v>21</v>
      </c>
      <c r="R35" s="44"/>
      <c r="S35" s="47"/>
      <c r="T35" s="34"/>
      <c r="U35" s="32" t="s">
        <v>28</v>
      </c>
      <c r="V35" s="30"/>
      <c r="W35" s="44"/>
      <c r="X35" s="47"/>
      <c r="Y35" s="34"/>
    </row>
    <row r="36" spans="1:25" ht="15.75" thickBot="1" x14ac:dyDescent="0.3">
      <c r="A36" s="35"/>
      <c r="B36" s="36"/>
      <c r="C36" s="36"/>
      <c r="D36" s="36"/>
      <c r="E36" s="37"/>
      <c r="F36" s="35"/>
      <c r="G36" s="36"/>
      <c r="H36" s="36"/>
      <c r="I36" s="36"/>
      <c r="J36" s="37"/>
      <c r="K36" s="38" t="s">
        <v>29</v>
      </c>
      <c r="L36" s="39">
        <v>0.17</v>
      </c>
      <c r="M36" s="48"/>
      <c r="N36" s="49"/>
      <c r="O36" s="41"/>
      <c r="P36" s="42" t="s">
        <v>29</v>
      </c>
      <c r="Q36" s="39">
        <v>0.75</v>
      </c>
      <c r="R36" s="48"/>
      <c r="S36" s="49"/>
      <c r="T36" s="41"/>
      <c r="U36" s="42" t="s">
        <v>29</v>
      </c>
      <c r="V36" s="39"/>
      <c r="W36" s="48"/>
      <c r="X36" s="49"/>
      <c r="Y36" s="41"/>
    </row>
    <row r="37" spans="1:25" x14ac:dyDescent="0.25">
      <c r="A37" s="16"/>
      <c r="B37" s="17"/>
      <c r="C37" s="17"/>
      <c r="D37" s="17"/>
      <c r="E37" s="18"/>
      <c r="F37" s="16"/>
      <c r="G37" s="17"/>
      <c r="H37" s="17"/>
      <c r="I37" s="17"/>
      <c r="J37" s="18"/>
      <c r="K37" s="19" t="s">
        <v>91</v>
      </c>
      <c r="L37" s="55" t="s">
        <v>33</v>
      </c>
      <c r="M37" s="43"/>
      <c r="N37" s="56" t="s">
        <v>33</v>
      </c>
      <c r="O37" s="57" t="s">
        <v>34</v>
      </c>
      <c r="P37" s="19" t="s">
        <v>112</v>
      </c>
      <c r="Q37" s="55" t="s">
        <v>33</v>
      </c>
      <c r="R37" s="43"/>
      <c r="S37" s="56" t="s">
        <v>33</v>
      </c>
      <c r="T37" s="57" t="s">
        <v>34</v>
      </c>
      <c r="U37" s="23"/>
      <c r="V37" s="55"/>
      <c r="W37" s="43"/>
      <c r="X37" s="56"/>
      <c r="Y37" s="57"/>
    </row>
    <row r="38" spans="1:25" x14ac:dyDescent="0.25">
      <c r="A38" s="25"/>
      <c r="B38" s="26"/>
      <c r="C38" s="26"/>
      <c r="D38" s="26"/>
      <c r="E38" s="27"/>
      <c r="F38" s="25"/>
      <c r="G38" s="26"/>
      <c r="H38" s="26"/>
      <c r="I38" s="26"/>
      <c r="J38" s="27"/>
      <c r="K38" s="28"/>
      <c r="L38" s="28"/>
      <c r="M38" s="44"/>
      <c r="N38" s="45"/>
      <c r="O38" s="29"/>
      <c r="P38" s="28"/>
      <c r="Q38" s="28"/>
      <c r="R38" s="44"/>
      <c r="S38" s="45"/>
      <c r="T38" s="29"/>
      <c r="U38" s="24"/>
      <c r="V38" s="28"/>
      <c r="W38" s="44"/>
      <c r="X38" s="45"/>
      <c r="Y38" s="29"/>
    </row>
    <row r="39" spans="1:25" x14ac:dyDescent="0.25">
      <c r="A39" s="25"/>
      <c r="B39" s="26"/>
      <c r="C39" s="26"/>
      <c r="D39" s="26"/>
      <c r="E39" s="27"/>
      <c r="F39" s="25"/>
      <c r="G39" s="26"/>
      <c r="H39" s="26"/>
      <c r="I39" s="26"/>
      <c r="J39" s="27"/>
      <c r="K39" s="15" t="s">
        <v>26</v>
      </c>
      <c r="L39" s="30">
        <v>11</v>
      </c>
      <c r="M39" s="44" t="s">
        <v>27</v>
      </c>
      <c r="N39" s="46">
        <v>10</v>
      </c>
      <c r="O39" s="31"/>
      <c r="P39" s="32" t="s">
        <v>26</v>
      </c>
      <c r="Q39" s="30">
        <v>12</v>
      </c>
      <c r="R39" s="44" t="s">
        <v>27</v>
      </c>
      <c r="S39" s="46">
        <v>8</v>
      </c>
      <c r="T39" s="31"/>
      <c r="U39" s="32" t="s">
        <v>26</v>
      </c>
      <c r="V39" s="30"/>
      <c r="W39" s="44" t="s">
        <v>27</v>
      </c>
      <c r="X39" s="46"/>
      <c r="Y39" s="31"/>
    </row>
    <row r="40" spans="1:25" x14ac:dyDescent="0.25">
      <c r="A40" s="25"/>
      <c r="B40" s="26"/>
      <c r="C40" s="26"/>
      <c r="D40" s="26"/>
      <c r="E40" s="27"/>
      <c r="F40" s="25"/>
      <c r="G40" s="26"/>
      <c r="H40" s="26"/>
      <c r="I40" s="26"/>
      <c r="J40" s="27"/>
      <c r="K40" s="15" t="s">
        <v>28</v>
      </c>
      <c r="L40" s="30">
        <v>9</v>
      </c>
      <c r="M40" s="44"/>
      <c r="N40" s="47"/>
      <c r="O40" s="34"/>
      <c r="P40" s="32" t="s">
        <v>28</v>
      </c>
      <c r="Q40" s="30">
        <v>9</v>
      </c>
      <c r="R40" s="44"/>
      <c r="S40" s="47"/>
      <c r="T40" s="34"/>
      <c r="U40" s="32" t="s">
        <v>28</v>
      </c>
      <c r="V40" s="30"/>
      <c r="W40" s="44"/>
      <c r="X40" s="47"/>
      <c r="Y40" s="34"/>
    </row>
    <row r="41" spans="1:25" ht="15.75" thickBot="1" x14ac:dyDescent="0.3">
      <c r="A41" s="35"/>
      <c r="B41" s="36"/>
      <c r="C41" s="36"/>
      <c r="D41" s="36"/>
      <c r="E41" s="37"/>
      <c r="F41" s="35"/>
      <c r="G41" s="36"/>
      <c r="H41" s="36"/>
      <c r="I41" s="36"/>
      <c r="J41" s="37"/>
      <c r="K41" s="38" t="s">
        <v>29</v>
      </c>
      <c r="L41" s="39">
        <v>0.35</v>
      </c>
      <c r="M41" s="48"/>
      <c r="N41" s="49"/>
      <c r="O41" s="41"/>
      <c r="P41" s="42" t="s">
        <v>29</v>
      </c>
      <c r="Q41" s="39">
        <v>0.29199999999999998</v>
      </c>
      <c r="R41" s="48"/>
      <c r="S41" s="49"/>
      <c r="T41" s="41"/>
      <c r="U41" s="42" t="s">
        <v>29</v>
      </c>
      <c r="V41" s="39"/>
      <c r="W41" s="48"/>
      <c r="X41" s="49"/>
      <c r="Y41" s="41"/>
    </row>
    <row r="43" spans="1:25" ht="15.75" thickBot="1" x14ac:dyDescent="0.3"/>
    <row r="44" spans="1:25" ht="62.25" thickBot="1" x14ac:dyDescent="0.95">
      <c r="A44" s="159">
        <f>A1+1</f>
        <v>42500</v>
      </c>
      <c r="B44" s="160"/>
      <c r="C44" s="160"/>
      <c r="D44" s="160"/>
      <c r="E44" s="160"/>
      <c r="F44" s="160"/>
      <c r="G44" s="160"/>
      <c r="H44" s="160"/>
      <c r="I44" s="160"/>
      <c r="J44" s="160"/>
      <c r="K44" s="160"/>
      <c r="L44" s="160"/>
      <c r="M44" s="160"/>
      <c r="N44" s="160"/>
      <c r="O44" s="160"/>
      <c r="P44" s="160"/>
      <c r="Q44" s="160"/>
      <c r="R44" s="160"/>
      <c r="S44" s="160"/>
      <c r="T44" s="160"/>
      <c r="U44" s="160"/>
      <c r="V44" s="160"/>
      <c r="W44" s="160"/>
      <c r="X44" s="160"/>
      <c r="Y44" s="161"/>
    </row>
    <row r="45" spans="1:25" ht="21" x14ac:dyDescent="0.35">
      <c r="A45" s="51"/>
      <c r="B45" s="51"/>
      <c r="C45" s="51"/>
      <c r="D45" s="51"/>
      <c r="E45" s="51"/>
      <c r="F45" s="51"/>
      <c r="G45" s="51"/>
      <c r="H45" s="51"/>
      <c r="I45" s="51"/>
      <c r="J45" s="51"/>
      <c r="K45" s="51"/>
      <c r="L45" s="51"/>
      <c r="M45" s="51"/>
      <c r="N45" s="51"/>
      <c r="O45" s="51"/>
      <c r="P45" s="51"/>
      <c r="Q45" s="51"/>
      <c r="R45" s="51"/>
      <c r="S45" s="51"/>
      <c r="T45" s="51"/>
      <c r="U45" s="51"/>
      <c r="V45" s="51"/>
      <c r="W45" s="51"/>
      <c r="X45" s="51"/>
      <c r="Y45" s="51"/>
    </row>
    <row r="46" spans="1:25" ht="21" x14ac:dyDescent="0.35">
      <c r="A46" s="51"/>
      <c r="B46" s="51"/>
      <c r="C46" s="51"/>
      <c r="D46" s="51"/>
      <c r="E46" s="51"/>
      <c r="F46" s="51"/>
      <c r="G46" s="51"/>
      <c r="H46" s="51"/>
      <c r="I46" s="51"/>
      <c r="J46" s="51"/>
      <c r="K46" s="51"/>
      <c r="L46" s="51"/>
      <c r="M46" s="51"/>
      <c r="N46" s="51"/>
      <c r="O46" s="51"/>
      <c r="P46" s="51"/>
      <c r="Q46" s="51"/>
      <c r="R46" s="51"/>
      <c r="S46" s="51"/>
      <c r="T46" s="51"/>
      <c r="U46" s="51"/>
      <c r="V46" s="51"/>
      <c r="W46" s="51"/>
      <c r="X46" s="51"/>
      <c r="Y46" s="51"/>
    </row>
    <row r="47" spans="1:25" ht="21" x14ac:dyDescent="0.35">
      <c r="A47" s="162" t="s">
        <v>0</v>
      </c>
      <c r="B47" s="162"/>
      <c r="C47" s="162"/>
      <c r="D47" s="162"/>
      <c r="E47" s="51"/>
      <c r="F47" s="162" t="s">
        <v>1</v>
      </c>
      <c r="G47" s="162"/>
      <c r="H47" s="162"/>
      <c r="I47" s="162"/>
      <c r="J47" s="51"/>
      <c r="K47" s="162" t="s">
        <v>2</v>
      </c>
      <c r="L47" s="162"/>
      <c r="M47" s="162"/>
      <c r="N47" s="162"/>
      <c r="O47" s="51"/>
      <c r="P47" s="162" t="s">
        <v>3</v>
      </c>
      <c r="Q47" s="162"/>
      <c r="R47" s="162"/>
      <c r="S47" s="162"/>
      <c r="T47" s="51"/>
      <c r="U47" s="162" t="s">
        <v>4</v>
      </c>
      <c r="V47" s="162"/>
      <c r="W47" s="162"/>
      <c r="X47" s="162"/>
      <c r="Y47" s="51"/>
    </row>
    <row r="48" spans="1:25" x14ac:dyDescent="0.25">
      <c r="A48" s="3" t="s">
        <v>5</v>
      </c>
      <c r="B48" s="3"/>
      <c r="C48" s="3"/>
      <c r="D48" s="3">
        <f>SUM(L59,L64,L69,L74,L79,L84,Q59,Q64,Q69,Q74,Q79,Q84,V59,V64,V69,V74,V79,V84)</f>
        <v>23.454000000000004</v>
      </c>
      <c r="E48" s="4"/>
      <c r="F48" s="5" t="s">
        <v>6</v>
      </c>
      <c r="G48" s="5"/>
      <c r="H48" s="5"/>
      <c r="I48" s="5">
        <f>SUM(N57,N62,N67,N72,N77,N82,S57,S62,S67,S72,S77,S82,X57,X62,X67,X72,X77,X82)</f>
        <v>633</v>
      </c>
      <c r="J48" s="4"/>
      <c r="K48" s="6" t="s">
        <v>7</v>
      </c>
      <c r="L48" s="6"/>
      <c r="M48" s="6"/>
      <c r="N48" s="6">
        <f>AB55</f>
        <v>1053</v>
      </c>
      <c r="O48" s="4"/>
      <c r="P48" s="7" t="s">
        <v>8</v>
      </c>
      <c r="Q48" s="8"/>
      <c r="R48" s="8"/>
      <c r="S48" s="8">
        <f>AE55</f>
        <v>633</v>
      </c>
      <c r="T48" s="4"/>
      <c r="U48" s="9" t="s">
        <v>9</v>
      </c>
      <c r="V48" s="9"/>
      <c r="W48" s="9"/>
      <c r="X48" s="9">
        <f>AG55-AI55</f>
        <v>2</v>
      </c>
      <c r="Y48" s="4"/>
    </row>
    <row r="49" spans="1:36" x14ac:dyDescent="0.25">
      <c r="A49" s="10" t="s">
        <v>10</v>
      </c>
      <c r="B49" s="10"/>
      <c r="C49" s="10"/>
      <c r="D49" s="10">
        <f>SUM(L57,L62,L67,L72,L77,L82,Q57,Q62,Q67,Q72,Q77,Q82,V57,V62,V67,V72,V77,V82)</f>
        <v>1053</v>
      </c>
      <c r="F49" s="5" t="s">
        <v>11</v>
      </c>
      <c r="G49" s="5"/>
      <c r="H49" s="5"/>
      <c r="I49" s="5">
        <f>D49-I48</f>
        <v>420</v>
      </c>
      <c r="K49" s="6" t="s">
        <v>12</v>
      </c>
      <c r="L49" s="6"/>
      <c r="M49" s="6"/>
      <c r="N49" s="6">
        <f>AC55</f>
        <v>190</v>
      </c>
      <c r="P49" s="8" t="s">
        <v>13</v>
      </c>
      <c r="Q49" s="8"/>
      <c r="R49" s="8"/>
      <c r="S49" s="11">
        <f>AF55-AE55</f>
        <v>0</v>
      </c>
      <c r="U49" s="9" t="s">
        <v>14</v>
      </c>
      <c r="V49" s="9"/>
      <c r="W49" s="9"/>
      <c r="X49" s="9">
        <f>AH55-AJ55</f>
        <v>38</v>
      </c>
    </row>
    <row r="50" spans="1:36" x14ac:dyDescent="0.25">
      <c r="A50" s="12" t="s">
        <v>15</v>
      </c>
      <c r="B50" s="12"/>
      <c r="C50" s="12"/>
      <c r="D50" s="12">
        <f>SUM(L58,L63,L68,L73,L78,L83,Q58,Q63,Q68,Q73,Q78,Q83,V58,V63,V68,V73,V78,V83)</f>
        <v>190</v>
      </c>
      <c r="K50" s="6" t="s">
        <v>16</v>
      </c>
      <c r="L50" s="6"/>
      <c r="M50" s="6"/>
      <c r="N50" s="6">
        <f>AD55</f>
        <v>23.454000000000004</v>
      </c>
    </row>
    <row r="51" spans="1:36" x14ac:dyDescent="0.25">
      <c r="A51" s="13" t="s">
        <v>17</v>
      </c>
      <c r="B51" s="13"/>
      <c r="C51" s="13"/>
      <c r="D51" s="13">
        <f>COUNTA(K55,K60,K65,K70,K75,K80,P55,P60,P65,P70,P75,P80,U55,U60,U65,U70,U75,U80)</f>
        <v>16</v>
      </c>
    </row>
    <row r="52" spans="1:36" s="14" customFormat="1" x14ac:dyDescent="0.25">
      <c r="K52" s="6" t="s">
        <v>18</v>
      </c>
      <c r="L52" s="6"/>
      <c r="M52" s="6"/>
      <c r="N52" s="6">
        <f>D49-N48</f>
        <v>0</v>
      </c>
      <c r="P52" s="7" t="s">
        <v>19</v>
      </c>
      <c r="Q52" s="8"/>
      <c r="R52" s="8"/>
      <c r="S52" s="8">
        <f>I48-S48</f>
        <v>0</v>
      </c>
    </row>
    <row r="53" spans="1:36" s="14" customFormat="1" ht="15.75" thickBot="1" x14ac:dyDescent="0.3">
      <c r="K53" s="6" t="s">
        <v>20</v>
      </c>
      <c r="L53" s="6"/>
      <c r="M53" s="6"/>
      <c r="N53" s="6">
        <f>D50-N49</f>
        <v>0</v>
      </c>
      <c r="P53" s="15"/>
    </row>
    <row r="54" spans="1:36" ht="15.75" thickBot="1" x14ac:dyDescent="0.3">
      <c r="A54" s="167" t="s">
        <v>21</v>
      </c>
      <c r="B54" s="167"/>
      <c r="C54" s="167"/>
      <c r="D54" s="167"/>
      <c r="E54" s="167"/>
      <c r="F54" s="164" t="s">
        <v>22</v>
      </c>
      <c r="G54" s="165"/>
      <c r="H54" s="165"/>
      <c r="I54" s="165"/>
      <c r="J54" s="166"/>
      <c r="K54" s="164" t="s">
        <v>23</v>
      </c>
      <c r="L54" s="165"/>
      <c r="M54" s="165"/>
      <c r="N54" s="165"/>
      <c r="O54" s="166"/>
      <c r="P54" s="164" t="s">
        <v>24</v>
      </c>
      <c r="Q54" s="165"/>
      <c r="R54" s="165"/>
      <c r="S54" s="165"/>
      <c r="T54" s="166"/>
      <c r="U54" s="164" t="s">
        <v>25</v>
      </c>
      <c r="V54" s="165"/>
      <c r="W54" s="165"/>
      <c r="X54" s="165"/>
      <c r="Y54" s="168"/>
      <c r="AB54" s="163" t="s">
        <v>30</v>
      </c>
      <c r="AC54" s="163"/>
      <c r="AD54" s="163"/>
      <c r="AE54" s="163" t="s">
        <v>31</v>
      </c>
      <c r="AF54" s="163"/>
      <c r="AG54" s="163" t="s">
        <v>32</v>
      </c>
      <c r="AH54" s="163"/>
      <c r="AI54" s="163"/>
      <c r="AJ54" s="163"/>
    </row>
    <row r="55" spans="1:36" x14ac:dyDescent="0.25">
      <c r="A55" s="16"/>
      <c r="B55" s="17"/>
      <c r="C55" s="17"/>
      <c r="D55" s="17"/>
      <c r="E55" s="18"/>
      <c r="F55" s="16"/>
      <c r="G55" s="17"/>
      <c r="H55" s="17"/>
      <c r="I55" s="17"/>
      <c r="J55" s="18"/>
      <c r="K55" s="19" t="s">
        <v>83</v>
      </c>
      <c r="L55" s="55" t="s">
        <v>33</v>
      </c>
      <c r="M55" s="43"/>
      <c r="N55" s="56" t="s">
        <v>33</v>
      </c>
      <c r="O55" s="57"/>
      <c r="P55" s="23" t="s">
        <v>108</v>
      </c>
      <c r="Q55" s="55" t="s">
        <v>33</v>
      </c>
      <c r="R55" s="43"/>
      <c r="S55" s="56" t="s">
        <v>33</v>
      </c>
      <c r="T55" s="57" t="s">
        <v>34</v>
      </c>
      <c r="U55" s="24" t="s">
        <v>138</v>
      </c>
      <c r="V55" s="55" t="s">
        <v>33</v>
      </c>
      <c r="W55" s="43"/>
      <c r="X55" s="56" t="s">
        <v>33</v>
      </c>
      <c r="Y55" s="57" t="s">
        <v>34</v>
      </c>
      <c r="AB55" s="1">
        <f t="shared" ref="AB55:AJ55" si="1">SUM(AB56:AB73)</f>
        <v>1053</v>
      </c>
      <c r="AC55" s="1">
        <f t="shared" si="1"/>
        <v>190</v>
      </c>
      <c r="AD55" s="1">
        <f t="shared" si="1"/>
        <v>23.454000000000004</v>
      </c>
      <c r="AE55" s="1">
        <f t="shared" si="1"/>
        <v>633</v>
      </c>
      <c r="AF55" s="1">
        <f t="shared" si="1"/>
        <v>633</v>
      </c>
      <c r="AG55" s="1">
        <f t="shared" si="1"/>
        <v>16</v>
      </c>
      <c r="AH55" s="1">
        <f t="shared" si="1"/>
        <v>1053</v>
      </c>
      <c r="AI55" s="1">
        <f t="shared" si="1"/>
        <v>14</v>
      </c>
      <c r="AJ55" s="1">
        <f t="shared" si="1"/>
        <v>1015</v>
      </c>
    </row>
    <row r="56" spans="1:36" x14ac:dyDescent="0.25">
      <c r="A56" s="25"/>
      <c r="B56" s="26"/>
      <c r="C56" s="26"/>
      <c r="D56" s="26"/>
      <c r="E56" s="27"/>
      <c r="F56" s="25"/>
      <c r="G56" s="26"/>
      <c r="H56" s="26"/>
      <c r="I56" s="26"/>
      <c r="J56" s="27"/>
      <c r="K56" s="28"/>
      <c r="L56" s="28"/>
      <c r="M56" s="44"/>
      <c r="N56" s="45"/>
      <c r="O56" s="29"/>
      <c r="P56" s="24"/>
      <c r="Q56" s="28"/>
      <c r="R56" s="44"/>
      <c r="S56" s="45"/>
      <c r="T56" s="29"/>
      <c r="U56" s="24"/>
      <c r="V56" s="28"/>
      <c r="W56" s="44"/>
      <c r="X56" s="45"/>
      <c r="Y56" s="29"/>
      <c r="AB56" s="14">
        <f>IF(L55="TR",L57,"")</f>
        <v>14</v>
      </c>
      <c r="AC56" s="14">
        <f>IF(L55="TR",L58,"")</f>
        <v>12</v>
      </c>
      <c r="AD56" s="14">
        <f>IF(L55="TR",L59,"")</f>
        <v>0.53300000000000003</v>
      </c>
      <c r="AE56" s="14">
        <f>IF(N55="TR",N57,"")</f>
        <v>14</v>
      </c>
      <c r="AF56" s="14">
        <f>IF(L55="TR",N57,"")</f>
        <v>14</v>
      </c>
      <c r="AG56" s="14">
        <f>IF(N55="TR",1,"")</f>
        <v>1</v>
      </c>
      <c r="AH56" s="14">
        <f>IF(N55="TR",L57,"")</f>
        <v>14</v>
      </c>
      <c r="AI56" s="14" t="str">
        <f>IF(O55="EF",1,"")</f>
        <v/>
      </c>
      <c r="AJ56" s="14" t="str">
        <f>IF(O55="EF",L57,"")</f>
        <v/>
      </c>
    </row>
    <row r="57" spans="1:36" x14ac:dyDescent="0.25">
      <c r="A57" s="25"/>
      <c r="B57" s="26"/>
      <c r="C57" s="26"/>
      <c r="D57" s="26"/>
      <c r="E57" s="27"/>
      <c r="F57" s="25"/>
      <c r="G57" s="26"/>
      <c r="H57" s="26"/>
      <c r="I57" s="26"/>
      <c r="J57" s="27"/>
      <c r="K57" s="15" t="s">
        <v>26</v>
      </c>
      <c r="L57" s="30">
        <v>14</v>
      </c>
      <c r="M57" s="44" t="s">
        <v>27</v>
      </c>
      <c r="N57" s="46">
        <v>14</v>
      </c>
      <c r="O57" s="31"/>
      <c r="P57" s="32" t="s">
        <v>26</v>
      </c>
      <c r="Q57" s="30">
        <v>256</v>
      </c>
      <c r="R57" s="44" t="s">
        <v>27</v>
      </c>
      <c r="S57" s="46">
        <v>97</v>
      </c>
      <c r="T57" s="31"/>
      <c r="U57" s="32" t="s">
        <v>26</v>
      </c>
      <c r="V57" s="30">
        <v>21</v>
      </c>
      <c r="W57" s="44" t="s">
        <v>27</v>
      </c>
      <c r="X57" s="46">
        <v>8</v>
      </c>
      <c r="Y57" s="31"/>
      <c r="AB57" s="14">
        <f>IF(L60="TR",L62,"")</f>
        <v>3</v>
      </c>
      <c r="AC57" s="14">
        <f>IF(L60="TR",L63,"")</f>
        <v>1</v>
      </c>
      <c r="AD57" s="14">
        <f>IF(L60="TR",L64,"")</f>
        <v>0.108</v>
      </c>
      <c r="AE57" s="14">
        <f>IF(N60="TR",N62,"")</f>
        <v>3</v>
      </c>
      <c r="AF57" s="14">
        <f>IF(L60="TR",N62,"")</f>
        <v>3</v>
      </c>
      <c r="AG57" s="14">
        <f>IF(N60="TR",1,"")</f>
        <v>1</v>
      </c>
      <c r="AH57" s="14">
        <f>IF(N60="TR",L62,"")</f>
        <v>3</v>
      </c>
      <c r="AI57" s="14">
        <f>IF(O60="EF",1,"")</f>
        <v>1</v>
      </c>
      <c r="AJ57" s="14">
        <f>IF(O60="EF",L62,"")</f>
        <v>3</v>
      </c>
    </row>
    <row r="58" spans="1:36" x14ac:dyDescent="0.25">
      <c r="A58" s="25"/>
      <c r="B58" s="26"/>
      <c r="C58" s="26"/>
      <c r="D58" s="26"/>
      <c r="E58" s="27"/>
      <c r="F58" s="25"/>
      <c r="G58" s="26"/>
      <c r="H58" s="26"/>
      <c r="I58" s="26"/>
      <c r="J58" s="27"/>
      <c r="K58" s="15" t="s">
        <v>28</v>
      </c>
      <c r="L58" s="30">
        <v>12</v>
      </c>
      <c r="M58" s="44"/>
      <c r="N58" s="47"/>
      <c r="O58" s="34"/>
      <c r="P58" s="32" t="s">
        <v>28</v>
      </c>
      <c r="Q58" s="30">
        <v>17</v>
      </c>
      <c r="R58" s="44"/>
      <c r="S58" s="47"/>
      <c r="T58" s="34"/>
      <c r="U58" s="32" t="s">
        <v>28</v>
      </c>
      <c r="V58" s="30">
        <v>3</v>
      </c>
      <c r="W58" s="44"/>
      <c r="X58" s="47"/>
      <c r="Y58" s="34"/>
      <c r="AB58" s="1">
        <f>IF(L65="TR",L67,"")</f>
        <v>20</v>
      </c>
      <c r="AC58" s="1">
        <f>IF(L65="TR",L68,"")</f>
        <v>9</v>
      </c>
      <c r="AD58" s="1">
        <f>IF(L65="TR",L69,"")</f>
        <v>0.50600000000000001</v>
      </c>
      <c r="AE58" s="1">
        <f>IF(N65="TR",N67,"")</f>
        <v>20</v>
      </c>
      <c r="AF58" s="1">
        <f>IF(L65="TR",N67,"")</f>
        <v>20</v>
      </c>
      <c r="AG58" s="1">
        <f>IF(N65="TR",1,"")</f>
        <v>1</v>
      </c>
      <c r="AH58" s="1">
        <f>IF(N65="TR",L67,"")</f>
        <v>20</v>
      </c>
      <c r="AI58" s="1">
        <f>IF(O65="EF",1,"")</f>
        <v>1</v>
      </c>
      <c r="AJ58" s="1">
        <f>IF(O65="EF",L67,"")</f>
        <v>20</v>
      </c>
    </row>
    <row r="59" spans="1:36" ht="15.75" thickBot="1" x14ac:dyDescent="0.3">
      <c r="A59" s="35"/>
      <c r="B59" s="36"/>
      <c r="C59" s="36"/>
      <c r="D59" s="36"/>
      <c r="E59" s="37"/>
      <c r="F59" s="35"/>
      <c r="G59" s="36"/>
      <c r="H59" s="36"/>
      <c r="I59" s="36"/>
      <c r="J59" s="37"/>
      <c r="K59" s="38" t="s">
        <v>29</v>
      </c>
      <c r="L59" s="39">
        <v>0.53300000000000003</v>
      </c>
      <c r="M59" s="48"/>
      <c r="N59" s="49"/>
      <c r="O59" s="41"/>
      <c r="P59" s="42" t="s">
        <v>29</v>
      </c>
      <c r="Q59" s="39">
        <v>4.4020000000000001</v>
      </c>
      <c r="R59" s="48"/>
      <c r="S59" s="49"/>
      <c r="T59" s="41"/>
      <c r="U59" s="42" t="s">
        <v>29</v>
      </c>
      <c r="V59" s="39">
        <v>0.443</v>
      </c>
      <c r="W59" s="48"/>
      <c r="X59" s="49"/>
      <c r="Y59" s="41"/>
      <c r="AB59" s="1">
        <f>IF(L70="TR",L72,"")</f>
        <v>73</v>
      </c>
      <c r="AC59" s="1">
        <f>IF(L70="TR",L73,"")</f>
        <v>34</v>
      </c>
      <c r="AD59" s="1">
        <f>IF(L70="TR",L74,"")</f>
        <v>2.3719999999999999</v>
      </c>
      <c r="AE59" s="1">
        <f>IF(N70="TR",N72,"")</f>
        <v>69</v>
      </c>
      <c r="AF59" s="1">
        <f>IF(L70="TR",N72,"")</f>
        <v>69</v>
      </c>
      <c r="AG59" s="1">
        <f>IF(N70="TR",1,"")</f>
        <v>1</v>
      </c>
      <c r="AH59" s="1">
        <f>IF(N70="TR",L72,"")</f>
        <v>73</v>
      </c>
      <c r="AI59" s="1">
        <f>IF(O70="EF",1,"")</f>
        <v>1</v>
      </c>
      <c r="AJ59" s="1">
        <f>IF(O70="EF",L72,"")</f>
        <v>73</v>
      </c>
    </row>
    <row r="60" spans="1:36" x14ac:dyDescent="0.25">
      <c r="A60" s="16"/>
      <c r="B60" s="17"/>
      <c r="C60" s="17"/>
      <c r="D60" s="17"/>
      <c r="E60" s="18"/>
      <c r="F60" s="16"/>
      <c r="G60" s="17"/>
      <c r="H60" s="17"/>
      <c r="I60" s="17"/>
      <c r="J60" s="18"/>
      <c r="K60" s="19" t="s">
        <v>84</v>
      </c>
      <c r="L60" s="55" t="s">
        <v>33</v>
      </c>
      <c r="M60" s="43"/>
      <c r="N60" s="56" t="s">
        <v>33</v>
      </c>
      <c r="O60" s="57" t="s">
        <v>34</v>
      </c>
      <c r="P60" s="23" t="s">
        <v>109</v>
      </c>
      <c r="Q60" s="55" t="s">
        <v>33</v>
      </c>
      <c r="R60" s="43"/>
      <c r="S60" s="56" t="s">
        <v>33</v>
      </c>
      <c r="T60" s="57" t="s">
        <v>34</v>
      </c>
      <c r="U60" s="23" t="s">
        <v>145</v>
      </c>
      <c r="V60" s="55" t="s">
        <v>33</v>
      </c>
      <c r="W60" s="43"/>
      <c r="X60" s="56" t="s">
        <v>33</v>
      </c>
      <c r="Y60" s="57" t="s">
        <v>34</v>
      </c>
      <c r="AB60" s="1">
        <f>IF(L75="TR",L77,"")</f>
        <v>32</v>
      </c>
      <c r="AC60" s="1">
        <f>IF(L75="TR",L78,"")</f>
        <v>26</v>
      </c>
      <c r="AD60" s="1">
        <f>IF(L75="TR",L79,"")</f>
        <v>0.88400000000000001</v>
      </c>
      <c r="AE60" s="1">
        <f>IF(N75="TR",N77,"")</f>
        <v>23</v>
      </c>
      <c r="AF60" s="1">
        <f>IF(L75="TR",N77,"")</f>
        <v>23</v>
      </c>
      <c r="AG60" s="1">
        <f>IF(N75="TR",1,"")</f>
        <v>1</v>
      </c>
      <c r="AH60" s="1">
        <f>IF(N75="TR",L77,"")</f>
        <v>32</v>
      </c>
      <c r="AI60" s="1">
        <f>IF(O75="EF",1,"")</f>
        <v>1</v>
      </c>
      <c r="AJ60" s="1">
        <f>IF(O75="EF",L77,"")</f>
        <v>32</v>
      </c>
    </row>
    <row r="61" spans="1:36" x14ac:dyDescent="0.25">
      <c r="A61" s="25"/>
      <c r="B61" s="26"/>
      <c r="C61" s="26"/>
      <c r="D61" s="26"/>
      <c r="E61" s="27"/>
      <c r="F61" s="25"/>
      <c r="G61" s="26"/>
      <c r="H61" s="26"/>
      <c r="I61" s="26"/>
      <c r="J61" s="27"/>
      <c r="K61" s="28"/>
      <c r="L61" s="28"/>
      <c r="M61" s="44"/>
      <c r="N61" s="45"/>
      <c r="O61" s="29"/>
      <c r="P61" s="24"/>
      <c r="Q61" s="28"/>
      <c r="R61" s="44"/>
      <c r="S61" s="45"/>
      <c r="T61" s="29"/>
      <c r="U61" s="24"/>
      <c r="V61" s="28"/>
      <c r="W61" s="44"/>
      <c r="X61" s="45"/>
      <c r="Y61" s="29"/>
      <c r="AB61" s="1">
        <f>IF(L80="TR",L82,"")</f>
        <v>4</v>
      </c>
      <c r="AC61" s="1">
        <f>IF(L80="TR",L83,"")</f>
        <v>3</v>
      </c>
      <c r="AD61" s="1">
        <f>IF(L80="TR",L84,"")</f>
        <v>5.2999999999999999E-2</v>
      </c>
      <c r="AE61" s="1">
        <f>IF(N80="TR",N82,"")</f>
        <v>4</v>
      </c>
      <c r="AF61" s="1">
        <f>IF(L80="TR",N82,"")</f>
        <v>4</v>
      </c>
      <c r="AG61" s="1">
        <f>IF(N80="TR",1,"")</f>
        <v>1</v>
      </c>
      <c r="AH61" s="1">
        <f>IF(N80="TR",L82,"")</f>
        <v>4</v>
      </c>
      <c r="AI61" s="1">
        <f>IF(O80="EF",1,"")</f>
        <v>1</v>
      </c>
      <c r="AJ61" s="1">
        <f>IF(O80="EF",L82,"")</f>
        <v>4</v>
      </c>
    </row>
    <row r="62" spans="1:36" x14ac:dyDescent="0.25">
      <c r="A62" s="25"/>
      <c r="B62" s="26"/>
      <c r="C62" s="26"/>
      <c r="D62" s="26"/>
      <c r="E62" s="27"/>
      <c r="F62" s="25"/>
      <c r="G62" s="26"/>
      <c r="H62" s="26"/>
      <c r="I62" s="26"/>
      <c r="J62" s="27"/>
      <c r="K62" s="15" t="s">
        <v>26</v>
      </c>
      <c r="L62" s="30">
        <v>3</v>
      </c>
      <c r="M62" s="44" t="s">
        <v>27</v>
      </c>
      <c r="N62" s="46">
        <v>3</v>
      </c>
      <c r="O62" s="31"/>
      <c r="P62" s="32" t="s">
        <v>26</v>
      </c>
      <c r="Q62" s="30">
        <v>264</v>
      </c>
      <c r="R62" s="44" t="s">
        <v>27</v>
      </c>
      <c r="S62" s="46">
        <v>109</v>
      </c>
      <c r="T62" s="31"/>
      <c r="U62" s="32" t="s">
        <v>26</v>
      </c>
      <c r="V62" s="30">
        <v>21</v>
      </c>
      <c r="W62" s="44" t="s">
        <v>27</v>
      </c>
      <c r="X62" s="46">
        <v>21</v>
      </c>
      <c r="Y62" s="31"/>
      <c r="AB62" s="1">
        <f>IF(Q55="TR",Q57,"")</f>
        <v>256</v>
      </c>
      <c r="AC62" s="1">
        <f>IF(Q55="TR",Q58,"")</f>
        <v>17</v>
      </c>
      <c r="AD62" s="1">
        <f>IF(Q55="TR",Q59,"")</f>
        <v>4.4020000000000001</v>
      </c>
      <c r="AE62" s="1">
        <f>IF(S55="TR",S57,"")</f>
        <v>97</v>
      </c>
      <c r="AF62" s="1">
        <f>IF(Q55="TR",S57,"")</f>
        <v>97</v>
      </c>
      <c r="AG62" s="1">
        <f>IF(S55="TR",1,"")</f>
        <v>1</v>
      </c>
      <c r="AH62" s="1">
        <f>IF(S55="TR",Q57,"")</f>
        <v>256</v>
      </c>
      <c r="AI62" s="1">
        <f>IF(T55="EF",1,"")</f>
        <v>1</v>
      </c>
      <c r="AJ62" s="1">
        <f>IF(T55="EF",Q57,"")</f>
        <v>256</v>
      </c>
    </row>
    <row r="63" spans="1:36" x14ac:dyDescent="0.25">
      <c r="A63" s="25"/>
      <c r="B63" s="26"/>
      <c r="C63" s="26"/>
      <c r="D63" s="26"/>
      <c r="E63" s="27"/>
      <c r="F63" s="25"/>
      <c r="G63" s="26"/>
      <c r="H63" s="26"/>
      <c r="I63" s="26"/>
      <c r="J63" s="27"/>
      <c r="K63" s="15" t="s">
        <v>28</v>
      </c>
      <c r="L63" s="30">
        <v>1</v>
      </c>
      <c r="M63" s="44"/>
      <c r="N63" s="47"/>
      <c r="O63" s="34"/>
      <c r="P63" s="32" t="s">
        <v>28</v>
      </c>
      <c r="Q63" s="30">
        <v>15</v>
      </c>
      <c r="R63" s="44"/>
      <c r="S63" s="47"/>
      <c r="T63" s="34"/>
      <c r="U63" s="32" t="s">
        <v>28</v>
      </c>
      <c r="V63" s="30">
        <v>17</v>
      </c>
      <c r="W63" s="44"/>
      <c r="X63" s="47"/>
      <c r="Y63" s="34"/>
      <c r="AB63" s="1">
        <f>IF(Q60="TR",Q62,"")</f>
        <v>264</v>
      </c>
      <c r="AC63" s="1">
        <f>IF(Q60="TR",Q63,"")</f>
        <v>15</v>
      </c>
      <c r="AD63" s="1">
        <f>IF(Q60="TR",Q64,"")</f>
        <v>4.3689999999999998</v>
      </c>
      <c r="AE63" s="1">
        <f>IF(S60="TR",S62,"")</f>
        <v>109</v>
      </c>
      <c r="AF63" s="1">
        <f>IF(Q60="TR",S62,"")</f>
        <v>109</v>
      </c>
      <c r="AG63" s="1">
        <f>IF(S60="TR",1,"")</f>
        <v>1</v>
      </c>
      <c r="AH63" s="1">
        <f>IF(S60="TR",Q62,"")</f>
        <v>264</v>
      </c>
      <c r="AI63" s="1">
        <f>IF(T60="EF",1,"")</f>
        <v>1</v>
      </c>
      <c r="AJ63" s="1">
        <f>IF(T60="EF",Q62,"")</f>
        <v>264</v>
      </c>
    </row>
    <row r="64" spans="1:36" ht="15.75" thickBot="1" x14ac:dyDescent="0.3">
      <c r="A64" s="35"/>
      <c r="B64" s="36"/>
      <c r="C64" s="36"/>
      <c r="D64" s="36"/>
      <c r="E64" s="37"/>
      <c r="F64" s="35"/>
      <c r="G64" s="36"/>
      <c r="H64" s="36"/>
      <c r="I64" s="36"/>
      <c r="J64" s="37"/>
      <c r="K64" s="38" t="s">
        <v>29</v>
      </c>
      <c r="L64" s="39">
        <v>0.108</v>
      </c>
      <c r="M64" s="48"/>
      <c r="N64" s="49"/>
      <c r="O64" s="41"/>
      <c r="P64" s="42" t="s">
        <v>29</v>
      </c>
      <c r="Q64" s="39">
        <v>4.3689999999999998</v>
      </c>
      <c r="R64" s="48"/>
      <c r="S64" s="49"/>
      <c r="T64" s="41"/>
      <c r="U64" s="42" t="s">
        <v>29</v>
      </c>
      <c r="V64" s="39">
        <v>0.72199999999999998</v>
      </c>
      <c r="W64" s="48"/>
      <c r="X64" s="49"/>
      <c r="Y64" s="41"/>
      <c r="AB64" s="1">
        <f>IF(Q65="TR",Q67,"")</f>
        <v>15</v>
      </c>
      <c r="AC64" s="1">
        <f>IF(Q65="TR",Q68,"")</f>
        <v>3</v>
      </c>
      <c r="AD64" s="1">
        <f>IF(Q65="TR",Q69,"")</f>
        <v>0.41699999999999998</v>
      </c>
      <c r="AE64" s="1">
        <f>IF(S65="TR",S67,"")</f>
        <v>2</v>
      </c>
      <c r="AF64" s="1">
        <f>IF(Q65="TR",S67,"")</f>
        <v>2</v>
      </c>
      <c r="AG64" s="1">
        <f>IF(S65="TR",1,"")</f>
        <v>1</v>
      </c>
      <c r="AH64" s="1">
        <f>IF(S65="TR",Q67,"")</f>
        <v>15</v>
      </c>
      <c r="AI64" s="1">
        <f>IF(T65="EF",1,"")</f>
        <v>1</v>
      </c>
      <c r="AJ64" s="1">
        <f>IF(T65="EF",Q67,"")</f>
        <v>15</v>
      </c>
    </row>
    <row r="65" spans="1:36" x14ac:dyDescent="0.25">
      <c r="A65" s="16"/>
      <c r="B65" s="17"/>
      <c r="C65" s="17"/>
      <c r="D65" s="17"/>
      <c r="E65" s="18"/>
      <c r="F65" s="16"/>
      <c r="G65" s="17"/>
      <c r="H65" s="17"/>
      <c r="I65" s="17"/>
      <c r="J65" s="18"/>
      <c r="K65" s="19" t="s">
        <v>85</v>
      </c>
      <c r="L65" s="55" t="s">
        <v>33</v>
      </c>
      <c r="M65" s="43"/>
      <c r="N65" s="56" t="s">
        <v>33</v>
      </c>
      <c r="O65" s="57" t="s">
        <v>34</v>
      </c>
      <c r="P65" s="23" t="s">
        <v>110</v>
      </c>
      <c r="Q65" s="55" t="s">
        <v>33</v>
      </c>
      <c r="R65" s="43"/>
      <c r="S65" s="56" t="s">
        <v>33</v>
      </c>
      <c r="T65" s="57" t="s">
        <v>34</v>
      </c>
      <c r="U65" s="23" t="s">
        <v>149</v>
      </c>
      <c r="V65" s="55" t="s">
        <v>33</v>
      </c>
      <c r="W65" s="43"/>
      <c r="X65" s="56" t="s">
        <v>33</v>
      </c>
      <c r="Y65" s="57" t="s">
        <v>34</v>
      </c>
      <c r="AB65" s="1">
        <f>IF(Q70="TR",Q72,"")</f>
        <v>2</v>
      </c>
      <c r="AC65" s="1">
        <f>IF(Q70="TR",Q73,"")</f>
        <v>2</v>
      </c>
      <c r="AD65" s="1">
        <f>IF(Q70="TR",Q74,"")</f>
        <v>3.6999999999999998E-2</v>
      </c>
      <c r="AE65" s="1">
        <f>IF(S70="TR",S72,"")</f>
        <v>2</v>
      </c>
      <c r="AF65" s="1">
        <f>IF(Q70="TR",S72,"")</f>
        <v>2</v>
      </c>
      <c r="AG65" s="1">
        <f>IF(S70="TR",1,"")</f>
        <v>1</v>
      </c>
      <c r="AH65" s="1">
        <f>IF(S70="TR",Q72,"")</f>
        <v>2</v>
      </c>
      <c r="AI65" s="1">
        <f>IF(T70="EF",1,"")</f>
        <v>1</v>
      </c>
      <c r="AJ65" s="1">
        <f>IF(T70="EF",Q72,"")</f>
        <v>2</v>
      </c>
    </row>
    <row r="66" spans="1:36" x14ac:dyDescent="0.25">
      <c r="A66" s="25"/>
      <c r="B66" s="26"/>
      <c r="C66" s="26"/>
      <c r="D66" s="26"/>
      <c r="E66" s="27"/>
      <c r="F66" s="25"/>
      <c r="G66" s="26"/>
      <c r="H66" s="26"/>
      <c r="I66" s="26"/>
      <c r="J66" s="27"/>
      <c r="K66" s="28"/>
      <c r="L66" s="28"/>
      <c r="M66" s="44"/>
      <c r="N66" s="45"/>
      <c r="O66" s="29"/>
      <c r="P66" s="24"/>
      <c r="Q66" s="28"/>
      <c r="R66" s="44"/>
      <c r="S66" s="45"/>
      <c r="T66" s="29"/>
      <c r="U66" s="24"/>
      <c r="V66" s="28"/>
      <c r="W66" s="44"/>
      <c r="X66" s="45"/>
      <c r="Y66" s="29"/>
      <c r="AB66" s="1">
        <f>IF(Q75="TR",Q77,"")</f>
        <v>24</v>
      </c>
      <c r="AC66" s="1">
        <f>IF(Q75="TR",Q78,"")</f>
        <v>9</v>
      </c>
      <c r="AD66" s="1">
        <f>IF(Q75="TR",Q79,"")</f>
        <v>0.40300000000000002</v>
      </c>
      <c r="AE66" s="1">
        <f>IF(S75="TR",S77,"")</f>
        <v>11</v>
      </c>
      <c r="AF66" s="1">
        <f>IF(Q75="TR",S77,"")</f>
        <v>11</v>
      </c>
      <c r="AG66" s="1">
        <f>IF(S75="TR",1,"")</f>
        <v>1</v>
      </c>
      <c r="AH66" s="1">
        <f>IF(S75="TR",Q77,"")</f>
        <v>24</v>
      </c>
      <c r="AI66" s="1" t="str">
        <f>IF(T75="EF",1,"")</f>
        <v/>
      </c>
      <c r="AJ66" s="1" t="str">
        <f>IF(T75="EF",Q77,"")</f>
        <v/>
      </c>
    </row>
    <row r="67" spans="1:36" x14ac:dyDescent="0.25">
      <c r="A67" s="25"/>
      <c r="B67" s="26"/>
      <c r="C67" s="26"/>
      <c r="D67" s="26"/>
      <c r="E67" s="27"/>
      <c r="F67" s="25"/>
      <c r="G67" s="26"/>
      <c r="H67" s="26"/>
      <c r="I67" s="26"/>
      <c r="J67" s="27"/>
      <c r="K67" s="15" t="s">
        <v>26</v>
      </c>
      <c r="L67" s="30">
        <v>20</v>
      </c>
      <c r="M67" s="44" t="s">
        <v>27</v>
      </c>
      <c r="N67" s="46">
        <v>20</v>
      </c>
      <c r="O67" s="31"/>
      <c r="P67" s="32" t="s">
        <v>26</v>
      </c>
      <c r="Q67" s="30">
        <v>15</v>
      </c>
      <c r="R67" s="44" t="s">
        <v>27</v>
      </c>
      <c r="S67" s="46">
        <v>2</v>
      </c>
      <c r="T67" s="31"/>
      <c r="U67" s="32" t="s">
        <v>26</v>
      </c>
      <c r="V67" s="30"/>
      <c r="W67" s="44" t="s">
        <v>27</v>
      </c>
      <c r="X67" s="46">
        <v>50</v>
      </c>
      <c r="Y67" s="31"/>
      <c r="AB67" s="1">
        <f>IF(Q80="TR",Q82,"")</f>
        <v>125</v>
      </c>
      <c r="AC67" s="1">
        <f>IF(Q80="TR",Q83,"")</f>
        <v>19</v>
      </c>
      <c r="AD67" s="1">
        <f>IF(Q80="TR",Q84,"")</f>
        <v>4.2709999999999999</v>
      </c>
      <c r="AE67" s="1">
        <f>IF(S80="TR",S82,"")</f>
        <v>81</v>
      </c>
      <c r="AF67" s="1">
        <f>IF(Q80="TR",S82,"")</f>
        <v>81</v>
      </c>
      <c r="AG67" s="1">
        <f>IF(S80="TR",1,"")</f>
        <v>1</v>
      </c>
      <c r="AH67" s="1">
        <f>IF(S80="TR",Q82,"")</f>
        <v>125</v>
      </c>
      <c r="AI67" s="1">
        <f>IF(T80="EF",1,"")</f>
        <v>1</v>
      </c>
      <c r="AJ67" s="1">
        <f>IF(T80="EF",Q82,"")</f>
        <v>125</v>
      </c>
    </row>
    <row r="68" spans="1:36" x14ac:dyDescent="0.25">
      <c r="A68" s="25"/>
      <c r="B68" s="26"/>
      <c r="C68" s="26"/>
      <c r="D68" s="26"/>
      <c r="E68" s="27"/>
      <c r="F68" s="25"/>
      <c r="G68" s="26"/>
      <c r="H68" s="26"/>
      <c r="I68" s="26"/>
      <c r="J68" s="27"/>
      <c r="K68" s="15" t="s">
        <v>28</v>
      </c>
      <c r="L68" s="30">
        <v>9</v>
      </c>
      <c r="M68" s="44"/>
      <c r="N68" s="47"/>
      <c r="O68" s="34"/>
      <c r="P68" s="32" t="s">
        <v>28</v>
      </c>
      <c r="Q68" s="30">
        <v>3</v>
      </c>
      <c r="R68" s="44"/>
      <c r="S68" s="47"/>
      <c r="T68" s="34"/>
      <c r="U68" s="32" t="s">
        <v>28</v>
      </c>
      <c r="V68" s="30"/>
      <c r="W68" s="44"/>
      <c r="X68" s="47"/>
      <c r="Y68" s="34"/>
      <c r="AB68" s="1">
        <f>IF(V55="TR",V57,"")</f>
        <v>21</v>
      </c>
      <c r="AC68" s="1">
        <f>IF(V55="TR",V58,"")</f>
        <v>3</v>
      </c>
      <c r="AD68" s="1">
        <f>IF(V55="TR",V59,"")</f>
        <v>0.443</v>
      </c>
      <c r="AE68" s="1">
        <f>IF(X55="TR",X57,"")</f>
        <v>8</v>
      </c>
      <c r="AF68" s="1">
        <f>IF(V55="TR",X57,"")</f>
        <v>8</v>
      </c>
      <c r="AG68" s="1">
        <f>IF(X55="TR",1,"")</f>
        <v>1</v>
      </c>
      <c r="AH68" s="1">
        <f>IF(X55="TR",V57,"")</f>
        <v>21</v>
      </c>
      <c r="AI68" s="1">
        <f>IF(Y55="EF",1,"")</f>
        <v>1</v>
      </c>
      <c r="AJ68" s="1">
        <f>IF(Y55="EF",V57,"")</f>
        <v>21</v>
      </c>
    </row>
    <row r="69" spans="1:36" ht="15.75" thickBot="1" x14ac:dyDescent="0.3">
      <c r="A69" s="35"/>
      <c r="B69" s="36"/>
      <c r="C69" s="36"/>
      <c r="D69" s="36"/>
      <c r="E69" s="37"/>
      <c r="F69" s="35"/>
      <c r="G69" s="36"/>
      <c r="H69" s="36"/>
      <c r="I69" s="36"/>
      <c r="J69" s="37"/>
      <c r="K69" s="38" t="s">
        <v>29</v>
      </c>
      <c r="L69" s="39">
        <v>0.50600000000000001</v>
      </c>
      <c r="M69" s="48"/>
      <c r="N69" s="49"/>
      <c r="O69" s="41"/>
      <c r="P69" s="42" t="s">
        <v>29</v>
      </c>
      <c r="Q69" s="39">
        <v>0.41699999999999998</v>
      </c>
      <c r="R69" s="48"/>
      <c r="S69" s="49"/>
      <c r="T69" s="41"/>
      <c r="U69" s="42" t="s">
        <v>29</v>
      </c>
      <c r="V69" s="39"/>
      <c r="W69" s="48"/>
      <c r="X69" s="49"/>
      <c r="Y69" s="41"/>
      <c r="AB69" s="1">
        <f>IF(V60="TR",V62,"")</f>
        <v>21</v>
      </c>
      <c r="AC69" s="1">
        <f>IF(V60="TR",V63,"")</f>
        <v>17</v>
      </c>
      <c r="AD69" s="1">
        <f>IF(V60="TR",V64,"")</f>
        <v>0.72199999999999998</v>
      </c>
      <c r="AE69" s="1">
        <f>IF(X60="TR",X62,"")</f>
        <v>21</v>
      </c>
      <c r="AF69" s="1">
        <f>IF(V60="TR",X62,"")</f>
        <v>21</v>
      </c>
      <c r="AG69" s="1">
        <f>IF(X60="TR",1,"")</f>
        <v>1</v>
      </c>
      <c r="AH69" s="1">
        <f>IF(X60="TR",V62,"")</f>
        <v>21</v>
      </c>
      <c r="AI69" s="1">
        <f>IF(Y60="EF",1,"")</f>
        <v>1</v>
      </c>
      <c r="AJ69" s="1">
        <f>IF(Y60="EF",V62,"")</f>
        <v>21</v>
      </c>
    </row>
    <row r="70" spans="1:36" x14ac:dyDescent="0.25">
      <c r="A70" s="16"/>
      <c r="B70" s="17"/>
      <c r="C70" s="17"/>
      <c r="D70" s="17"/>
      <c r="E70" s="18"/>
      <c r="F70" s="16"/>
      <c r="G70" s="17"/>
      <c r="H70" s="17"/>
      <c r="I70" s="17"/>
      <c r="J70" s="18"/>
      <c r="K70" s="19" t="s">
        <v>92</v>
      </c>
      <c r="L70" s="55" t="s">
        <v>33</v>
      </c>
      <c r="M70" s="43"/>
      <c r="N70" s="56" t="s">
        <v>33</v>
      </c>
      <c r="O70" s="57" t="s">
        <v>34</v>
      </c>
      <c r="P70" s="23" t="s">
        <v>113</v>
      </c>
      <c r="Q70" s="55" t="s">
        <v>33</v>
      </c>
      <c r="R70" s="43"/>
      <c r="S70" s="56" t="s">
        <v>33</v>
      </c>
      <c r="T70" s="57" t="s">
        <v>34</v>
      </c>
      <c r="U70" s="23" t="s">
        <v>163</v>
      </c>
      <c r="V70" s="55" t="s">
        <v>33</v>
      </c>
      <c r="W70" s="43"/>
      <c r="X70" s="56" t="s">
        <v>33</v>
      </c>
      <c r="Y70" s="57" t="s">
        <v>34</v>
      </c>
      <c r="AB70" s="1">
        <f>IF(V65="TR",V67,"")</f>
        <v>0</v>
      </c>
      <c r="AC70" s="1">
        <f>IF(V65="TR",V68,"")</f>
        <v>0</v>
      </c>
      <c r="AD70" s="1">
        <f>IF(V65="TR",V69,"")</f>
        <v>0</v>
      </c>
      <c r="AE70" s="1">
        <f>IF(X65="TR",X67,"")</f>
        <v>50</v>
      </c>
      <c r="AF70" s="1">
        <f>IF(V65="TR",X67,"")</f>
        <v>50</v>
      </c>
      <c r="AG70" s="1">
        <f>IF(X65="TR",1,"")</f>
        <v>1</v>
      </c>
      <c r="AH70" s="1">
        <f>IF(X65="TR",V67,"")</f>
        <v>0</v>
      </c>
      <c r="AI70" s="1">
        <f>IF(Y65="EF",1,"")</f>
        <v>1</v>
      </c>
      <c r="AJ70" s="1">
        <f>IF(Y65="EF",V67,"")</f>
        <v>0</v>
      </c>
    </row>
    <row r="71" spans="1:36" x14ac:dyDescent="0.25">
      <c r="A71" s="25"/>
      <c r="B71" s="26"/>
      <c r="C71" s="26"/>
      <c r="D71" s="26"/>
      <c r="E71" s="27"/>
      <c r="F71" s="25"/>
      <c r="G71" s="26"/>
      <c r="H71" s="26"/>
      <c r="I71" s="26"/>
      <c r="J71" s="27"/>
      <c r="K71" s="28"/>
      <c r="L71" s="28"/>
      <c r="M71" s="44"/>
      <c r="N71" s="45"/>
      <c r="O71" s="29"/>
      <c r="P71" s="24"/>
      <c r="Q71" s="28"/>
      <c r="R71" s="44"/>
      <c r="S71" s="45"/>
      <c r="T71" s="29"/>
      <c r="U71" s="24"/>
      <c r="V71" s="28"/>
      <c r="W71" s="44"/>
      <c r="X71" s="45"/>
      <c r="Y71" s="29"/>
      <c r="AB71" s="1">
        <f>IF(V70="TR",V72,"")</f>
        <v>179</v>
      </c>
      <c r="AC71" s="1">
        <f>IF(V70="TR",V73,"")</f>
        <v>20</v>
      </c>
      <c r="AD71" s="1">
        <f>IF(V70="TR",V74,"")</f>
        <v>3.9340000000000002</v>
      </c>
      <c r="AE71" s="1">
        <f>IF(X70="TR",X72,"")</f>
        <v>119</v>
      </c>
      <c r="AF71" s="1">
        <f>IF(V70="TR",X72,"")</f>
        <v>119</v>
      </c>
      <c r="AG71" s="1">
        <f>IF(X70="TR",1,"")</f>
        <v>1</v>
      </c>
      <c r="AH71" s="1">
        <f>IF(X70="TR",V72,"")</f>
        <v>179</v>
      </c>
      <c r="AI71" s="1">
        <f>IF(Y70="EF",1,"")</f>
        <v>1</v>
      </c>
      <c r="AJ71" s="1">
        <f>IF(Y70="EF",V72,"")</f>
        <v>179</v>
      </c>
    </row>
    <row r="72" spans="1:36" x14ac:dyDescent="0.25">
      <c r="A72" s="25"/>
      <c r="B72" s="26"/>
      <c r="C72" s="26"/>
      <c r="D72" s="26"/>
      <c r="E72" s="27"/>
      <c r="F72" s="25"/>
      <c r="G72" s="26"/>
      <c r="H72" s="26"/>
      <c r="I72" s="26"/>
      <c r="J72" s="27"/>
      <c r="K72" s="15" t="s">
        <v>26</v>
      </c>
      <c r="L72" s="30">
        <v>73</v>
      </c>
      <c r="M72" s="44" t="s">
        <v>27</v>
      </c>
      <c r="N72" s="46">
        <v>69</v>
      </c>
      <c r="O72" s="31"/>
      <c r="P72" s="32" t="s">
        <v>26</v>
      </c>
      <c r="Q72" s="30">
        <v>2</v>
      </c>
      <c r="R72" s="44" t="s">
        <v>27</v>
      </c>
      <c r="S72" s="46">
        <v>2</v>
      </c>
      <c r="T72" s="31"/>
      <c r="U72" s="32" t="s">
        <v>26</v>
      </c>
      <c r="V72" s="30">
        <v>179</v>
      </c>
      <c r="W72" s="44" t="s">
        <v>27</v>
      </c>
      <c r="X72" s="46">
        <v>119</v>
      </c>
      <c r="Y72" s="31"/>
      <c r="AB72" s="1" t="str">
        <f>IF(V75="TR",V77,"")</f>
        <v/>
      </c>
      <c r="AC72" s="1" t="str">
        <f>IF(V75="TR",V78,"")</f>
        <v/>
      </c>
      <c r="AD72" s="1" t="str">
        <f>IF(V75="TR",V79,"")</f>
        <v/>
      </c>
      <c r="AE72" s="1" t="str">
        <f>IF(X75="TR",X77,"")</f>
        <v/>
      </c>
      <c r="AF72" s="1" t="str">
        <f>IF(V75="TR",X77,"")</f>
        <v/>
      </c>
      <c r="AG72" s="1" t="str">
        <f>IF(X75="TR",1,"")</f>
        <v/>
      </c>
      <c r="AH72" s="1" t="str">
        <f>IF(X75="TR",V77,"")</f>
        <v/>
      </c>
      <c r="AI72" s="1" t="str">
        <f>IF(Y75="EF",1,"")</f>
        <v/>
      </c>
      <c r="AJ72" s="1" t="str">
        <f>IF(Y75="EF",V77,"")</f>
        <v/>
      </c>
    </row>
    <row r="73" spans="1:36" x14ac:dyDescent="0.25">
      <c r="A73" s="25"/>
      <c r="B73" s="26"/>
      <c r="C73" s="26"/>
      <c r="D73" s="26"/>
      <c r="E73" s="27"/>
      <c r="F73" s="25"/>
      <c r="G73" s="26"/>
      <c r="H73" s="26"/>
      <c r="I73" s="26"/>
      <c r="J73" s="27"/>
      <c r="K73" s="15" t="s">
        <v>28</v>
      </c>
      <c r="L73" s="30">
        <v>34</v>
      </c>
      <c r="M73" s="44"/>
      <c r="N73" s="47"/>
      <c r="O73" s="34"/>
      <c r="P73" s="32" t="s">
        <v>28</v>
      </c>
      <c r="Q73" s="30">
        <v>2</v>
      </c>
      <c r="R73" s="44"/>
      <c r="S73" s="47"/>
      <c r="T73" s="34"/>
      <c r="U73" s="32" t="s">
        <v>28</v>
      </c>
      <c r="V73" s="30">
        <v>20</v>
      </c>
      <c r="W73" s="44"/>
      <c r="X73" s="47"/>
      <c r="Y73" s="34"/>
      <c r="AB73" s="1" t="str">
        <f>IF(V80="TR",V82,"")</f>
        <v/>
      </c>
      <c r="AC73" s="1" t="str">
        <f>IF(V80="TR",V83,"")</f>
        <v/>
      </c>
      <c r="AD73" s="1" t="str">
        <f>IF(V80="TR",V84,"")</f>
        <v/>
      </c>
      <c r="AE73" s="1" t="str">
        <f>IF(X80="TR",X82,"")</f>
        <v/>
      </c>
      <c r="AF73" s="1" t="str">
        <f>IF(V80="TR",X82,"")</f>
        <v/>
      </c>
      <c r="AG73" s="1" t="str">
        <f>IF(X80="TR",1,"")</f>
        <v/>
      </c>
      <c r="AH73" s="1" t="str">
        <f>IF(X80="TR",V82,"")</f>
        <v/>
      </c>
      <c r="AI73" s="1" t="str">
        <f>IF(Y80="EF",1,"")</f>
        <v/>
      </c>
      <c r="AJ73" s="1" t="str">
        <f>IF(Y80="EF",V82,"")</f>
        <v/>
      </c>
    </row>
    <row r="74" spans="1:36" ht="15.75" thickBot="1" x14ac:dyDescent="0.3">
      <c r="A74" s="35"/>
      <c r="B74" s="36"/>
      <c r="C74" s="36"/>
      <c r="D74" s="36"/>
      <c r="E74" s="37"/>
      <c r="F74" s="35"/>
      <c r="G74" s="36"/>
      <c r="H74" s="36"/>
      <c r="I74" s="36"/>
      <c r="J74" s="37"/>
      <c r="K74" s="38" t="s">
        <v>29</v>
      </c>
      <c r="L74" s="39">
        <v>2.3719999999999999</v>
      </c>
      <c r="M74" s="48"/>
      <c r="N74" s="49"/>
      <c r="O74" s="41"/>
      <c r="P74" s="42" t="s">
        <v>29</v>
      </c>
      <c r="Q74" s="39">
        <v>3.6999999999999998E-2</v>
      </c>
      <c r="R74" s="48"/>
      <c r="S74" s="49"/>
      <c r="T74" s="41"/>
      <c r="U74" s="42" t="s">
        <v>29</v>
      </c>
      <c r="V74" s="39">
        <v>3.9340000000000002</v>
      </c>
      <c r="W74" s="48"/>
      <c r="X74" s="49"/>
      <c r="Y74" s="41"/>
    </row>
    <row r="75" spans="1:36" x14ac:dyDescent="0.25">
      <c r="A75" s="16"/>
      <c r="B75" s="17"/>
      <c r="C75" s="17"/>
      <c r="D75" s="17"/>
      <c r="E75" s="18"/>
      <c r="F75" s="16"/>
      <c r="G75" s="17"/>
      <c r="H75" s="17"/>
      <c r="I75" s="17"/>
      <c r="J75" s="18"/>
      <c r="K75" s="19" t="s">
        <v>105</v>
      </c>
      <c r="L75" s="55" t="s">
        <v>33</v>
      </c>
      <c r="M75" s="43"/>
      <c r="N75" s="56" t="s">
        <v>33</v>
      </c>
      <c r="O75" s="57" t="s">
        <v>34</v>
      </c>
      <c r="P75" s="23" t="s">
        <v>125</v>
      </c>
      <c r="Q75" s="55" t="s">
        <v>33</v>
      </c>
      <c r="R75" s="43"/>
      <c r="S75" s="56" t="s">
        <v>33</v>
      </c>
      <c r="T75" s="57"/>
      <c r="U75" s="23"/>
      <c r="V75" s="55"/>
      <c r="W75" s="43"/>
      <c r="X75" s="56"/>
      <c r="Y75" s="57"/>
    </row>
    <row r="76" spans="1:36" x14ac:dyDescent="0.25">
      <c r="A76" s="25"/>
      <c r="B76" s="26"/>
      <c r="C76" s="26"/>
      <c r="D76" s="26"/>
      <c r="E76" s="27"/>
      <c r="F76" s="25"/>
      <c r="G76" s="26"/>
      <c r="H76" s="26"/>
      <c r="I76" s="26"/>
      <c r="J76" s="27"/>
      <c r="K76" s="28"/>
      <c r="L76" s="28"/>
      <c r="M76" s="44"/>
      <c r="N76" s="45"/>
      <c r="O76" s="29">
        <f>L77</f>
        <v>32</v>
      </c>
      <c r="P76" s="24"/>
      <c r="Q76" s="28"/>
      <c r="R76" s="44"/>
      <c r="S76" s="45"/>
      <c r="T76" s="29"/>
      <c r="U76" s="24"/>
      <c r="V76" s="28"/>
      <c r="W76" s="44"/>
      <c r="X76" s="45"/>
      <c r="Y76" s="29"/>
    </row>
    <row r="77" spans="1:36" x14ac:dyDescent="0.25">
      <c r="A77" s="25"/>
      <c r="B77" s="26"/>
      <c r="C77" s="26"/>
      <c r="D77" s="26"/>
      <c r="E77" s="27"/>
      <c r="F77" s="25"/>
      <c r="G77" s="26"/>
      <c r="H77" s="26"/>
      <c r="I77" s="26"/>
      <c r="J77" s="27"/>
      <c r="K77" s="15" t="s">
        <v>26</v>
      </c>
      <c r="L77" s="30">
        <v>32</v>
      </c>
      <c r="M77" s="44" t="s">
        <v>27</v>
      </c>
      <c r="N77" s="46">
        <v>23</v>
      </c>
      <c r="O77" s="31"/>
      <c r="P77" s="32" t="s">
        <v>26</v>
      </c>
      <c r="Q77" s="30">
        <v>24</v>
      </c>
      <c r="R77" s="44" t="s">
        <v>27</v>
      </c>
      <c r="S77" s="46">
        <v>11</v>
      </c>
      <c r="T77" s="31"/>
      <c r="U77" s="32" t="s">
        <v>26</v>
      </c>
      <c r="V77" s="30"/>
      <c r="W77" s="44" t="s">
        <v>27</v>
      </c>
      <c r="X77" s="46"/>
      <c r="Y77" s="31"/>
    </row>
    <row r="78" spans="1:36" x14ac:dyDescent="0.25">
      <c r="A78" s="25"/>
      <c r="B78" s="26"/>
      <c r="C78" s="26"/>
      <c r="D78" s="26"/>
      <c r="E78" s="27"/>
      <c r="F78" s="25"/>
      <c r="G78" s="26"/>
      <c r="H78" s="26"/>
      <c r="I78" s="26"/>
      <c r="J78" s="27"/>
      <c r="K78" s="15" t="s">
        <v>28</v>
      </c>
      <c r="L78" s="30">
        <v>26</v>
      </c>
      <c r="M78" s="44"/>
      <c r="N78" s="47">
        <f>L77</f>
        <v>32</v>
      </c>
      <c r="O78" s="34"/>
      <c r="P78" s="32" t="s">
        <v>28</v>
      </c>
      <c r="Q78" s="30">
        <v>9</v>
      </c>
      <c r="R78" s="44"/>
      <c r="S78" s="47"/>
      <c r="T78" s="34"/>
      <c r="U78" s="32" t="s">
        <v>28</v>
      </c>
      <c r="V78" s="30"/>
      <c r="W78" s="44"/>
      <c r="X78" s="47"/>
      <c r="Y78" s="34"/>
    </row>
    <row r="79" spans="1:36" ht="15.75" thickBot="1" x14ac:dyDescent="0.3">
      <c r="A79" s="35"/>
      <c r="B79" s="36"/>
      <c r="C79" s="36"/>
      <c r="D79" s="36"/>
      <c r="E79" s="37"/>
      <c r="F79" s="35"/>
      <c r="G79" s="36"/>
      <c r="H79" s="36"/>
      <c r="I79" s="36"/>
      <c r="J79" s="37"/>
      <c r="K79" s="38" t="s">
        <v>29</v>
      </c>
      <c r="L79" s="39">
        <v>0.88400000000000001</v>
      </c>
      <c r="M79" s="48"/>
      <c r="N79" s="49">
        <f>COUNTA(K75)</f>
        <v>1</v>
      </c>
      <c r="O79" s="41"/>
      <c r="P79" s="42" t="s">
        <v>29</v>
      </c>
      <c r="Q79" s="39">
        <v>0.40300000000000002</v>
      </c>
      <c r="R79" s="48"/>
      <c r="S79" s="49"/>
      <c r="T79" s="41"/>
      <c r="U79" s="42" t="s">
        <v>29</v>
      </c>
      <c r="V79" s="39"/>
      <c r="W79" s="48"/>
      <c r="X79" s="49"/>
      <c r="Y79" s="41"/>
    </row>
    <row r="80" spans="1:36" x14ac:dyDescent="0.25">
      <c r="A80" s="16"/>
      <c r="B80" s="17"/>
      <c r="C80" s="17"/>
      <c r="D80" s="17"/>
      <c r="E80" s="18"/>
      <c r="F80" s="16"/>
      <c r="G80" s="17"/>
      <c r="H80" s="17"/>
      <c r="I80" s="17"/>
      <c r="J80" s="18"/>
      <c r="K80" s="19" t="s">
        <v>107</v>
      </c>
      <c r="L80" s="55" t="s">
        <v>33</v>
      </c>
      <c r="M80" s="43"/>
      <c r="N80" s="56" t="s">
        <v>33</v>
      </c>
      <c r="O80" s="57" t="s">
        <v>34</v>
      </c>
      <c r="P80" s="23" t="s">
        <v>126</v>
      </c>
      <c r="Q80" s="55" t="s">
        <v>33</v>
      </c>
      <c r="R80" s="43"/>
      <c r="S80" s="56" t="s">
        <v>33</v>
      </c>
      <c r="T80" s="57" t="s">
        <v>34</v>
      </c>
      <c r="U80" s="23"/>
      <c r="V80" s="55"/>
      <c r="W80" s="43"/>
      <c r="X80" s="56"/>
      <c r="Y80" s="57"/>
    </row>
    <row r="81" spans="1:25" x14ac:dyDescent="0.25">
      <c r="A81" s="25"/>
      <c r="B81" s="26"/>
      <c r="C81" s="26"/>
      <c r="D81" s="26"/>
      <c r="E81" s="27"/>
      <c r="F81" s="25"/>
      <c r="G81" s="26"/>
      <c r="H81" s="26"/>
      <c r="I81" s="26"/>
      <c r="J81" s="27"/>
      <c r="K81" s="28"/>
      <c r="L81" s="28"/>
      <c r="M81" s="44"/>
      <c r="N81" s="45"/>
      <c r="O81" s="29">
        <f>L82</f>
        <v>4</v>
      </c>
      <c r="P81" s="24"/>
      <c r="Q81" s="28"/>
      <c r="R81" s="44"/>
      <c r="S81" s="45"/>
      <c r="T81" s="29"/>
      <c r="U81" s="24"/>
      <c r="V81" s="28"/>
      <c r="W81" s="44"/>
      <c r="X81" s="45"/>
      <c r="Y81" s="29"/>
    </row>
    <row r="82" spans="1:25" x14ac:dyDescent="0.25">
      <c r="A82" s="25"/>
      <c r="B82" s="26"/>
      <c r="C82" s="26"/>
      <c r="D82" s="26"/>
      <c r="E82" s="27"/>
      <c r="F82" s="25"/>
      <c r="G82" s="26"/>
      <c r="H82" s="26"/>
      <c r="I82" s="26"/>
      <c r="J82" s="27"/>
      <c r="K82" s="15" t="s">
        <v>26</v>
      </c>
      <c r="L82" s="30">
        <v>4</v>
      </c>
      <c r="M82" s="44" t="s">
        <v>27</v>
      </c>
      <c r="N82" s="46">
        <v>4</v>
      </c>
      <c r="O82" s="31"/>
      <c r="P82" s="32" t="s">
        <v>26</v>
      </c>
      <c r="Q82" s="30">
        <v>125</v>
      </c>
      <c r="R82" s="44" t="s">
        <v>27</v>
      </c>
      <c r="S82" s="46">
        <v>81</v>
      </c>
      <c r="T82" s="31"/>
      <c r="U82" s="32" t="s">
        <v>26</v>
      </c>
      <c r="V82" s="30"/>
      <c r="W82" s="44" t="s">
        <v>27</v>
      </c>
      <c r="X82" s="46"/>
      <c r="Y82" s="31"/>
    </row>
    <row r="83" spans="1:25" x14ac:dyDescent="0.25">
      <c r="A83" s="25"/>
      <c r="B83" s="26"/>
      <c r="C83" s="26"/>
      <c r="D83" s="26"/>
      <c r="E83" s="27"/>
      <c r="F83" s="25"/>
      <c r="G83" s="26"/>
      <c r="H83" s="26"/>
      <c r="I83" s="26"/>
      <c r="J83" s="27"/>
      <c r="K83" s="15" t="s">
        <v>28</v>
      </c>
      <c r="L83" s="30">
        <v>3</v>
      </c>
      <c r="M83" s="44"/>
      <c r="N83" s="47">
        <f>L82</f>
        <v>4</v>
      </c>
      <c r="O83" s="34"/>
      <c r="P83" s="32" t="s">
        <v>28</v>
      </c>
      <c r="Q83" s="30">
        <v>19</v>
      </c>
      <c r="R83" s="44"/>
      <c r="S83" s="47"/>
      <c r="T83" s="34"/>
      <c r="U83" s="32" t="s">
        <v>28</v>
      </c>
      <c r="V83" s="30"/>
      <c r="W83" s="44"/>
      <c r="X83" s="47"/>
      <c r="Y83" s="34"/>
    </row>
    <row r="84" spans="1:25" ht="15.75" thickBot="1" x14ac:dyDescent="0.3">
      <c r="A84" s="35"/>
      <c r="B84" s="36"/>
      <c r="C84" s="36"/>
      <c r="D84" s="36"/>
      <c r="E84" s="37"/>
      <c r="F84" s="35"/>
      <c r="G84" s="36"/>
      <c r="H84" s="36"/>
      <c r="I84" s="36"/>
      <c r="J84" s="37"/>
      <c r="K84" s="38" t="s">
        <v>29</v>
      </c>
      <c r="L84" s="39">
        <v>5.2999999999999999E-2</v>
      </c>
      <c r="M84" s="48"/>
      <c r="N84" s="49">
        <f>COUNTA(K80)</f>
        <v>1</v>
      </c>
      <c r="O84" s="41"/>
      <c r="P84" s="42" t="s">
        <v>29</v>
      </c>
      <c r="Q84" s="39">
        <v>4.2709999999999999</v>
      </c>
      <c r="R84" s="48"/>
      <c r="S84" s="49"/>
      <c r="T84" s="41"/>
      <c r="U84" s="42" t="s">
        <v>29</v>
      </c>
      <c r="V84" s="39"/>
      <c r="W84" s="48"/>
      <c r="X84" s="49"/>
      <c r="Y84" s="41"/>
    </row>
    <row r="86" spans="1:25" ht="15.75" thickBot="1" x14ac:dyDescent="0.3"/>
    <row r="87" spans="1:25" ht="62.25" thickBot="1" x14ac:dyDescent="0.95">
      <c r="A87" s="159">
        <f>A1+2</f>
        <v>42501</v>
      </c>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1"/>
    </row>
    <row r="88" spans="1:25" ht="21" customHeight="1" x14ac:dyDescent="0.9">
      <c r="A88" s="2"/>
      <c r="B88" s="2"/>
      <c r="C88" s="2"/>
      <c r="D88" s="2"/>
      <c r="E88" s="2"/>
      <c r="F88" s="2"/>
      <c r="G88" s="2"/>
      <c r="H88" s="2"/>
      <c r="I88" s="2"/>
      <c r="J88" s="2"/>
      <c r="K88" s="2"/>
      <c r="L88" s="2"/>
      <c r="M88" s="2"/>
      <c r="N88" s="2"/>
      <c r="O88" s="2"/>
      <c r="P88" s="2"/>
      <c r="Q88" s="2"/>
      <c r="R88" s="2"/>
      <c r="S88" s="2"/>
      <c r="T88" s="2"/>
      <c r="U88" s="2"/>
      <c r="V88" s="2"/>
      <c r="W88" s="2"/>
      <c r="X88" s="2"/>
      <c r="Y88" s="2"/>
    </row>
    <row r="89" spans="1:25" ht="21" customHeight="1" x14ac:dyDescent="0.9">
      <c r="A89" s="2"/>
      <c r="B89" s="2"/>
      <c r="C89" s="2"/>
      <c r="D89" s="2"/>
      <c r="E89" s="2"/>
      <c r="F89" s="2"/>
      <c r="G89" s="2"/>
      <c r="H89" s="2"/>
      <c r="I89" s="2"/>
      <c r="J89" s="2"/>
      <c r="K89" s="2"/>
      <c r="L89" s="2"/>
      <c r="M89" s="2"/>
      <c r="N89" s="2"/>
      <c r="O89" s="2"/>
      <c r="P89" s="2"/>
      <c r="Q89" s="2"/>
      <c r="R89" s="2"/>
      <c r="S89" s="2"/>
      <c r="T89" s="2"/>
      <c r="U89" s="2"/>
      <c r="V89" s="2"/>
      <c r="W89" s="2"/>
      <c r="X89" s="2"/>
      <c r="Y89" s="2"/>
    </row>
    <row r="90" spans="1:25" ht="21" x14ac:dyDescent="0.35">
      <c r="A90" s="162" t="s">
        <v>0</v>
      </c>
      <c r="B90" s="162"/>
      <c r="C90" s="162"/>
      <c r="D90" s="162"/>
      <c r="E90" s="51"/>
      <c r="F90" s="162" t="s">
        <v>1</v>
      </c>
      <c r="G90" s="162"/>
      <c r="H90" s="162"/>
      <c r="I90" s="162"/>
      <c r="J90" s="51"/>
      <c r="K90" s="162" t="s">
        <v>2</v>
      </c>
      <c r="L90" s="162"/>
      <c r="M90" s="162"/>
      <c r="N90" s="162"/>
      <c r="O90" s="51"/>
      <c r="P90" s="162" t="s">
        <v>3</v>
      </c>
      <c r="Q90" s="162"/>
      <c r="R90" s="162"/>
      <c r="S90" s="162"/>
      <c r="T90" s="51"/>
      <c r="U90" s="162" t="s">
        <v>4</v>
      </c>
      <c r="V90" s="162"/>
      <c r="W90" s="162"/>
      <c r="X90" s="162"/>
      <c r="Y90" s="51"/>
    </row>
    <row r="91" spans="1:25" x14ac:dyDescent="0.25">
      <c r="A91" s="3" t="s">
        <v>5</v>
      </c>
      <c r="B91" s="3"/>
      <c r="C91" s="3"/>
      <c r="D91" s="3">
        <f>SUM(L102,L107,L112,L117,L122,L127,Q102,Q107,Q112,Q117,Q122,Q127,V102,V107,V112,V117,V122,V127)</f>
        <v>16.920999999999999</v>
      </c>
      <c r="E91" s="4"/>
      <c r="F91" s="5" t="s">
        <v>6</v>
      </c>
      <c r="G91" s="5"/>
      <c r="H91" s="5"/>
      <c r="I91" s="5">
        <f>SUM(N100,N105,N110,N115,N120,N125,S100,S105,S110,S115,S120,S125,X100,X105,X110,X115,X120,X125)</f>
        <v>586</v>
      </c>
      <c r="J91" s="4"/>
      <c r="K91" s="6" t="s">
        <v>7</v>
      </c>
      <c r="L91" s="6"/>
      <c r="M91" s="6"/>
      <c r="N91" s="6">
        <f>AB98</f>
        <v>667</v>
      </c>
      <c r="O91" s="4"/>
      <c r="P91" s="7" t="s">
        <v>8</v>
      </c>
      <c r="Q91" s="8"/>
      <c r="R91" s="8"/>
      <c r="S91" s="8">
        <f>AE98</f>
        <v>586</v>
      </c>
      <c r="T91" s="4"/>
      <c r="U91" s="9" t="s">
        <v>9</v>
      </c>
      <c r="V91" s="9"/>
      <c r="W91" s="9"/>
      <c r="X91" s="9">
        <f>AG98-AI98</f>
        <v>2</v>
      </c>
      <c r="Y91" s="4"/>
    </row>
    <row r="92" spans="1:25" x14ac:dyDescent="0.25">
      <c r="A92" s="10" t="s">
        <v>10</v>
      </c>
      <c r="B92" s="10"/>
      <c r="C92" s="10"/>
      <c r="D92" s="10">
        <f>SUM(L100,L105,L110,L115,L120,L125,Q100,Q105,Q110,Q115,Q120,Q125,V100,V105,V110,V115,V120,V125)</f>
        <v>667</v>
      </c>
      <c r="F92" s="5" t="s">
        <v>11</v>
      </c>
      <c r="G92" s="5"/>
      <c r="H92" s="5"/>
      <c r="I92" s="5">
        <f>D92-I91</f>
        <v>81</v>
      </c>
      <c r="K92" s="6" t="s">
        <v>12</v>
      </c>
      <c r="L92" s="6"/>
      <c r="M92" s="6"/>
      <c r="N92" s="6">
        <f>AC98</f>
        <v>293</v>
      </c>
      <c r="P92" s="8" t="s">
        <v>13</v>
      </c>
      <c r="Q92" s="8"/>
      <c r="R92" s="8"/>
      <c r="S92" s="11">
        <f>AF98-AE98</f>
        <v>0</v>
      </c>
      <c r="U92" s="9" t="s">
        <v>14</v>
      </c>
      <c r="V92" s="9"/>
      <c r="W92" s="9"/>
      <c r="X92" s="9">
        <f>AH98-AJ98</f>
        <v>110</v>
      </c>
    </row>
    <row r="93" spans="1:25" x14ac:dyDescent="0.25">
      <c r="A93" s="12" t="s">
        <v>15</v>
      </c>
      <c r="B93" s="12"/>
      <c r="C93" s="12"/>
      <c r="D93" s="12">
        <f>SUM(L101,L106,L111,L116,L121,L126,Q101,Q106,Q111,Q116,Q121,Q126,V101,V106,V111,V116,V121,V126)</f>
        <v>293</v>
      </c>
      <c r="K93" s="6" t="s">
        <v>16</v>
      </c>
      <c r="L93" s="6"/>
      <c r="M93" s="6"/>
      <c r="N93" s="6">
        <f>AD98</f>
        <v>16.920999999999999</v>
      </c>
    </row>
    <row r="94" spans="1:25" x14ac:dyDescent="0.25">
      <c r="A94" s="13" t="s">
        <v>17</v>
      </c>
      <c r="B94" s="13"/>
      <c r="C94" s="13"/>
      <c r="D94" s="13">
        <f>COUNTA(K98,K103,K108,K113,K118,K123,P98,P103,P108,P113,P118,P123,U98,U103,U108,U113,U118,U123)</f>
        <v>16</v>
      </c>
    </row>
    <row r="95" spans="1:25" s="14" customFormat="1" x14ac:dyDescent="0.25">
      <c r="K95" s="6" t="s">
        <v>18</v>
      </c>
      <c r="L95" s="6"/>
      <c r="M95" s="6"/>
      <c r="N95" s="6">
        <f>D92-N91</f>
        <v>0</v>
      </c>
      <c r="P95" s="7" t="s">
        <v>19</v>
      </c>
      <c r="Q95" s="8"/>
      <c r="R95" s="8"/>
      <c r="S95" s="8">
        <f>I91-S91</f>
        <v>0</v>
      </c>
    </row>
    <row r="96" spans="1:25" s="14" customFormat="1" ht="15.75" thickBot="1" x14ac:dyDescent="0.3">
      <c r="K96" s="6" t="s">
        <v>20</v>
      </c>
      <c r="L96" s="6"/>
      <c r="M96" s="6"/>
      <c r="N96" s="6">
        <f>D93-N92</f>
        <v>0</v>
      </c>
      <c r="P96" s="15"/>
    </row>
    <row r="97" spans="1:36" ht="15.75" thickBot="1" x14ac:dyDescent="0.3">
      <c r="A97" s="167" t="s">
        <v>21</v>
      </c>
      <c r="B97" s="167"/>
      <c r="C97" s="167"/>
      <c r="D97" s="167"/>
      <c r="E97" s="167"/>
      <c r="F97" s="164" t="s">
        <v>22</v>
      </c>
      <c r="G97" s="165"/>
      <c r="H97" s="165"/>
      <c r="I97" s="165"/>
      <c r="J97" s="166"/>
      <c r="K97" s="164" t="s">
        <v>23</v>
      </c>
      <c r="L97" s="165"/>
      <c r="M97" s="165"/>
      <c r="N97" s="165"/>
      <c r="O97" s="166"/>
      <c r="P97" s="164" t="s">
        <v>24</v>
      </c>
      <c r="Q97" s="165"/>
      <c r="R97" s="165"/>
      <c r="S97" s="165"/>
      <c r="T97" s="166"/>
      <c r="U97" s="165" t="s">
        <v>25</v>
      </c>
      <c r="V97" s="165"/>
      <c r="W97" s="165"/>
      <c r="X97" s="165"/>
      <c r="Y97" s="168"/>
      <c r="AB97" s="163" t="s">
        <v>30</v>
      </c>
      <c r="AC97" s="163"/>
      <c r="AD97" s="163"/>
      <c r="AE97" s="163" t="s">
        <v>31</v>
      </c>
      <c r="AF97" s="163"/>
      <c r="AG97" s="163" t="s">
        <v>32</v>
      </c>
      <c r="AH97" s="163"/>
      <c r="AI97" s="163"/>
      <c r="AJ97" s="163"/>
    </row>
    <row r="98" spans="1:36" x14ac:dyDescent="0.25">
      <c r="A98" s="16"/>
      <c r="B98" s="17"/>
      <c r="C98" s="17"/>
      <c r="D98" s="17"/>
      <c r="E98" s="18"/>
      <c r="F98" s="16"/>
      <c r="G98" s="17"/>
      <c r="H98" s="17"/>
      <c r="I98" s="17"/>
      <c r="J98" s="18"/>
      <c r="K98" s="19" t="s">
        <v>114</v>
      </c>
      <c r="L98" s="55" t="s">
        <v>33</v>
      </c>
      <c r="M98" s="43"/>
      <c r="N98" s="56" t="s">
        <v>33</v>
      </c>
      <c r="O98" s="57" t="s">
        <v>34</v>
      </c>
      <c r="P98" s="23" t="s">
        <v>127</v>
      </c>
      <c r="Q98" s="55" t="s">
        <v>33</v>
      </c>
      <c r="R98" s="43"/>
      <c r="S98" s="56" t="s">
        <v>33</v>
      </c>
      <c r="T98" s="57"/>
      <c r="U98" s="24" t="s">
        <v>132</v>
      </c>
      <c r="V98" s="55" t="s">
        <v>33</v>
      </c>
      <c r="W98" s="43"/>
      <c r="X98" s="56" t="s">
        <v>33</v>
      </c>
      <c r="Y98" s="57"/>
      <c r="AB98" s="1">
        <f t="shared" ref="AB98:AJ98" si="2">SUM(AB99:AB116)</f>
        <v>667</v>
      </c>
      <c r="AC98" s="1">
        <f t="shared" si="2"/>
        <v>293</v>
      </c>
      <c r="AD98" s="1">
        <f t="shared" si="2"/>
        <v>16.920999999999999</v>
      </c>
      <c r="AE98" s="1">
        <f t="shared" si="2"/>
        <v>586</v>
      </c>
      <c r="AF98" s="1">
        <f t="shared" si="2"/>
        <v>586</v>
      </c>
      <c r="AG98" s="1">
        <f t="shared" si="2"/>
        <v>16</v>
      </c>
      <c r="AH98" s="1">
        <f t="shared" si="2"/>
        <v>667</v>
      </c>
      <c r="AI98" s="1">
        <f t="shared" si="2"/>
        <v>14</v>
      </c>
      <c r="AJ98" s="1">
        <f t="shared" si="2"/>
        <v>557</v>
      </c>
    </row>
    <row r="99" spans="1:36" x14ac:dyDescent="0.25">
      <c r="A99" s="25"/>
      <c r="B99" s="26"/>
      <c r="C99" s="26"/>
      <c r="D99" s="26"/>
      <c r="E99" s="27"/>
      <c r="F99" s="25"/>
      <c r="G99" s="26"/>
      <c r="H99" s="26"/>
      <c r="I99" s="26"/>
      <c r="J99" s="27"/>
      <c r="K99" s="28"/>
      <c r="L99" s="28"/>
      <c r="M99" s="44"/>
      <c r="N99" s="45"/>
      <c r="O99" s="29"/>
      <c r="P99" s="24"/>
      <c r="Q99" s="28"/>
      <c r="R99" s="44"/>
      <c r="S99" s="45"/>
      <c r="T99" s="29"/>
      <c r="U99" s="24"/>
      <c r="V99" s="28"/>
      <c r="W99" s="44"/>
      <c r="X99" s="45"/>
      <c r="Y99" s="29"/>
      <c r="AB99" s="14">
        <f>IF(L98="TR",L100,"")</f>
        <v>101</v>
      </c>
      <c r="AC99" s="14">
        <f>IF(L98="TR",L101,"")</f>
        <v>44</v>
      </c>
      <c r="AD99" s="14">
        <f>IF(L98="TR",L102,"")</f>
        <v>2.7669999999999999</v>
      </c>
      <c r="AE99" s="14">
        <f>IF(N98="TR",N100,"")</f>
        <v>75</v>
      </c>
      <c r="AF99" s="14">
        <f>IF(L98="TR",N100,"")</f>
        <v>75</v>
      </c>
      <c r="AG99" s="14">
        <f>IF(N98="TR",1,"")</f>
        <v>1</v>
      </c>
      <c r="AH99" s="14">
        <f>IF(N98="TR",L100,"")</f>
        <v>101</v>
      </c>
      <c r="AI99" s="14">
        <f>IF(O98="EF",1,"")</f>
        <v>1</v>
      </c>
      <c r="AJ99" s="14">
        <f>IF(O98="EF",L100,"")</f>
        <v>101</v>
      </c>
    </row>
    <row r="100" spans="1:36" x14ac:dyDescent="0.25">
      <c r="A100" s="25"/>
      <c r="B100" s="26"/>
      <c r="C100" s="26"/>
      <c r="D100" s="26"/>
      <c r="E100" s="27"/>
      <c r="F100" s="25"/>
      <c r="G100" s="26"/>
      <c r="H100" s="26"/>
      <c r="I100" s="26"/>
      <c r="J100" s="27"/>
      <c r="K100" s="15" t="s">
        <v>26</v>
      </c>
      <c r="L100" s="30">
        <v>101</v>
      </c>
      <c r="M100" s="44" t="s">
        <v>27</v>
      </c>
      <c r="N100" s="46">
        <v>75</v>
      </c>
      <c r="O100" s="31"/>
      <c r="P100" s="32" t="s">
        <v>26</v>
      </c>
      <c r="Q100" s="30">
        <v>82</v>
      </c>
      <c r="R100" s="44" t="s">
        <v>27</v>
      </c>
      <c r="S100" s="46">
        <v>20</v>
      </c>
      <c r="T100" s="31"/>
      <c r="U100" s="32" t="s">
        <v>26</v>
      </c>
      <c r="V100" s="30">
        <v>28</v>
      </c>
      <c r="W100" s="44" t="s">
        <v>27</v>
      </c>
      <c r="X100" s="46">
        <v>26</v>
      </c>
      <c r="Y100" s="31"/>
      <c r="AB100" s="14">
        <f>IF(L103="TR",L105,"")</f>
        <v>15</v>
      </c>
      <c r="AC100" s="14">
        <f>IF(L103="TR",L106,"")</f>
        <v>9</v>
      </c>
      <c r="AD100" s="14">
        <f>IF(L103="TR",L107,"")</f>
        <v>0.42799999999999999</v>
      </c>
      <c r="AE100" s="14">
        <f>IF(N103="TR",N105,"")</f>
        <v>15</v>
      </c>
      <c r="AF100" s="14">
        <f>IF(L103="TR",N105,"")</f>
        <v>15</v>
      </c>
      <c r="AG100" s="14">
        <f>IF(N103="TR",1,"")</f>
        <v>1</v>
      </c>
      <c r="AH100" s="14">
        <f>IF(N103="TR",L105,"")</f>
        <v>15</v>
      </c>
      <c r="AI100" s="14">
        <f>IF(O103="EF",1,"")</f>
        <v>1</v>
      </c>
      <c r="AJ100" s="14">
        <f>IF(O103="EF",L105,"")</f>
        <v>15</v>
      </c>
    </row>
    <row r="101" spans="1:36" x14ac:dyDescent="0.25">
      <c r="A101" s="25"/>
      <c r="B101" s="26"/>
      <c r="C101" s="26"/>
      <c r="D101" s="26"/>
      <c r="E101" s="27"/>
      <c r="F101" s="25"/>
      <c r="G101" s="26"/>
      <c r="H101" s="26"/>
      <c r="I101" s="26"/>
      <c r="J101" s="27"/>
      <c r="K101" s="15" t="s">
        <v>28</v>
      </c>
      <c r="L101" s="30">
        <v>44</v>
      </c>
      <c r="M101" s="44"/>
      <c r="N101" s="47"/>
      <c r="O101" s="34"/>
      <c r="P101" s="32" t="s">
        <v>28</v>
      </c>
      <c r="Q101" s="30">
        <v>5</v>
      </c>
      <c r="R101" s="44"/>
      <c r="S101" s="47"/>
      <c r="T101" s="34"/>
      <c r="U101" s="32" t="s">
        <v>28</v>
      </c>
      <c r="V101" s="30">
        <v>23</v>
      </c>
      <c r="W101" s="44"/>
      <c r="X101" s="47"/>
      <c r="Y101" s="34"/>
      <c r="AB101" s="1">
        <f>IF(L108="TR",L110,"")</f>
        <v>32</v>
      </c>
      <c r="AC101" s="1">
        <f>IF(L108="TR",L111,"")</f>
        <v>23</v>
      </c>
      <c r="AD101" s="1">
        <f>IF(L108="TR",L112,"")</f>
        <v>0.871</v>
      </c>
      <c r="AE101" s="1">
        <f>IF(N108="TR",N110,"")</f>
        <v>17</v>
      </c>
      <c r="AF101" s="1">
        <f>IF(L108="TR",N110,"")</f>
        <v>17</v>
      </c>
      <c r="AG101" s="1">
        <f>IF(N108="TR",1,"")</f>
        <v>1</v>
      </c>
      <c r="AH101" s="1">
        <f>IF(N108="TR",L110,"")</f>
        <v>32</v>
      </c>
      <c r="AI101" s="1">
        <f>IF(O108="EF",1,"")</f>
        <v>1</v>
      </c>
      <c r="AJ101" s="1">
        <f>IF(O108="EF",L110,"")</f>
        <v>32</v>
      </c>
    </row>
    <row r="102" spans="1:36" ht="15.75" thickBot="1" x14ac:dyDescent="0.3">
      <c r="A102" s="35"/>
      <c r="B102" s="36"/>
      <c r="C102" s="36"/>
      <c r="D102" s="36"/>
      <c r="E102" s="37"/>
      <c r="F102" s="35"/>
      <c r="G102" s="36"/>
      <c r="H102" s="36"/>
      <c r="I102" s="36"/>
      <c r="J102" s="37"/>
      <c r="K102" s="38" t="s">
        <v>29</v>
      </c>
      <c r="L102" s="39">
        <v>2.7669999999999999</v>
      </c>
      <c r="M102" s="48"/>
      <c r="N102" s="49"/>
      <c r="O102" s="41"/>
      <c r="P102" s="42" t="s">
        <v>29</v>
      </c>
      <c r="Q102" s="39">
        <v>1.605</v>
      </c>
      <c r="R102" s="48"/>
      <c r="S102" s="49"/>
      <c r="T102" s="41"/>
      <c r="U102" s="42" t="s">
        <v>29</v>
      </c>
      <c r="V102" s="39">
        <v>0.80600000000000005</v>
      </c>
      <c r="W102" s="48"/>
      <c r="X102" s="49"/>
      <c r="Y102" s="41"/>
      <c r="AB102" s="1">
        <f>IF(L113="TR",L115,"")</f>
        <v>21</v>
      </c>
      <c r="AC102" s="1">
        <f>IF(L113="TR",L116,"")</f>
        <v>20</v>
      </c>
      <c r="AD102" s="1">
        <f>IF(L113="TR",L117,"")</f>
        <v>0.77400000000000002</v>
      </c>
      <c r="AE102" s="1">
        <f>IF(N113="TR",N115,"")</f>
        <v>21</v>
      </c>
      <c r="AF102" s="1">
        <f>IF(L113="TR",N115,"")</f>
        <v>21</v>
      </c>
      <c r="AG102" s="1">
        <f>IF(N113="TR",1,"")</f>
        <v>1</v>
      </c>
      <c r="AH102" s="1">
        <f>IF(N113="TR",L115,"")</f>
        <v>21</v>
      </c>
      <c r="AI102" s="1">
        <f>IF(O113="EF",1,"")</f>
        <v>1</v>
      </c>
      <c r="AJ102" s="1">
        <f>IF(O113="EF",L115,"")</f>
        <v>21</v>
      </c>
    </row>
    <row r="103" spans="1:36" x14ac:dyDescent="0.25">
      <c r="A103" s="16"/>
      <c r="B103" s="17"/>
      <c r="C103" s="17"/>
      <c r="D103" s="17"/>
      <c r="E103" s="18"/>
      <c r="F103" s="16"/>
      <c r="G103" s="17"/>
      <c r="H103" s="17"/>
      <c r="I103" s="17"/>
      <c r="J103" s="18"/>
      <c r="K103" s="19" t="s">
        <v>115</v>
      </c>
      <c r="L103" s="55" t="s">
        <v>33</v>
      </c>
      <c r="M103" s="43"/>
      <c r="N103" s="56" t="s">
        <v>33</v>
      </c>
      <c r="O103" s="57" t="s">
        <v>34</v>
      </c>
      <c r="P103" s="23" t="s">
        <v>128</v>
      </c>
      <c r="Q103" s="55" t="s">
        <v>33</v>
      </c>
      <c r="R103" s="43"/>
      <c r="S103" s="56" t="s">
        <v>33</v>
      </c>
      <c r="T103" s="57" t="s">
        <v>34</v>
      </c>
      <c r="U103" s="23" t="s">
        <v>133</v>
      </c>
      <c r="V103" s="55" t="s">
        <v>33</v>
      </c>
      <c r="W103" s="43"/>
      <c r="X103" s="56" t="s">
        <v>33</v>
      </c>
      <c r="Y103" s="57" t="s">
        <v>34</v>
      </c>
      <c r="AB103" s="1">
        <f>IF(L118="TR",L120,"")</f>
        <v>26</v>
      </c>
      <c r="AC103" s="1">
        <f>IF(L118="TR",L121,"")</f>
        <v>26</v>
      </c>
      <c r="AD103" s="1">
        <f>IF(L118="TR",L122,"")</f>
        <v>0.72099999999999997</v>
      </c>
      <c r="AE103" s="1">
        <f>IF(N118="TR",N120,"")</f>
        <v>26</v>
      </c>
      <c r="AF103" s="1">
        <f>IF(L118="TR",N120,"")</f>
        <v>26</v>
      </c>
      <c r="AG103" s="1">
        <f>IF(N118="TR",1,"")</f>
        <v>1</v>
      </c>
      <c r="AH103" s="1">
        <f>IF(N118="TR",L120,"")</f>
        <v>26</v>
      </c>
      <c r="AI103" s="1">
        <f>IF(O118="EF",1,"")</f>
        <v>1</v>
      </c>
      <c r="AJ103" s="1">
        <f>IF(O118="EF",L120,"")</f>
        <v>26</v>
      </c>
    </row>
    <row r="104" spans="1:36" x14ac:dyDescent="0.25">
      <c r="A104" s="25"/>
      <c r="B104" s="26"/>
      <c r="C104" s="26"/>
      <c r="D104" s="26"/>
      <c r="E104" s="27"/>
      <c r="F104" s="25"/>
      <c r="G104" s="26"/>
      <c r="H104" s="26"/>
      <c r="I104" s="26"/>
      <c r="J104" s="27"/>
      <c r="K104" s="28"/>
      <c r="L104" s="28"/>
      <c r="M104" s="44"/>
      <c r="N104" s="45"/>
      <c r="O104" s="29"/>
      <c r="P104" s="24"/>
      <c r="Q104" s="28"/>
      <c r="R104" s="44"/>
      <c r="S104" s="45"/>
      <c r="T104" s="29"/>
      <c r="U104" s="24"/>
      <c r="V104" s="28"/>
      <c r="W104" s="44"/>
      <c r="X104" s="45"/>
      <c r="Y104" s="29"/>
      <c r="AB104" s="1">
        <f>IF(L123="TR",L125,"")</f>
        <v>1</v>
      </c>
      <c r="AC104" s="1">
        <f>IF(L123="TR",L126,"")</f>
        <v>1</v>
      </c>
      <c r="AD104" s="1">
        <f>IF(L123="TR",L127,"")</f>
        <v>1.9E-2</v>
      </c>
      <c r="AE104" s="1">
        <f>IF(N123="TR",N125,"")</f>
        <v>1</v>
      </c>
      <c r="AF104" s="1">
        <f>IF(L123="TR",N125,"")</f>
        <v>1</v>
      </c>
      <c r="AG104" s="1">
        <f>IF(N123="TR",1,"")</f>
        <v>1</v>
      </c>
      <c r="AH104" s="1">
        <f>IF(N123="TR",L125,"")</f>
        <v>1</v>
      </c>
      <c r="AI104" s="1">
        <f>IF(O123="EF",1,"")</f>
        <v>1</v>
      </c>
      <c r="AJ104" s="1">
        <f>IF(O123="EF",L125,"")</f>
        <v>1</v>
      </c>
    </row>
    <row r="105" spans="1:36" x14ac:dyDescent="0.25">
      <c r="A105" s="25"/>
      <c r="B105" s="26"/>
      <c r="C105" s="26"/>
      <c r="D105" s="26"/>
      <c r="E105" s="27"/>
      <c r="F105" s="25"/>
      <c r="G105" s="26"/>
      <c r="H105" s="26"/>
      <c r="I105" s="26"/>
      <c r="J105" s="27"/>
      <c r="K105" s="15" t="s">
        <v>26</v>
      </c>
      <c r="L105" s="30">
        <v>15</v>
      </c>
      <c r="M105" s="44" t="s">
        <v>27</v>
      </c>
      <c r="N105" s="46">
        <v>15</v>
      </c>
      <c r="O105" s="31"/>
      <c r="P105" s="32" t="s">
        <v>26</v>
      </c>
      <c r="Q105" s="30">
        <v>129</v>
      </c>
      <c r="R105" s="44" t="s">
        <v>27</v>
      </c>
      <c r="S105" s="46">
        <v>103</v>
      </c>
      <c r="T105" s="31"/>
      <c r="U105" s="32" t="s">
        <v>26</v>
      </c>
      <c r="V105" s="30">
        <v>13</v>
      </c>
      <c r="W105" s="44" t="s">
        <v>27</v>
      </c>
      <c r="X105" s="46">
        <v>10</v>
      </c>
      <c r="Y105" s="31"/>
      <c r="AB105" s="1">
        <f>IF(Q98="TR",Q100,"")</f>
        <v>82</v>
      </c>
      <c r="AC105" s="1">
        <f>IF(Q98="TR",Q101,"")</f>
        <v>5</v>
      </c>
      <c r="AD105" s="1">
        <f>IF(Q98="TR",Q102,"")</f>
        <v>1.605</v>
      </c>
      <c r="AE105" s="1">
        <f>IF(S98="TR",S100,"")</f>
        <v>20</v>
      </c>
      <c r="AF105" s="1">
        <f>IF(Q98="TR",S100,"")</f>
        <v>20</v>
      </c>
      <c r="AG105" s="1">
        <f>IF(S98="TR",1,"")</f>
        <v>1</v>
      </c>
      <c r="AH105" s="1">
        <f>IF(S98="TR",Q100,"")</f>
        <v>82</v>
      </c>
      <c r="AI105" s="1" t="str">
        <f>IF(T98="EF",1,"")</f>
        <v/>
      </c>
      <c r="AJ105" s="1" t="str">
        <f>IF(T98="EF",Q100,"")</f>
        <v/>
      </c>
    </row>
    <row r="106" spans="1:36" x14ac:dyDescent="0.25">
      <c r="A106" s="25"/>
      <c r="B106" s="26"/>
      <c r="C106" s="26"/>
      <c r="D106" s="26"/>
      <c r="E106" s="27"/>
      <c r="F106" s="25"/>
      <c r="G106" s="26"/>
      <c r="H106" s="26"/>
      <c r="I106" s="26"/>
      <c r="J106" s="27"/>
      <c r="K106" s="15" t="s">
        <v>28</v>
      </c>
      <c r="L106" s="30">
        <v>9</v>
      </c>
      <c r="M106" s="44"/>
      <c r="N106" s="47"/>
      <c r="O106" s="34"/>
      <c r="P106" s="32" t="s">
        <v>28</v>
      </c>
      <c r="Q106" s="30">
        <v>13</v>
      </c>
      <c r="R106" s="44"/>
      <c r="S106" s="47"/>
      <c r="T106" s="34"/>
      <c r="U106" s="32" t="s">
        <v>28</v>
      </c>
      <c r="V106" s="30">
        <v>12</v>
      </c>
      <c r="W106" s="44"/>
      <c r="X106" s="47"/>
      <c r="Y106" s="34"/>
      <c r="AB106" s="1">
        <f>IF(Q103="TR",Q105,"")</f>
        <v>129</v>
      </c>
      <c r="AC106" s="1">
        <f>IF(Q103="TR",Q106,"")</f>
        <v>13</v>
      </c>
      <c r="AD106" s="1">
        <f>IF(Q103="TR",Q107,"")</f>
        <v>1.151</v>
      </c>
      <c r="AE106" s="1">
        <f>IF(S103="TR",S105,"")</f>
        <v>103</v>
      </c>
      <c r="AF106" s="1">
        <f>IF(Q103="TR",S105,"")</f>
        <v>103</v>
      </c>
      <c r="AG106" s="1">
        <f>IF(S103="TR",1,"")</f>
        <v>1</v>
      </c>
      <c r="AH106" s="1">
        <f>IF(S103="TR",Q105,"")</f>
        <v>129</v>
      </c>
      <c r="AI106" s="1">
        <f>IF(T103="EF",1,"")</f>
        <v>1</v>
      </c>
      <c r="AJ106" s="1">
        <f>IF(T103="EF",Q105,"")</f>
        <v>129</v>
      </c>
    </row>
    <row r="107" spans="1:36" ht="15.75" thickBot="1" x14ac:dyDescent="0.3">
      <c r="A107" s="35"/>
      <c r="B107" s="36"/>
      <c r="C107" s="36"/>
      <c r="D107" s="36"/>
      <c r="E107" s="37"/>
      <c r="F107" s="35"/>
      <c r="G107" s="36"/>
      <c r="H107" s="36"/>
      <c r="I107" s="36"/>
      <c r="J107" s="37"/>
      <c r="K107" s="38" t="s">
        <v>29</v>
      </c>
      <c r="L107" s="39">
        <v>0.42799999999999999</v>
      </c>
      <c r="M107" s="48"/>
      <c r="N107" s="49"/>
      <c r="O107" s="41"/>
      <c r="P107" s="42" t="s">
        <v>29</v>
      </c>
      <c r="Q107" s="39">
        <v>1.151</v>
      </c>
      <c r="R107" s="48"/>
      <c r="S107" s="49"/>
      <c r="T107" s="41"/>
      <c r="U107" s="42" t="s">
        <v>29</v>
      </c>
      <c r="V107" s="39">
        <v>0.375</v>
      </c>
      <c r="W107" s="48"/>
      <c r="X107" s="49"/>
      <c r="Y107" s="41"/>
      <c r="AB107" s="1" t="str">
        <f>IF(Q108="TR",Q110,"")</f>
        <v/>
      </c>
      <c r="AC107" s="1" t="str">
        <f>IF(Q108="TR",Q111,"")</f>
        <v/>
      </c>
      <c r="AD107" s="1" t="str">
        <f>IF(Q108="TR",Q112,"")</f>
        <v/>
      </c>
      <c r="AE107" s="1" t="str">
        <f>IF(S108="TR",S110,"")</f>
        <v/>
      </c>
      <c r="AF107" s="1" t="str">
        <f>IF(Q108="TR",S110,"")</f>
        <v/>
      </c>
      <c r="AG107" s="1" t="str">
        <f>IF(S108="TR",1,"")</f>
        <v/>
      </c>
      <c r="AH107" s="1" t="str">
        <f>IF(S108="TR",Q110,"")</f>
        <v/>
      </c>
      <c r="AI107" s="1" t="str">
        <f>IF(T108="EF",1,"")</f>
        <v/>
      </c>
      <c r="AJ107" s="1" t="str">
        <f>IF(T108="EF",Q110,"")</f>
        <v/>
      </c>
    </row>
    <row r="108" spans="1:36" x14ac:dyDescent="0.25">
      <c r="A108" s="16"/>
      <c r="B108" s="17"/>
      <c r="C108" s="17"/>
      <c r="D108" s="17"/>
      <c r="E108" s="18"/>
      <c r="F108" s="16"/>
      <c r="G108" s="17"/>
      <c r="H108" s="17"/>
      <c r="I108" s="17"/>
      <c r="J108" s="18"/>
      <c r="K108" s="19" t="s">
        <v>121</v>
      </c>
      <c r="L108" s="55" t="s">
        <v>33</v>
      </c>
      <c r="M108" s="43"/>
      <c r="N108" s="56" t="s">
        <v>33</v>
      </c>
      <c r="O108" s="57" t="s">
        <v>34</v>
      </c>
      <c r="P108" s="23"/>
      <c r="Q108" s="55"/>
      <c r="R108" s="43"/>
      <c r="S108" s="56"/>
      <c r="T108" s="57"/>
      <c r="U108" s="23" t="s">
        <v>136</v>
      </c>
      <c r="V108" s="55" t="s">
        <v>33</v>
      </c>
      <c r="W108" s="43"/>
      <c r="X108" s="56" t="s">
        <v>33</v>
      </c>
      <c r="Y108" s="57" t="s">
        <v>34</v>
      </c>
      <c r="AB108" s="1">
        <f>IF(Q113="TR",Q115,"")</f>
        <v>120</v>
      </c>
      <c r="AC108" s="1">
        <f>IF(Q113="TR",Q116,"")</f>
        <v>36</v>
      </c>
      <c r="AD108" s="1">
        <f>IF(Q113="TR",Q117,"")</f>
        <v>3.4449999999999998</v>
      </c>
      <c r="AE108" s="1">
        <f>IF(S113="TR",S115,"")</f>
        <v>96</v>
      </c>
      <c r="AF108" s="1">
        <f>IF(Q113="TR",S115,"")</f>
        <v>96</v>
      </c>
      <c r="AG108" s="1">
        <f>IF(S113="TR",1,"")</f>
        <v>1</v>
      </c>
      <c r="AH108" s="1">
        <f>IF(S113="TR",Q115,"")</f>
        <v>120</v>
      </c>
      <c r="AI108" s="1">
        <f>IF(T113="EF",1,"")</f>
        <v>1</v>
      </c>
      <c r="AJ108" s="1">
        <f>IF(T113="EF",Q115,"")</f>
        <v>120</v>
      </c>
    </row>
    <row r="109" spans="1:36" x14ac:dyDescent="0.25">
      <c r="A109" s="25"/>
      <c r="B109" s="26"/>
      <c r="C109" s="26"/>
      <c r="D109" s="26"/>
      <c r="E109" s="27"/>
      <c r="F109" s="25"/>
      <c r="G109" s="26"/>
      <c r="H109" s="26"/>
      <c r="I109" s="26"/>
      <c r="J109" s="27"/>
      <c r="K109" s="28"/>
      <c r="L109" s="28"/>
      <c r="M109" s="44"/>
      <c r="N109" s="45"/>
      <c r="O109" s="29"/>
      <c r="P109" s="24"/>
      <c r="Q109" s="28"/>
      <c r="R109" s="44"/>
      <c r="S109" s="45"/>
      <c r="T109" s="29"/>
      <c r="U109" s="24"/>
      <c r="V109" s="28"/>
      <c r="W109" s="44"/>
      <c r="X109" s="45"/>
      <c r="Y109" s="29"/>
      <c r="AB109" s="1">
        <f>IF(Q118="TR",Q120,"")</f>
        <v>11</v>
      </c>
      <c r="AC109" s="1">
        <f>IF(Q118="TR",Q121,"")</f>
        <v>11</v>
      </c>
      <c r="AD109" s="1">
        <f>IF(Q118="TR",Q122,"")</f>
        <v>0.28199999999999997</v>
      </c>
      <c r="AE109" s="1">
        <f>IF(S118="TR",S120,"")</f>
        <v>8</v>
      </c>
      <c r="AF109" s="1">
        <f>IF(Q118="TR",S120,"")</f>
        <v>8</v>
      </c>
      <c r="AG109" s="1">
        <f>IF(S118="TR",1,"")</f>
        <v>1</v>
      </c>
      <c r="AH109" s="1">
        <f>IF(S118="TR",Q120,"")</f>
        <v>11</v>
      </c>
      <c r="AI109" s="1">
        <f>IF(T118="EF",1,"")</f>
        <v>1</v>
      </c>
      <c r="AJ109" s="1">
        <f>IF(T118="EF",Q120,"")</f>
        <v>11</v>
      </c>
    </row>
    <row r="110" spans="1:36" x14ac:dyDescent="0.25">
      <c r="A110" s="25"/>
      <c r="B110" s="26"/>
      <c r="C110" s="26"/>
      <c r="D110" s="26"/>
      <c r="E110" s="27"/>
      <c r="F110" s="25"/>
      <c r="G110" s="26"/>
      <c r="H110" s="26"/>
      <c r="I110" s="26"/>
      <c r="J110" s="27"/>
      <c r="K110" s="15" t="s">
        <v>26</v>
      </c>
      <c r="L110" s="30">
        <v>32</v>
      </c>
      <c r="M110" s="44" t="s">
        <v>27</v>
      </c>
      <c r="N110" s="46">
        <v>17</v>
      </c>
      <c r="O110" s="31"/>
      <c r="P110" s="32" t="s">
        <v>26</v>
      </c>
      <c r="Q110" s="30"/>
      <c r="R110" s="44" t="s">
        <v>27</v>
      </c>
      <c r="S110" s="46"/>
      <c r="T110" s="31"/>
      <c r="U110" s="32" t="s">
        <v>26</v>
      </c>
      <c r="V110" s="30">
        <v>20</v>
      </c>
      <c r="W110" s="44" t="s">
        <v>27</v>
      </c>
      <c r="X110" s="46">
        <v>100</v>
      </c>
      <c r="Y110" s="31"/>
      <c r="AB110" s="1">
        <f>IF(Q123="TR",Q125,"")</f>
        <v>19</v>
      </c>
      <c r="AC110" s="1">
        <f>IF(Q123="TR",Q126,"")</f>
        <v>14</v>
      </c>
      <c r="AD110" s="1">
        <f>IF(Q123="TR",Q127,"")</f>
        <v>0.64100000000000001</v>
      </c>
      <c r="AE110" s="1">
        <f>IF(S123="TR",S125,"")</f>
        <v>19</v>
      </c>
      <c r="AF110" s="1">
        <f>IF(Q123="TR",S125,"")</f>
        <v>19</v>
      </c>
      <c r="AG110" s="1">
        <f>IF(S123="TR",1,"")</f>
        <v>1</v>
      </c>
      <c r="AH110" s="1">
        <f>IF(S123="TR",Q125,"")</f>
        <v>19</v>
      </c>
      <c r="AI110" s="1">
        <f>IF(T123="EF",1,"")</f>
        <v>1</v>
      </c>
      <c r="AJ110" s="1">
        <f>IF(T123="EF",Q125,"")</f>
        <v>19</v>
      </c>
    </row>
    <row r="111" spans="1:36" x14ac:dyDescent="0.25">
      <c r="A111" s="25"/>
      <c r="B111" s="26"/>
      <c r="C111" s="26"/>
      <c r="D111" s="26"/>
      <c r="E111" s="27"/>
      <c r="F111" s="25"/>
      <c r="G111" s="26"/>
      <c r="H111" s="26"/>
      <c r="I111" s="26"/>
      <c r="J111" s="27"/>
      <c r="K111" s="15" t="s">
        <v>28</v>
      </c>
      <c r="L111" s="30">
        <v>23</v>
      </c>
      <c r="M111" s="44"/>
      <c r="N111" s="47"/>
      <c r="O111" s="34"/>
      <c r="P111" s="32" t="s">
        <v>28</v>
      </c>
      <c r="Q111" s="30"/>
      <c r="R111" s="44"/>
      <c r="S111" s="47"/>
      <c r="T111" s="34"/>
      <c r="U111" s="32" t="s">
        <v>28</v>
      </c>
      <c r="V111" s="30">
        <v>41</v>
      </c>
      <c r="W111" s="44"/>
      <c r="X111" s="47"/>
      <c r="Y111" s="34"/>
      <c r="AB111" s="1">
        <f>IF(V98="TR",V100,"")</f>
        <v>28</v>
      </c>
      <c r="AC111" s="1">
        <f>IF(V98="TR",V101,"")</f>
        <v>23</v>
      </c>
      <c r="AD111" s="1">
        <f>IF(V98="TR",V102,"")</f>
        <v>0.80600000000000005</v>
      </c>
      <c r="AE111" s="1">
        <f>IF(X98="TR",X100,"")</f>
        <v>26</v>
      </c>
      <c r="AF111" s="1">
        <f>IF(V98="TR",X100,"")</f>
        <v>26</v>
      </c>
      <c r="AG111" s="1">
        <f>IF(X98="TR",1,"")</f>
        <v>1</v>
      </c>
      <c r="AH111" s="1">
        <f>IF(X98="TR",V100,"")</f>
        <v>28</v>
      </c>
      <c r="AI111" s="1" t="str">
        <f>IF(Y98="EF",1,"")</f>
        <v/>
      </c>
      <c r="AJ111" s="1" t="str">
        <f>IF(Y98="EF",V100,"")</f>
        <v/>
      </c>
    </row>
    <row r="112" spans="1:36" ht="15.75" thickBot="1" x14ac:dyDescent="0.3">
      <c r="A112" s="35"/>
      <c r="B112" s="36"/>
      <c r="C112" s="36"/>
      <c r="D112" s="36"/>
      <c r="E112" s="37"/>
      <c r="F112" s="35"/>
      <c r="G112" s="36"/>
      <c r="H112" s="36"/>
      <c r="I112" s="36"/>
      <c r="J112" s="37"/>
      <c r="K112" s="38" t="s">
        <v>29</v>
      </c>
      <c r="L112" s="39">
        <v>0.871</v>
      </c>
      <c r="M112" s="48"/>
      <c r="N112" s="49"/>
      <c r="O112" s="41"/>
      <c r="P112" s="42" t="s">
        <v>29</v>
      </c>
      <c r="Q112" s="39"/>
      <c r="R112" s="48"/>
      <c r="S112" s="49"/>
      <c r="T112" s="41"/>
      <c r="U112" s="42" t="s">
        <v>29</v>
      </c>
      <c r="V112" s="39">
        <v>2.3159999999999998</v>
      </c>
      <c r="W112" s="48"/>
      <c r="X112" s="49"/>
      <c r="Y112" s="41"/>
      <c r="AB112" s="1">
        <f>IF(V103="TR",V105,"")</f>
        <v>13</v>
      </c>
      <c r="AC112" s="1">
        <f>IF(V103="TR",V106,"")</f>
        <v>12</v>
      </c>
      <c r="AD112" s="1">
        <f>IF(V103="TR",V107,"")</f>
        <v>0.375</v>
      </c>
      <c r="AE112" s="1">
        <f>IF(X103="TR",X105,"")</f>
        <v>10</v>
      </c>
      <c r="AF112" s="1">
        <f>IF(V103="TR",X105,"")</f>
        <v>10</v>
      </c>
      <c r="AG112" s="1">
        <f>IF(X103="TR",1,"")</f>
        <v>1</v>
      </c>
      <c r="AH112" s="1">
        <f>IF(X103="TR",V105,"")</f>
        <v>13</v>
      </c>
      <c r="AI112" s="1">
        <f>IF(Y103="EF",1,"")</f>
        <v>1</v>
      </c>
      <c r="AJ112" s="1">
        <f>IF(Y103="EF",V105,"")</f>
        <v>13</v>
      </c>
    </row>
    <row r="113" spans="1:36" x14ac:dyDescent="0.25">
      <c r="A113" s="16"/>
      <c r="B113" s="17"/>
      <c r="C113" s="17"/>
      <c r="D113" s="17"/>
      <c r="E113" s="18"/>
      <c r="F113" s="16"/>
      <c r="G113" s="17"/>
      <c r="H113" s="17"/>
      <c r="I113" s="17"/>
      <c r="J113" s="18"/>
      <c r="K113" s="19" t="s">
        <v>122</v>
      </c>
      <c r="L113" s="55" t="s">
        <v>33</v>
      </c>
      <c r="M113" s="43"/>
      <c r="N113" s="56" t="s">
        <v>33</v>
      </c>
      <c r="O113" s="57" t="s">
        <v>34</v>
      </c>
      <c r="P113" s="23" t="s">
        <v>129</v>
      </c>
      <c r="Q113" s="55" t="s">
        <v>33</v>
      </c>
      <c r="R113" s="43"/>
      <c r="S113" s="56" t="s">
        <v>33</v>
      </c>
      <c r="T113" s="57" t="s">
        <v>34</v>
      </c>
      <c r="U113" s="23" t="s">
        <v>137</v>
      </c>
      <c r="V113" s="55" t="s">
        <v>33</v>
      </c>
      <c r="W113" s="43"/>
      <c r="X113" s="56" t="s">
        <v>33</v>
      </c>
      <c r="Y113" s="57" t="s">
        <v>34</v>
      </c>
      <c r="AB113" s="1">
        <f>IF(V108="TR",V110,"")</f>
        <v>20</v>
      </c>
      <c r="AC113" s="1">
        <f>IF(V108="TR",V111,"")</f>
        <v>41</v>
      </c>
      <c r="AD113" s="1">
        <f>IF(V108="TR",V112,"")</f>
        <v>2.3159999999999998</v>
      </c>
      <c r="AE113" s="1">
        <f>IF(X108="TR",X110,"")</f>
        <v>100</v>
      </c>
      <c r="AF113" s="1">
        <f>IF(V108="TR",X110,"")</f>
        <v>100</v>
      </c>
      <c r="AG113" s="1">
        <f>IF(X108="TR",1,"")</f>
        <v>1</v>
      </c>
      <c r="AH113" s="1">
        <f>IF(X108="TR",V110,"")</f>
        <v>20</v>
      </c>
      <c r="AI113" s="1">
        <f>IF(Y108="EF",1,"")</f>
        <v>1</v>
      </c>
      <c r="AJ113" s="1">
        <f>IF(Y108="EF",V110,"")</f>
        <v>20</v>
      </c>
    </row>
    <row r="114" spans="1:36" x14ac:dyDescent="0.25">
      <c r="A114" s="25"/>
      <c r="B114" s="26"/>
      <c r="C114" s="26"/>
      <c r="D114" s="26"/>
      <c r="E114" s="27"/>
      <c r="F114" s="25"/>
      <c r="G114" s="26"/>
      <c r="H114" s="26"/>
      <c r="I114" s="26"/>
      <c r="J114" s="27"/>
      <c r="K114" s="28"/>
      <c r="L114" s="28"/>
      <c r="M114" s="44"/>
      <c r="N114" s="45"/>
      <c r="O114" s="29"/>
      <c r="P114" s="24"/>
      <c r="Q114" s="28"/>
      <c r="R114" s="44"/>
      <c r="S114" s="45"/>
      <c r="T114" s="29"/>
      <c r="U114" s="24"/>
      <c r="V114" s="28"/>
      <c r="W114" s="44"/>
      <c r="X114" s="45"/>
      <c r="Y114" s="29"/>
      <c r="AB114" s="1">
        <f>IF(V113="TR",V115,"")</f>
        <v>33</v>
      </c>
      <c r="AC114" s="1">
        <f>IF(V113="TR",V116,"")</f>
        <v>3</v>
      </c>
      <c r="AD114" s="1">
        <f>IF(V113="TR",V117,"")</f>
        <v>0.19800000000000001</v>
      </c>
      <c r="AE114" s="1">
        <f>IF(X113="TR",X115,"")</f>
        <v>33</v>
      </c>
      <c r="AF114" s="1">
        <f>IF(V113="TR",X115,"")</f>
        <v>33</v>
      </c>
      <c r="AG114" s="1">
        <f>IF(X113="TR",1,"")</f>
        <v>1</v>
      </c>
      <c r="AH114" s="1">
        <f>IF(X113="TR",V115,"")</f>
        <v>33</v>
      </c>
      <c r="AI114" s="1">
        <f>IF(Y113="EF",1,"")</f>
        <v>1</v>
      </c>
      <c r="AJ114" s="1">
        <f>IF(Y113="EF",V115,"")</f>
        <v>33</v>
      </c>
    </row>
    <row r="115" spans="1:36" x14ac:dyDescent="0.25">
      <c r="A115" s="25"/>
      <c r="B115" s="26"/>
      <c r="C115" s="26"/>
      <c r="D115" s="26"/>
      <c r="E115" s="27"/>
      <c r="F115" s="25"/>
      <c r="G115" s="26"/>
      <c r="H115" s="26"/>
      <c r="I115" s="26"/>
      <c r="J115" s="27"/>
      <c r="K115" s="15" t="s">
        <v>26</v>
      </c>
      <c r="L115" s="30">
        <v>21</v>
      </c>
      <c r="M115" s="44" t="s">
        <v>27</v>
      </c>
      <c r="N115" s="46">
        <v>21</v>
      </c>
      <c r="O115" s="31"/>
      <c r="P115" s="32" t="s">
        <v>26</v>
      </c>
      <c r="Q115" s="30">
        <v>120</v>
      </c>
      <c r="R115" s="44" t="s">
        <v>27</v>
      </c>
      <c r="S115" s="46">
        <v>96</v>
      </c>
      <c r="T115" s="31"/>
      <c r="U115" s="32" t="s">
        <v>26</v>
      </c>
      <c r="V115" s="30">
        <v>33</v>
      </c>
      <c r="W115" s="44" t="s">
        <v>27</v>
      </c>
      <c r="X115" s="46">
        <v>33</v>
      </c>
      <c r="Y115" s="31"/>
      <c r="AB115" s="1">
        <f>IF(V118="TR",V120,"")</f>
        <v>16</v>
      </c>
      <c r="AC115" s="1">
        <f>IF(V118="TR",V121,"")</f>
        <v>12</v>
      </c>
      <c r="AD115" s="1">
        <f>IF(V118="TR",V122,"")</f>
        <v>0.52200000000000002</v>
      </c>
      <c r="AE115" s="1">
        <f>IF(X118="TR",X120,"")</f>
        <v>16</v>
      </c>
      <c r="AF115" s="1">
        <f>IF(V118="TR",X120,"")</f>
        <v>16</v>
      </c>
      <c r="AG115" s="1">
        <f>IF(X118="TR",1,"")</f>
        <v>1</v>
      </c>
      <c r="AH115" s="1">
        <f>IF(X118="TR",V120,"")</f>
        <v>16</v>
      </c>
      <c r="AI115" s="1">
        <f>IF(Y118="EF",1,"")</f>
        <v>1</v>
      </c>
      <c r="AJ115" s="1">
        <f>IF(Y118="EF",V120,"")</f>
        <v>16</v>
      </c>
    </row>
    <row r="116" spans="1:36" x14ac:dyDescent="0.25">
      <c r="A116" s="25"/>
      <c r="B116" s="26"/>
      <c r="C116" s="26"/>
      <c r="D116" s="26"/>
      <c r="E116" s="27"/>
      <c r="F116" s="25"/>
      <c r="G116" s="26"/>
      <c r="H116" s="26"/>
      <c r="I116" s="26"/>
      <c r="J116" s="27"/>
      <c r="K116" s="15" t="s">
        <v>28</v>
      </c>
      <c r="L116" s="30">
        <v>20</v>
      </c>
      <c r="M116" s="44"/>
      <c r="N116" s="47"/>
      <c r="O116" s="34"/>
      <c r="P116" s="32" t="s">
        <v>28</v>
      </c>
      <c r="Q116" s="30">
        <v>36</v>
      </c>
      <c r="R116" s="44"/>
      <c r="S116" s="47"/>
      <c r="T116" s="34"/>
      <c r="U116" s="32" t="s">
        <v>28</v>
      </c>
      <c r="V116" s="30">
        <v>3</v>
      </c>
      <c r="W116" s="44"/>
      <c r="X116" s="47"/>
      <c r="Y116" s="34"/>
      <c r="AB116" s="1" t="str">
        <f>IF(V123="TR",V125,"")</f>
        <v/>
      </c>
      <c r="AC116" s="1" t="str">
        <f>IF(V123="TR",V126,"")</f>
        <v/>
      </c>
      <c r="AD116" s="1" t="str">
        <f>IF(V123="TR",V127,"")</f>
        <v/>
      </c>
      <c r="AE116" s="1" t="str">
        <f>IF(X123="TR",X125,"")</f>
        <v/>
      </c>
      <c r="AF116" s="1" t="str">
        <f>IF(V123="TR",X125,"")</f>
        <v/>
      </c>
      <c r="AG116" s="1" t="str">
        <f>IF(X123="TR",1,"")</f>
        <v/>
      </c>
      <c r="AH116" s="1" t="str">
        <f>IF(X123="TR",V125,"")</f>
        <v/>
      </c>
      <c r="AI116" s="1" t="str">
        <f>IF(Y123="EF",1,"")</f>
        <v/>
      </c>
      <c r="AJ116" s="1" t="str">
        <f>IF(Y123="EF",V125,"")</f>
        <v/>
      </c>
    </row>
    <row r="117" spans="1:36" ht="15.75" thickBot="1" x14ac:dyDescent="0.3">
      <c r="A117" s="35"/>
      <c r="B117" s="36"/>
      <c r="C117" s="36"/>
      <c r="D117" s="36"/>
      <c r="E117" s="37"/>
      <c r="F117" s="35"/>
      <c r="G117" s="36"/>
      <c r="H117" s="36"/>
      <c r="I117" s="36"/>
      <c r="J117" s="37"/>
      <c r="K117" s="38" t="s">
        <v>29</v>
      </c>
      <c r="L117" s="39">
        <v>0.77400000000000002</v>
      </c>
      <c r="M117" s="48"/>
      <c r="N117" s="49"/>
      <c r="O117" s="41"/>
      <c r="P117" s="42" t="s">
        <v>29</v>
      </c>
      <c r="Q117" s="39">
        <v>3.4449999999999998</v>
      </c>
      <c r="R117" s="48"/>
      <c r="S117" s="49"/>
      <c r="T117" s="41"/>
      <c r="U117" s="42" t="s">
        <v>29</v>
      </c>
      <c r="V117" s="39">
        <v>0.19800000000000001</v>
      </c>
      <c r="W117" s="48"/>
      <c r="X117" s="49"/>
      <c r="Y117" s="41"/>
    </row>
    <row r="118" spans="1:36" x14ac:dyDescent="0.25">
      <c r="A118" s="16"/>
      <c r="B118" s="17"/>
      <c r="C118" s="17"/>
      <c r="D118" s="17"/>
      <c r="E118" s="18"/>
      <c r="F118" s="16"/>
      <c r="G118" s="17"/>
      <c r="H118" s="17"/>
      <c r="I118" s="17"/>
      <c r="J118" s="18"/>
      <c r="K118" s="19" t="s">
        <v>123</v>
      </c>
      <c r="L118" s="55" t="s">
        <v>33</v>
      </c>
      <c r="M118" s="43"/>
      <c r="N118" s="56" t="s">
        <v>33</v>
      </c>
      <c r="O118" s="57" t="s">
        <v>34</v>
      </c>
      <c r="P118" s="23" t="s">
        <v>130</v>
      </c>
      <c r="Q118" s="55" t="s">
        <v>33</v>
      </c>
      <c r="R118" s="43"/>
      <c r="S118" s="56" t="s">
        <v>33</v>
      </c>
      <c r="T118" s="57" t="s">
        <v>34</v>
      </c>
      <c r="U118" s="23" t="s">
        <v>147</v>
      </c>
      <c r="V118" s="55" t="s">
        <v>33</v>
      </c>
      <c r="W118" s="43"/>
      <c r="X118" s="56" t="s">
        <v>33</v>
      </c>
      <c r="Y118" s="57" t="s">
        <v>34</v>
      </c>
    </row>
    <row r="119" spans="1:36" x14ac:dyDescent="0.25">
      <c r="A119" s="25"/>
      <c r="B119" s="26"/>
      <c r="C119" s="26"/>
      <c r="D119" s="26"/>
      <c r="E119" s="27"/>
      <c r="F119" s="25"/>
      <c r="G119" s="26"/>
      <c r="H119" s="26"/>
      <c r="I119" s="26"/>
      <c r="J119" s="27"/>
      <c r="K119" s="28"/>
      <c r="L119" s="28"/>
      <c r="M119" s="44"/>
      <c r="N119" s="45"/>
      <c r="O119" s="29"/>
      <c r="P119" s="24"/>
      <c r="Q119" s="28"/>
      <c r="R119" s="44"/>
      <c r="S119" s="45"/>
      <c r="T119" s="29"/>
      <c r="U119" s="24"/>
      <c r="V119" s="28"/>
      <c r="W119" s="44"/>
      <c r="X119" s="45"/>
      <c r="Y119" s="29"/>
    </row>
    <row r="120" spans="1:36" x14ac:dyDescent="0.25">
      <c r="A120" s="25"/>
      <c r="B120" s="26"/>
      <c r="C120" s="26"/>
      <c r="D120" s="26"/>
      <c r="E120" s="27"/>
      <c r="F120" s="25"/>
      <c r="G120" s="26"/>
      <c r="H120" s="26"/>
      <c r="I120" s="26"/>
      <c r="J120" s="27"/>
      <c r="K120" s="15" t="s">
        <v>26</v>
      </c>
      <c r="L120" s="30">
        <v>26</v>
      </c>
      <c r="M120" s="44" t="s">
        <v>27</v>
      </c>
      <c r="N120" s="46">
        <v>26</v>
      </c>
      <c r="O120" s="31"/>
      <c r="P120" s="32" t="s">
        <v>26</v>
      </c>
      <c r="Q120" s="30">
        <v>11</v>
      </c>
      <c r="R120" s="44" t="s">
        <v>27</v>
      </c>
      <c r="S120" s="46">
        <v>8</v>
      </c>
      <c r="T120" s="31"/>
      <c r="U120" s="32" t="s">
        <v>26</v>
      </c>
      <c r="V120" s="30">
        <v>16</v>
      </c>
      <c r="W120" s="44" t="s">
        <v>27</v>
      </c>
      <c r="X120" s="46">
        <v>16</v>
      </c>
      <c r="Y120" s="31"/>
    </row>
    <row r="121" spans="1:36" x14ac:dyDescent="0.25">
      <c r="A121" s="25"/>
      <c r="B121" s="26"/>
      <c r="C121" s="26"/>
      <c r="D121" s="26"/>
      <c r="E121" s="27"/>
      <c r="F121" s="25"/>
      <c r="G121" s="26"/>
      <c r="H121" s="26"/>
      <c r="I121" s="26"/>
      <c r="J121" s="27"/>
      <c r="K121" s="15" t="s">
        <v>28</v>
      </c>
      <c r="L121" s="30">
        <v>26</v>
      </c>
      <c r="M121" s="44"/>
      <c r="N121" s="47"/>
      <c r="O121" s="34"/>
      <c r="P121" s="32" t="s">
        <v>28</v>
      </c>
      <c r="Q121" s="30">
        <v>11</v>
      </c>
      <c r="R121" s="44"/>
      <c r="S121" s="47"/>
      <c r="T121" s="34"/>
      <c r="U121" s="32" t="s">
        <v>28</v>
      </c>
      <c r="V121" s="30">
        <v>12</v>
      </c>
      <c r="W121" s="44"/>
      <c r="X121" s="47"/>
      <c r="Y121" s="34"/>
    </row>
    <row r="122" spans="1:36" ht="15.75" thickBot="1" x14ac:dyDescent="0.3">
      <c r="A122" s="35"/>
      <c r="B122" s="36"/>
      <c r="C122" s="36"/>
      <c r="D122" s="36"/>
      <c r="E122" s="37"/>
      <c r="F122" s="35"/>
      <c r="G122" s="36"/>
      <c r="H122" s="36"/>
      <c r="I122" s="36"/>
      <c r="J122" s="37"/>
      <c r="K122" s="38" t="s">
        <v>29</v>
      </c>
      <c r="L122" s="39">
        <v>0.72099999999999997</v>
      </c>
      <c r="M122" s="48"/>
      <c r="N122" s="49"/>
      <c r="O122" s="41"/>
      <c r="P122" s="42" t="s">
        <v>29</v>
      </c>
      <c r="Q122" s="39">
        <v>0.28199999999999997</v>
      </c>
      <c r="R122" s="48"/>
      <c r="S122" s="49"/>
      <c r="T122" s="41"/>
      <c r="U122" s="42" t="s">
        <v>29</v>
      </c>
      <c r="V122" s="39">
        <v>0.52200000000000002</v>
      </c>
      <c r="W122" s="48"/>
      <c r="X122" s="49"/>
      <c r="Y122" s="41"/>
    </row>
    <row r="123" spans="1:36" x14ac:dyDescent="0.25">
      <c r="A123" s="16"/>
      <c r="B123" s="17"/>
      <c r="C123" s="17"/>
      <c r="D123" s="17"/>
      <c r="E123" s="18"/>
      <c r="F123" s="16"/>
      <c r="G123" s="17"/>
      <c r="H123" s="17"/>
      <c r="I123" s="17"/>
      <c r="J123" s="18"/>
      <c r="K123" s="19" t="s">
        <v>124</v>
      </c>
      <c r="L123" s="55" t="s">
        <v>33</v>
      </c>
      <c r="M123" s="43"/>
      <c r="N123" s="56" t="s">
        <v>33</v>
      </c>
      <c r="O123" s="57" t="s">
        <v>34</v>
      </c>
      <c r="P123" s="23" t="s">
        <v>131</v>
      </c>
      <c r="Q123" s="55" t="s">
        <v>33</v>
      </c>
      <c r="R123" s="43"/>
      <c r="S123" s="56" t="s">
        <v>33</v>
      </c>
      <c r="T123" s="57" t="s">
        <v>34</v>
      </c>
      <c r="U123" s="23"/>
      <c r="V123" s="55"/>
      <c r="W123" s="43"/>
      <c r="X123" s="56"/>
      <c r="Y123" s="57"/>
    </row>
    <row r="124" spans="1:36" x14ac:dyDescent="0.25">
      <c r="A124" s="25"/>
      <c r="B124" s="26"/>
      <c r="C124" s="26"/>
      <c r="D124" s="26"/>
      <c r="E124" s="27"/>
      <c r="F124" s="25"/>
      <c r="G124" s="26"/>
      <c r="H124" s="26"/>
      <c r="I124" s="26"/>
      <c r="J124" s="27"/>
      <c r="K124" s="28"/>
      <c r="L124" s="28"/>
      <c r="M124" s="44"/>
      <c r="N124" s="45"/>
      <c r="O124" s="29"/>
      <c r="P124" s="24"/>
      <c r="Q124" s="28"/>
      <c r="R124" s="44"/>
      <c r="S124" s="45"/>
      <c r="T124" s="29"/>
      <c r="U124" s="24"/>
      <c r="V124" s="28"/>
      <c r="W124" s="44"/>
      <c r="X124" s="45"/>
      <c r="Y124" s="29"/>
    </row>
    <row r="125" spans="1:36" x14ac:dyDescent="0.25">
      <c r="A125" s="25"/>
      <c r="B125" s="26"/>
      <c r="C125" s="26"/>
      <c r="D125" s="26"/>
      <c r="E125" s="27"/>
      <c r="F125" s="25"/>
      <c r="G125" s="26"/>
      <c r="H125" s="26"/>
      <c r="I125" s="26"/>
      <c r="J125" s="27"/>
      <c r="K125" s="15" t="s">
        <v>26</v>
      </c>
      <c r="L125" s="30">
        <v>1</v>
      </c>
      <c r="M125" s="44" t="s">
        <v>27</v>
      </c>
      <c r="N125" s="46">
        <v>1</v>
      </c>
      <c r="O125" s="31"/>
      <c r="P125" s="32" t="s">
        <v>26</v>
      </c>
      <c r="Q125" s="30">
        <v>19</v>
      </c>
      <c r="R125" s="44" t="s">
        <v>27</v>
      </c>
      <c r="S125" s="46">
        <v>19</v>
      </c>
      <c r="T125" s="31"/>
      <c r="U125" s="32" t="s">
        <v>26</v>
      </c>
      <c r="V125" s="30"/>
      <c r="W125" s="44" t="s">
        <v>27</v>
      </c>
      <c r="X125" s="46"/>
      <c r="Y125" s="31"/>
    </row>
    <row r="126" spans="1:36" x14ac:dyDescent="0.25">
      <c r="A126" s="25"/>
      <c r="B126" s="26"/>
      <c r="C126" s="26"/>
      <c r="D126" s="26"/>
      <c r="E126" s="27"/>
      <c r="F126" s="25"/>
      <c r="G126" s="26"/>
      <c r="H126" s="26"/>
      <c r="I126" s="26"/>
      <c r="J126" s="27"/>
      <c r="K126" s="15" t="s">
        <v>28</v>
      </c>
      <c r="L126" s="30">
        <v>1</v>
      </c>
      <c r="M126" s="44"/>
      <c r="N126" s="47"/>
      <c r="O126" s="34"/>
      <c r="P126" s="32" t="s">
        <v>28</v>
      </c>
      <c r="Q126" s="30">
        <v>14</v>
      </c>
      <c r="R126" s="44"/>
      <c r="S126" s="47"/>
      <c r="T126" s="34"/>
      <c r="U126" s="32" t="s">
        <v>28</v>
      </c>
      <c r="V126" s="30"/>
      <c r="W126" s="44"/>
      <c r="X126" s="47"/>
      <c r="Y126" s="34"/>
    </row>
    <row r="127" spans="1:36" ht="15.75" thickBot="1" x14ac:dyDescent="0.3">
      <c r="A127" s="35"/>
      <c r="B127" s="36"/>
      <c r="C127" s="36"/>
      <c r="D127" s="36"/>
      <c r="E127" s="37"/>
      <c r="F127" s="35"/>
      <c r="G127" s="36"/>
      <c r="H127" s="36"/>
      <c r="I127" s="36"/>
      <c r="J127" s="37"/>
      <c r="K127" s="38" t="s">
        <v>29</v>
      </c>
      <c r="L127" s="39">
        <v>1.9E-2</v>
      </c>
      <c r="M127" s="48"/>
      <c r="N127" s="49"/>
      <c r="O127" s="41"/>
      <c r="P127" s="42" t="s">
        <v>29</v>
      </c>
      <c r="Q127" s="39">
        <v>0.64100000000000001</v>
      </c>
      <c r="R127" s="48"/>
      <c r="S127" s="49"/>
      <c r="T127" s="41"/>
      <c r="U127" s="42" t="s">
        <v>29</v>
      </c>
      <c r="V127" s="39"/>
      <c r="W127" s="48"/>
      <c r="X127" s="49"/>
      <c r="Y127" s="41"/>
    </row>
    <row r="129" spans="1:36" ht="15.75" thickBot="1" x14ac:dyDescent="0.3"/>
    <row r="130" spans="1:36" ht="62.25" thickBot="1" x14ac:dyDescent="0.95">
      <c r="A130" s="159">
        <f>A1+3</f>
        <v>42502</v>
      </c>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1"/>
    </row>
    <row r="131" spans="1:36" ht="21" customHeight="1" x14ac:dyDescent="0.9">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36" ht="21" customHeight="1" x14ac:dyDescent="0.9">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36" ht="21" x14ac:dyDescent="0.35">
      <c r="A133" s="162" t="s">
        <v>0</v>
      </c>
      <c r="B133" s="162"/>
      <c r="C133" s="162"/>
      <c r="D133" s="162"/>
      <c r="E133" s="51"/>
      <c r="F133" s="162" t="s">
        <v>1</v>
      </c>
      <c r="G133" s="162"/>
      <c r="H133" s="162"/>
      <c r="I133" s="162"/>
      <c r="J133" s="51"/>
      <c r="K133" s="162" t="s">
        <v>2</v>
      </c>
      <c r="L133" s="162"/>
      <c r="M133" s="162"/>
      <c r="N133" s="162"/>
      <c r="O133" s="51"/>
      <c r="P133" s="162" t="s">
        <v>3</v>
      </c>
      <c r="Q133" s="162"/>
      <c r="R133" s="162"/>
      <c r="S133" s="162"/>
      <c r="T133" s="51"/>
      <c r="U133" s="162" t="s">
        <v>4</v>
      </c>
      <c r="V133" s="162"/>
      <c r="W133" s="162"/>
      <c r="X133" s="162"/>
      <c r="Y133" s="51"/>
    </row>
    <row r="134" spans="1:36" x14ac:dyDescent="0.25">
      <c r="A134" s="3" t="s">
        <v>5</v>
      </c>
      <c r="B134" s="3"/>
      <c r="C134" s="3"/>
      <c r="D134" s="3">
        <f>SUM(L145,Q170,L150,L155,L160,L165,L170,Q145,Q150,Q155,Q160,Q165,V145,V150,V155,V160,V165,V170)</f>
        <v>36.052999999999997</v>
      </c>
      <c r="E134" s="4"/>
      <c r="F134" s="5" t="s">
        <v>6</v>
      </c>
      <c r="G134" s="5"/>
      <c r="H134" s="5"/>
      <c r="I134" s="5">
        <f>SUM(N143,S168,N148,N153,N158,N163,N168,S143,S148,S153,S158,S163,X143,X148,X153,X158,X163,X168)</f>
        <v>1156</v>
      </c>
      <c r="J134" s="4"/>
      <c r="K134" s="6" t="s">
        <v>7</v>
      </c>
      <c r="L134" s="6"/>
      <c r="M134" s="6"/>
      <c r="N134" s="6">
        <f>AB141</f>
        <v>1424</v>
      </c>
      <c r="O134" s="4"/>
      <c r="P134" s="7" t="s">
        <v>8</v>
      </c>
      <c r="Q134" s="8"/>
      <c r="R134" s="8"/>
      <c r="S134" s="8">
        <f>AE141</f>
        <v>1156</v>
      </c>
      <c r="T134" s="4"/>
      <c r="U134" s="9" t="s">
        <v>9</v>
      </c>
      <c r="V134" s="9"/>
      <c r="W134" s="9"/>
      <c r="X134" s="9">
        <f>AG141-AI141</f>
        <v>0</v>
      </c>
      <c r="Y134" s="4"/>
    </row>
    <row r="135" spans="1:36" x14ac:dyDescent="0.25">
      <c r="A135" s="10" t="s">
        <v>10</v>
      </c>
      <c r="B135" s="10"/>
      <c r="C135" s="10"/>
      <c r="D135" s="10">
        <f>SUM(L143,Q168,L148,L153,L158,L163,L168,Q143,Q148,Q153,Q158,Q163,V143,V148,V153,V158,V163,V168)</f>
        <v>1424</v>
      </c>
      <c r="F135" s="5" t="s">
        <v>11</v>
      </c>
      <c r="G135" s="5"/>
      <c r="H135" s="5"/>
      <c r="I135" s="5">
        <f>D135-I134</f>
        <v>268</v>
      </c>
      <c r="K135" s="6" t="s">
        <v>12</v>
      </c>
      <c r="L135" s="6"/>
      <c r="M135" s="6"/>
      <c r="N135" s="6">
        <f>AC141</f>
        <v>119</v>
      </c>
      <c r="P135" s="8" t="s">
        <v>13</v>
      </c>
      <c r="Q135" s="8"/>
      <c r="R135" s="8"/>
      <c r="S135" s="11">
        <f>AF141-AE141</f>
        <v>0</v>
      </c>
      <c r="U135" s="9" t="s">
        <v>14</v>
      </c>
      <c r="V135" s="9"/>
      <c r="W135" s="9"/>
      <c r="X135" s="9">
        <f>AH141-AJ141</f>
        <v>0</v>
      </c>
    </row>
    <row r="136" spans="1:36" x14ac:dyDescent="0.25">
      <c r="A136" s="12" t="s">
        <v>15</v>
      </c>
      <c r="B136" s="12"/>
      <c r="C136" s="12"/>
      <c r="D136" s="12">
        <f>SUM(L144,Q169,L149,L154,L159,L164,L169,Q144,Q149,Q154,Q159,Q164,V144,V149,V154,V159,V164,V169)</f>
        <v>119</v>
      </c>
      <c r="K136" s="6" t="s">
        <v>16</v>
      </c>
      <c r="L136" s="6"/>
      <c r="M136" s="6"/>
      <c r="N136" s="6">
        <f>AD141</f>
        <v>36.052999999999997</v>
      </c>
    </row>
    <row r="137" spans="1:36" x14ac:dyDescent="0.25">
      <c r="A137" s="13" t="s">
        <v>17</v>
      </c>
      <c r="B137" s="13"/>
      <c r="C137" s="13"/>
      <c r="D137" s="13">
        <f>COUNTA(K141,K146,K151,K156,K161,K166,P141,P146,P151,P156,P161,P166,U141,U146,U151,U156,U161,U166)</f>
        <v>14</v>
      </c>
    </row>
    <row r="138" spans="1:36" s="14" customFormat="1" x14ac:dyDescent="0.25">
      <c r="K138" s="6" t="s">
        <v>18</v>
      </c>
      <c r="L138" s="6"/>
      <c r="M138" s="6"/>
      <c r="N138" s="6">
        <f>D135-N134</f>
        <v>0</v>
      </c>
      <c r="P138" s="7" t="s">
        <v>19</v>
      </c>
      <c r="Q138" s="8"/>
      <c r="R138" s="8"/>
      <c r="S138" s="8">
        <f>I134-S134</f>
        <v>0</v>
      </c>
    </row>
    <row r="139" spans="1:36" s="14" customFormat="1" ht="15.75" thickBot="1" x14ac:dyDescent="0.3">
      <c r="K139" s="6" t="s">
        <v>20</v>
      </c>
      <c r="L139" s="6"/>
      <c r="M139" s="6"/>
      <c r="N139" s="6">
        <f>D136-N135</f>
        <v>0</v>
      </c>
      <c r="P139" s="15"/>
    </row>
    <row r="140" spans="1:36" ht="15.75" thickBot="1" x14ac:dyDescent="0.3">
      <c r="A140" s="167" t="s">
        <v>21</v>
      </c>
      <c r="B140" s="167"/>
      <c r="C140" s="167"/>
      <c r="D140" s="167"/>
      <c r="E140" s="167"/>
      <c r="F140" s="164" t="s">
        <v>22</v>
      </c>
      <c r="G140" s="165"/>
      <c r="H140" s="165"/>
      <c r="I140" s="165"/>
      <c r="J140" s="166"/>
      <c r="K140" s="164" t="s">
        <v>23</v>
      </c>
      <c r="L140" s="165"/>
      <c r="M140" s="165"/>
      <c r="N140" s="165"/>
      <c r="O140" s="166"/>
      <c r="P140" s="164" t="s">
        <v>24</v>
      </c>
      <c r="Q140" s="165"/>
      <c r="R140" s="165"/>
      <c r="S140" s="165"/>
      <c r="T140" s="166"/>
      <c r="U140" s="164" t="s">
        <v>25</v>
      </c>
      <c r="V140" s="165"/>
      <c r="W140" s="165"/>
      <c r="X140" s="165"/>
      <c r="Y140" s="168"/>
      <c r="AB140" s="163" t="s">
        <v>30</v>
      </c>
      <c r="AC140" s="163"/>
      <c r="AD140" s="163"/>
      <c r="AE140" s="163" t="s">
        <v>31</v>
      </c>
      <c r="AF140" s="163"/>
      <c r="AG140" s="163" t="s">
        <v>32</v>
      </c>
      <c r="AH140" s="163"/>
      <c r="AI140" s="163"/>
      <c r="AJ140" s="163"/>
    </row>
    <row r="141" spans="1:36" x14ac:dyDescent="0.25">
      <c r="A141" s="16"/>
      <c r="B141" s="17"/>
      <c r="C141" s="17"/>
      <c r="D141" s="17"/>
      <c r="E141" s="18"/>
      <c r="F141" s="16"/>
      <c r="G141" s="17"/>
      <c r="H141" s="17"/>
      <c r="I141" s="17"/>
      <c r="J141" s="18"/>
      <c r="K141" s="19" t="s">
        <v>106</v>
      </c>
      <c r="L141" s="55" t="s">
        <v>33</v>
      </c>
      <c r="M141" s="43"/>
      <c r="N141" s="56" t="s">
        <v>33</v>
      </c>
      <c r="O141" s="57" t="s">
        <v>34</v>
      </c>
      <c r="P141" s="23" t="s">
        <v>143</v>
      </c>
      <c r="Q141" s="55" t="s">
        <v>33</v>
      </c>
      <c r="R141" s="43"/>
      <c r="S141" s="56" t="s">
        <v>33</v>
      </c>
      <c r="T141" s="57" t="s">
        <v>34</v>
      </c>
      <c r="U141" s="24" t="s">
        <v>165</v>
      </c>
      <c r="V141" s="55" t="s">
        <v>33</v>
      </c>
      <c r="W141" s="43"/>
      <c r="X141" s="56" t="s">
        <v>33</v>
      </c>
      <c r="Y141" s="57" t="s">
        <v>34</v>
      </c>
      <c r="AB141" s="1">
        <f t="shared" ref="AB141:AJ141" si="3">SUM(AB142:AB159)</f>
        <v>1424</v>
      </c>
      <c r="AC141" s="1">
        <f t="shared" si="3"/>
        <v>119</v>
      </c>
      <c r="AD141" s="1">
        <f t="shared" si="3"/>
        <v>36.052999999999997</v>
      </c>
      <c r="AE141" s="1">
        <f t="shared" si="3"/>
        <v>1156</v>
      </c>
      <c r="AF141" s="1">
        <f t="shared" si="3"/>
        <v>1156</v>
      </c>
      <c r="AG141" s="1">
        <f t="shared" si="3"/>
        <v>14</v>
      </c>
      <c r="AH141" s="1">
        <f t="shared" si="3"/>
        <v>1424</v>
      </c>
      <c r="AI141" s="1">
        <f t="shared" si="3"/>
        <v>14</v>
      </c>
      <c r="AJ141" s="1">
        <f t="shared" si="3"/>
        <v>1424</v>
      </c>
    </row>
    <row r="142" spans="1:36" x14ac:dyDescent="0.25">
      <c r="A142" s="25"/>
      <c r="B142" s="26"/>
      <c r="C142" s="26"/>
      <c r="D142" s="26"/>
      <c r="E142" s="27"/>
      <c r="F142" s="25"/>
      <c r="G142" s="26"/>
      <c r="H142" s="26"/>
      <c r="I142" s="26"/>
      <c r="J142" s="27"/>
      <c r="K142" s="28"/>
      <c r="L142" s="28"/>
      <c r="M142" s="44"/>
      <c r="N142" s="45"/>
      <c r="O142" s="29"/>
      <c r="P142" s="24"/>
      <c r="Q142" s="28"/>
      <c r="R142" s="44"/>
      <c r="S142" s="45"/>
      <c r="T142" s="29"/>
      <c r="U142" s="24"/>
      <c r="V142" s="28"/>
      <c r="W142" s="44"/>
      <c r="X142" s="45"/>
      <c r="Y142" s="29"/>
      <c r="AB142" s="14">
        <f>IF(L141="TR",L143,"")</f>
        <v>350</v>
      </c>
      <c r="AC142" s="14">
        <f>IF(L141="TR",L144,"")</f>
        <v>1</v>
      </c>
      <c r="AD142" s="14">
        <f>IF(L141="TR",L145,"")</f>
        <v>3.395</v>
      </c>
      <c r="AE142" s="14">
        <f>IF(N141="TR",N143,"")</f>
        <v>350</v>
      </c>
      <c r="AF142" s="14">
        <f>IF(L141="TR",N143,"")</f>
        <v>350</v>
      </c>
      <c r="AG142" s="14">
        <f>IF(N141="TR",1,"")</f>
        <v>1</v>
      </c>
      <c r="AH142" s="14">
        <f>IF(N141="TR",L143,"")</f>
        <v>350</v>
      </c>
      <c r="AI142" s="14">
        <f>IF(O141="EF",1,"")</f>
        <v>1</v>
      </c>
      <c r="AJ142" s="14">
        <f>IF(O141="EF",L143,"")</f>
        <v>350</v>
      </c>
    </row>
    <row r="143" spans="1:36" x14ac:dyDescent="0.25">
      <c r="A143" s="25"/>
      <c r="B143" s="26"/>
      <c r="C143" s="26"/>
      <c r="D143" s="26"/>
      <c r="E143" s="27"/>
      <c r="F143" s="25"/>
      <c r="G143" s="26"/>
      <c r="H143" s="26"/>
      <c r="I143" s="26"/>
      <c r="J143" s="27"/>
      <c r="K143" s="15" t="s">
        <v>26</v>
      </c>
      <c r="L143" s="30">
        <v>350</v>
      </c>
      <c r="M143" s="44" t="s">
        <v>27</v>
      </c>
      <c r="N143" s="46">
        <v>350</v>
      </c>
      <c r="O143" s="31"/>
      <c r="P143" s="32" t="s">
        <v>26</v>
      </c>
      <c r="Q143" s="30">
        <v>4</v>
      </c>
      <c r="R143" s="44" t="s">
        <v>27</v>
      </c>
      <c r="S143" s="46">
        <v>4</v>
      </c>
      <c r="T143" s="31"/>
      <c r="U143" s="32" t="s">
        <v>26</v>
      </c>
      <c r="V143" s="30">
        <v>360</v>
      </c>
      <c r="W143" s="44" t="s">
        <v>27</v>
      </c>
      <c r="X143" s="46">
        <v>360</v>
      </c>
      <c r="Y143" s="31"/>
      <c r="AB143" s="14">
        <f>IF(L146="TR",L148,"")</f>
        <v>35</v>
      </c>
      <c r="AC143" s="14">
        <f>IF(L146="TR",L149,"")</f>
        <v>16</v>
      </c>
      <c r="AD143" s="14">
        <f>IF(L146="TR",L150,"")</f>
        <v>1.194</v>
      </c>
      <c r="AE143" s="14">
        <f>IF(N146="TR",N148,"")</f>
        <v>35</v>
      </c>
      <c r="AF143" s="14">
        <f>IF(L146="TR",N148,"")</f>
        <v>35</v>
      </c>
      <c r="AG143" s="14">
        <f>IF(N146="TR",1,"")</f>
        <v>1</v>
      </c>
      <c r="AH143" s="14">
        <f>IF(N146="TR",L148,"")</f>
        <v>35</v>
      </c>
      <c r="AI143" s="14">
        <f>IF(O146="EF",1,"")</f>
        <v>1</v>
      </c>
      <c r="AJ143" s="14">
        <f>IF(O146="EF",L148,"")</f>
        <v>35</v>
      </c>
    </row>
    <row r="144" spans="1:36" x14ac:dyDescent="0.25">
      <c r="A144" s="25"/>
      <c r="B144" s="26"/>
      <c r="C144" s="26"/>
      <c r="D144" s="26"/>
      <c r="E144" s="27"/>
      <c r="F144" s="25"/>
      <c r="G144" s="26"/>
      <c r="H144" s="26"/>
      <c r="I144" s="26"/>
      <c r="J144" s="27"/>
      <c r="K144" s="15" t="s">
        <v>28</v>
      </c>
      <c r="L144" s="30">
        <v>1</v>
      </c>
      <c r="M144" s="44"/>
      <c r="N144" s="47"/>
      <c r="O144" s="34"/>
      <c r="P144" s="32" t="s">
        <v>28</v>
      </c>
      <c r="Q144" s="30">
        <v>3</v>
      </c>
      <c r="R144" s="44"/>
      <c r="S144" s="47"/>
      <c r="T144" s="34"/>
      <c r="U144" s="32" t="s">
        <v>28</v>
      </c>
      <c r="V144" s="30">
        <v>3</v>
      </c>
      <c r="W144" s="44"/>
      <c r="X144" s="47"/>
      <c r="Y144" s="34"/>
      <c r="AB144" s="1">
        <f>IF(L151="TR",L153,"")</f>
        <v>220</v>
      </c>
      <c r="AC144" s="1">
        <f>IF(L151="TR",L154,"")</f>
        <v>6</v>
      </c>
      <c r="AD144" s="1">
        <f>IF(L151="TR",L155,"")</f>
        <v>7.27</v>
      </c>
      <c r="AE144" s="1">
        <f>IF(N151="TR",N153,"")</f>
        <v>110</v>
      </c>
      <c r="AF144" s="1">
        <f>IF(L151="TR",N153,"")</f>
        <v>110</v>
      </c>
      <c r="AG144" s="1">
        <f>IF(N151="TR",1,"")</f>
        <v>1</v>
      </c>
      <c r="AH144" s="1">
        <f>IF(N151="TR",L153,"")</f>
        <v>220</v>
      </c>
      <c r="AI144" s="1">
        <f>IF(O151="EF",1,"")</f>
        <v>1</v>
      </c>
      <c r="AJ144" s="1">
        <f>IF(O151="EF",L153,"")</f>
        <v>220</v>
      </c>
    </row>
    <row r="145" spans="1:36" ht="15.75" thickBot="1" x14ac:dyDescent="0.3">
      <c r="A145" s="35"/>
      <c r="B145" s="36"/>
      <c r="C145" s="36"/>
      <c r="D145" s="36"/>
      <c r="E145" s="37"/>
      <c r="F145" s="35"/>
      <c r="G145" s="36"/>
      <c r="H145" s="36"/>
      <c r="I145" s="36"/>
      <c r="J145" s="37"/>
      <c r="K145" s="38" t="s">
        <v>29</v>
      </c>
      <c r="L145" s="39">
        <v>3.395</v>
      </c>
      <c r="M145" s="48"/>
      <c r="N145" s="49"/>
      <c r="O145" s="41"/>
      <c r="P145" s="42" t="s">
        <v>29</v>
      </c>
      <c r="Q145" s="39">
        <v>7.1999999999999995E-2</v>
      </c>
      <c r="R145" s="48"/>
      <c r="S145" s="49"/>
      <c r="T145" s="41"/>
      <c r="U145" s="42" t="s">
        <v>29</v>
      </c>
      <c r="V145" s="39">
        <v>12.48</v>
      </c>
      <c r="W145" s="48"/>
      <c r="X145" s="49"/>
      <c r="Y145" s="41"/>
      <c r="AB145" s="1">
        <f>IF(L156="TR",L158,"")</f>
        <v>12</v>
      </c>
      <c r="AC145" s="1">
        <f>IF(L156="TR",L159,"")</f>
        <v>9</v>
      </c>
      <c r="AD145" s="1">
        <f>IF(L156="TR",L160,"")</f>
        <v>0.43</v>
      </c>
      <c r="AE145" s="1">
        <f>IF(N156="TR",N158,"")</f>
        <v>12</v>
      </c>
      <c r="AF145" s="1">
        <f>IF(L156="TR",N158,"")</f>
        <v>12</v>
      </c>
      <c r="AG145" s="1">
        <f>IF(N156="TR",1,"")</f>
        <v>1</v>
      </c>
      <c r="AH145" s="1">
        <f>IF(N156="TR",L158,"")</f>
        <v>12</v>
      </c>
      <c r="AI145" s="1">
        <f>IF(O156="EF",1,"")</f>
        <v>1</v>
      </c>
      <c r="AJ145" s="1">
        <f>IF(O156="EF",L158,"")</f>
        <v>12</v>
      </c>
    </row>
    <row r="146" spans="1:36" x14ac:dyDescent="0.25">
      <c r="A146" s="16"/>
      <c r="B146" s="17"/>
      <c r="C146" s="17"/>
      <c r="D146" s="17"/>
      <c r="E146" s="18"/>
      <c r="F146" s="16"/>
      <c r="G146" s="17"/>
      <c r="H146" s="17"/>
      <c r="I146" s="17"/>
      <c r="J146" s="18"/>
      <c r="K146" s="19" t="s">
        <v>134</v>
      </c>
      <c r="L146" s="55" t="s">
        <v>33</v>
      </c>
      <c r="M146" s="43"/>
      <c r="N146" s="56" t="s">
        <v>33</v>
      </c>
      <c r="O146" s="57" t="s">
        <v>34</v>
      </c>
      <c r="P146" s="23" t="s">
        <v>146</v>
      </c>
      <c r="Q146" s="55" t="s">
        <v>33</v>
      </c>
      <c r="R146" s="43"/>
      <c r="S146" s="56" t="s">
        <v>33</v>
      </c>
      <c r="T146" s="57" t="s">
        <v>34</v>
      </c>
      <c r="U146" s="23" t="s">
        <v>217</v>
      </c>
      <c r="V146" s="55" t="s">
        <v>33</v>
      </c>
      <c r="W146" s="43"/>
      <c r="X146" s="56" t="s">
        <v>33</v>
      </c>
      <c r="Y146" s="57" t="s">
        <v>34</v>
      </c>
      <c r="AB146" s="1">
        <f>IF(L161="TR",L163,"")</f>
        <v>5</v>
      </c>
      <c r="AC146" s="1">
        <f>IF(L161="TR",L164,"")</f>
        <v>4</v>
      </c>
      <c r="AD146" s="1">
        <f>IF(L161="TR",L165,"")</f>
        <v>0.111</v>
      </c>
      <c r="AE146" s="1">
        <f>IF(N161="TR",N163,"")</f>
        <v>4</v>
      </c>
      <c r="AF146" s="1">
        <f>IF(L161="TR",N163,"")</f>
        <v>4</v>
      </c>
      <c r="AG146" s="1">
        <f>IF(N161="TR",1,"")</f>
        <v>1</v>
      </c>
      <c r="AH146" s="1">
        <f>IF(N161="TR",L163,"")</f>
        <v>5</v>
      </c>
      <c r="AI146" s="1">
        <f>IF(O161="EF",1,"")</f>
        <v>1</v>
      </c>
      <c r="AJ146" s="1">
        <f>IF(O161="EF",L163,"")</f>
        <v>5</v>
      </c>
    </row>
    <row r="147" spans="1:36" x14ac:dyDescent="0.25">
      <c r="A147" s="25"/>
      <c r="B147" s="26"/>
      <c r="C147" s="26"/>
      <c r="D147" s="26"/>
      <c r="E147" s="27"/>
      <c r="F147" s="25"/>
      <c r="G147" s="26"/>
      <c r="H147" s="26"/>
      <c r="I147" s="26"/>
      <c r="J147" s="27"/>
      <c r="K147" s="28"/>
      <c r="L147" s="28"/>
      <c r="M147" s="44"/>
      <c r="N147" s="45"/>
      <c r="O147" s="29"/>
      <c r="P147" s="24"/>
      <c r="Q147" s="28"/>
      <c r="R147" s="44"/>
      <c r="S147" s="45"/>
      <c r="T147" s="29"/>
      <c r="U147" s="24"/>
      <c r="V147" s="28"/>
      <c r="W147" s="44"/>
      <c r="X147" s="45"/>
      <c r="Y147" s="29"/>
      <c r="AB147" s="1">
        <f>IF(L166="TR",L168,"")</f>
        <v>2</v>
      </c>
      <c r="AC147" s="1">
        <f>IF(L166="TR",L169,"")</f>
        <v>2</v>
      </c>
      <c r="AD147" s="1">
        <f>IF(L166="TR",L170,"")</f>
        <v>6.0999999999999999E-2</v>
      </c>
      <c r="AE147" s="1">
        <f>IF(N166="TR",N168,"")</f>
        <v>2</v>
      </c>
      <c r="AF147" s="1">
        <f>IF(L166="TR",N168,"")</f>
        <v>2</v>
      </c>
      <c r="AG147" s="1">
        <f>IF(N166="TR",1,"")</f>
        <v>1</v>
      </c>
      <c r="AH147" s="1">
        <f>IF(N166="TR",L168,"")</f>
        <v>2</v>
      </c>
      <c r="AI147" s="1">
        <f>IF(O166="EF",1,"")</f>
        <v>1</v>
      </c>
      <c r="AJ147" s="1">
        <f>IF(O166="EF",L168,"")</f>
        <v>2</v>
      </c>
    </row>
    <row r="148" spans="1:36" x14ac:dyDescent="0.25">
      <c r="A148" s="25"/>
      <c r="B148" s="26"/>
      <c r="C148" s="26"/>
      <c r="D148" s="26"/>
      <c r="E148" s="27"/>
      <c r="F148" s="25"/>
      <c r="G148" s="26"/>
      <c r="H148" s="26"/>
      <c r="I148" s="26"/>
      <c r="J148" s="27"/>
      <c r="K148" s="15" t="s">
        <v>26</v>
      </c>
      <c r="L148" s="30">
        <v>35</v>
      </c>
      <c r="M148" s="44" t="s">
        <v>27</v>
      </c>
      <c r="N148" s="46">
        <v>35</v>
      </c>
      <c r="O148" s="31"/>
      <c r="P148" s="32" t="s">
        <v>26</v>
      </c>
      <c r="Q148" s="30">
        <v>13</v>
      </c>
      <c r="R148" s="44" t="s">
        <v>27</v>
      </c>
      <c r="S148" s="46">
        <v>9</v>
      </c>
      <c r="T148" s="31"/>
      <c r="U148" s="32" t="s">
        <v>26</v>
      </c>
      <c r="V148" s="30">
        <v>30</v>
      </c>
      <c r="W148" s="44" t="s">
        <v>27</v>
      </c>
      <c r="X148" s="46">
        <v>30</v>
      </c>
      <c r="Y148" s="31"/>
      <c r="AB148" s="1">
        <f>IF(Q141="TR",Q143,"")</f>
        <v>4</v>
      </c>
      <c r="AC148" s="1">
        <f>IF(Q141="TR",Q144,"")</f>
        <v>3</v>
      </c>
      <c r="AD148" s="1">
        <f>IF(Q141="TR",Q145,"")</f>
        <v>7.1999999999999995E-2</v>
      </c>
      <c r="AE148" s="1">
        <f>IF(S141="TR",S143,"")</f>
        <v>4</v>
      </c>
      <c r="AF148" s="1">
        <f>IF(Q141="TR",S143,"")</f>
        <v>4</v>
      </c>
      <c r="AG148" s="1">
        <f>IF(S141="TR",1,"")</f>
        <v>1</v>
      </c>
      <c r="AH148" s="1">
        <f>IF(S141="TR",Q143,"")</f>
        <v>4</v>
      </c>
      <c r="AI148" s="1">
        <f>IF(T141="EF",1,"")</f>
        <v>1</v>
      </c>
      <c r="AJ148" s="1">
        <f>IF(T141="EF",Q143,"")</f>
        <v>4</v>
      </c>
    </row>
    <row r="149" spans="1:36" x14ac:dyDescent="0.25">
      <c r="A149" s="25"/>
      <c r="B149" s="26"/>
      <c r="C149" s="26"/>
      <c r="D149" s="26"/>
      <c r="E149" s="27"/>
      <c r="F149" s="25"/>
      <c r="G149" s="26"/>
      <c r="H149" s="26"/>
      <c r="I149" s="26"/>
      <c r="J149" s="27"/>
      <c r="K149" s="15" t="s">
        <v>28</v>
      </c>
      <c r="L149" s="30">
        <v>16</v>
      </c>
      <c r="M149" s="44"/>
      <c r="N149" s="47"/>
      <c r="O149" s="34"/>
      <c r="P149" s="32" t="s">
        <v>28</v>
      </c>
      <c r="Q149" s="30">
        <v>9</v>
      </c>
      <c r="R149" s="44"/>
      <c r="S149" s="47"/>
      <c r="T149" s="34"/>
      <c r="U149" s="32" t="s">
        <v>28</v>
      </c>
      <c r="V149" s="30">
        <v>1</v>
      </c>
      <c r="W149" s="44"/>
      <c r="X149" s="47"/>
      <c r="Y149" s="34"/>
      <c r="AB149" s="1">
        <f>IF(Q146="TR",Q148,"")</f>
        <v>13</v>
      </c>
      <c r="AC149" s="1">
        <f>IF(Q146="TR",Q149,"")</f>
        <v>9</v>
      </c>
      <c r="AD149" s="1">
        <f>IF(Q146="TR",Q150,"")</f>
        <v>0.434</v>
      </c>
      <c r="AE149" s="1">
        <f>IF(S146="TR",S148,"")</f>
        <v>9</v>
      </c>
      <c r="AF149" s="1">
        <f>IF(Q146="TR",S148,"")</f>
        <v>9</v>
      </c>
      <c r="AG149" s="1">
        <f>IF(S146="TR",1,"")</f>
        <v>1</v>
      </c>
      <c r="AH149" s="1">
        <f>IF(S146="TR",Q148,"")</f>
        <v>13</v>
      </c>
      <c r="AI149" s="1">
        <f>IF(T146="EF",1,"")</f>
        <v>1</v>
      </c>
      <c r="AJ149" s="1">
        <f>IF(T146="EF",Q148,"")</f>
        <v>13</v>
      </c>
    </row>
    <row r="150" spans="1:36" ht="15.75" thickBot="1" x14ac:dyDescent="0.3">
      <c r="A150" s="35"/>
      <c r="B150" s="36"/>
      <c r="C150" s="36"/>
      <c r="D150" s="36"/>
      <c r="E150" s="37"/>
      <c r="F150" s="35"/>
      <c r="G150" s="36"/>
      <c r="H150" s="36"/>
      <c r="I150" s="36"/>
      <c r="J150" s="37"/>
      <c r="K150" s="38" t="s">
        <v>29</v>
      </c>
      <c r="L150" s="39">
        <v>1.194</v>
      </c>
      <c r="M150" s="48"/>
      <c r="N150" s="49"/>
      <c r="O150" s="41"/>
      <c r="P150" s="42" t="s">
        <v>29</v>
      </c>
      <c r="Q150" s="39">
        <v>0.434</v>
      </c>
      <c r="R150" s="48"/>
      <c r="S150" s="49"/>
      <c r="T150" s="41"/>
      <c r="U150" s="42" t="s">
        <v>29</v>
      </c>
      <c r="V150" s="39">
        <v>1.08</v>
      </c>
      <c r="W150" s="48"/>
      <c r="X150" s="49"/>
      <c r="Y150" s="41"/>
      <c r="AB150" s="1">
        <f>IF(Q151="TR",Q153,"")</f>
        <v>17</v>
      </c>
      <c r="AC150" s="1">
        <f>IF(Q151="TR",Q154,"")</f>
        <v>14</v>
      </c>
      <c r="AD150" s="1">
        <f>IF(Q151="TR",Q155,"")</f>
        <v>0.33500000000000002</v>
      </c>
      <c r="AE150" s="1">
        <f>IF(S151="TR",S153,"")</f>
        <v>8</v>
      </c>
      <c r="AF150" s="1">
        <f>IF(Q151="TR",S153,"")</f>
        <v>8</v>
      </c>
      <c r="AG150" s="1">
        <f>IF(S151="TR",1,"")</f>
        <v>1</v>
      </c>
      <c r="AH150" s="1">
        <f>IF(S151="TR",Q153,"")</f>
        <v>17</v>
      </c>
      <c r="AI150" s="1">
        <f>IF(T151="EF",1,"")</f>
        <v>1</v>
      </c>
      <c r="AJ150" s="1">
        <f>IF(T151="EF",Q153,"")</f>
        <v>17</v>
      </c>
    </row>
    <row r="151" spans="1:36" x14ac:dyDescent="0.25">
      <c r="A151" s="16"/>
      <c r="B151" s="17"/>
      <c r="C151" s="17"/>
      <c r="D151" s="17"/>
      <c r="E151" s="18"/>
      <c r="F151" s="16"/>
      <c r="G151" s="17"/>
      <c r="H151" s="17"/>
      <c r="I151" s="17"/>
      <c r="J151" s="18"/>
      <c r="K151" s="19" t="s">
        <v>135</v>
      </c>
      <c r="L151" s="55" t="s">
        <v>33</v>
      </c>
      <c r="M151" s="43"/>
      <c r="N151" s="56" t="s">
        <v>33</v>
      </c>
      <c r="O151" s="57" t="s">
        <v>34</v>
      </c>
      <c r="P151" s="23" t="s">
        <v>150</v>
      </c>
      <c r="Q151" s="55" t="s">
        <v>33</v>
      </c>
      <c r="R151" s="43"/>
      <c r="S151" s="56" t="s">
        <v>33</v>
      </c>
      <c r="T151" s="57" t="s">
        <v>34</v>
      </c>
      <c r="U151" s="23"/>
      <c r="V151" s="55"/>
      <c r="W151" s="43"/>
      <c r="X151" s="56"/>
      <c r="Y151" s="57"/>
      <c r="AB151" s="1">
        <f>IF(Q156="TR",Q158,"")</f>
        <v>150</v>
      </c>
      <c r="AC151" s="1">
        <f>IF(Q156="TR",Q159,"")</f>
        <v>9</v>
      </c>
      <c r="AD151" s="1">
        <f>IF(Q156="TR",Q160,"")</f>
        <v>4.6870000000000003</v>
      </c>
      <c r="AE151" s="1">
        <f>IF(S156="TR",S158,"")</f>
        <v>150</v>
      </c>
      <c r="AF151" s="1">
        <f>IF(Q156="TR",S158,"")</f>
        <v>150</v>
      </c>
      <c r="AG151" s="1">
        <f>IF(S156="TR",1,"")</f>
        <v>1</v>
      </c>
      <c r="AH151" s="1">
        <f>IF(S156="TR",Q158,"")</f>
        <v>150</v>
      </c>
      <c r="AI151" s="1">
        <f>IF(T156="EF",1,"")</f>
        <v>1</v>
      </c>
      <c r="AJ151" s="1">
        <f>IF(T156="EF",Q158,"")</f>
        <v>150</v>
      </c>
    </row>
    <row r="152" spans="1:36" x14ac:dyDescent="0.25">
      <c r="A152" s="25"/>
      <c r="B152" s="26"/>
      <c r="C152" s="26"/>
      <c r="D152" s="26"/>
      <c r="E152" s="27"/>
      <c r="F152" s="25"/>
      <c r="G152" s="26"/>
      <c r="H152" s="26"/>
      <c r="I152" s="26"/>
      <c r="J152" s="27"/>
      <c r="K152" s="28"/>
      <c r="L152" s="28"/>
      <c r="M152" s="44"/>
      <c r="N152" s="45"/>
      <c r="O152" s="29"/>
      <c r="P152" s="24"/>
      <c r="Q152" s="28"/>
      <c r="R152" s="44"/>
      <c r="S152" s="45"/>
      <c r="T152" s="29"/>
      <c r="U152" s="24"/>
      <c r="V152" s="28"/>
      <c r="W152" s="44"/>
      <c r="X152" s="45"/>
      <c r="Y152" s="29"/>
      <c r="AB152" s="1">
        <f>IF(Q161="TR",Q163,"")</f>
        <v>27</v>
      </c>
      <c r="AC152" s="1">
        <f>IF(Q161="TR",Q164,"")</f>
        <v>18</v>
      </c>
      <c r="AD152" s="1">
        <f>IF(Q161="TR",Q165,"")</f>
        <v>0.77500000000000002</v>
      </c>
      <c r="AE152" s="1">
        <f>IF(S161="TR",S163,"")</f>
        <v>18</v>
      </c>
      <c r="AF152" s="1">
        <f>IF(Q161="TR",S163,"")</f>
        <v>18</v>
      </c>
      <c r="AG152" s="1">
        <f>IF(S161="TR",1,"")</f>
        <v>1</v>
      </c>
      <c r="AH152" s="1">
        <f>IF(S161="TR",Q163,"")</f>
        <v>27</v>
      </c>
      <c r="AI152" s="1">
        <f>IF(T161="EF",1,"")</f>
        <v>1</v>
      </c>
      <c r="AJ152" s="1">
        <f>IF(T161="EF",Q163,"")</f>
        <v>27</v>
      </c>
    </row>
    <row r="153" spans="1:36" x14ac:dyDescent="0.25">
      <c r="A153" s="25"/>
      <c r="B153" s="26"/>
      <c r="C153" s="26"/>
      <c r="D153" s="26"/>
      <c r="E153" s="27"/>
      <c r="F153" s="25"/>
      <c r="G153" s="26"/>
      <c r="H153" s="26"/>
      <c r="I153" s="26"/>
      <c r="J153" s="27"/>
      <c r="K153" s="15" t="s">
        <v>26</v>
      </c>
      <c r="L153" s="30">
        <v>220</v>
      </c>
      <c r="M153" s="44" t="s">
        <v>27</v>
      </c>
      <c r="N153" s="46">
        <v>110</v>
      </c>
      <c r="O153" s="31"/>
      <c r="P153" s="32" t="s">
        <v>26</v>
      </c>
      <c r="Q153" s="30">
        <v>17</v>
      </c>
      <c r="R153" s="44" t="s">
        <v>27</v>
      </c>
      <c r="S153" s="46">
        <v>8</v>
      </c>
      <c r="T153" s="31"/>
      <c r="U153" s="32" t="s">
        <v>26</v>
      </c>
      <c r="V153" s="30"/>
      <c r="W153" s="44" t="s">
        <v>27</v>
      </c>
      <c r="X153" s="46"/>
      <c r="Y153" s="31"/>
      <c r="AB153" s="1">
        <f>IF(Q166="TR",Q168,"")</f>
        <v>199</v>
      </c>
      <c r="AC153" s="1">
        <f>IF(Q166="TR",Q169,"")</f>
        <v>24</v>
      </c>
      <c r="AD153" s="1">
        <f>IF(Q166="TR",Q170,"")</f>
        <v>3.7290000000000001</v>
      </c>
      <c r="AE153" s="1">
        <f>IF(S166="TR",S168,"")</f>
        <v>64</v>
      </c>
      <c r="AF153" s="1">
        <f>IF(Q166="TR",S168,"")</f>
        <v>64</v>
      </c>
      <c r="AG153" s="1">
        <f>IF(S166="TR",1,"")</f>
        <v>1</v>
      </c>
      <c r="AH153" s="1">
        <f>IF(S166="TR",Q168,"")</f>
        <v>199</v>
      </c>
      <c r="AI153" s="1">
        <f>IF(T166="EF",1,"")</f>
        <v>1</v>
      </c>
      <c r="AJ153" s="1">
        <f>IF(T166="EF",Q168,"")</f>
        <v>199</v>
      </c>
    </row>
    <row r="154" spans="1:36" x14ac:dyDescent="0.25">
      <c r="A154" s="25"/>
      <c r="B154" s="26"/>
      <c r="C154" s="26"/>
      <c r="D154" s="26"/>
      <c r="E154" s="27"/>
      <c r="F154" s="25"/>
      <c r="G154" s="26"/>
      <c r="H154" s="26"/>
      <c r="I154" s="26"/>
      <c r="J154" s="27"/>
      <c r="K154" s="15" t="s">
        <v>28</v>
      </c>
      <c r="L154" s="30">
        <v>6</v>
      </c>
      <c r="M154" s="44"/>
      <c r="N154" s="47"/>
      <c r="O154" s="34"/>
      <c r="P154" s="32" t="s">
        <v>28</v>
      </c>
      <c r="Q154" s="30">
        <v>14</v>
      </c>
      <c r="R154" s="44"/>
      <c r="S154" s="47"/>
      <c r="T154" s="34"/>
      <c r="U154" s="32" t="s">
        <v>28</v>
      </c>
      <c r="V154" s="30"/>
      <c r="W154" s="44"/>
      <c r="X154" s="47"/>
      <c r="Y154" s="34"/>
      <c r="AB154" s="1">
        <f>IF(V141="TR",V143,"")</f>
        <v>360</v>
      </c>
      <c r="AC154" s="1">
        <f>IF(V141="TR",V144,"")</f>
        <v>3</v>
      </c>
      <c r="AD154" s="1">
        <f>IF(V141="TR",V145,"")</f>
        <v>12.48</v>
      </c>
      <c r="AE154" s="1">
        <f>IF(X141="TR",X143,"")</f>
        <v>360</v>
      </c>
      <c r="AF154" s="1">
        <f>IF(V141="TR",X143,"")</f>
        <v>360</v>
      </c>
      <c r="AG154" s="1">
        <f>IF(X141="TR",1,"")</f>
        <v>1</v>
      </c>
      <c r="AH154" s="1">
        <f>IF(X141="TR",V143,"")</f>
        <v>360</v>
      </c>
      <c r="AI154" s="1">
        <f>IF(Y141="EF",1,"")</f>
        <v>1</v>
      </c>
      <c r="AJ154" s="1">
        <f>IF(Y141="EF",V143,"")</f>
        <v>360</v>
      </c>
    </row>
    <row r="155" spans="1:36" ht="15.75" thickBot="1" x14ac:dyDescent="0.3">
      <c r="A155" s="35"/>
      <c r="B155" s="36"/>
      <c r="C155" s="36"/>
      <c r="D155" s="36"/>
      <c r="E155" s="37"/>
      <c r="F155" s="35"/>
      <c r="G155" s="36"/>
      <c r="H155" s="36"/>
      <c r="I155" s="36"/>
      <c r="J155" s="37"/>
      <c r="K155" s="38" t="s">
        <v>29</v>
      </c>
      <c r="L155" s="39">
        <v>7.27</v>
      </c>
      <c r="M155" s="48"/>
      <c r="N155" s="49"/>
      <c r="O155" s="41"/>
      <c r="P155" s="42" t="s">
        <v>29</v>
      </c>
      <c r="Q155" s="39">
        <v>0.33500000000000002</v>
      </c>
      <c r="R155" s="48"/>
      <c r="S155" s="49"/>
      <c r="T155" s="41"/>
      <c r="U155" s="42" t="s">
        <v>29</v>
      </c>
      <c r="V155" s="39"/>
      <c r="W155" s="48"/>
      <c r="X155" s="49"/>
      <c r="Y155" s="41"/>
      <c r="AB155" s="1">
        <f>IF(V146="TR",V148,"")</f>
        <v>30</v>
      </c>
      <c r="AC155" s="1">
        <f>IF(V146="TR",V149,"")</f>
        <v>1</v>
      </c>
      <c r="AD155" s="1">
        <f>IF(V146="TR",V150,"")</f>
        <v>1.08</v>
      </c>
      <c r="AE155" s="1">
        <f>IF(X146="TR",X148,"")</f>
        <v>30</v>
      </c>
      <c r="AF155" s="1">
        <f>IF(V146="TR",X148,"")</f>
        <v>30</v>
      </c>
      <c r="AG155" s="1">
        <f>IF(X146="TR",1,"")</f>
        <v>1</v>
      </c>
      <c r="AH155" s="1">
        <f>IF(X146="TR",V148,"")</f>
        <v>30</v>
      </c>
      <c r="AI155" s="1">
        <f>IF(Y146="EF",1,"")</f>
        <v>1</v>
      </c>
      <c r="AJ155" s="1">
        <f>IF(Y146="EF",V148,"")</f>
        <v>30</v>
      </c>
    </row>
    <row r="156" spans="1:36" x14ac:dyDescent="0.25">
      <c r="A156" s="16"/>
      <c r="B156" s="17"/>
      <c r="C156" s="17"/>
      <c r="D156" s="17"/>
      <c r="E156" s="18"/>
      <c r="F156" s="16"/>
      <c r="G156" s="17"/>
      <c r="H156" s="17"/>
      <c r="I156" s="17"/>
      <c r="J156" s="18"/>
      <c r="K156" s="19" t="s">
        <v>140</v>
      </c>
      <c r="L156" s="55" t="s">
        <v>33</v>
      </c>
      <c r="M156" s="43"/>
      <c r="N156" s="56" t="s">
        <v>33</v>
      </c>
      <c r="O156" s="57" t="s">
        <v>34</v>
      </c>
      <c r="P156" s="23" t="s">
        <v>151</v>
      </c>
      <c r="Q156" s="55" t="s">
        <v>33</v>
      </c>
      <c r="R156" s="43"/>
      <c r="S156" s="56" t="s">
        <v>33</v>
      </c>
      <c r="T156" s="57" t="s">
        <v>34</v>
      </c>
      <c r="U156" s="23"/>
      <c r="V156" s="55"/>
      <c r="W156" s="43"/>
      <c r="X156" s="56"/>
      <c r="Y156" s="57"/>
      <c r="AB156" s="1" t="str">
        <f>IF(V151="TR",V153,"")</f>
        <v/>
      </c>
      <c r="AC156" s="1" t="str">
        <f>IF(V151="TR",V154,"")</f>
        <v/>
      </c>
      <c r="AD156" s="1" t="str">
        <f>IF(V151="TR",V155,"")</f>
        <v/>
      </c>
      <c r="AE156" s="1" t="str">
        <f>IF(X151="TR",X153,"")</f>
        <v/>
      </c>
      <c r="AF156" s="1" t="str">
        <f>IF(V151="TR",X153,"")</f>
        <v/>
      </c>
      <c r="AG156" s="1" t="str">
        <f>IF(X151="TR",1,"")</f>
        <v/>
      </c>
      <c r="AH156" s="1" t="str">
        <f>IF(X151="TR",V153,"")</f>
        <v/>
      </c>
      <c r="AI156" s="1" t="str">
        <f>IF(Y151="EF",1,"")</f>
        <v/>
      </c>
      <c r="AJ156" s="1" t="str">
        <f>IF(Y151="EF",V153,"")</f>
        <v/>
      </c>
    </row>
    <row r="157" spans="1:36" x14ac:dyDescent="0.25">
      <c r="A157" s="25"/>
      <c r="B157" s="26"/>
      <c r="C157" s="26"/>
      <c r="D157" s="26"/>
      <c r="E157" s="27"/>
      <c r="F157" s="25"/>
      <c r="G157" s="26"/>
      <c r="H157" s="26"/>
      <c r="I157" s="26"/>
      <c r="J157" s="27"/>
      <c r="K157" s="28"/>
      <c r="L157" s="28"/>
      <c r="M157" s="44"/>
      <c r="N157" s="45"/>
      <c r="O157" s="29"/>
      <c r="P157" s="24"/>
      <c r="Q157" s="28"/>
      <c r="R157" s="44"/>
      <c r="S157" s="45"/>
      <c r="T157" s="29"/>
      <c r="U157" s="24"/>
      <c r="V157" s="28"/>
      <c r="W157" s="44"/>
      <c r="X157" s="45"/>
      <c r="Y157" s="29"/>
      <c r="AB157" s="1" t="str">
        <f>IF(V156="TR",V158,"")</f>
        <v/>
      </c>
      <c r="AC157" s="1" t="str">
        <f>IF(V156="TR",V159,"")</f>
        <v/>
      </c>
      <c r="AD157" s="1" t="str">
        <f>IF(V156="TR",V160,"")</f>
        <v/>
      </c>
      <c r="AE157" s="1" t="str">
        <f>IF(X156="TR",X158,"")</f>
        <v/>
      </c>
      <c r="AF157" s="1" t="str">
        <f>IF(V156="TR",X158,"")</f>
        <v/>
      </c>
      <c r="AG157" s="1" t="str">
        <f>IF(X156="TR",1,"")</f>
        <v/>
      </c>
      <c r="AH157" s="1" t="str">
        <f>IF(X156="TR",V158,"")</f>
        <v/>
      </c>
      <c r="AI157" s="1" t="str">
        <f>IF(Y156="EF",1,"")</f>
        <v/>
      </c>
      <c r="AJ157" s="1" t="str">
        <f>IF(Y156="EF",V158,"")</f>
        <v/>
      </c>
    </row>
    <row r="158" spans="1:36" x14ac:dyDescent="0.25">
      <c r="A158" s="25"/>
      <c r="B158" s="26"/>
      <c r="C158" s="26"/>
      <c r="D158" s="26"/>
      <c r="E158" s="27"/>
      <c r="F158" s="25"/>
      <c r="G158" s="26"/>
      <c r="H158" s="26"/>
      <c r="I158" s="26"/>
      <c r="J158" s="27"/>
      <c r="K158" s="15" t="s">
        <v>26</v>
      </c>
      <c r="L158" s="30">
        <v>12</v>
      </c>
      <c r="M158" s="44" t="s">
        <v>27</v>
      </c>
      <c r="N158" s="46">
        <v>12</v>
      </c>
      <c r="O158" s="31"/>
      <c r="P158" s="32" t="s">
        <v>26</v>
      </c>
      <c r="Q158" s="30">
        <v>150</v>
      </c>
      <c r="R158" s="44" t="s">
        <v>27</v>
      </c>
      <c r="S158" s="46">
        <v>150</v>
      </c>
      <c r="T158" s="31"/>
      <c r="U158" s="32" t="s">
        <v>26</v>
      </c>
      <c r="V158" s="30"/>
      <c r="W158" s="44" t="s">
        <v>27</v>
      </c>
      <c r="X158" s="46"/>
      <c r="Y158" s="31"/>
      <c r="AB158" s="1" t="str">
        <f>IF(V161="TR",V163,"")</f>
        <v/>
      </c>
      <c r="AC158" s="1" t="str">
        <f>IF(V161="TR",V164,"")</f>
        <v/>
      </c>
      <c r="AD158" s="1" t="str">
        <f>IF(V161="TR",V165,"")</f>
        <v/>
      </c>
      <c r="AE158" s="1" t="str">
        <f>IF(X161="TR",X163,"")</f>
        <v/>
      </c>
      <c r="AF158" s="1" t="str">
        <f>IF(V161="TR",X163,"")</f>
        <v/>
      </c>
      <c r="AG158" s="1" t="str">
        <f>IF(X161="TR",1,"")</f>
        <v/>
      </c>
      <c r="AH158" s="1" t="str">
        <f>IF(X161="TR",V163,"")</f>
        <v/>
      </c>
      <c r="AI158" s="1" t="str">
        <f>IF(Y161="EF",1,"")</f>
        <v/>
      </c>
      <c r="AJ158" s="1" t="str">
        <f>IF(Y161="EF",V163,"")</f>
        <v/>
      </c>
    </row>
    <row r="159" spans="1:36" x14ac:dyDescent="0.25">
      <c r="A159" s="25"/>
      <c r="B159" s="26"/>
      <c r="C159" s="26"/>
      <c r="D159" s="26"/>
      <c r="E159" s="27"/>
      <c r="F159" s="25"/>
      <c r="G159" s="26"/>
      <c r="H159" s="26"/>
      <c r="I159" s="26"/>
      <c r="J159" s="27"/>
      <c r="K159" s="15" t="s">
        <v>28</v>
      </c>
      <c r="L159" s="30">
        <v>9</v>
      </c>
      <c r="M159" s="44"/>
      <c r="N159" s="47"/>
      <c r="O159" s="34"/>
      <c r="P159" s="32" t="s">
        <v>28</v>
      </c>
      <c r="Q159" s="30">
        <v>9</v>
      </c>
      <c r="R159" s="44"/>
      <c r="S159" s="47"/>
      <c r="T159" s="34"/>
      <c r="U159" s="32" t="s">
        <v>28</v>
      </c>
      <c r="V159" s="30"/>
      <c r="W159" s="44"/>
      <c r="X159" s="47"/>
      <c r="Y159" s="34"/>
      <c r="AB159" s="1" t="str">
        <f>IF(V166="TR",V168,"")</f>
        <v/>
      </c>
      <c r="AC159" s="1" t="str">
        <f>IF(V166="TR",V169,"")</f>
        <v/>
      </c>
      <c r="AD159" s="1" t="str">
        <f>IF(V166="TR",V170,"")</f>
        <v/>
      </c>
      <c r="AE159" s="1" t="str">
        <f>IF(X166="TR",X168,"")</f>
        <v/>
      </c>
      <c r="AF159" s="1" t="str">
        <f>IF(V166="TR",X168,"")</f>
        <v/>
      </c>
      <c r="AG159" s="1" t="str">
        <f>IF(X166="TR",1,"")</f>
        <v/>
      </c>
      <c r="AH159" s="1" t="str">
        <f>IF(X166="TR",V168,"")</f>
        <v/>
      </c>
      <c r="AI159" s="1" t="str">
        <f>IF(Y166="EF",1,"")</f>
        <v/>
      </c>
      <c r="AJ159" s="1" t="str">
        <f>IF(Y166="EF",V168,"")</f>
        <v/>
      </c>
    </row>
    <row r="160" spans="1:36" ht="15.75" thickBot="1" x14ac:dyDescent="0.3">
      <c r="A160" s="35"/>
      <c r="B160" s="36"/>
      <c r="C160" s="36"/>
      <c r="D160" s="36"/>
      <c r="E160" s="37"/>
      <c r="F160" s="35"/>
      <c r="G160" s="36"/>
      <c r="H160" s="36"/>
      <c r="I160" s="36"/>
      <c r="J160" s="37"/>
      <c r="K160" s="38" t="s">
        <v>29</v>
      </c>
      <c r="L160" s="39">
        <v>0.43</v>
      </c>
      <c r="M160" s="48"/>
      <c r="N160" s="49"/>
      <c r="O160" s="41"/>
      <c r="P160" s="42" t="s">
        <v>29</v>
      </c>
      <c r="Q160" s="39">
        <v>4.6870000000000003</v>
      </c>
      <c r="R160" s="48"/>
      <c r="S160" s="49"/>
      <c r="T160" s="41"/>
      <c r="U160" s="42" t="s">
        <v>29</v>
      </c>
      <c r="V160" s="39"/>
      <c r="W160" s="48"/>
      <c r="X160" s="49"/>
      <c r="Y160" s="41"/>
    </row>
    <row r="161" spans="1:25" x14ac:dyDescent="0.25">
      <c r="A161" s="16"/>
      <c r="B161" s="17"/>
      <c r="C161" s="17"/>
      <c r="D161" s="17"/>
      <c r="E161" s="18"/>
      <c r="F161" s="16"/>
      <c r="G161" s="17"/>
      <c r="H161" s="17"/>
      <c r="I161" s="17"/>
      <c r="J161" s="18"/>
      <c r="K161" s="19" t="s">
        <v>141</v>
      </c>
      <c r="L161" s="55" t="s">
        <v>33</v>
      </c>
      <c r="M161" s="43"/>
      <c r="N161" s="56" t="s">
        <v>33</v>
      </c>
      <c r="O161" s="57" t="s">
        <v>34</v>
      </c>
      <c r="P161" s="23" t="s">
        <v>152</v>
      </c>
      <c r="Q161" s="55" t="s">
        <v>33</v>
      </c>
      <c r="R161" s="43"/>
      <c r="S161" s="56" t="s">
        <v>33</v>
      </c>
      <c r="T161" s="57" t="s">
        <v>34</v>
      </c>
      <c r="U161" s="23"/>
      <c r="V161" s="55"/>
      <c r="W161" s="43"/>
      <c r="X161" s="56"/>
      <c r="Y161" s="57"/>
    </row>
    <row r="162" spans="1:25" x14ac:dyDescent="0.25">
      <c r="A162" s="25"/>
      <c r="B162" s="26"/>
      <c r="C162" s="26"/>
      <c r="D162" s="26"/>
      <c r="E162" s="27"/>
      <c r="F162" s="25"/>
      <c r="G162" s="26"/>
      <c r="H162" s="26"/>
      <c r="I162" s="26"/>
      <c r="J162" s="27"/>
      <c r="K162" s="28"/>
      <c r="L162" s="28"/>
      <c r="M162" s="44"/>
      <c r="N162" s="45"/>
      <c r="O162" s="29"/>
      <c r="P162" s="24"/>
      <c r="Q162" s="28"/>
      <c r="R162" s="44"/>
      <c r="S162" s="45"/>
      <c r="T162" s="29"/>
      <c r="U162" s="24"/>
      <c r="V162" s="28"/>
      <c r="W162" s="44"/>
      <c r="X162" s="45"/>
      <c r="Y162" s="29"/>
    </row>
    <row r="163" spans="1:25" x14ac:dyDescent="0.25">
      <c r="A163" s="25"/>
      <c r="B163" s="26"/>
      <c r="C163" s="26"/>
      <c r="D163" s="26"/>
      <c r="E163" s="27"/>
      <c r="F163" s="25"/>
      <c r="G163" s="26"/>
      <c r="H163" s="26"/>
      <c r="I163" s="26"/>
      <c r="J163" s="27"/>
      <c r="K163" s="15" t="s">
        <v>26</v>
      </c>
      <c r="L163" s="30">
        <v>5</v>
      </c>
      <c r="M163" s="44" t="s">
        <v>27</v>
      </c>
      <c r="N163" s="46">
        <v>4</v>
      </c>
      <c r="O163" s="31"/>
      <c r="P163" s="32" t="s">
        <v>26</v>
      </c>
      <c r="Q163" s="30">
        <v>27</v>
      </c>
      <c r="R163" s="44" t="s">
        <v>27</v>
      </c>
      <c r="S163" s="46">
        <v>18</v>
      </c>
      <c r="T163" s="31"/>
      <c r="U163" s="32" t="s">
        <v>26</v>
      </c>
      <c r="V163" s="30"/>
      <c r="W163" s="44" t="s">
        <v>27</v>
      </c>
      <c r="X163" s="46"/>
      <c r="Y163" s="31"/>
    </row>
    <row r="164" spans="1:25" x14ac:dyDescent="0.25">
      <c r="A164" s="25"/>
      <c r="B164" s="26"/>
      <c r="C164" s="26"/>
      <c r="D164" s="26"/>
      <c r="E164" s="27"/>
      <c r="F164" s="25"/>
      <c r="G164" s="26"/>
      <c r="H164" s="26"/>
      <c r="I164" s="26"/>
      <c r="J164" s="27"/>
      <c r="K164" s="15" t="s">
        <v>28</v>
      </c>
      <c r="L164" s="30">
        <v>4</v>
      </c>
      <c r="M164" s="44"/>
      <c r="N164" s="47"/>
      <c r="O164" s="34"/>
      <c r="P164" s="32" t="s">
        <v>28</v>
      </c>
      <c r="Q164" s="30">
        <v>18</v>
      </c>
      <c r="R164" s="44"/>
      <c r="S164" s="47"/>
      <c r="T164" s="34"/>
      <c r="U164" s="32" t="s">
        <v>28</v>
      </c>
      <c r="V164" s="30"/>
      <c r="W164" s="44"/>
      <c r="X164" s="47"/>
      <c r="Y164" s="34"/>
    </row>
    <row r="165" spans="1:25" ht="15.75" thickBot="1" x14ac:dyDescent="0.3">
      <c r="A165" s="35"/>
      <c r="B165" s="36"/>
      <c r="C165" s="36"/>
      <c r="D165" s="36"/>
      <c r="E165" s="37"/>
      <c r="F165" s="35"/>
      <c r="G165" s="36"/>
      <c r="H165" s="36"/>
      <c r="I165" s="36"/>
      <c r="J165" s="37"/>
      <c r="K165" s="38" t="s">
        <v>29</v>
      </c>
      <c r="L165" s="39">
        <v>0.111</v>
      </c>
      <c r="M165" s="48"/>
      <c r="N165" s="49"/>
      <c r="O165" s="41"/>
      <c r="P165" s="42" t="s">
        <v>29</v>
      </c>
      <c r="Q165" s="39">
        <v>0.77500000000000002</v>
      </c>
      <c r="R165" s="48"/>
      <c r="S165" s="49"/>
      <c r="T165" s="41"/>
      <c r="U165" s="42" t="s">
        <v>29</v>
      </c>
      <c r="V165" s="39"/>
      <c r="W165" s="48"/>
      <c r="X165" s="49"/>
      <c r="Y165" s="41"/>
    </row>
    <row r="166" spans="1:25" x14ac:dyDescent="0.25">
      <c r="A166" s="16"/>
      <c r="B166" s="17"/>
      <c r="C166" s="17"/>
      <c r="D166" s="17"/>
      <c r="E166" s="18"/>
      <c r="F166" s="16"/>
      <c r="G166" s="17"/>
      <c r="H166" s="17"/>
      <c r="I166" s="17"/>
      <c r="J166" s="18"/>
      <c r="K166" s="23" t="s">
        <v>142</v>
      </c>
      <c r="L166" s="55" t="s">
        <v>33</v>
      </c>
      <c r="M166" s="43"/>
      <c r="N166" s="56" t="s">
        <v>33</v>
      </c>
      <c r="O166" s="57" t="s">
        <v>34</v>
      </c>
      <c r="P166" s="23" t="s">
        <v>162</v>
      </c>
      <c r="Q166" s="55" t="s">
        <v>33</v>
      </c>
      <c r="R166" s="43"/>
      <c r="S166" s="56" t="s">
        <v>33</v>
      </c>
      <c r="T166" s="57" t="s">
        <v>34</v>
      </c>
      <c r="U166" s="23"/>
      <c r="V166" s="55"/>
      <c r="W166" s="43"/>
      <c r="X166" s="56"/>
      <c r="Y166" s="57"/>
    </row>
    <row r="167" spans="1:25" x14ac:dyDescent="0.25">
      <c r="A167" s="25"/>
      <c r="B167" s="26"/>
      <c r="C167" s="26"/>
      <c r="D167" s="26"/>
      <c r="E167" s="27"/>
      <c r="F167" s="25"/>
      <c r="G167" s="26"/>
      <c r="H167" s="26"/>
      <c r="I167" s="26"/>
      <c r="J167" s="27"/>
      <c r="K167" s="24"/>
      <c r="L167" s="28"/>
      <c r="M167" s="44"/>
      <c r="N167" s="45"/>
      <c r="O167" s="29"/>
      <c r="P167" s="24"/>
      <c r="Q167" s="28"/>
      <c r="R167" s="44"/>
      <c r="S167" s="45"/>
      <c r="T167" s="29"/>
      <c r="U167" s="24"/>
      <c r="V167" s="28"/>
      <c r="W167" s="44"/>
      <c r="X167" s="45"/>
      <c r="Y167" s="29"/>
    </row>
    <row r="168" spans="1:25" x14ac:dyDescent="0.25">
      <c r="A168" s="25"/>
      <c r="B168" s="26"/>
      <c r="C168" s="26"/>
      <c r="D168" s="26"/>
      <c r="E168" s="27"/>
      <c r="F168" s="25"/>
      <c r="G168" s="26"/>
      <c r="H168" s="26"/>
      <c r="I168" s="26"/>
      <c r="J168" s="27"/>
      <c r="K168" s="32" t="s">
        <v>26</v>
      </c>
      <c r="L168" s="30">
        <v>2</v>
      </c>
      <c r="M168" s="44" t="s">
        <v>27</v>
      </c>
      <c r="N168" s="46">
        <v>2</v>
      </c>
      <c r="O168" s="31"/>
      <c r="P168" s="32" t="s">
        <v>26</v>
      </c>
      <c r="Q168" s="30">
        <v>199</v>
      </c>
      <c r="R168" s="44" t="s">
        <v>27</v>
      </c>
      <c r="S168" s="46">
        <v>64</v>
      </c>
      <c r="T168" s="31"/>
      <c r="U168" s="32" t="s">
        <v>26</v>
      </c>
      <c r="V168" s="30"/>
      <c r="W168" s="44" t="s">
        <v>27</v>
      </c>
      <c r="X168" s="46"/>
      <c r="Y168" s="31"/>
    </row>
    <row r="169" spans="1:25" x14ac:dyDescent="0.25">
      <c r="A169" s="25"/>
      <c r="B169" s="26"/>
      <c r="C169" s="26"/>
      <c r="D169" s="26"/>
      <c r="E169" s="27"/>
      <c r="F169" s="25"/>
      <c r="G169" s="26"/>
      <c r="H169" s="26"/>
      <c r="I169" s="26"/>
      <c r="J169" s="27"/>
      <c r="K169" s="32" t="s">
        <v>28</v>
      </c>
      <c r="L169" s="30">
        <v>2</v>
      </c>
      <c r="M169" s="44"/>
      <c r="N169" s="47"/>
      <c r="O169" s="34"/>
      <c r="P169" s="32" t="s">
        <v>28</v>
      </c>
      <c r="Q169" s="30">
        <v>24</v>
      </c>
      <c r="R169" s="44"/>
      <c r="S169" s="47"/>
      <c r="T169" s="34"/>
      <c r="U169" s="32" t="s">
        <v>28</v>
      </c>
      <c r="V169" s="30"/>
      <c r="W169" s="44"/>
      <c r="X169" s="47"/>
      <c r="Y169" s="34"/>
    </row>
    <row r="170" spans="1:25" ht="15.75" thickBot="1" x14ac:dyDescent="0.3">
      <c r="A170" s="35"/>
      <c r="B170" s="36"/>
      <c r="C170" s="36"/>
      <c r="D170" s="36"/>
      <c r="E170" s="37"/>
      <c r="F170" s="35"/>
      <c r="G170" s="36"/>
      <c r="H170" s="36"/>
      <c r="I170" s="36"/>
      <c r="J170" s="37"/>
      <c r="K170" s="42" t="s">
        <v>29</v>
      </c>
      <c r="L170" s="39">
        <v>6.0999999999999999E-2</v>
      </c>
      <c r="M170" s="48"/>
      <c r="N170" s="49"/>
      <c r="O170" s="41"/>
      <c r="P170" s="42" t="s">
        <v>29</v>
      </c>
      <c r="Q170" s="39">
        <v>3.7290000000000001</v>
      </c>
      <c r="R170" s="48"/>
      <c r="S170" s="49"/>
      <c r="T170" s="41"/>
      <c r="U170" s="42" t="s">
        <v>29</v>
      </c>
      <c r="V170" s="39"/>
      <c r="W170" s="48"/>
      <c r="X170" s="49"/>
      <c r="Y170" s="41"/>
    </row>
    <row r="172" spans="1:25" ht="15.75" thickBot="1" x14ac:dyDescent="0.3"/>
    <row r="173" spans="1:25" ht="62.25" thickBot="1" x14ac:dyDescent="0.95">
      <c r="A173" s="159">
        <f>A1+4</f>
        <v>42503</v>
      </c>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1"/>
    </row>
    <row r="174" spans="1:25" ht="21" customHeight="1" x14ac:dyDescent="0.9">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21" customHeight="1" x14ac:dyDescent="0.9">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21" x14ac:dyDescent="0.35">
      <c r="A176" s="162" t="s">
        <v>0</v>
      </c>
      <c r="B176" s="162"/>
      <c r="C176" s="162"/>
      <c r="D176" s="162"/>
      <c r="E176" s="51"/>
      <c r="F176" s="162" t="s">
        <v>1</v>
      </c>
      <c r="G176" s="162"/>
      <c r="H176" s="162"/>
      <c r="I176" s="162"/>
      <c r="J176" s="51"/>
      <c r="K176" s="162" t="s">
        <v>2</v>
      </c>
      <c r="L176" s="162"/>
      <c r="M176" s="162"/>
      <c r="N176" s="162"/>
      <c r="O176" s="51"/>
      <c r="P176" s="162" t="s">
        <v>3</v>
      </c>
      <c r="Q176" s="162"/>
      <c r="R176" s="162"/>
      <c r="S176" s="162"/>
      <c r="T176" s="51"/>
      <c r="U176" s="162" t="s">
        <v>4</v>
      </c>
      <c r="V176" s="162"/>
      <c r="W176" s="162"/>
      <c r="X176" s="162"/>
      <c r="Y176" s="51"/>
    </row>
    <row r="177" spans="1:36" x14ac:dyDescent="0.25">
      <c r="A177" s="3" t="s">
        <v>5</v>
      </c>
      <c r="B177" s="3"/>
      <c r="C177" s="3"/>
      <c r="D177" s="3">
        <f>SUM(L188,L193,L198,L203,L208,L213,Q188,Q193,Q198,Q203,Q208,Q213,V188,V193,V198,V203,V208,V213)</f>
        <v>33.819000000000003</v>
      </c>
      <c r="E177" s="4"/>
      <c r="F177" s="5" t="s">
        <v>6</v>
      </c>
      <c r="G177" s="5"/>
      <c r="H177" s="5"/>
      <c r="I177" s="5">
        <f>SUM(N186,N191,N196,N201,N206,N211,S186,S191,S196,S201,S206,S211,X186,X191,X196,X201,X206,X211)</f>
        <v>782</v>
      </c>
      <c r="J177" s="4"/>
      <c r="K177" s="6" t="s">
        <v>7</v>
      </c>
      <c r="L177" s="6"/>
      <c r="M177" s="6"/>
      <c r="N177" s="6">
        <f>AB184</f>
        <v>1037</v>
      </c>
      <c r="O177" s="4"/>
      <c r="P177" s="7" t="s">
        <v>8</v>
      </c>
      <c r="Q177" s="8"/>
      <c r="R177" s="8"/>
      <c r="S177" s="8">
        <f>AE184</f>
        <v>782</v>
      </c>
      <c r="T177" s="4"/>
      <c r="U177" s="9" t="s">
        <v>9</v>
      </c>
      <c r="V177" s="9"/>
      <c r="W177" s="9"/>
      <c r="X177" s="9">
        <f>AG184-AI184</f>
        <v>0</v>
      </c>
      <c r="Y177" s="4"/>
    </row>
    <row r="178" spans="1:36" x14ac:dyDescent="0.25">
      <c r="A178" s="10" t="s">
        <v>10</v>
      </c>
      <c r="B178" s="10"/>
      <c r="C178" s="10"/>
      <c r="D178" s="10">
        <f>SUM(L186,L191,L196,L201,L206,L211,Q186,Q191,Q196,Q201,Q206,Q211,V186,V191,V196,V201,V206,V211)</f>
        <v>1037</v>
      </c>
      <c r="F178" s="5" t="s">
        <v>11</v>
      </c>
      <c r="G178" s="5"/>
      <c r="H178" s="5"/>
      <c r="I178" s="5">
        <f>D178-I177</f>
        <v>255</v>
      </c>
      <c r="K178" s="6" t="s">
        <v>12</v>
      </c>
      <c r="L178" s="6"/>
      <c r="M178" s="6"/>
      <c r="N178" s="6">
        <f>AC184</f>
        <v>236</v>
      </c>
      <c r="P178" s="8" t="s">
        <v>13</v>
      </c>
      <c r="Q178" s="8"/>
      <c r="R178" s="8"/>
      <c r="S178" s="11">
        <f>AF184-AE184</f>
        <v>0</v>
      </c>
      <c r="U178" s="9" t="s">
        <v>14</v>
      </c>
      <c r="V178" s="9"/>
      <c r="W178" s="9"/>
      <c r="X178" s="9">
        <f>AH184-AJ184</f>
        <v>0</v>
      </c>
    </row>
    <row r="179" spans="1:36" x14ac:dyDescent="0.25">
      <c r="A179" s="12" t="s">
        <v>15</v>
      </c>
      <c r="B179" s="12"/>
      <c r="C179" s="12"/>
      <c r="D179" s="12">
        <f>SUM(L187,L192,L197,L202,L207,L212,Q187,Q192,Q197,Q202,Q207,Q212,V187,V192,V197,V202,V207,V212)</f>
        <v>236</v>
      </c>
      <c r="K179" s="6" t="s">
        <v>16</v>
      </c>
      <c r="L179" s="6"/>
      <c r="M179" s="6"/>
      <c r="N179" s="6">
        <f>AD184</f>
        <v>33.819000000000003</v>
      </c>
    </row>
    <row r="180" spans="1:36" x14ac:dyDescent="0.25">
      <c r="A180" s="13" t="s">
        <v>17</v>
      </c>
      <c r="B180" s="13"/>
      <c r="C180" s="13"/>
      <c r="D180" s="13">
        <f>COUNTA(K184,K189,K194,K199,K204,K209,P184,P189,P194,P199,P204,P209,U184,U189,U194,U199,U204,U209)</f>
        <v>14</v>
      </c>
    </row>
    <row r="181" spans="1:36" s="14" customFormat="1" x14ac:dyDescent="0.25">
      <c r="K181" s="6" t="s">
        <v>18</v>
      </c>
      <c r="L181" s="6"/>
      <c r="M181" s="6"/>
      <c r="N181" s="6">
        <f>D178-N177</f>
        <v>0</v>
      </c>
      <c r="P181" s="7" t="s">
        <v>19</v>
      </c>
      <c r="Q181" s="8"/>
      <c r="R181" s="8"/>
      <c r="S181" s="8">
        <f>I177-S177</f>
        <v>0</v>
      </c>
    </row>
    <row r="182" spans="1:36" s="14" customFormat="1" ht="15.75" thickBot="1" x14ac:dyDescent="0.3">
      <c r="K182" s="6" t="s">
        <v>20</v>
      </c>
      <c r="L182" s="6"/>
      <c r="M182" s="6"/>
      <c r="N182" s="6">
        <f>D179-N178</f>
        <v>0</v>
      </c>
      <c r="P182" s="15"/>
    </row>
    <row r="183" spans="1:36" ht="15.75" thickBot="1" x14ac:dyDescent="0.3">
      <c r="A183" s="164" t="s">
        <v>21</v>
      </c>
      <c r="B183" s="165"/>
      <c r="C183" s="165"/>
      <c r="D183" s="165"/>
      <c r="E183" s="166"/>
      <c r="F183" s="164" t="s">
        <v>22</v>
      </c>
      <c r="G183" s="165"/>
      <c r="H183" s="165"/>
      <c r="I183" s="165"/>
      <c r="J183" s="166"/>
      <c r="K183" s="164" t="s">
        <v>23</v>
      </c>
      <c r="L183" s="165"/>
      <c r="M183" s="165"/>
      <c r="N183" s="165"/>
      <c r="O183" s="166"/>
      <c r="P183" s="164" t="s">
        <v>24</v>
      </c>
      <c r="Q183" s="165"/>
      <c r="R183" s="165"/>
      <c r="S183" s="165"/>
      <c r="T183" s="166"/>
      <c r="U183" s="164" t="s">
        <v>25</v>
      </c>
      <c r="V183" s="165"/>
      <c r="W183" s="165"/>
      <c r="X183" s="165"/>
      <c r="Y183" s="166"/>
      <c r="AB183" s="163" t="s">
        <v>30</v>
      </c>
      <c r="AC183" s="163"/>
      <c r="AD183" s="163"/>
      <c r="AE183" s="163" t="s">
        <v>31</v>
      </c>
      <c r="AF183" s="163"/>
      <c r="AG183" s="163" t="s">
        <v>32</v>
      </c>
      <c r="AH183" s="163"/>
      <c r="AI183" s="163"/>
      <c r="AJ183" s="163"/>
    </row>
    <row r="184" spans="1:36" x14ac:dyDescent="0.25">
      <c r="A184" s="16"/>
      <c r="B184" s="17"/>
      <c r="C184" s="17"/>
      <c r="D184" s="17"/>
      <c r="E184" s="18"/>
      <c r="F184" s="16"/>
      <c r="G184" s="17"/>
      <c r="H184" s="17"/>
      <c r="I184" s="17"/>
      <c r="J184" s="17"/>
      <c r="K184" s="23" t="s">
        <v>139</v>
      </c>
      <c r="L184" s="55" t="s">
        <v>33</v>
      </c>
      <c r="M184" s="43"/>
      <c r="N184" s="56" t="s">
        <v>33</v>
      </c>
      <c r="O184" s="57" t="s">
        <v>34</v>
      </c>
      <c r="P184" s="79" t="s">
        <v>156</v>
      </c>
      <c r="Q184" s="97" t="s">
        <v>33</v>
      </c>
      <c r="R184" s="90"/>
      <c r="S184" s="98" t="s">
        <v>33</v>
      </c>
      <c r="T184" s="99" t="s">
        <v>34</v>
      </c>
      <c r="U184" s="80" t="s">
        <v>186</v>
      </c>
      <c r="V184" s="97" t="s">
        <v>33</v>
      </c>
      <c r="W184" s="90"/>
      <c r="X184" s="98" t="s">
        <v>33</v>
      </c>
      <c r="Y184" s="99" t="s">
        <v>34</v>
      </c>
      <c r="AB184" s="1">
        <f t="shared" ref="AB184:AJ184" si="4">SUM(AB185:AB202)</f>
        <v>1037</v>
      </c>
      <c r="AC184" s="1">
        <f t="shared" si="4"/>
        <v>236</v>
      </c>
      <c r="AD184" s="1">
        <f t="shared" si="4"/>
        <v>33.819000000000003</v>
      </c>
      <c r="AE184" s="1">
        <f t="shared" si="4"/>
        <v>782</v>
      </c>
      <c r="AF184" s="1">
        <f t="shared" si="4"/>
        <v>782</v>
      </c>
      <c r="AG184" s="1">
        <f t="shared" si="4"/>
        <v>14</v>
      </c>
      <c r="AH184" s="1">
        <f t="shared" si="4"/>
        <v>1037</v>
      </c>
      <c r="AI184" s="1">
        <f t="shared" si="4"/>
        <v>14</v>
      </c>
      <c r="AJ184" s="1">
        <f t="shared" si="4"/>
        <v>1037</v>
      </c>
    </row>
    <row r="185" spans="1:36" x14ac:dyDescent="0.25">
      <c r="A185" s="25"/>
      <c r="B185" s="26"/>
      <c r="C185" s="26"/>
      <c r="D185" s="26"/>
      <c r="E185" s="27"/>
      <c r="F185" s="25"/>
      <c r="G185" s="26"/>
      <c r="H185" s="26"/>
      <c r="I185" s="26"/>
      <c r="J185" s="26"/>
      <c r="K185" s="24"/>
      <c r="L185" s="28"/>
      <c r="M185" s="44"/>
      <c r="N185" s="45"/>
      <c r="O185" s="29"/>
      <c r="P185" s="80"/>
      <c r="Q185" s="81"/>
      <c r="R185" s="91"/>
      <c r="S185" s="92"/>
      <c r="T185" s="82"/>
      <c r="U185" s="80"/>
      <c r="V185" s="81"/>
      <c r="W185" s="91"/>
      <c r="X185" s="92"/>
      <c r="Y185" s="82"/>
      <c r="AB185" s="14">
        <f>IF(L184="TR",L186,"")</f>
        <v>8</v>
      </c>
      <c r="AC185" s="14">
        <f>IF(L184="TR",L187,"")</f>
        <v>7</v>
      </c>
      <c r="AD185" s="14">
        <f>IF(L184="TR",L188,"")</f>
        <v>0.27700000000000002</v>
      </c>
      <c r="AE185" s="14">
        <f>IF(N184="TR",N186,"")</f>
        <v>8</v>
      </c>
      <c r="AF185" s="14">
        <f>IF(L184="TR",N186,"")</f>
        <v>8</v>
      </c>
      <c r="AG185" s="14">
        <f>IF(N184="TR",1,"")</f>
        <v>1</v>
      </c>
      <c r="AH185" s="14">
        <f>IF(N184="TR",L186,"")</f>
        <v>8</v>
      </c>
      <c r="AI185" s="14">
        <f>IF(O184="EF",1,"")</f>
        <v>1</v>
      </c>
      <c r="AJ185" s="14">
        <f>IF(O184="EF",L186,"")</f>
        <v>8</v>
      </c>
    </row>
    <row r="186" spans="1:36" x14ac:dyDescent="0.25">
      <c r="A186" s="25"/>
      <c r="B186" s="26"/>
      <c r="C186" s="26"/>
      <c r="D186" s="26"/>
      <c r="E186" s="27"/>
      <c r="F186" s="25"/>
      <c r="G186" s="26"/>
      <c r="H186" s="26"/>
      <c r="I186" s="26"/>
      <c r="J186" s="26"/>
      <c r="K186" s="32" t="s">
        <v>26</v>
      </c>
      <c r="L186" s="30">
        <v>8</v>
      </c>
      <c r="M186" s="44" t="s">
        <v>27</v>
      </c>
      <c r="N186" s="46">
        <v>8</v>
      </c>
      <c r="O186" s="31"/>
      <c r="P186" s="85" t="s">
        <v>26</v>
      </c>
      <c r="Q186" s="83">
        <v>24</v>
      </c>
      <c r="R186" s="91" t="s">
        <v>27</v>
      </c>
      <c r="S186" s="93">
        <v>6</v>
      </c>
      <c r="T186" s="84"/>
      <c r="U186" s="85" t="s">
        <v>26</v>
      </c>
      <c r="V186" s="83">
        <v>255</v>
      </c>
      <c r="W186" s="91" t="s">
        <v>27</v>
      </c>
      <c r="X186" s="93">
        <v>255</v>
      </c>
      <c r="Y186" s="84"/>
      <c r="AB186" s="14">
        <f>IF(L189="TR",L191,"")</f>
        <v>9</v>
      </c>
      <c r="AC186" s="14">
        <f>IF(L189="TR",L192,"")</f>
        <v>6</v>
      </c>
      <c r="AD186" s="14">
        <f>IF(L189="TR",L193,"")</f>
        <v>0.106</v>
      </c>
      <c r="AE186" s="14">
        <f>IF(N189="TR",N191,"")</f>
        <v>9</v>
      </c>
      <c r="AF186" s="14">
        <f>IF(L189="TR",N191,"")</f>
        <v>9</v>
      </c>
      <c r="AG186" s="14">
        <f>IF(N189="TR",1,"")</f>
        <v>1</v>
      </c>
      <c r="AH186" s="14">
        <f>IF(N189="TR",L191,"")</f>
        <v>9</v>
      </c>
      <c r="AI186" s="14">
        <f>IF(O189="EF",1,"")</f>
        <v>1</v>
      </c>
      <c r="AJ186" s="14">
        <f>IF(O189="EF",L191,"")</f>
        <v>9</v>
      </c>
    </row>
    <row r="187" spans="1:36" x14ac:dyDescent="0.25">
      <c r="A187" s="25"/>
      <c r="B187" s="26"/>
      <c r="C187" s="26"/>
      <c r="D187" s="26"/>
      <c r="E187" s="27"/>
      <c r="F187" s="25"/>
      <c r="G187" s="26"/>
      <c r="H187" s="26"/>
      <c r="I187" s="26"/>
      <c r="J187" s="26"/>
      <c r="K187" s="32" t="s">
        <v>28</v>
      </c>
      <c r="L187" s="30">
        <v>7</v>
      </c>
      <c r="M187" s="44"/>
      <c r="N187" s="47"/>
      <c r="O187" s="34"/>
      <c r="P187" s="85" t="s">
        <v>28</v>
      </c>
      <c r="Q187" s="83">
        <v>10</v>
      </c>
      <c r="R187" s="91"/>
      <c r="S187" s="94"/>
      <c r="T187" s="86"/>
      <c r="U187" s="85" t="s">
        <v>28</v>
      </c>
      <c r="V187" s="83">
        <v>8</v>
      </c>
      <c r="W187" s="91"/>
      <c r="X187" s="94"/>
      <c r="Y187" s="86"/>
      <c r="AB187" s="1">
        <f>IF(L194="TR",L196,"")</f>
        <v>17</v>
      </c>
      <c r="AC187" s="1">
        <f>IF(L194="TR",L197,"")</f>
        <v>8</v>
      </c>
      <c r="AD187" s="1">
        <f>IF(L194="TR",L198,"")</f>
        <v>0.33200000000000002</v>
      </c>
      <c r="AE187" s="1">
        <f>IF(N194="TR",N196,"")</f>
        <v>17</v>
      </c>
      <c r="AF187" s="1">
        <f>IF(L194="TR",N196,"")</f>
        <v>17</v>
      </c>
      <c r="AG187" s="1">
        <f>IF(N194="TR",1,"")</f>
        <v>1</v>
      </c>
      <c r="AH187" s="1">
        <f>IF(N194="TR",L196,"")</f>
        <v>17</v>
      </c>
      <c r="AI187" s="1">
        <f>IF(O194="EF",1,"")</f>
        <v>1</v>
      </c>
      <c r="AJ187" s="1">
        <f>IF(O194="EF",L196,"")</f>
        <v>17</v>
      </c>
    </row>
    <row r="188" spans="1:36" ht="15.75" thickBot="1" x14ac:dyDescent="0.3">
      <c r="A188" s="35"/>
      <c r="B188" s="36"/>
      <c r="C188" s="36"/>
      <c r="D188" s="36"/>
      <c r="E188" s="37"/>
      <c r="F188" s="35"/>
      <c r="G188" s="36"/>
      <c r="H188" s="36"/>
      <c r="I188" s="36"/>
      <c r="J188" s="36"/>
      <c r="K188" s="42" t="s">
        <v>29</v>
      </c>
      <c r="L188" s="39">
        <v>0.27700000000000002</v>
      </c>
      <c r="M188" s="48"/>
      <c r="N188" s="50"/>
      <c r="O188" s="41"/>
      <c r="P188" s="89" t="s">
        <v>29</v>
      </c>
      <c r="Q188" s="87">
        <v>0.48299999999999998</v>
      </c>
      <c r="R188" s="95"/>
      <c r="S188" s="96"/>
      <c r="T188" s="88"/>
      <c r="U188" s="89" t="s">
        <v>29</v>
      </c>
      <c r="V188" s="87">
        <v>9.6120000000000001</v>
      </c>
      <c r="W188" s="95"/>
      <c r="X188" s="96"/>
      <c r="Y188" s="88"/>
      <c r="AB188" s="1">
        <f>IF(L199="TR",L201,"")</f>
        <v>17</v>
      </c>
      <c r="AC188" s="1">
        <f>IF(L199="TR",L202,"")</f>
        <v>14</v>
      </c>
      <c r="AD188" s="1">
        <f>IF(L199="TR",L203,"")</f>
        <v>0.45800000000000002</v>
      </c>
      <c r="AE188" s="1">
        <f>IF(N199="TR",N201,"")</f>
        <v>11</v>
      </c>
      <c r="AF188" s="1">
        <f>IF(L199="TR",N201,"")</f>
        <v>11</v>
      </c>
      <c r="AG188" s="1">
        <f>IF(N199="TR",1,"")</f>
        <v>1</v>
      </c>
      <c r="AH188" s="1">
        <f>IF(N199="TR",L201,"")</f>
        <v>17</v>
      </c>
      <c r="AI188" s="1">
        <f>IF(O199="EF",1,"")</f>
        <v>1</v>
      </c>
      <c r="AJ188" s="1">
        <f>IF(O199="EF",L201,"")</f>
        <v>17</v>
      </c>
    </row>
    <row r="189" spans="1:36" x14ac:dyDescent="0.25">
      <c r="A189" s="16"/>
      <c r="B189" s="17"/>
      <c r="C189" s="17"/>
      <c r="D189" s="17"/>
      <c r="E189" s="18"/>
      <c r="F189" s="16"/>
      <c r="G189" s="17"/>
      <c r="H189" s="17"/>
      <c r="I189" s="17"/>
      <c r="J189" s="17"/>
      <c r="K189" s="23" t="s">
        <v>144</v>
      </c>
      <c r="L189" s="55" t="s">
        <v>33</v>
      </c>
      <c r="M189" s="43"/>
      <c r="N189" s="56" t="s">
        <v>33</v>
      </c>
      <c r="O189" s="57" t="s">
        <v>34</v>
      </c>
      <c r="P189" s="23" t="s">
        <v>157</v>
      </c>
      <c r="Q189" s="55" t="s">
        <v>33</v>
      </c>
      <c r="R189" s="43"/>
      <c r="S189" s="56" t="s">
        <v>33</v>
      </c>
      <c r="T189" s="57" t="s">
        <v>34</v>
      </c>
      <c r="U189" s="23" t="s">
        <v>187</v>
      </c>
      <c r="V189" s="55" t="s">
        <v>33</v>
      </c>
      <c r="W189" s="43"/>
      <c r="X189" s="56" t="s">
        <v>33</v>
      </c>
      <c r="Y189" s="57" t="s">
        <v>34</v>
      </c>
      <c r="AB189" s="1">
        <f>IF(L204="TR",L206,"")</f>
        <v>7</v>
      </c>
      <c r="AC189" s="1">
        <f>IF(L204="TR",L207,"")</f>
        <v>6</v>
      </c>
      <c r="AD189" s="1">
        <f>IF(L204="TR",L208,"")</f>
        <v>0.186</v>
      </c>
      <c r="AE189" s="1">
        <f>IF(N204="TR",N206,"")</f>
        <v>3</v>
      </c>
      <c r="AF189" s="1">
        <f>IF(L204="TR",N206,"")</f>
        <v>3</v>
      </c>
      <c r="AG189" s="1">
        <f>IF(N204="TR",1,"")</f>
        <v>1</v>
      </c>
      <c r="AH189" s="1">
        <f>IF(N204="TR",L206,"")</f>
        <v>7</v>
      </c>
      <c r="AI189" s="1">
        <f>IF(O204="EF",1,"")</f>
        <v>1</v>
      </c>
      <c r="AJ189" s="1">
        <f>IF(O204="EF",L206,"")</f>
        <v>7</v>
      </c>
    </row>
    <row r="190" spans="1:36" x14ac:dyDescent="0.25">
      <c r="A190" s="25"/>
      <c r="B190" s="26"/>
      <c r="C190" s="26"/>
      <c r="D190" s="26"/>
      <c r="E190" s="27"/>
      <c r="F190" s="25"/>
      <c r="G190" s="26"/>
      <c r="H190" s="26"/>
      <c r="I190" s="26"/>
      <c r="J190" s="26"/>
      <c r="K190" s="24"/>
      <c r="L190" s="28"/>
      <c r="M190" s="44"/>
      <c r="N190" s="45"/>
      <c r="O190" s="29"/>
      <c r="P190" s="24"/>
      <c r="Q190" s="28"/>
      <c r="R190" s="44"/>
      <c r="S190" s="45"/>
      <c r="T190" s="29"/>
      <c r="U190" s="24"/>
      <c r="V190" s="28"/>
      <c r="W190" s="44"/>
      <c r="X190" s="45"/>
      <c r="Y190" s="29"/>
      <c r="AB190" s="1">
        <f>IF(L209="TR",L211,"")</f>
        <v>69</v>
      </c>
      <c r="AC190" s="1">
        <f>IF(L209="TR",L212,"")</f>
        <v>35</v>
      </c>
      <c r="AD190" s="1">
        <f>IF(L209="TR",L213,"")</f>
        <v>2.5579999999999998</v>
      </c>
      <c r="AE190" s="1">
        <f>IF(N209="TR",N211,"")</f>
        <v>64</v>
      </c>
      <c r="AF190" s="1">
        <f>IF(L209="TR",N211,"")</f>
        <v>64</v>
      </c>
      <c r="AG190" s="1">
        <f>IF(N209="TR",1,"")</f>
        <v>1</v>
      </c>
      <c r="AH190" s="1">
        <f>IF(N209="TR",L211,"")</f>
        <v>69</v>
      </c>
      <c r="AI190" s="1">
        <f>IF(O209="EF",1,"")</f>
        <v>1</v>
      </c>
      <c r="AJ190" s="1">
        <f>IF(O209="EF",L211,"")</f>
        <v>69</v>
      </c>
    </row>
    <row r="191" spans="1:36" x14ac:dyDescent="0.25">
      <c r="A191" s="25"/>
      <c r="B191" s="26"/>
      <c r="C191" s="26"/>
      <c r="D191" s="26"/>
      <c r="E191" s="27"/>
      <c r="F191" s="25"/>
      <c r="G191" s="26"/>
      <c r="H191" s="26"/>
      <c r="I191" s="26"/>
      <c r="J191" s="26"/>
      <c r="K191" s="32" t="s">
        <v>26</v>
      </c>
      <c r="L191" s="30">
        <v>9</v>
      </c>
      <c r="M191" s="44" t="s">
        <v>27</v>
      </c>
      <c r="N191" s="46">
        <v>9</v>
      </c>
      <c r="O191" s="31"/>
      <c r="P191" s="32" t="s">
        <v>26</v>
      </c>
      <c r="Q191" s="30">
        <v>35</v>
      </c>
      <c r="R191" s="44" t="s">
        <v>27</v>
      </c>
      <c r="S191" s="46">
        <v>24</v>
      </c>
      <c r="T191" s="31"/>
      <c r="U191" s="32" t="s">
        <v>26</v>
      </c>
      <c r="V191" s="30">
        <v>235</v>
      </c>
      <c r="W191" s="44" t="s">
        <v>27</v>
      </c>
      <c r="X191" s="46">
        <v>235</v>
      </c>
      <c r="Y191" s="31"/>
      <c r="AB191" s="1">
        <f>IF(Q184="TR",Q186,"")</f>
        <v>24</v>
      </c>
      <c r="AC191" s="1">
        <f>IF(Q184="TR",Q187,"")</f>
        <v>10</v>
      </c>
      <c r="AD191" s="1">
        <f>IF(Q184="TR",Q188,"")</f>
        <v>0.48299999999999998</v>
      </c>
      <c r="AE191" s="1">
        <f>IF(S184="TR",S186,"")</f>
        <v>6</v>
      </c>
      <c r="AF191" s="1">
        <f>IF(Q184="TR",S186,"")</f>
        <v>6</v>
      </c>
      <c r="AG191" s="1">
        <f>IF(S184="TR",1,"")</f>
        <v>1</v>
      </c>
      <c r="AH191" s="1">
        <f>IF(S184="TR",Q186,"")</f>
        <v>24</v>
      </c>
      <c r="AI191" s="1">
        <f>IF(T184="EF",1,"")</f>
        <v>1</v>
      </c>
      <c r="AJ191" s="1">
        <f>IF(T184="EF",Q186,"")</f>
        <v>24</v>
      </c>
    </row>
    <row r="192" spans="1:36" x14ac:dyDescent="0.25">
      <c r="A192" s="25"/>
      <c r="B192" s="26"/>
      <c r="C192" s="26"/>
      <c r="D192" s="26"/>
      <c r="E192" s="27"/>
      <c r="F192" s="25"/>
      <c r="G192" s="26"/>
      <c r="H192" s="26"/>
      <c r="I192" s="26"/>
      <c r="J192" s="26"/>
      <c r="K192" s="32" t="s">
        <v>28</v>
      </c>
      <c r="L192" s="30">
        <v>6</v>
      </c>
      <c r="M192" s="44"/>
      <c r="N192" s="47"/>
      <c r="O192" s="34"/>
      <c r="P192" s="32" t="s">
        <v>28</v>
      </c>
      <c r="Q192" s="30">
        <v>27</v>
      </c>
      <c r="R192" s="44"/>
      <c r="S192" s="47"/>
      <c r="T192" s="34"/>
      <c r="U192" s="32" t="s">
        <v>28</v>
      </c>
      <c r="V192" s="30">
        <v>12</v>
      </c>
      <c r="W192" s="44"/>
      <c r="X192" s="47"/>
      <c r="Y192" s="34"/>
      <c r="AB192" s="1">
        <f>IF(Q189="TR",Q191,"")</f>
        <v>35</v>
      </c>
      <c r="AC192" s="1">
        <f>IF(Q189="TR",Q192,"")</f>
        <v>27</v>
      </c>
      <c r="AD192" s="1">
        <f>IF(Q189="TR",Q193,"")</f>
        <v>0.88900000000000001</v>
      </c>
      <c r="AE192" s="1">
        <f>IF(S189="TR",S191,"")</f>
        <v>24</v>
      </c>
      <c r="AF192" s="1">
        <f>IF(Q189="TR",S191,"")</f>
        <v>24</v>
      </c>
      <c r="AG192" s="1">
        <f>IF(S189="TR",1,"")</f>
        <v>1</v>
      </c>
      <c r="AH192" s="1">
        <f>IF(S189="TR",Q191,"")</f>
        <v>35</v>
      </c>
      <c r="AI192" s="1">
        <f>IF(T189="EF",1,"")</f>
        <v>1</v>
      </c>
      <c r="AJ192" s="1">
        <f>IF(T189="EF",Q191,"")</f>
        <v>35</v>
      </c>
    </row>
    <row r="193" spans="1:36" ht="15.75" thickBot="1" x14ac:dyDescent="0.3">
      <c r="A193" s="35"/>
      <c r="B193" s="36"/>
      <c r="C193" s="36"/>
      <c r="D193" s="36"/>
      <c r="E193" s="37"/>
      <c r="F193" s="35"/>
      <c r="G193" s="36"/>
      <c r="H193" s="36"/>
      <c r="I193" s="36"/>
      <c r="J193" s="36"/>
      <c r="K193" s="42" t="s">
        <v>29</v>
      </c>
      <c r="L193" s="39">
        <v>0.106</v>
      </c>
      <c r="M193" s="48"/>
      <c r="N193" s="50"/>
      <c r="O193" s="41"/>
      <c r="P193" s="42" t="s">
        <v>29</v>
      </c>
      <c r="Q193" s="39">
        <v>0.88900000000000001</v>
      </c>
      <c r="R193" s="48"/>
      <c r="S193" s="50"/>
      <c r="T193" s="41"/>
      <c r="U193" s="42" t="s">
        <v>29</v>
      </c>
      <c r="V193" s="39">
        <v>9.6859999999999999</v>
      </c>
      <c r="W193" s="48"/>
      <c r="X193" s="50"/>
      <c r="Y193" s="41"/>
      <c r="AB193" s="1">
        <f>IF(Q194="TR",Q196,"")</f>
        <v>121</v>
      </c>
      <c r="AC193" s="1">
        <f>IF(Q194="TR",Q197,"")</f>
        <v>24</v>
      </c>
      <c r="AD193" s="1">
        <f>IF(Q194="TR",Q198,"")</f>
        <v>2.5299999999999998</v>
      </c>
      <c r="AE193" s="1">
        <f>IF(S194="TR",S196,"")</f>
        <v>74</v>
      </c>
      <c r="AF193" s="1">
        <f>IF(Q194="TR",S196,"")</f>
        <v>74</v>
      </c>
      <c r="AG193" s="1">
        <f>IF(S194="TR",1,"")</f>
        <v>1</v>
      </c>
      <c r="AH193" s="1">
        <f>IF(S194="TR",Q196,"")</f>
        <v>121</v>
      </c>
      <c r="AI193" s="1">
        <f>IF(T194="EF",1,"")</f>
        <v>1</v>
      </c>
      <c r="AJ193" s="1">
        <f>IF(T194="EF",Q196,"")</f>
        <v>121</v>
      </c>
    </row>
    <row r="194" spans="1:36" x14ac:dyDescent="0.25">
      <c r="A194" s="16"/>
      <c r="B194" s="17"/>
      <c r="C194" s="17"/>
      <c r="D194" s="17"/>
      <c r="E194" s="18"/>
      <c r="F194" s="16"/>
      <c r="G194" s="17"/>
      <c r="H194" s="17"/>
      <c r="I194" s="17"/>
      <c r="J194" s="17"/>
      <c r="K194" s="23" t="s">
        <v>148</v>
      </c>
      <c r="L194" s="55" t="s">
        <v>33</v>
      </c>
      <c r="M194" s="43"/>
      <c r="N194" s="56" t="s">
        <v>33</v>
      </c>
      <c r="O194" s="57" t="s">
        <v>34</v>
      </c>
      <c r="P194" s="23" t="s">
        <v>158</v>
      </c>
      <c r="Q194" s="55" t="s">
        <v>33</v>
      </c>
      <c r="R194" s="43"/>
      <c r="S194" s="56" t="s">
        <v>33</v>
      </c>
      <c r="T194" s="57" t="s">
        <v>34</v>
      </c>
      <c r="U194" s="23"/>
      <c r="V194" s="55"/>
      <c r="W194" s="43"/>
      <c r="X194" s="56"/>
      <c r="Y194" s="57"/>
      <c r="AB194" s="1">
        <f>IF(Q199="TR",Q201,"")</f>
        <v>84</v>
      </c>
      <c r="AC194" s="1">
        <f>IF(Q199="TR",Q202,"")</f>
        <v>18</v>
      </c>
      <c r="AD194" s="1">
        <f>IF(Q199="TR",Q203,"")</f>
        <v>1.667</v>
      </c>
      <c r="AE194" s="1">
        <f>IF(S199="TR",S201,"")</f>
        <v>0</v>
      </c>
      <c r="AF194" s="1">
        <f>IF(Q199="TR",S201,"")</f>
        <v>0</v>
      </c>
      <c r="AG194" s="1">
        <f>IF(S199="TR",1,"")</f>
        <v>1</v>
      </c>
      <c r="AH194" s="1">
        <f>IF(S199="TR",Q201,"")</f>
        <v>84</v>
      </c>
      <c r="AI194" s="1">
        <f>IF(T199="EF",1,"")</f>
        <v>1</v>
      </c>
      <c r="AJ194" s="1">
        <f>IF(T199="EF",Q201,"")</f>
        <v>84</v>
      </c>
    </row>
    <row r="195" spans="1:36" x14ac:dyDescent="0.25">
      <c r="A195" s="25"/>
      <c r="B195" s="26"/>
      <c r="C195" s="26"/>
      <c r="D195" s="26"/>
      <c r="E195" s="27"/>
      <c r="F195" s="25"/>
      <c r="G195" s="26"/>
      <c r="H195" s="26"/>
      <c r="I195" s="26"/>
      <c r="J195" s="26"/>
      <c r="K195" s="24"/>
      <c r="L195" s="28"/>
      <c r="M195" s="44"/>
      <c r="N195" s="45"/>
      <c r="O195" s="29"/>
      <c r="P195" s="24"/>
      <c r="Q195" s="28"/>
      <c r="R195" s="44"/>
      <c r="S195" s="45"/>
      <c r="T195" s="29"/>
      <c r="U195" s="24"/>
      <c r="V195" s="28"/>
      <c r="W195" s="44"/>
      <c r="X195" s="45"/>
      <c r="Y195" s="29"/>
      <c r="AB195" s="1">
        <f>IF(Q204="TR",Q206,"")</f>
        <v>73</v>
      </c>
      <c r="AC195" s="1">
        <f>IF(Q204="TR",Q207,"")</f>
        <v>54</v>
      </c>
      <c r="AD195" s="1">
        <f>IF(Q204="TR",Q208,"")</f>
        <v>2.5310000000000001</v>
      </c>
      <c r="AE195" s="1">
        <f>IF(S204="TR",S206,"")</f>
        <v>73</v>
      </c>
      <c r="AF195" s="1">
        <f>IF(Q204="TR",S206,"")</f>
        <v>73</v>
      </c>
      <c r="AG195" s="1">
        <f>IF(S204="TR",1,"")</f>
        <v>1</v>
      </c>
      <c r="AH195" s="1">
        <f>IF(S204="TR",Q206,"")</f>
        <v>73</v>
      </c>
      <c r="AI195" s="1">
        <f>IF(T204="EF",1,"")</f>
        <v>1</v>
      </c>
      <c r="AJ195" s="1">
        <f>IF(T204="EF",Q206,"")</f>
        <v>73</v>
      </c>
    </row>
    <row r="196" spans="1:36" x14ac:dyDescent="0.25">
      <c r="A196" s="25"/>
      <c r="B196" s="26"/>
      <c r="C196" s="26"/>
      <c r="D196" s="26"/>
      <c r="E196" s="27"/>
      <c r="F196" s="25"/>
      <c r="G196" s="26"/>
      <c r="H196" s="26"/>
      <c r="I196" s="26"/>
      <c r="J196" s="26"/>
      <c r="K196" s="32" t="s">
        <v>26</v>
      </c>
      <c r="L196" s="30">
        <v>17</v>
      </c>
      <c r="M196" s="44" t="s">
        <v>27</v>
      </c>
      <c r="N196" s="46">
        <v>17</v>
      </c>
      <c r="O196" s="31"/>
      <c r="P196" s="32" t="s">
        <v>26</v>
      </c>
      <c r="Q196" s="30">
        <v>121</v>
      </c>
      <c r="R196" s="44" t="s">
        <v>27</v>
      </c>
      <c r="S196" s="46">
        <v>74</v>
      </c>
      <c r="T196" s="31"/>
      <c r="U196" s="32" t="s">
        <v>26</v>
      </c>
      <c r="V196" s="30"/>
      <c r="W196" s="44" t="s">
        <v>27</v>
      </c>
      <c r="X196" s="46"/>
      <c r="Y196" s="31"/>
      <c r="AB196" s="1">
        <f>IF(Q209="TR",Q211,"")</f>
        <v>83</v>
      </c>
      <c r="AC196" s="1">
        <f>IF(Q209="TR",Q212,"")</f>
        <v>7</v>
      </c>
      <c r="AD196" s="1">
        <f>IF(Q209="TR",Q213,"")</f>
        <v>2.504</v>
      </c>
      <c r="AE196" s="1">
        <f>IF(S209="TR",S211,"")</f>
        <v>3</v>
      </c>
      <c r="AF196" s="1">
        <f>IF(Q209="TR",S211,"")</f>
        <v>3</v>
      </c>
      <c r="AG196" s="1">
        <f>IF(S209="TR",1,"")</f>
        <v>1</v>
      </c>
      <c r="AH196" s="1">
        <f>IF(S209="TR",Q211,"")</f>
        <v>83</v>
      </c>
      <c r="AI196" s="1">
        <f>IF(T209="EF",1,"")</f>
        <v>1</v>
      </c>
      <c r="AJ196" s="1">
        <f>IF(T209="EF",Q211,"")</f>
        <v>83</v>
      </c>
    </row>
    <row r="197" spans="1:36" x14ac:dyDescent="0.25">
      <c r="A197" s="25"/>
      <c r="B197" s="26"/>
      <c r="C197" s="26"/>
      <c r="D197" s="26"/>
      <c r="E197" s="27"/>
      <c r="F197" s="25"/>
      <c r="G197" s="26"/>
      <c r="H197" s="26"/>
      <c r="I197" s="26"/>
      <c r="J197" s="26"/>
      <c r="K197" s="32" t="s">
        <v>28</v>
      </c>
      <c r="L197" s="30">
        <v>8</v>
      </c>
      <c r="M197" s="44"/>
      <c r="N197" s="47"/>
      <c r="O197" s="34"/>
      <c r="P197" s="32" t="s">
        <v>28</v>
      </c>
      <c r="Q197" s="30">
        <v>24</v>
      </c>
      <c r="R197" s="44"/>
      <c r="S197" s="47"/>
      <c r="T197" s="34"/>
      <c r="U197" s="32" t="s">
        <v>28</v>
      </c>
      <c r="V197" s="30"/>
      <c r="W197" s="44"/>
      <c r="X197" s="47"/>
      <c r="Y197" s="34"/>
      <c r="AB197" s="1">
        <f>IF(V184="TR",V186,"")</f>
        <v>255</v>
      </c>
      <c r="AC197" s="1">
        <f>IF(V184="TR",V187,"")</f>
        <v>8</v>
      </c>
      <c r="AD197" s="1">
        <f>IF(V184="TR",V188,"")</f>
        <v>9.6120000000000001</v>
      </c>
      <c r="AE197" s="1">
        <f>IF(X184="TR",X186,"")</f>
        <v>255</v>
      </c>
      <c r="AF197" s="1">
        <f>IF(V184="TR",X186,"")</f>
        <v>255</v>
      </c>
      <c r="AG197" s="1">
        <f>IF(X184="TR",1,"")</f>
        <v>1</v>
      </c>
      <c r="AH197" s="1">
        <f>IF(X184="TR",V186,"")</f>
        <v>255</v>
      </c>
      <c r="AI197" s="1">
        <f>IF(Y184="EF",1,"")</f>
        <v>1</v>
      </c>
      <c r="AJ197" s="1">
        <f>IF(Y184="EF",V186,"")</f>
        <v>255</v>
      </c>
    </row>
    <row r="198" spans="1:36" ht="15.75" thickBot="1" x14ac:dyDescent="0.3">
      <c r="A198" s="35"/>
      <c r="B198" s="36"/>
      <c r="C198" s="36"/>
      <c r="D198" s="36"/>
      <c r="E198" s="37"/>
      <c r="F198" s="35"/>
      <c r="G198" s="36"/>
      <c r="H198" s="36"/>
      <c r="I198" s="36"/>
      <c r="J198" s="36"/>
      <c r="K198" s="42" t="s">
        <v>29</v>
      </c>
      <c r="L198" s="39">
        <v>0.33200000000000002</v>
      </c>
      <c r="M198" s="48"/>
      <c r="N198" s="50"/>
      <c r="O198" s="41"/>
      <c r="P198" s="42" t="s">
        <v>29</v>
      </c>
      <c r="Q198" s="39">
        <v>2.5299999999999998</v>
      </c>
      <c r="R198" s="48"/>
      <c r="S198" s="50"/>
      <c r="T198" s="41"/>
      <c r="U198" s="42" t="s">
        <v>29</v>
      </c>
      <c r="V198" s="39"/>
      <c r="W198" s="48"/>
      <c r="X198" s="50"/>
      <c r="Y198" s="41"/>
      <c r="AB198" s="1">
        <f>IF(V189="TR",V191,"")</f>
        <v>235</v>
      </c>
      <c r="AC198" s="1">
        <f>IF(V189="TR",V192,"")</f>
        <v>12</v>
      </c>
      <c r="AD198" s="1">
        <f>IF(V189="TR",V193,"")</f>
        <v>9.6859999999999999</v>
      </c>
      <c r="AE198" s="1">
        <f>IF(X189="TR",X191,"")</f>
        <v>235</v>
      </c>
      <c r="AF198" s="1">
        <f>IF(V189="TR",X191,"")</f>
        <v>235</v>
      </c>
      <c r="AG198" s="1">
        <f>IF(X189="TR",1,"")</f>
        <v>1</v>
      </c>
      <c r="AH198" s="1">
        <f>IF(X189="TR",V191,"")</f>
        <v>235</v>
      </c>
      <c r="AI198" s="1">
        <f>IF(Y189="EF",1,"")</f>
        <v>1</v>
      </c>
      <c r="AJ198" s="1">
        <f>IF(Y189="EF",V191,"")</f>
        <v>235</v>
      </c>
    </row>
    <row r="199" spans="1:36" x14ac:dyDescent="0.25">
      <c r="A199" s="16"/>
      <c r="B199" s="17"/>
      <c r="C199" s="17"/>
      <c r="D199" s="17"/>
      <c r="E199" s="18"/>
      <c r="F199" s="16"/>
      <c r="G199" s="17"/>
      <c r="H199" s="17"/>
      <c r="I199" s="17"/>
      <c r="J199" s="17"/>
      <c r="K199" s="23" t="s">
        <v>153</v>
      </c>
      <c r="L199" s="55" t="s">
        <v>33</v>
      </c>
      <c r="M199" s="43"/>
      <c r="N199" s="56" t="s">
        <v>33</v>
      </c>
      <c r="O199" s="57" t="s">
        <v>34</v>
      </c>
      <c r="P199" s="23" t="s">
        <v>159</v>
      </c>
      <c r="Q199" s="55" t="s">
        <v>33</v>
      </c>
      <c r="R199" s="43"/>
      <c r="S199" s="56" t="s">
        <v>33</v>
      </c>
      <c r="T199" s="57" t="s">
        <v>34</v>
      </c>
      <c r="U199" s="23"/>
      <c r="V199" s="55"/>
      <c r="W199" s="43"/>
      <c r="X199" s="56"/>
      <c r="Y199" s="57"/>
      <c r="AB199" s="1" t="str">
        <f>IF(V194="TR",V196,"")</f>
        <v/>
      </c>
      <c r="AC199" s="1" t="str">
        <f>IF(V194="TR",V197,"")</f>
        <v/>
      </c>
      <c r="AD199" s="1" t="str">
        <f>IF(V194="TR",V198,"")</f>
        <v/>
      </c>
      <c r="AE199" s="1" t="str">
        <f>IF(X194="TR",X196,"")</f>
        <v/>
      </c>
      <c r="AF199" s="1" t="str">
        <f>IF(V194="TR",X196,"")</f>
        <v/>
      </c>
      <c r="AG199" s="1" t="str">
        <f>IF(X194="TR",1,"")</f>
        <v/>
      </c>
      <c r="AH199" s="1" t="str">
        <f>IF(X194="TR",V196,"")</f>
        <v/>
      </c>
      <c r="AI199" s="1" t="str">
        <f>IF(Y194="EF",1,"")</f>
        <v/>
      </c>
      <c r="AJ199" s="1" t="str">
        <f>IF(Y194="EF",V196,"")</f>
        <v/>
      </c>
    </row>
    <row r="200" spans="1:36" x14ac:dyDescent="0.25">
      <c r="A200" s="25"/>
      <c r="B200" s="26"/>
      <c r="C200" s="26"/>
      <c r="D200" s="26"/>
      <c r="E200" s="27"/>
      <c r="F200" s="25"/>
      <c r="G200" s="26"/>
      <c r="H200" s="26"/>
      <c r="I200" s="26"/>
      <c r="J200" s="26"/>
      <c r="K200" s="24"/>
      <c r="L200" s="28"/>
      <c r="M200" s="44"/>
      <c r="N200" s="45"/>
      <c r="O200" s="29"/>
      <c r="P200" s="24"/>
      <c r="Q200" s="28"/>
      <c r="R200" s="44"/>
      <c r="S200" s="45"/>
      <c r="T200" s="29"/>
      <c r="U200" s="24"/>
      <c r="V200" s="28"/>
      <c r="W200" s="44"/>
      <c r="X200" s="45"/>
      <c r="Y200" s="29"/>
      <c r="AB200" s="1" t="str">
        <f>IF(V199="TR",V201,"")</f>
        <v/>
      </c>
      <c r="AC200" s="1" t="str">
        <f>IF(V199="TR",V202,"")</f>
        <v/>
      </c>
      <c r="AD200" s="1" t="str">
        <f>IF(V199="TR",V203,"")</f>
        <v/>
      </c>
      <c r="AE200" s="1" t="str">
        <f>IF(X199="TR",X201,"")</f>
        <v/>
      </c>
      <c r="AF200" s="1" t="str">
        <f>IF(V199="TR",X201,"")</f>
        <v/>
      </c>
      <c r="AG200" s="1" t="str">
        <f>IF(X199="TR",1,"")</f>
        <v/>
      </c>
      <c r="AH200" s="1" t="str">
        <f>IF(X199="TR",V201,"")</f>
        <v/>
      </c>
      <c r="AI200" s="1" t="str">
        <f>IF(Y199="EF",1,"")</f>
        <v/>
      </c>
      <c r="AJ200" s="1" t="str">
        <f>IF(Y199="EF",V201,"")</f>
        <v/>
      </c>
    </row>
    <row r="201" spans="1:36" x14ac:dyDescent="0.25">
      <c r="A201" s="25"/>
      <c r="B201" s="26"/>
      <c r="C201" s="26"/>
      <c r="D201" s="26"/>
      <c r="E201" s="27"/>
      <c r="F201" s="25"/>
      <c r="G201" s="26"/>
      <c r="H201" s="26"/>
      <c r="I201" s="26"/>
      <c r="J201" s="26"/>
      <c r="K201" s="32" t="s">
        <v>26</v>
      </c>
      <c r="L201" s="30">
        <v>17</v>
      </c>
      <c r="M201" s="44" t="s">
        <v>27</v>
      </c>
      <c r="N201" s="46">
        <v>11</v>
      </c>
      <c r="O201" s="31"/>
      <c r="P201" s="32" t="s">
        <v>26</v>
      </c>
      <c r="Q201" s="30">
        <v>84</v>
      </c>
      <c r="R201" s="44" t="s">
        <v>27</v>
      </c>
      <c r="S201" s="46">
        <v>0</v>
      </c>
      <c r="T201" s="31"/>
      <c r="U201" s="32" t="s">
        <v>26</v>
      </c>
      <c r="V201" s="30"/>
      <c r="W201" s="44" t="s">
        <v>27</v>
      </c>
      <c r="X201" s="46"/>
      <c r="Y201" s="31"/>
      <c r="AB201" s="1" t="str">
        <f>IF(V204="TR",V206,"")</f>
        <v/>
      </c>
      <c r="AC201" s="1" t="str">
        <f>IF(V204="TR",V207,"")</f>
        <v/>
      </c>
      <c r="AD201" s="1" t="str">
        <f>IF(V204="TR",V208,"")</f>
        <v/>
      </c>
      <c r="AE201" s="1" t="str">
        <f>IF(X204="TR",X206,"")</f>
        <v/>
      </c>
      <c r="AF201" s="1" t="str">
        <f>IF(V204="TR",X206,"")</f>
        <v/>
      </c>
      <c r="AG201" s="1" t="str">
        <f>IF(X204="TR",1,"")</f>
        <v/>
      </c>
      <c r="AH201" s="1" t="str">
        <f>IF(X204="TR",V206,"")</f>
        <v/>
      </c>
      <c r="AI201" s="1" t="str">
        <f>IF(Y204="EF",1,"")</f>
        <v/>
      </c>
      <c r="AJ201" s="1" t="str">
        <f>IF(Y204="EF",V206,"")</f>
        <v/>
      </c>
    </row>
    <row r="202" spans="1:36" x14ac:dyDescent="0.25">
      <c r="A202" s="25"/>
      <c r="B202" s="26"/>
      <c r="C202" s="26"/>
      <c r="D202" s="26"/>
      <c r="E202" s="27"/>
      <c r="F202" s="25"/>
      <c r="G202" s="26"/>
      <c r="H202" s="26"/>
      <c r="I202" s="26"/>
      <c r="J202" s="26"/>
      <c r="K202" s="32" t="s">
        <v>28</v>
      </c>
      <c r="L202" s="30">
        <v>14</v>
      </c>
      <c r="M202" s="44"/>
      <c r="N202" s="47"/>
      <c r="O202" s="34"/>
      <c r="P202" s="32" t="s">
        <v>28</v>
      </c>
      <c r="Q202" s="30">
        <v>18</v>
      </c>
      <c r="R202" s="44"/>
      <c r="S202" s="47"/>
      <c r="T202" s="34"/>
      <c r="U202" s="32" t="s">
        <v>28</v>
      </c>
      <c r="V202" s="30"/>
      <c r="W202" s="44"/>
      <c r="X202" s="47"/>
      <c r="Y202" s="34"/>
      <c r="AB202" s="1" t="str">
        <f>IF(V209="TR",V211,"")</f>
        <v/>
      </c>
      <c r="AC202" s="1" t="str">
        <f>IF(V209="TR",V212,"")</f>
        <v/>
      </c>
      <c r="AD202" s="1" t="str">
        <f>IF(V209="TR",V213,"")</f>
        <v/>
      </c>
      <c r="AE202" s="1" t="str">
        <f>IF(X209="TR",X211,"")</f>
        <v/>
      </c>
      <c r="AF202" s="1" t="str">
        <f>IF(V209="TR",X211,"")</f>
        <v/>
      </c>
      <c r="AG202" s="1" t="str">
        <f>IF(X209="TR",1,"")</f>
        <v/>
      </c>
      <c r="AH202" s="1" t="str">
        <f>IF(X209="TR",V211,"")</f>
        <v/>
      </c>
      <c r="AI202" s="1" t="str">
        <f>IF(Y209="EF",1,"")</f>
        <v/>
      </c>
      <c r="AJ202" s="1" t="str">
        <f>IF(Y209="EF",V211,"")</f>
        <v/>
      </c>
    </row>
    <row r="203" spans="1:36" ht="15.75" thickBot="1" x14ac:dyDescent="0.3">
      <c r="A203" s="35"/>
      <c r="B203" s="36"/>
      <c r="C203" s="36"/>
      <c r="D203" s="36"/>
      <c r="E203" s="37"/>
      <c r="F203" s="35"/>
      <c r="G203" s="36"/>
      <c r="H203" s="36"/>
      <c r="I203" s="36"/>
      <c r="J203" s="36"/>
      <c r="K203" s="42" t="s">
        <v>29</v>
      </c>
      <c r="L203" s="39">
        <v>0.45800000000000002</v>
      </c>
      <c r="M203" s="48"/>
      <c r="N203" s="50"/>
      <c r="O203" s="41"/>
      <c r="P203" s="42" t="s">
        <v>29</v>
      </c>
      <c r="Q203" s="39">
        <v>1.667</v>
      </c>
      <c r="R203" s="48"/>
      <c r="S203" s="50"/>
      <c r="T203" s="41"/>
      <c r="U203" s="42" t="s">
        <v>29</v>
      </c>
      <c r="V203" s="39"/>
      <c r="W203" s="48"/>
      <c r="X203" s="50"/>
      <c r="Y203" s="41"/>
    </row>
    <row r="204" spans="1:36" x14ac:dyDescent="0.25">
      <c r="A204" s="16"/>
      <c r="B204" s="17"/>
      <c r="C204" s="17"/>
      <c r="D204" s="17"/>
      <c r="E204" s="18"/>
      <c r="F204" s="16"/>
      <c r="G204" s="17"/>
      <c r="H204" s="17"/>
      <c r="I204" s="17"/>
      <c r="J204" s="17"/>
      <c r="K204" s="23" t="s">
        <v>154</v>
      </c>
      <c r="L204" s="55" t="s">
        <v>33</v>
      </c>
      <c r="M204" s="43"/>
      <c r="N204" s="56" t="s">
        <v>33</v>
      </c>
      <c r="O204" s="57" t="s">
        <v>34</v>
      </c>
      <c r="P204" s="23" t="s">
        <v>161</v>
      </c>
      <c r="Q204" s="55" t="s">
        <v>33</v>
      </c>
      <c r="R204" s="43"/>
      <c r="S204" s="56" t="s">
        <v>33</v>
      </c>
      <c r="T204" s="57" t="s">
        <v>34</v>
      </c>
      <c r="U204" s="23"/>
      <c r="V204" s="55"/>
      <c r="W204" s="43"/>
      <c r="X204" s="56"/>
      <c r="Y204" s="57"/>
    </row>
    <row r="205" spans="1:36" x14ac:dyDescent="0.25">
      <c r="A205" s="25"/>
      <c r="B205" s="26"/>
      <c r="C205" s="26"/>
      <c r="D205" s="26"/>
      <c r="E205" s="27"/>
      <c r="F205" s="25"/>
      <c r="G205" s="26"/>
      <c r="H205" s="26"/>
      <c r="I205" s="26"/>
      <c r="J205" s="26"/>
      <c r="K205" s="24"/>
      <c r="L205" s="28"/>
      <c r="M205" s="44"/>
      <c r="N205" s="45"/>
      <c r="O205" s="29"/>
      <c r="P205" s="24"/>
      <c r="Q205" s="28"/>
      <c r="R205" s="44"/>
      <c r="S205" s="45"/>
      <c r="T205" s="29"/>
      <c r="U205" s="24"/>
      <c r="V205" s="28"/>
      <c r="W205" s="44"/>
      <c r="X205" s="45"/>
      <c r="Y205" s="29"/>
    </row>
    <row r="206" spans="1:36" x14ac:dyDescent="0.25">
      <c r="A206" s="25"/>
      <c r="B206" s="26"/>
      <c r="C206" s="26"/>
      <c r="D206" s="26"/>
      <c r="E206" s="27"/>
      <c r="F206" s="25"/>
      <c r="G206" s="26"/>
      <c r="H206" s="26"/>
      <c r="I206" s="26"/>
      <c r="J206" s="26"/>
      <c r="K206" s="32" t="s">
        <v>26</v>
      </c>
      <c r="L206" s="30">
        <v>7</v>
      </c>
      <c r="M206" s="44" t="s">
        <v>27</v>
      </c>
      <c r="N206" s="46">
        <v>3</v>
      </c>
      <c r="O206" s="31"/>
      <c r="P206" s="32" t="s">
        <v>26</v>
      </c>
      <c r="Q206" s="30">
        <v>73</v>
      </c>
      <c r="R206" s="44" t="s">
        <v>27</v>
      </c>
      <c r="S206" s="46">
        <v>73</v>
      </c>
      <c r="T206" s="31"/>
      <c r="U206" s="32" t="s">
        <v>26</v>
      </c>
      <c r="V206" s="30"/>
      <c r="W206" s="44" t="s">
        <v>27</v>
      </c>
      <c r="X206" s="46"/>
      <c r="Y206" s="31"/>
    </row>
    <row r="207" spans="1:36" x14ac:dyDescent="0.25">
      <c r="A207" s="25"/>
      <c r="B207" s="26"/>
      <c r="C207" s="26"/>
      <c r="D207" s="26"/>
      <c r="E207" s="27"/>
      <c r="F207" s="25"/>
      <c r="G207" s="26"/>
      <c r="H207" s="26"/>
      <c r="I207" s="26"/>
      <c r="J207" s="26"/>
      <c r="K207" s="32" t="s">
        <v>28</v>
      </c>
      <c r="L207" s="30">
        <v>6</v>
      </c>
      <c r="M207" s="44"/>
      <c r="N207" s="47"/>
      <c r="O207" s="34"/>
      <c r="P207" s="32" t="s">
        <v>28</v>
      </c>
      <c r="Q207" s="30">
        <v>54</v>
      </c>
      <c r="R207" s="44"/>
      <c r="S207" s="47"/>
      <c r="T207" s="34"/>
      <c r="U207" s="32" t="s">
        <v>28</v>
      </c>
      <c r="V207" s="30"/>
      <c r="W207" s="44"/>
      <c r="X207" s="47"/>
      <c r="Y207" s="34"/>
    </row>
    <row r="208" spans="1:36" ht="15.75" thickBot="1" x14ac:dyDescent="0.3">
      <c r="A208" s="35"/>
      <c r="B208" s="36"/>
      <c r="C208" s="36"/>
      <c r="D208" s="36"/>
      <c r="E208" s="37"/>
      <c r="F208" s="35"/>
      <c r="G208" s="36"/>
      <c r="H208" s="36"/>
      <c r="I208" s="36"/>
      <c r="J208" s="36"/>
      <c r="K208" s="42" t="s">
        <v>29</v>
      </c>
      <c r="L208" s="39">
        <v>0.186</v>
      </c>
      <c r="M208" s="48"/>
      <c r="N208" s="50"/>
      <c r="O208" s="41"/>
      <c r="P208" s="42" t="s">
        <v>29</v>
      </c>
      <c r="Q208" s="39">
        <v>2.5310000000000001</v>
      </c>
      <c r="R208" s="48"/>
      <c r="S208" s="50"/>
      <c r="T208" s="41"/>
      <c r="U208" s="42" t="s">
        <v>29</v>
      </c>
      <c r="V208" s="39"/>
      <c r="W208" s="48"/>
      <c r="X208" s="50"/>
      <c r="Y208" s="41"/>
    </row>
    <row r="209" spans="1:25" x14ac:dyDescent="0.25">
      <c r="A209" s="16"/>
      <c r="B209" s="17"/>
      <c r="C209" s="17"/>
      <c r="D209" s="17"/>
      <c r="E209" s="18"/>
      <c r="F209" s="16"/>
      <c r="G209" s="17"/>
      <c r="H209" s="17"/>
      <c r="I209" s="17"/>
      <c r="J209" s="17"/>
      <c r="K209" s="23" t="s">
        <v>155</v>
      </c>
      <c r="L209" s="55" t="s">
        <v>33</v>
      </c>
      <c r="M209" s="43"/>
      <c r="N209" s="56" t="s">
        <v>33</v>
      </c>
      <c r="O209" s="57" t="s">
        <v>34</v>
      </c>
      <c r="P209" s="23" t="s">
        <v>176</v>
      </c>
      <c r="Q209" s="55" t="s">
        <v>33</v>
      </c>
      <c r="R209" s="43"/>
      <c r="S209" s="56" t="s">
        <v>33</v>
      </c>
      <c r="T209" s="57" t="s">
        <v>34</v>
      </c>
      <c r="U209" s="23"/>
      <c r="V209" s="55"/>
      <c r="W209" s="43"/>
      <c r="X209" s="56"/>
      <c r="Y209" s="57"/>
    </row>
    <row r="210" spans="1:25" x14ac:dyDescent="0.25">
      <c r="A210" s="25"/>
      <c r="B210" s="26"/>
      <c r="C210" s="26"/>
      <c r="D210" s="26"/>
      <c r="E210" s="27"/>
      <c r="F210" s="25"/>
      <c r="G210" s="26"/>
      <c r="H210" s="26"/>
      <c r="I210" s="26"/>
      <c r="J210" s="26"/>
      <c r="K210" s="24"/>
      <c r="L210" s="28"/>
      <c r="M210" s="44"/>
      <c r="N210" s="45"/>
      <c r="O210" s="29"/>
      <c r="P210" s="24"/>
      <c r="Q210" s="28"/>
      <c r="R210" s="44"/>
      <c r="S210" s="45"/>
      <c r="T210" s="29"/>
      <c r="U210" s="24"/>
      <c r="V210" s="28"/>
      <c r="W210" s="44"/>
      <c r="X210" s="45"/>
      <c r="Y210" s="29"/>
    </row>
    <row r="211" spans="1:25" x14ac:dyDescent="0.25">
      <c r="A211" s="25"/>
      <c r="B211" s="26"/>
      <c r="C211" s="26"/>
      <c r="D211" s="26"/>
      <c r="E211" s="27"/>
      <c r="F211" s="25"/>
      <c r="G211" s="26"/>
      <c r="H211" s="26"/>
      <c r="I211" s="26"/>
      <c r="J211" s="26"/>
      <c r="K211" s="32" t="s">
        <v>26</v>
      </c>
      <c r="L211" s="30">
        <v>69</v>
      </c>
      <c r="M211" s="44" t="s">
        <v>27</v>
      </c>
      <c r="N211" s="46">
        <v>64</v>
      </c>
      <c r="O211" s="31"/>
      <c r="P211" s="32" t="s">
        <v>26</v>
      </c>
      <c r="Q211" s="30">
        <v>83</v>
      </c>
      <c r="R211" s="44" t="s">
        <v>27</v>
      </c>
      <c r="S211" s="46">
        <v>3</v>
      </c>
      <c r="T211" s="31"/>
      <c r="U211" s="32" t="s">
        <v>26</v>
      </c>
      <c r="V211" s="30"/>
      <c r="W211" s="44" t="s">
        <v>27</v>
      </c>
      <c r="X211" s="46"/>
      <c r="Y211" s="31"/>
    </row>
    <row r="212" spans="1:25" x14ac:dyDescent="0.25">
      <c r="A212" s="25"/>
      <c r="B212" s="26"/>
      <c r="C212" s="26"/>
      <c r="D212" s="26"/>
      <c r="E212" s="27"/>
      <c r="F212" s="25"/>
      <c r="G212" s="26"/>
      <c r="H212" s="26"/>
      <c r="I212" s="26"/>
      <c r="J212" s="26"/>
      <c r="K212" s="32" t="s">
        <v>28</v>
      </c>
      <c r="L212" s="30">
        <v>35</v>
      </c>
      <c r="M212" s="44"/>
      <c r="N212" s="47"/>
      <c r="O212" s="34"/>
      <c r="P212" s="32" t="s">
        <v>28</v>
      </c>
      <c r="Q212" s="30">
        <v>7</v>
      </c>
      <c r="R212" s="44"/>
      <c r="S212" s="47"/>
      <c r="T212" s="34"/>
      <c r="U212" s="32" t="s">
        <v>28</v>
      </c>
      <c r="V212" s="30"/>
      <c r="W212" s="44"/>
      <c r="X212" s="47"/>
      <c r="Y212" s="34"/>
    </row>
    <row r="213" spans="1:25" ht="15.75" thickBot="1" x14ac:dyDescent="0.3">
      <c r="A213" s="35"/>
      <c r="B213" s="36"/>
      <c r="C213" s="36"/>
      <c r="D213" s="36"/>
      <c r="E213" s="37"/>
      <c r="F213" s="35"/>
      <c r="G213" s="36"/>
      <c r="H213" s="36"/>
      <c r="I213" s="36"/>
      <c r="J213" s="36"/>
      <c r="K213" s="42" t="s">
        <v>29</v>
      </c>
      <c r="L213" s="39">
        <v>2.5579999999999998</v>
      </c>
      <c r="M213" s="48"/>
      <c r="N213" s="50"/>
      <c r="O213" s="41"/>
      <c r="P213" s="42" t="s">
        <v>29</v>
      </c>
      <c r="Q213" s="39">
        <v>2.504</v>
      </c>
      <c r="R213" s="48"/>
      <c r="S213" s="50"/>
      <c r="T213" s="41"/>
      <c r="U213" s="42" t="s">
        <v>29</v>
      </c>
      <c r="V213" s="39"/>
      <c r="W213" s="48"/>
      <c r="X213" s="50"/>
      <c r="Y213" s="41"/>
    </row>
  </sheetData>
  <sheetProtection selectLockedCells="1"/>
  <customSheetViews>
    <customSheetView guid="{76F51B71-CB21-4FA8-888F-2053AC9794E4}" scale="80" showGridLines="0" fitToPage="1" hiddenColumns="1" topLeftCell="A131">
      <selection activeCell="K151" sqref="K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1"/>
    </customSheetView>
    <customSheetView guid="{ACF63FAB-82AB-4C51-B290-B96E3C95CE81}" scale="80" showGridLines="0" fitToPage="1" hiddenColumns="1" topLeftCell="A131">
      <selection activeCell="K151" sqref="K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2"/>
    </customSheetView>
    <customSheetView guid="{B622DFBE-054F-43FE-8EDF-2EFF31953F4B}" scale="80" showGridLines="0" fitToPage="1" hiddenColumns="1" topLeftCell="A131">
      <selection activeCell="O151" sqref="O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3"/>
    </customSheetView>
    <customSheetView guid="{40A6989C-EA3F-4C54-A0EE-CCF84A0E9A71}" scale="80" showGridLines="0" fitToPage="1" hiddenColumns="1" topLeftCell="A131">
      <selection activeCell="O151" sqref="O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4"/>
    </customSheetView>
    <customSheetView guid="{7B5FB201-6FE1-40B8-81A8-C2C65C2857F5}" scale="80" showGridLines="0" fitToPage="1" hiddenColumns="1" topLeftCell="A91">
      <selection activeCell="K113" sqref="K113"/>
      <pageMargins left="0.70866141732283472" right="0.70866141732283472" top="0.74803149606299213" bottom="0.74803149606299213" header="0.31496062992125984" footer="0.31496062992125984"/>
      <printOptions horizontalCentered="1" verticalCentered="1"/>
      <pageSetup paperSize="9" scale="67" fitToHeight="5" orientation="landscape" r:id="rId5"/>
    </customSheetView>
    <customSheetView guid="{F41753F2-E345-4A0F-9DDC-96101B896477}" scale="80" showGridLines="0" fitToPage="1" hiddenColumns="1" topLeftCell="A43">
      <selection activeCell="Y60" sqref="Y60"/>
      <pageMargins left="0.70866141732283472" right="0.70866141732283472" top="0.74803149606299213" bottom="0.74803149606299213" header="0.31496062992125984" footer="0.31496062992125984"/>
      <printOptions horizontalCentered="1" verticalCentered="1"/>
      <pageSetup paperSize="9" scale="67" fitToHeight="5" orientation="landscape" r:id="rId6"/>
    </customSheetView>
    <customSheetView guid="{32EC0890-0A99-4168-965C-23EE53E7B623}" scale="80" showGridLines="0" hiddenColumns="1" topLeftCell="A173">
      <selection activeCell="P184" sqref="P184:Y188"/>
      <pageMargins left="0.7" right="0.7" top="0.75" bottom="0.75" header="0.3" footer="0.3"/>
    </customSheetView>
    <customSheetView guid="{A23DF6F2-0536-41A2-87D2-E16B1FE46A7A}" scale="80" showGridLines="0" hiddenColumns="1">
      <selection activeCell="K13" sqref="K13"/>
      <pageMargins left="0.7" right="0.7" top="0.75" bottom="0.75" header="0.3" footer="0.3"/>
    </customSheetView>
    <customSheetView guid="{150EA468-A83A-4C8A-A9ED-6786D25805C1}" scale="80" showGridLines="0" fitToPage="1" hiddenColumns="1" topLeftCell="A177">
      <selection activeCell="V189" sqref="V189"/>
      <pageMargins left="0.70866141732283472" right="0.70866141732283472" top="0.74803149606299213" bottom="0.74803149606299213" header="0.31496062992125984" footer="0.31496062992125984"/>
      <printOptions horizontalCentered="1" verticalCentered="1"/>
      <pageSetup paperSize="9" scale="67" fitToHeight="5" orientation="landscape" r:id="rId7"/>
    </customSheetView>
    <customSheetView guid="{42E7B46F-FED6-4511-BC58-A7EF99691CDE}" scale="80" showGridLines="0" fitToPage="1" hiddenColumns="1" topLeftCell="A131">
      <selection activeCell="K151" sqref="K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8"/>
    </customSheetView>
    <customSheetView guid="{65907EF6-2127-438A-832E-C54A011628C1}" scale="80" showGridLines="0" fitToPage="1" hiddenColumns="1" topLeftCell="A131">
      <selection activeCell="K151" sqref="K151"/>
      <pageMargins left="0.70866141732283472" right="0.70866141732283472" top="0.74803149606299213" bottom="0.74803149606299213" header="0.31496062992125984" footer="0.31496062992125984"/>
      <printOptions horizontalCentered="1" verticalCentered="1"/>
      <pageSetup paperSize="9" scale="67" fitToHeight="5" orientation="landscape" r:id="rId9"/>
    </customSheetView>
  </customSheetViews>
  <mergeCells count="70">
    <mergeCell ref="AE183:AF183"/>
    <mergeCell ref="AG183:AJ183"/>
    <mergeCell ref="A183:E183"/>
    <mergeCell ref="F183:J183"/>
    <mergeCell ref="K183:O183"/>
    <mergeCell ref="P183:T183"/>
    <mergeCell ref="U183:Y183"/>
    <mergeCell ref="AB183:AD183"/>
    <mergeCell ref="AE140:AF140"/>
    <mergeCell ref="AG140:AJ140"/>
    <mergeCell ref="A173:Y173"/>
    <mergeCell ref="A176:D176"/>
    <mergeCell ref="F176:I176"/>
    <mergeCell ref="K176:N176"/>
    <mergeCell ref="P176:S176"/>
    <mergeCell ref="U176:X176"/>
    <mergeCell ref="A140:E140"/>
    <mergeCell ref="F140:J140"/>
    <mergeCell ref="K140:O140"/>
    <mergeCell ref="P140:T140"/>
    <mergeCell ref="U140:Y140"/>
    <mergeCell ref="AB140:AD140"/>
    <mergeCell ref="AE97:AF97"/>
    <mergeCell ref="AG97:AJ97"/>
    <mergeCell ref="A130:Y130"/>
    <mergeCell ref="A133:D133"/>
    <mergeCell ref="F133:I133"/>
    <mergeCell ref="K133:N133"/>
    <mergeCell ref="P133:S133"/>
    <mergeCell ref="U133:X133"/>
    <mergeCell ref="A97:E97"/>
    <mergeCell ref="F97:J97"/>
    <mergeCell ref="K97:O97"/>
    <mergeCell ref="P97:T97"/>
    <mergeCell ref="U97:Y97"/>
    <mergeCell ref="AB97:AD97"/>
    <mergeCell ref="AE54:AF54"/>
    <mergeCell ref="AG54:AJ54"/>
    <mergeCell ref="A87:Y87"/>
    <mergeCell ref="A90:D90"/>
    <mergeCell ref="F90:I90"/>
    <mergeCell ref="K90:N90"/>
    <mergeCell ref="P90:S90"/>
    <mergeCell ref="U90:X90"/>
    <mergeCell ref="A54:E54"/>
    <mergeCell ref="F54:J54"/>
    <mergeCell ref="K54:O54"/>
    <mergeCell ref="P54:T54"/>
    <mergeCell ref="U54:Y54"/>
    <mergeCell ref="AB54:AD54"/>
    <mergeCell ref="AE11:AF11"/>
    <mergeCell ref="AG11:AJ11"/>
    <mergeCell ref="A44:Y44"/>
    <mergeCell ref="A47:D47"/>
    <mergeCell ref="F47:I47"/>
    <mergeCell ref="K47:N47"/>
    <mergeCell ref="P47:S47"/>
    <mergeCell ref="U47:X47"/>
    <mergeCell ref="A11:E11"/>
    <mergeCell ref="F11:J11"/>
    <mergeCell ref="K11:O11"/>
    <mergeCell ref="P11:T11"/>
    <mergeCell ref="U11:Y11"/>
    <mergeCell ref="AB11:AD11"/>
    <mergeCell ref="A1:Y1"/>
    <mergeCell ref="A4:D4"/>
    <mergeCell ref="F4:I4"/>
    <mergeCell ref="K4:N4"/>
    <mergeCell ref="P4:S4"/>
    <mergeCell ref="U4:X4"/>
  </mergeCells>
  <conditionalFormatting sqref="M12:N14">
    <cfRule type="expression" dxfId="1352" priority="450">
      <formula>$N$12="LA"</formula>
    </cfRule>
  </conditionalFormatting>
  <conditionalFormatting sqref="M12:N16">
    <cfRule type="expression" dxfId="1351" priority="449">
      <formula>$N$12="TR"</formula>
    </cfRule>
  </conditionalFormatting>
  <conditionalFormatting sqref="O12:O16">
    <cfRule type="expression" dxfId="1350" priority="448">
      <formula>$O$12="EF"</formula>
    </cfRule>
  </conditionalFormatting>
  <conditionalFormatting sqref="K27:L29">
    <cfRule type="expression" dxfId="1349" priority="447">
      <formula>$L$27="LA"</formula>
    </cfRule>
  </conditionalFormatting>
  <conditionalFormatting sqref="K27:L31">
    <cfRule type="expression" dxfId="1348" priority="446">
      <formula>$L$27="TR"</formula>
    </cfRule>
  </conditionalFormatting>
  <conditionalFormatting sqref="K12:L14">
    <cfRule type="expression" dxfId="1347" priority="445">
      <formula>$L$12="LA"</formula>
    </cfRule>
  </conditionalFormatting>
  <conditionalFormatting sqref="K12:L16">
    <cfRule type="expression" dxfId="1346" priority="444">
      <formula>$L$12="TR"</formula>
    </cfRule>
  </conditionalFormatting>
  <conditionalFormatting sqref="K17:L19">
    <cfRule type="expression" dxfId="1345" priority="443">
      <formula>$L$17="LA"</formula>
    </cfRule>
  </conditionalFormatting>
  <conditionalFormatting sqref="K17:L21">
    <cfRule type="expression" dxfId="1344" priority="442">
      <formula>$L$17="TR"</formula>
    </cfRule>
  </conditionalFormatting>
  <conditionalFormatting sqref="K22:L24">
    <cfRule type="expression" dxfId="1343" priority="441">
      <formula>$L$22="LA"</formula>
    </cfRule>
  </conditionalFormatting>
  <conditionalFormatting sqref="K22:L26">
    <cfRule type="expression" dxfId="1342" priority="440">
      <formula>$L$22="TR"</formula>
    </cfRule>
  </conditionalFormatting>
  <conditionalFormatting sqref="K32:L34">
    <cfRule type="expression" dxfId="1341" priority="439">
      <formula>$L$32="LA"</formula>
    </cfRule>
  </conditionalFormatting>
  <conditionalFormatting sqref="K32:L36">
    <cfRule type="expression" dxfId="1340" priority="438">
      <formula>$L$32="TR"</formula>
    </cfRule>
  </conditionalFormatting>
  <conditionalFormatting sqref="K37:L39">
    <cfRule type="expression" dxfId="1339" priority="437">
      <formula>$L$37="LA"</formula>
    </cfRule>
  </conditionalFormatting>
  <conditionalFormatting sqref="K37:L41">
    <cfRule type="expression" dxfId="1338" priority="436">
      <formula>$L$37="TR"</formula>
    </cfRule>
  </conditionalFormatting>
  <conditionalFormatting sqref="P12:Q14">
    <cfRule type="expression" dxfId="1337" priority="435">
      <formula>$Q$12="LA"</formula>
    </cfRule>
  </conditionalFormatting>
  <conditionalFormatting sqref="P12:Q16">
    <cfRule type="expression" dxfId="1336" priority="434">
      <formula>$Q$12="TR"</formula>
    </cfRule>
  </conditionalFormatting>
  <conditionalFormatting sqref="P17:Q19">
    <cfRule type="expression" dxfId="1335" priority="433">
      <formula>$Q$17="LA"</formula>
    </cfRule>
  </conditionalFormatting>
  <conditionalFormatting sqref="P17:Q21">
    <cfRule type="expression" dxfId="1334" priority="432">
      <formula>$Q$17="TR"</formula>
    </cfRule>
  </conditionalFormatting>
  <conditionalFormatting sqref="P22:Q24">
    <cfRule type="expression" dxfId="1333" priority="431">
      <formula>$Q$22="LA"</formula>
    </cfRule>
  </conditionalFormatting>
  <conditionalFormatting sqref="P22:Q26">
    <cfRule type="expression" dxfId="1332" priority="430">
      <formula>$Q$22="TR"</formula>
    </cfRule>
  </conditionalFormatting>
  <conditionalFormatting sqref="P27:Q29">
    <cfRule type="expression" dxfId="1331" priority="429">
      <formula>$Q$27="LA"</formula>
    </cfRule>
  </conditionalFormatting>
  <conditionalFormatting sqref="P27:Q31">
    <cfRule type="expression" dxfId="1330" priority="428">
      <formula>$Q$27="TR"</formula>
    </cfRule>
  </conditionalFormatting>
  <conditionalFormatting sqref="P32:Q34">
    <cfRule type="expression" dxfId="1329" priority="427">
      <formula>$Q$32="LA"</formula>
    </cfRule>
  </conditionalFormatting>
  <conditionalFormatting sqref="P32:Q36">
    <cfRule type="expression" dxfId="1328" priority="426">
      <formula>$Q$32="TR"</formula>
    </cfRule>
  </conditionalFormatting>
  <conditionalFormatting sqref="P37:Q39">
    <cfRule type="expression" dxfId="1327" priority="425">
      <formula>$Q$37="LA"</formula>
    </cfRule>
  </conditionalFormatting>
  <conditionalFormatting sqref="P37:Q41">
    <cfRule type="expression" dxfId="1326" priority="424">
      <formula>$Q$37="TR"</formula>
    </cfRule>
  </conditionalFormatting>
  <conditionalFormatting sqref="U12:V14">
    <cfRule type="expression" dxfId="1325" priority="423">
      <formula>$V$12="LA"</formula>
    </cfRule>
  </conditionalFormatting>
  <conditionalFormatting sqref="U12:V16">
    <cfRule type="expression" dxfId="1324" priority="422">
      <formula>$V$12="TR"</formula>
    </cfRule>
  </conditionalFormatting>
  <conditionalFormatting sqref="U17:V19">
    <cfRule type="expression" dxfId="1323" priority="421">
      <formula>$V$17="LA"</formula>
    </cfRule>
  </conditionalFormatting>
  <conditionalFormatting sqref="U17:V21">
    <cfRule type="expression" dxfId="1322" priority="420">
      <formula>$V$17="TR"</formula>
    </cfRule>
  </conditionalFormatting>
  <conditionalFormatting sqref="U22:V24">
    <cfRule type="expression" dxfId="1321" priority="419">
      <formula>$V$22="LA"</formula>
    </cfRule>
  </conditionalFormatting>
  <conditionalFormatting sqref="U22:V26">
    <cfRule type="expression" dxfId="1320" priority="418">
      <formula>$V$22="TR"</formula>
    </cfRule>
  </conditionalFormatting>
  <conditionalFormatting sqref="U27:V29">
    <cfRule type="expression" dxfId="1319" priority="417">
      <formula>$V$27="LA"</formula>
    </cfRule>
  </conditionalFormatting>
  <conditionalFormatting sqref="U27:V31">
    <cfRule type="expression" dxfId="1318" priority="416">
      <formula>$V$27="TR"</formula>
    </cfRule>
  </conditionalFormatting>
  <conditionalFormatting sqref="U32:V34">
    <cfRule type="expression" dxfId="1317" priority="415">
      <formula>$V$32="LA"</formula>
    </cfRule>
  </conditionalFormatting>
  <conditionalFormatting sqref="U32:V36">
    <cfRule type="expression" dxfId="1316" priority="414">
      <formula>$V$32="TR"</formula>
    </cfRule>
  </conditionalFormatting>
  <conditionalFormatting sqref="U37:V39">
    <cfRule type="expression" dxfId="1315" priority="413">
      <formula>$V$37="LA"</formula>
    </cfRule>
  </conditionalFormatting>
  <conditionalFormatting sqref="U37:V41">
    <cfRule type="expression" dxfId="1314" priority="412">
      <formula>$V$37="TR"</formula>
    </cfRule>
  </conditionalFormatting>
  <conditionalFormatting sqref="M17:N19">
    <cfRule type="expression" dxfId="1313" priority="411">
      <formula>$N$17="LA"</formula>
    </cfRule>
  </conditionalFormatting>
  <conditionalFormatting sqref="M17:N21">
    <cfRule type="expression" dxfId="1312" priority="410">
      <formula>$N$17="TR"</formula>
    </cfRule>
  </conditionalFormatting>
  <conditionalFormatting sqref="M22:N24">
    <cfRule type="expression" dxfId="1311" priority="409">
      <formula>$N$22="LA"</formula>
    </cfRule>
  </conditionalFormatting>
  <conditionalFormatting sqref="M22:N26">
    <cfRule type="expression" dxfId="1310" priority="408">
      <formula>$N$22="TR"</formula>
    </cfRule>
  </conditionalFormatting>
  <conditionalFormatting sqref="M27:N29">
    <cfRule type="expression" dxfId="1309" priority="407">
      <formula>$N$27="LA"</formula>
    </cfRule>
  </conditionalFormatting>
  <conditionalFormatting sqref="M27:N31">
    <cfRule type="expression" dxfId="1308" priority="406">
      <formula>$N$27="TR"</formula>
    </cfRule>
  </conditionalFormatting>
  <conditionalFormatting sqref="M32:N34">
    <cfRule type="expression" dxfId="1307" priority="405">
      <formula>$N$32="LA"</formula>
    </cfRule>
  </conditionalFormatting>
  <conditionalFormatting sqref="M32:N36">
    <cfRule type="expression" dxfId="1306" priority="404">
      <formula>$N$32="TR"</formula>
    </cfRule>
  </conditionalFormatting>
  <conditionalFormatting sqref="M37:N39">
    <cfRule type="expression" dxfId="1305" priority="403">
      <formula>$N$37="LA"</formula>
    </cfRule>
  </conditionalFormatting>
  <conditionalFormatting sqref="M37:N41">
    <cfRule type="expression" dxfId="1304" priority="402">
      <formula>$N$37="TR"</formula>
    </cfRule>
  </conditionalFormatting>
  <conditionalFormatting sqref="R12:S14">
    <cfRule type="expression" dxfId="1303" priority="401">
      <formula>$S$12="LA"</formula>
    </cfRule>
  </conditionalFormatting>
  <conditionalFormatting sqref="R12:S16">
    <cfRule type="expression" dxfId="1302" priority="400">
      <formula>$S$12="TR"</formula>
    </cfRule>
  </conditionalFormatting>
  <conditionalFormatting sqref="R17:S19">
    <cfRule type="expression" dxfId="1301" priority="399">
      <formula>$S$17="LA"</formula>
    </cfRule>
  </conditionalFormatting>
  <conditionalFormatting sqref="R17:S21">
    <cfRule type="expression" dxfId="1300" priority="398">
      <formula>$S$17="TR"</formula>
    </cfRule>
  </conditionalFormatting>
  <conditionalFormatting sqref="R22:S24">
    <cfRule type="expression" dxfId="1299" priority="397">
      <formula>$S$22="LA"</formula>
    </cfRule>
  </conditionalFormatting>
  <conditionalFormatting sqref="R22:S26">
    <cfRule type="expression" dxfId="1298" priority="396">
      <formula>$S$22="TR"</formula>
    </cfRule>
  </conditionalFormatting>
  <conditionalFormatting sqref="R27:S29">
    <cfRule type="expression" dxfId="1297" priority="395">
      <formula>$S$27="LA"</formula>
    </cfRule>
  </conditionalFormatting>
  <conditionalFormatting sqref="R27:S31">
    <cfRule type="expression" dxfId="1296" priority="394">
      <formula>$S$27="TR"</formula>
    </cfRule>
  </conditionalFormatting>
  <conditionalFormatting sqref="R32:S34">
    <cfRule type="expression" dxfId="1295" priority="393">
      <formula>$S$32="LA"</formula>
    </cfRule>
  </conditionalFormatting>
  <conditionalFormatting sqref="R32:S36">
    <cfRule type="expression" dxfId="1294" priority="392">
      <formula>$S$32="TR"</formula>
    </cfRule>
  </conditionalFormatting>
  <conditionalFormatting sqref="R37:S39">
    <cfRule type="expression" dxfId="1293" priority="391">
      <formula>$S$37="LA"</formula>
    </cfRule>
  </conditionalFormatting>
  <conditionalFormatting sqref="R37:S41">
    <cfRule type="expression" dxfId="1292" priority="390">
      <formula>$S$37="TR"</formula>
    </cfRule>
  </conditionalFormatting>
  <conditionalFormatting sqref="W12:X14">
    <cfRule type="expression" dxfId="1291" priority="389">
      <formula>$X$12="LA"</formula>
    </cfRule>
  </conditionalFormatting>
  <conditionalFormatting sqref="W12:X16">
    <cfRule type="expression" dxfId="1290" priority="388">
      <formula>$X$12="TR"</formula>
    </cfRule>
  </conditionalFormatting>
  <conditionalFormatting sqref="W17:X19">
    <cfRule type="expression" dxfId="1289" priority="387">
      <formula>$X$17="LA"</formula>
    </cfRule>
  </conditionalFormatting>
  <conditionalFormatting sqref="W17:X21">
    <cfRule type="expression" dxfId="1288" priority="386">
      <formula>$X$17="TR"</formula>
    </cfRule>
  </conditionalFormatting>
  <conditionalFormatting sqref="W22:X24">
    <cfRule type="expression" dxfId="1287" priority="385">
      <formula>$X$22="LA"</formula>
    </cfRule>
  </conditionalFormatting>
  <conditionalFormatting sqref="W22:X26">
    <cfRule type="expression" dxfId="1286" priority="384">
      <formula>$X$22="TR"</formula>
    </cfRule>
  </conditionalFormatting>
  <conditionalFormatting sqref="W27:X29">
    <cfRule type="expression" dxfId="1285" priority="383">
      <formula>$X$27="LA"</formula>
    </cfRule>
  </conditionalFormatting>
  <conditionalFormatting sqref="W27:X31">
    <cfRule type="expression" dxfId="1284" priority="382">
      <formula>$X$27="TR"</formula>
    </cfRule>
  </conditionalFormatting>
  <conditionalFormatting sqref="W32:X34">
    <cfRule type="expression" dxfId="1283" priority="381">
      <formula>$X$32="LA"</formula>
    </cfRule>
  </conditionalFormatting>
  <conditionalFormatting sqref="W32:X36">
    <cfRule type="expression" dxfId="1282" priority="380">
      <formula>$X$32="TR"</formula>
    </cfRule>
  </conditionalFormatting>
  <conditionalFormatting sqref="W37:X39">
    <cfRule type="expression" dxfId="1281" priority="379">
      <formula>$X$37="LA"</formula>
    </cfRule>
  </conditionalFormatting>
  <conditionalFormatting sqref="W37:X41">
    <cfRule type="expression" dxfId="1280" priority="378">
      <formula>$X$37="TR"</formula>
    </cfRule>
  </conditionalFormatting>
  <conditionalFormatting sqref="O17:O21">
    <cfRule type="expression" dxfId="1279" priority="377">
      <formula>$O$17="EF"</formula>
    </cfRule>
  </conditionalFormatting>
  <conditionalFormatting sqref="O22:O26">
    <cfRule type="expression" dxfId="1278" priority="376">
      <formula>$O$22="EF"</formula>
    </cfRule>
  </conditionalFormatting>
  <conditionalFormatting sqref="O27:O31">
    <cfRule type="expression" dxfId="1277" priority="375">
      <formula>$O$27="EF"</formula>
    </cfRule>
  </conditionalFormatting>
  <conditionalFormatting sqref="O32:O36">
    <cfRule type="expression" dxfId="1276" priority="374">
      <formula>$O$32="EF"</formula>
    </cfRule>
  </conditionalFormatting>
  <conditionalFormatting sqref="O37:O41">
    <cfRule type="expression" dxfId="1275" priority="373">
      <formula>$O$37="EF"</formula>
    </cfRule>
  </conditionalFormatting>
  <conditionalFormatting sqref="T12:T16">
    <cfRule type="expression" dxfId="1274" priority="372">
      <formula>$T$12="EF"</formula>
    </cfRule>
  </conditionalFormatting>
  <conditionalFormatting sqref="T17:T21">
    <cfRule type="expression" dxfId="1273" priority="371">
      <formula>$T$17="EF"</formula>
    </cfRule>
  </conditionalFormatting>
  <conditionalFormatting sqref="T22:T26">
    <cfRule type="expression" dxfId="1272" priority="370">
      <formula>$T$22="EF"</formula>
    </cfRule>
  </conditionalFormatting>
  <conditionalFormatting sqref="T27:T31">
    <cfRule type="expression" dxfId="1271" priority="369">
      <formula>$T$27="EF"</formula>
    </cfRule>
  </conditionalFormatting>
  <conditionalFormatting sqref="T32:T36">
    <cfRule type="expression" dxfId="1270" priority="368">
      <formula>$T$32="EF"</formula>
    </cfRule>
  </conditionalFormatting>
  <conditionalFormatting sqref="T37:T41">
    <cfRule type="expression" dxfId="1269" priority="367">
      <formula>$T$37="EF"</formula>
    </cfRule>
  </conditionalFormatting>
  <conditionalFormatting sqref="Y12:Y16">
    <cfRule type="expression" dxfId="1268" priority="366">
      <formula>$Y$12="EF"</formula>
    </cfRule>
  </conditionalFormatting>
  <conditionalFormatting sqref="Y17:Y21">
    <cfRule type="expression" dxfId="1267" priority="365">
      <formula>$Y$17="EF"</formula>
    </cfRule>
  </conditionalFormatting>
  <conditionalFormatting sqref="Y22:Y26">
    <cfRule type="expression" dxfId="1266" priority="364">
      <formula>$Y$22="EF"</formula>
    </cfRule>
  </conditionalFormatting>
  <conditionalFormatting sqref="Y27:Y31">
    <cfRule type="expression" dxfId="1265" priority="363">
      <formula>$Y$27="EF"</formula>
    </cfRule>
  </conditionalFormatting>
  <conditionalFormatting sqref="Y32:Y36">
    <cfRule type="expression" dxfId="1264" priority="362">
      <formula>$Y$32="EF"</formula>
    </cfRule>
  </conditionalFormatting>
  <conditionalFormatting sqref="Y37:Y41">
    <cfRule type="expression" dxfId="1263" priority="361">
      <formula>$Y$37="EF"</formula>
    </cfRule>
  </conditionalFormatting>
  <conditionalFormatting sqref="K55:L57">
    <cfRule type="expression" dxfId="1262" priority="360">
      <formula>$L$55="LA"</formula>
    </cfRule>
  </conditionalFormatting>
  <conditionalFormatting sqref="K55:L59">
    <cfRule type="expression" dxfId="1261" priority="359">
      <formula>$L$55="TR"</formula>
    </cfRule>
  </conditionalFormatting>
  <conditionalFormatting sqref="K60:L62">
    <cfRule type="expression" dxfId="1260" priority="358">
      <formula>$L$60="LA"</formula>
    </cfRule>
  </conditionalFormatting>
  <conditionalFormatting sqref="K60:L64">
    <cfRule type="expression" dxfId="1259" priority="357">
      <formula>$L$60="TR"</formula>
    </cfRule>
  </conditionalFormatting>
  <conditionalFormatting sqref="K65:L67">
    <cfRule type="expression" dxfId="1258" priority="356">
      <formula>$L$65="LA"</formula>
    </cfRule>
  </conditionalFormatting>
  <conditionalFormatting sqref="K65:L69">
    <cfRule type="expression" dxfId="1257" priority="355">
      <formula>$L$65="TR"</formula>
    </cfRule>
  </conditionalFormatting>
  <conditionalFormatting sqref="K70:L72">
    <cfRule type="expression" dxfId="1256" priority="354">
      <formula>$L$70="LA"</formula>
    </cfRule>
  </conditionalFormatting>
  <conditionalFormatting sqref="K70:L74">
    <cfRule type="expression" dxfId="1255" priority="353">
      <formula>$L$70="TR"</formula>
    </cfRule>
  </conditionalFormatting>
  <conditionalFormatting sqref="K75:L77">
    <cfRule type="expression" dxfId="1254" priority="352">
      <formula>$L$75="LA"</formula>
    </cfRule>
  </conditionalFormatting>
  <conditionalFormatting sqref="K75:L79">
    <cfRule type="expression" dxfId="1253" priority="351">
      <formula>$L$75="TR"</formula>
    </cfRule>
  </conditionalFormatting>
  <conditionalFormatting sqref="K80:L82">
    <cfRule type="expression" dxfId="1252" priority="350">
      <formula>$L$80="LA"</formula>
    </cfRule>
  </conditionalFormatting>
  <conditionalFormatting sqref="K80:L84">
    <cfRule type="expression" dxfId="1251" priority="349">
      <formula>$L$80="TR"</formula>
    </cfRule>
  </conditionalFormatting>
  <conditionalFormatting sqref="P55:Q57">
    <cfRule type="expression" dxfId="1250" priority="348">
      <formula>$Q$55="LA"</formula>
    </cfRule>
  </conditionalFormatting>
  <conditionalFormatting sqref="P55:Q59">
    <cfRule type="expression" dxfId="1249" priority="347">
      <formula>$Q$55="TR"</formula>
    </cfRule>
  </conditionalFormatting>
  <conditionalFormatting sqref="P60:Q62">
    <cfRule type="expression" dxfId="1248" priority="346">
      <formula>$Q$60="LA"</formula>
    </cfRule>
  </conditionalFormatting>
  <conditionalFormatting sqref="P60:Q64">
    <cfRule type="expression" dxfId="1247" priority="345">
      <formula>$Q$60="TR"</formula>
    </cfRule>
  </conditionalFormatting>
  <conditionalFormatting sqref="P65:Q67">
    <cfRule type="expression" dxfId="1246" priority="344">
      <formula>$Q$65="LA"</formula>
    </cfRule>
  </conditionalFormatting>
  <conditionalFormatting sqref="P65:Q69">
    <cfRule type="expression" dxfId="1245" priority="343">
      <formula>$Q$65="TR"</formula>
    </cfRule>
  </conditionalFormatting>
  <conditionalFormatting sqref="P70:Q72">
    <cfRule type="expression" dxfId="1244" priority="342">
      <formula>$Q$70="LA"</formula>
    </cfRule>
  </conditionalFormatting>
  <conditionalFormatting sqref="P70:Q74">
    <cfRule type="expression" dxfId="1243" priority="341">
      <formula>$Q$70="TR"</formula>
    </cfRule>
  </conditionalFormatting>
  <conditionalFormatting sqref="P75:Q77">
    <cfRule type="expression" dxfId="1242" priority="340">
      <formula>$Q$75="LA"</formula>
    </cfRule>
  </conditionalFormatting>
  <conditionalFormatting sqref="P75:Q79">
    <cfRule type="expression" dxfId="1241" priority="339">
      <formula>$Q$75="TR"</formula>
    </cfRule>
  </conditionalFormatting>
  <conditionalFormatting sqref="P80:Q82">
    <cfRule type="expression" dxfId="1240" priority="338">
      <formula>$Q$80="LA"</formula>
    </cfRule>
  </conditionalFormatting>
  <conditionalFormatting sqref="P80:Q84">
    <cfRule type="expression" dxfId="1239" priority="337">
      <formula>$Q$80="TR"</formula>
    </cfRule>
  </conditionalFormatting>
  <conditionalFormatting sqref="U55:V57">
    <cfRule type="expression" dxfId="1238" priority="336">
      <formula>$V$55="LA"</formula>
    </cfRule>
  </conditionalFormatting>
  <conditionalFormatting sqref="U55:V59">
    <cfRule type="expression" dxfId="1237" priority="335">
      <formula>$V$55="TR"</formula>
    </cfRule>
  </conditionalFormatting>
  <conditionalFormatting sqref="U60:V62">
    <cfRule type="expression" dxfId="1236" priority="334">
      <formula>$V$60="LA"</formula>
    </cfRule>
  </conditionalFormatting>
  <conditionalFormatting sqref="U60:V64">
    <cfRule type="expression" dxfId="1235" priority="333">
      <formula>$V$60="TR"</formula>
    </cfRule>
  </conditionalFormatting>
  <conditionalFormatting sqref="U65:V67">
    <cfRule type="expression" dxfId="1234" priority="332">
      <formula>$V$65="TR"</formula>
    </cfRule>
  </conditionalFormatting>
  <conditionalFormatting sqref="U65:V69">
    <cfRule type="expression" dxfId="1233" priority="331">
      <formula>$V$65="TR"</formula>
    </cfRule>
  </conditionalFormatting>
  <conditionalFormatting sqref="U70:V72">
    <cfRule type="expression" dxfId="1232" priority="330">
      <formula>$V$70="LA"</formula>
    </cfRule>
  </conditionalFormatting>
  <conditionalFormatting sqref="U70:V74">
    <cfRule type="expression" dxfId="1231" priority="329">
      <formula>$V$70="TR"</formula>
    </cfRule>
  </conditionalFormatting>
  <conditionalFormatting sqref="U75:V77">
    <cfRule type="expression" dxfId="1230" priority="328">
      <formula>$V$75="LA"</formula>
    </cfRule>
  </conditionalFormatting>
  <conditionalFormatting sqref="U75:V79">
    <cfRule type="expression" dxfId="1229" priority="327">
      <formula>$V$75="TR"</formula>
    </cfRule>
  </conditionalFormatting>
  <conditionalFormatting sqref="U80:V82">
    <cfRule type="expression" dxfId="1228" priority="326">
      <formula>$V$80="LA"</formula>
    </cfRule>
  </conditionalFormatting>
  <conditionalFormatting sqref="U80:V84">
    <cfRule type="expression" dxfId="1227" priority="325">
      <formula>$V$80="TR"</formula>
    </cfRule>
  </conditionalFormatting>
  <conditionalFormatting sqref="M55:N57">
    <cfRule type="expression" dxfId="1226" priority="324">
      <formula>$N$55="LA"</formula>
    </cfRule>
  </conditionalFormatting>
  <conditionalFormatting sqref="M55:N59">
    <cfRule type="expression" dxfId="1225" priority="323">
      <formula>$N$55="TR"</formula>
    </cfRule>
  </conditionalFormatting>
  <conditionalFormatting sqref="M60:N62">
    <cfRule type="expression" dxfId="1224" priority="322">
      <formula>$N$60="LA"</formula>
    </cfRule>
  </conditionalFormatting>
  <conditionalFormatting sqref="M60:N64">
    <cfRule type="expression" dxfId="1223" priority="321">
      <formula>$N$60="TR"</formula>
    </cfRule>
  </conditionalFormatting>
  <conditionalFormatting sqref="M65:N67">
    <cfRule type="expression" dxfId="1222" priority="320">
      <formula>$N$65="LA"</formula>
    </cfRule>
  </conditionalFormatting>
  <conditionalFormatting sqref="M65:N69">
    <cfRule type="expression" dxfId="1221" priority="319">
      <formula>$N$65="TR"</formula>
    </cfRule>
  </conditionalFormatting>
  <conditionalFormatting sqref="M70:N72">
    <cfRule type="expression" dxfId="1220" priority="318">
      <formula>$N$70="LA"</formula>
    </cfRule>
  </conditionalFormatting>
  <conditionalFormatting sqref="M70:N74">
    <cfRule type="expression" dxfId="1219" priority="317">
      <formula>$N$70="TR"</formula>
    </cfRule>
  </conditionalFormatting>
  <conditionalFormatting sqref="M75:N77">
    <cfRule type="expression" dxfId="1218" priority="316">
      <formula>$N$75="LA"</formula>
    </cfRule>
  </conditionalFormatting>
  <conditionalFormatting sqref="M75:N79">
    <cfRule type="expression" dxfId="1217" priority="315">
      <formula>$N$75="TR"</formula>
    </cfRule>
  </conditionalFormatting>
  <conditionalFormatting sqref="M80:N82">
    <cfRule type="expression" dxfId="1216" priority="314">
      <formula>$N$80="LA"</formula>
    </cfRule>
  </conditionalFormatting>
  <conditionalFormatting sqref="M80:N84">
    <cfRule type="expression" dxfId="1215" priority="313">
      <formula>$N$80="TR"</formula>
    </cfRule>
  </conditionalFormatting>
  <conditionalFormatting sqref="R55:S57">
    <cfRule type="expression" dxfId="1214" priority="312">
      <formula>$S$55="LA"</formula>
    </cfRule>
  </conditionalFormatting>
  <conditionalFormatting sqref="R55:S59">
    <cfRule type="expression" dxfId="1213" priority="311">
      <formula>$S$55="TR"</formula>
    </cfRule>
  </conditionalFormatting>
  <conditionalFormatting sqref="R60:S62">
    <cfRule type="expression" dxfId="1212" priority="310">
      <formula>$S$60="LA"</formula>
    </cfRule>
  </conditionalFormatting>
  <conditionalFormatting sqref="R60:S64">
    <cfRule type="expression" dxfId="1211" priority="309">
      <formula>$S$60="TR"</formula>
    </cfRule>
  </conditionalFormatting>
  <conditionalFormatting sqref="R65:S67">
    <cfRule type="expression" dxfId="1210" priority="308">
      <formula>$S$65="LA"</formula>
    </cfRule>
  </conditionalFormatting>
  <conditionalFormatting sqref="R65:S69">
    <cfRule type="expression" dxfId="1209" priority="307">
      <formula>$S$65="TR"</formula>
    </cfRule>
  </conditionalFormatting>
  <conditionalFormatting sqref="R70:S72">
    <cfRule type="expression" dxfId="1208" priority="306">
      <formula>$S$70="LA"</formula>
    </cfRule>
  </conditionalFormatting>
  <conditionalFormatting sqref="R70:S74">
    <cfRule type="expression" dxfId="1207" priority="305">
      <formula>$S$70="TR"</formula>
    </cfRule>
  </conditionalFormatting>
  <conditionalFormatting sqref="R75:S77">
    <cfRule type="expression" dxfId="1206" priority="304">
      <formula>$S$75="LA"</formula>
    </cfRule>
  </conditionalFormatting>
  <conditionalFormatting sqref="R75:S79">
    <cfRule type="expression" dxfId="1205" priority="303">
      <formula>$S$75="TR"</formula>
    </cfRule>
  </conditionalFormatting>
  <conditionalFormatting sqref="R80:S82">
    <cfRule type="expression" dxfId="1204" priority="302">
      <formula>$S$80="LA"</formula>
    </cfRule>
  </conditionalFormatting>
  <conditionalFormatting sqref="R80:S84">
    <cfRule type="expression" dxfId="1203" priority="301">
      <formula>$S$80="TR"</formula>
    </cfRule>
  </conditionalFormatting>
  <conditionalFormatting sqref="W55:X57">
    <cfRule type="expression" dxfId="1202" priority="300">
      <formula>$X$55="LA"</formula>
    </cfRule>
  </conditionalFormatting>
  <conditionalFormatting sqref="W55:X59">
    <cfRule type="expression" dxfId="1201" priority="299">
      <formula>$X$55="TR"</formula>
    </cfRule>
  </conditionalFormatting>
  <conditionalFormatting sqref="W60:X62">
    <cfRule type="expression" dxfId="1200" priority="298">
      <formula>$X$60="LA"</formula>
    </cfRule>
  </conditionalFormatting>
  <conditionalFormatting sqref="W60:X64">
    <cfRule type="expression" dxfId="1199" priority="297">
      <formula>$X$60="TR"</formula>
    </cfRule>
  </conditionalFormatting>
  <conditionalFormatting sqref="W65:X67">
    <cfRule type="expression" dxfId="1198" priority="296">
      <formula>$X$65="LA"</formula>
    </cfRule>
  </conditionalFormatting>
  <conditionalFormatting sqref="W65:X69">
    <cfRule type="expression" dxfId="1197" priority="295">
      <formula>$X$65="TR"</formula>
    </cfRule>
  </conditionalFormatting>
  <conditionalFormatting sqref="W70:X72">
    <cfRule type="expression" dxfId="1196" priority="294">
      <formula>$X$70="LA"</formula>
    </cfRule>
  </conditionalFormatting>
  <conditionalFormatting sqref="W70:X74">
    <cfRule type="expression" dxfId="1195" priority="293">
      <formula>$X$70="TR"</formula>
    </cfRule>
  </conditionalFormatting>
  <conditionalFormatting sqref="W75:X77">
    <cfRule type="expression" dxfId="1194" priority="292">
      <formula>$X$75="LA"</formula>
    </cfRule>
  </conditionalFormatting>
  <conditionalFormatting sqref="W75:X79">
    <cfRule type="expression" dxfId="1193" priority="291">
      <formula>$X$75="TR"</formula>
    </cfRule>
  </conditionalFormatting>
  <conditionalFormatting sqref="W80:X82">
    <cfRule type="expression" dxfId="1192" priority="290">
      <formula>$X$80="LA"</formula>
    </cfRule>
  </conditionalFormatting>
  <conditionalFormatting sqref="W80:X84">
    <cfRule type="expression" dxfId="1191" priority="289">
      <formula>$X$80="TR"</formula>
    </cfRule>
  </conditionalFormatting>
  <conditionalFormatting sqref="O55:O59">
    <cfRule type="expression" dxfId="1190" priority="288">
      <formula>$O$55="EF"</formula>
    </cfRule>
  </conditionalFormatting>
  <conditionalFormatting sqref="O60:O64">
    <cfRule type="expression" dxfId="1189" priority="287">
      <formula>$O$60="EF"</formula>
    </cfRule>
  </conditionalFormatting>
  <conditionalFormatting sqref="O65:O69">
    <cfRule type="expression" dxfId="1188" priority="286">
      <formula>$O$65="EF"</formula>
    </cfRule>
  </conditionalFormatting>
  <conditionalFormatting sqref="O70:O74">
    <cfRule type="expression" dxfId="1187" priority="285">
      <formula>$O$70="EF"</formula>
    </cfRule>
  </conditionalFormatting>
  <conditionalFormatting sqref="O75:O79">
    <cfRule type="expression" dxfId="1186" priority="284">
      <formula>$O$75="EF"</formula>
    </cfRule>
  </conditionalFormatting>
  <conditionalFormatting sqref="O80:O84">
    <cfRule type="expression" dxfId="1185" priority="283">
      <formula>$O$80="EF"</formula>
    </cfRule>
  </conditionalFormatting>
  <conditionalFormatting sqref="T55:T59">
    <cfRule type="expression" dxfId="1184" priority="282">
      <formula>$T$55="EF"</formula>
    </cfRule>
  </conditionalFormatting>
  <conditionalFormatting sqref="T60:T64">
    <cfRule type="expression" dxfId="1183" priority="281">
      <formula>$T$60="EF"</formula>
    </cfRule>
  </conditionalFormatting>
  <conditionalFormatting sqref="T65:T69">
    <cfRule type="expression" dxfId="1182" priority="280">
      <formula>$T$65="EF"</formula>
    </cfRule>
  </conditionalFormatting>
  <conditionalFormatting sqref="T70:T74">
    <cfRule type="expression" dxfId="1181" priority="279">
      <formula>$T$70="EF"</formula>
    </cfRule>
  </conditionalFormatting>
  <conditionalFormatting sqref="T75:T79">
    <cfRule type="expression" dxfId="1180" priority="278">
      <formula>$T$75="EF"</formula>
    </cfRule>
  </conditionalFormatting>
  <conditionalFormatting sqref="T80:T84">
    <cfRule type="expression" dxfId="1179" priority="277">
      <formula>$T$80="EF"</formula>
    </cfRule>
  </conditionalFormatting>
  <conditionalFormatting sqref="Y55:Y59">
    <cfRule type="expression" dxfId="1178" priority="276">
      <formula>$Y$55="EF"</formula>
    </cfRule>
  </conditionalFormatting>
  <conditionalFormatting sqref="Y60:Y64">
    <cfRule type="expression" dxfId="1177" priority="275">
      <formula>$Y$60="EF"</formula>
    </cfRule>
  </conditionalFormatting>
  <conditionalFormatting sqref="Y65:Y69">
    <cfRule type="expression" dxfId="1176" priority="274">
      <formula>$Y$65="EF"</formula>
    </cfRule>
  </conditionalFormatting>
  <conditionalFormatting sqref="Y70:Y74">
    <cfRule type="expression" dxfId="1175" priority="273">
      <formula>$Y$70="EF"</formula>
    </cfRule>
  </conditionalFormatting>
  <conditionalFormatting sqref="Y75:Y79">
    <cfRule type="expression" dxfId="1174" priority="272">
      <formula>$Y$75="EF"</formula>
    </cfRule>
  </conditionalFormatting>
  <conditionalFormatting sqref="Y80:Y84">
    <cfRule type="expression" dxfId="1173" priority="271">
      <formula>$Y$80="EF"</formula>
    </cfRule>
  </conditionalFormatting>
  <conditionalFormatting sqref="K98:L100">
    <cfRule type="expression" dxfId="1172" priority="270">
      <formula>$L$98="LA"</formula>
    </cfRule>
  </conditionalFormatting>
  <conditionalFormatting sqref="K98:L102">
    <cfRule type="expression" dxfId="1171" priority="269">
      <formula>$L$98="TR"</formula>
    </cfRule>
  </conditionalFormatting>
  <conditionalFormatting sqref="K103:L105">
    <cfRule type="expression" dxfId="1170" priority="268">
      <formula>$L$103="LA"</formula>
    </cfRule>
  </conditionalFormatting>
  <conditionalFormatting sqref="K103:L107">
    <cfRule type="expression" dxfId="1169" priority="267">
      <formula>$L$103="TR"</formula>
    </cfRule>
  </conditionalFormatting>
  <conditionalFormatting sqref="K108:L110">
    <cfRule type="expression" dxfId="1168" priority="266">
      <formula>$L$108="LA"</formula>
    </cfRule>
  </conditionalFormatting>
  <conditionalFormatting sqref="K108:L112">
    <cfRule type="expression" dxfId="1167" priority="265">
      <formula>$L$108="TR"</formula>
    </cfRule>
  </conditionalFormatting>
  <conditionalFormatting sqref="K113:L115">
    <cfRule type="expression" dxfId="1166" priority="264">
      <formula>$L$113="LA"</formula>
    </cfRule>
  </conditionalFormatting>
  <conditionalFormatting sqref="K113:L117">
    <cfRule type="expression" dxfId="1165" priority="263">
      <formula>$L$113="TR"</formula>
    </cfRule>
  </conditionalFormatting>
  <conditionalFormatting sqref="K118:L120">
    <cfRule type="expression" dxfId="1164" priority="262">
      <formula>$L$118="LA"</formula>
    </cfRule>
  </conditionalFormatting>
  <conditionalFormatting sqref="K118:L122">
    <cfRule type="expression" dxfId="1163" priority="261">
      <formula>$L$118="TR"</formula>
    </cfRule>
  </conditionalFormatting>
  <conditionalFormatting sqref="K123:L125">
    <cfRule type="expression" dxfId="1162" priority="260">
      <formula>$L$123="LA"</formula>
    </cfRule>
  </conditionalFormatting>
  <conditionalFormatting sqref="K123:L127">
    <cfRule type="expression" dxfId="1161" priority="259">
      <formula>$L$123="TR"</formula>
    </cfRule>
  </conditionalFormatting>
  <conditionalFormatting sqref="P98:Q100">
    <cfRule type="expression" dxfId="1160" priority="258">
      <formula>$Q$98="LA"</formula>
    </cfRule>
  </conditionalFormatting>
  <conditionalFormatting sqref="P98:Q102">
    <cfRule type="expression" dxfId="1159" priority="257">
      <formula>$Q$98="TR"</formula>
    </cfRule>
  </conditionalFormatting>
  <conditionalFormatting sqref="P103:Q105">
    <cfRule type="expression" dxfId="1158" priority="256">
      <formula>$Q$103="LA"</formula>
    </cfRule>
  </conditionalFormatting>
  <conditionalFormatting sqref="P103:Q107">
    <cfRule type="expression" dxfId="1157" priority="255">
      <formula>$Q$103="TR"</formula>
    </cfRule>
  </conditionalFormatting>
  <conditionalFormatting sqref="P108:Q110">
    <cfRule type="expression" dxfId="1156" priority="254">
      <formula>$Q$108="LA"</formula>
    </cfRule>
  </conditionalFormatting>
  <conditionalFormatting sqref="P108:Q112">
    <cfRule type="expression" dxfId="1155" priority="253">
      <formula>$Q$108="TR"</formula>
    </cfRule>
  </conditionalFormatting>
  <conditionalFormatting sqref="P113:Q115">
    <cfRule type="expression" dxfId="1154" priority="252">
      <formula>$Q$113="LA"</formula>
    </cfRule>
  </conditionalFormatting>
  <conditionalFormatting sqref="P113:Q117">
    <cfRule type="expression" dxfId="1153" priority="251">
      <formula>$Q$113="TR"</formula>
    </cfRule>
  </conditionalFormatting>
  <conditionalFormatting sqref="P118:Q120">
    <cfRule type="expression" dxfId="1152" priority="250">
      <formula>$Q$118="LA"</formula>
    </cfRule>
  </conditionalFormatting>
  <conditionalFormatting sqref="P118:Q122">
    <cfRule type="expression" dxfId="1151" priority="249">
      <formula>$Q$118="TR"</formula>
    </cfRule>
  </conditionalFormatting>
  <conditionalFormatting sqref="P123:Q125">
    <cfRule type="expression" dxfId="1150" priority="248">
      <formula>$Q$123="LA"</formula>
    </cfRule>
  </conditionalFormatting>
  <conditionalFormatting sqref="P123:Q127">
    <cfRule type="expression" dxfId="1149" priority="247">
      <formula>$Q$123="TR"</formula>
    </cfRule>
  </conditionalFormatting>
  <conditionalFormatting sqref="U98:V100">
    <cfRule type="expression" dxfId="1148" priority="246">
      <formula>$V$98="LA"</formula>
    </cfRule>
  </conditionalFormatting>
  <conditionalFormatting sqref="U98:V102">
    <cfRule type="expression" dxfId="1147" priority="245">
      <formula>$V$98="TR"</formula>
    </cfRule>
  </conditionalFormatting>
  <conditionalFormatting sqref="U103:V105">
    <cfRule type="expression" dxfId="1146" priority="244">
      <formula>$V$103="LA"</formula>
    </cfRule>
  </conditionalFormatting>
  <conditionalFormatting sqref="U103:V107">
    <cfRule type="expression" dxfId="1145" priority="243">
      <formula>$V$103="TR"</formula>
    </cfRule>
  </conditionalFormatting>
  <conditionalFormatting sqref="U108:V110">
    <cfRule type="expression" dxfId="1144" priority="242">
      <formula>$V$108="LA"</formula>
    </cfRule>
  </conditionalFormatting>
  <conditionalFormatting sqref="U108:V112">
    <cfRule type="expression" dxfId="1143" priority="241">
      <formula>$V$108="TR"</formula>
    </cfRule>
  </conditionalFormatting>
  <conditionalFormatting sqref="U113:V115">
    <cfRule type="expression" dxfId="1142" priority="240">
      <formula>$V$113="LA"</formula>
    </cfRule>
  </conditionalFormatting>
  <conditionalFormatting sqref="U113:V117">
    <cfRule type="expression" dxfId="1141" priority="239">
      <formula>$V$113="TR"</formula>
    </cfRule>
  </conditionalFormatting>
  <conditionalFormatting sqref="U118:V120">
    <cfRule type="expression" dxfId="1140" priority="238">
      <formula>$V$118="LA"</formula>
    </cfRule>
  </conditionalFormatting>
  <conditionalFormatting sqref="U118:V122">
    <cfRule type="expression" dxfId="1139" priority="237">
      <formula>$V$118="TR"</formula>
    </cfRule>
  </conditionalFormatting>
  <conditionalFormatting sqref="U123:V125">
    <cfRule type="expression" dxfId="1138" priority="236">
      <formula>$V$123="LA"</formula>
    </cfRule>
  </conditionalFormatting>
  <conditionalFormatting sqref="U123:V127">
    <cfRule type="expression" dxfId="1137" priority="235">
      <formula>$V$123="TR"</formula>
    </cfRule>
  </conditionalFormatting>
  <conditionalFormatting sqref="M98:N100">
    <cfRule type="expression" dxfId="1136" priority="234">
      <formula>$N$98="LA"</formula>
    </cfRule>
  </conditionalFormatting>
  <conditionalFormatting sqref="M98:N102">
    <cfRule type="expression" dxfId="1135" priority="233">
      <formula>$N$98="TR"</formula>
    </cfRule>
  </conditionalFormatting>
  <conditionalFormatting sqref="M103:N105">
    <cfRule type="expression" dxfId="1134" priority="232">
      <formula>$N$103="LA"</formula>
    </cfRule>
  </conditionalFormatting>
  <conditionalFormatting sqref="M103:N107">
    <cfRule type="expression" dxfId="1133" priority="231">
      <formula>$N$103="TR"</formula>
    </cfRule>
  </conditionalFormatting>
  <conditionalFormatting sqref="M108:N110">
    <cfRule type="expression" dxfId="1132" priority="230">
      <formula>$N$108="LA"</formula>
    </cfRule>
  </conditionalFormatting>
  <conditionalFormatting sqref="M108:N112">
    <cfRule type="expression" dxfId="1131" priority="229">
      <formula>$N$108="TR"</formula>
    </cfRule>
  </conditionalFormatting>
  <conditionalFormatting sqref="M113:N115">
    <cfRule type="expression" dxfId="1130" priority="228">
      <formula>$N$113="LA"</formula>
    </cfRule>
  </conditionalFormatting>
  <conditionalFormatting sqref="M113:N117">
    <cfRule type="expression" dxfId="1129" priority="227">
      <formula>$N$113="TR"</formula>
    </cfRule>
  </conditionalFormatting>
  <conditionalFormatting sqref="M118:N120">
    <cfRule type="expression" dxfId="1128" priority="226">
      <formula>$N$118="LA"</formula>
    </cfRule>
  </conditionalFormatting>
  <conditionalFormatting sqref="M118:N122">
    <cfRule type="expression" dxfId="1127" priority="225">
      <formula>$N$118="TR"</formula>
    </cfRule>
  </conditionalFormatting>
  <conditionalFormatting sqref="M123:N125">
    <cfRule type="expression" dxfId="1126" priority="224">
      <formula>$N$123="LA"</formula>
    </cfRule>
  </conditionalFormatting>
  <conditionalFormatting sqref="M123:N127">
    <cfRule type="expression" dxfId="1125" priority="223">
      <formula>$N$123="TR"</formula>
    </cfRule>
  </conditionalFormatting>
  <conditionalFormatting sqref="R98:S100">
    <cfRule type="expression" dxfId="1124" priority="222">
      <formula>$S$98="LA"</formula>
    </cfRule>
  </conditionalFormatting>
  <conditionalFormatting sqref="R98:S102">
    <cfRule type="expression" dxfId="1123" priority="221">
      <formula>$S$98="TR"</formula>
    </cfRule>
  </conditionalFormatting>
  <conditionalFormatting sqref="R103:S105">
    <cfRule type="expression" dxfId="1122" priority="220">
      <formula>$S$103="LA"</formula>
    </cfRule>
  </conditionalFormatting>
  <conditionalFormatting sqref="R103:S107">
    <cfRule type="expression" dxfId="1121" priority="219">
      <formula>$S$103="TR"</formula>
    </cfRule>
  </conditionalFormatting>
  <conditionalFormatting sqref="R108:S110">
    <cfRule type="expression" dxfId="1120" priority="218">
      <formula>$S$108="LA"</formula>
    </cfRule>
  </conditionalFormatting>
  <conditionalFormatting sqref="R108:S112">
    <cfRule type="expression" dxfId="1119" priority="217">
      <formula>$S$108="TR"</formula>
    </cfRule>
  </conditionalFormatting>
  <conditionalFormatting sqref="R113:S115">
    <cfRule type="expression" dxfId="1118" priority="216">
      <formula>$S$113="LA"</formula>
    </cfRule>
  </conditionalFormatting>
  <conditionalFormatting sqref="R113:S117">
    <cfRule type="expression" dxfId="1117" priority="215">
      <formula>$S$113="TR"</formula>
    </cfRule>
  </conditionalFormatting>
  <conditionalFormatting sqref="R118:S120">
    <cfRule type="expression" dxfId="1116" priority="214">
      <formula>$S$118="LA"</formula>
    </cfRule>
  </conditionalFormatting>
  <conditionalFormatting sqref="R118:S122">
    <cfRule type="expression" dxfId="1115" priority="213">
      <formula>$S$118="TR"</formula>
    </cfRule>
  </conditionalFormatting>
  <conditionalFormatting sqref="R123:S125">
    <cfRule type="expression" dxfId="1114" priority="212">
      <formula>$S$123="LA"</formula>
    </cfRule>
  </conditionalFormatting>
  <conditionalFormatting sqref="R123:S127">
    <cfRule type="expression" dxfId="1113" priority="211">
      <formula>$S$123="TR"</formula>
    </cfRule>
  </conditionalFormatting>
  <conditionalFormatting sqref="W98:X100">
    <cfRule type="expression" dxfId="1112" priority="210">
      <formula>$X$98="LA"</formula>
    </cfRule>
  </conditionalFormatting>
  <conditionalFormatting sqref="W98:X102">
    <cfRule type="expression" dxfId="1111" priority="209">
      <formula>$X$98="TR"</formula>
    </cfRule>
  </conditionalFormatting>
  <conditionalFormatting sqref="W103:X105">
    <cfRule type="expression" dxfId="1110" priority="208">
      <formula>$X$103="LA"</formula>
    </cfRule>
  </conditionalFormatting>
  <conditionalFormatting sqref="W103:X107">
    <cfRule type="expression" dxfId="1109" priority="207">
      <formula>$X$103="TR"</formula>
    </cfRule>
  </conditionalFormatting>
  <conditionalFormatting sqref="W108:X110">
    <cfRule type="expression" dxfId="1108" priority="206">
      <formula>$X$108="LA"</formula>
    </cfRule>
  </conditionalFormatting>
  <conditionalFormatting sqref="W108:X112">
    <cfRule type="expression" dxfId="1107" priority="205">
      <formula>$X$108="TR"</formula>
    </cfRule>
  </conditionalFormatting>
  <conditionalFormatting sqref="W113:X115">
    <cfRule type="expression" dxfId="1106" priority="204">
      <formula>$X$113="LA"</formula>
    </cfRule>
  </conditionalFormatting>
  <conditionalFormatting sqref="W113:X117">
    <cfRule type="expression" dxfId="1105" priority="203">
      <formula>$X$113="TR"</formula>
    </cfRule>
  </conditionalFormatting>
  <conditionalFormatting sqref="W118:X120">
    <cfRule type="expression" dxfId="1104" priority="202">
      <formula>$X$118="LA"</formula>
    </cfRule>
  </conditionalFormatting>
  <conditionalFormatting sqref="W118:X122">
    <cfRule type="expression" dxfId="1103" priority="201">
      <formula>$X$118="TR"</formula>
    </cfRule>
  </conditionalFormatting>
  <conditionalFormatting sqref="W123:X125">
    <cfRule type="expression" dxfId="1102" priority="200">
      <formula>$X$123="LA"</formula>
    </cfRule>
  </conditionalFormatting>
  <conditionalFormatting sqref="W123:X127">
    <cfRule type="expression" dxfId="1101" priority="199">
      <formula>$X$123="TR"</formula>
    </cfRule>
  </conditionalFormatting>
  <conditionalFormatting sqref="O98:O102">
    <cfRule type="expression" dxfId="1100" priority="198">
      <formula>$O$98="EF"</formula>
    </cfRule>
  </conditionalFormatting>
  <conditionalFormatting sqref="O103:O107">
    <cfRule type="expression" dxfId="1099" priority="197">
      <formula>$O$103="EF"</formula>
    </cfRule>
  </conditionalFormatting>
  <conditionalFormatting sqref="O108:O112">
    <cfRule type="expression" dxfId="1098" priority="196">
      <formula>$O$108="EF"</formula>
    </cfRule>
  </conditionalFormatting>
  <conditionalFormatting sqref="O113:O117">
    <cfRule type="expression" dxfId="1097" priority="195">
      <formula>$O$113="EF"</formula>
    </cfRule>
  </conditionalFormatting>
  <conditionalFormatting sqref="O118:O122">
    <cfRule type="expression" dxfId="1096" priority="194">
      <formula>$O$118="EF"</formula>
    </cfRule>
  </conditionalFormatting>
  <conditionalFormatting sqref="O123:O127">
    <cfRule type="expression" dxfId="1095" priority="193">
      <formula>$O$123="EF"</formula>
    </cfRule>
  </conditionalFormatting>
  <conditionalFormatting sqref="T98:T102">
    <cfRule type="expression" dxfId="1094" priority="192">
      <formula>$T$98="EF"</formula>
    </cfRule>
  </conditionalFormatting>
  <conditionalFormatting sqref="T103:T107">
    <cfRule type="expression" dxfId="1093" priority="191">
      <formula>$T$103="EF"</formula>
    </cfRule>
  </conditionalFormatting>
  <conditionalFormatting sqref="T108:T112">
    <cfRule type="expression" dxfId="1092" priority="190">
      <formula>$T$108="EF"</formula>
    </cfRule>
  </conditionalFormatting>
  <conditionalFormatting sqref="T113:T117">
    <cfRule type="expression" dxfId="1091" priority="189">
      <formula>$T$113="EF"</formula>
    </cfRule>
  </conditionalFormatting>
  <conditionalFormatting sqref="T118:T122">
    <cfRule type="expression" dxfId="1090" priority="188">
      <formula>$T$118="EF"</formula>
    </cfRule>
  </conditionalFormatting>
  <conditionalFormatting sqref="T123:T127">
    <cfRule type="expression" dxfId="1089" priority="187">
      <formula>$T$123="EF"</formula>
    </cfRule>
  </conditionalFormatting>
  <conditionalFormatting sqref="Y98:Y102">
    <cfRule type="expression" dxfId="1088" priority="186">
      <formula>$Y$98="EF"</formula>
    </cfRule>
  </conditionalFormatting>
  <conditionalFormatting sqref="Y103:Y107">
    <cfRule type="expression" dxfId="1087" priority="185">
      <formula>$Y$103="EF"</formula>
    </cfRule>
  </conditionalFormatting>
  <conditionalFormatting sqref="Y108:Y112">
    <cfRule type="expression" dxfId="1086" priority="184">
      <formula>$Y$108="EF"</formula>
    </cfRule>
  </conditionalFormatting>
  <conditionalFormatting sqref="Y113:Y117">
    <cfRule type="expression" dxfId="1085" priority="183">
      <formula>$Y$113="EF"</formula>
    </cfRule>
  </conditionalFormatting>
  <conditionalFormatting sqref="Y118:Y122">
    <cfRule type="expression" dxfId="1084" priority="182">
      <formula>$Y$118="EF"</formula>
    </cfRule>
  </conditionalFormatting>
  <conditionalFormatting sqref="Y123:Y127">
    <cfRule type="expression" dxfId="1083" priority="181">
      <formula>$Y$123="EF"</formula>
    </cfRule>
  </conditionalFormatting>
  <conditionalFormatting sqref="K141:L143">
    <cfRule type="expression" dxfId="1082" priority="180">
      <formula>$L$141="LA"</formula>
    </cfRule>
  </conditionalFormatting>
  <conditionalFormatting sqref="K141:L145">
    <cfRule type="expression" dxfId="1081" priority="179">
      <formula>$L$141="TR"</formula>
    </cfRule>
  </conditionalFormatting>
  <conditionalFormatting sqref="K146:L148">
    <cfRule type="expression" dxfId="1080" priority="178">
      <formula>$L$146="LA"</formula>
    </cfRule>
  </conditionalFormatting>
  <conditionalFormatting sqref="K146:L150">
    <cfRule type="expression" dxfId="1079" priority="177">
      <formula>$L$146="TR"</formula>
    </cfRule>
  </conditionalFormatting>
  <conditionalFormatting sqref="K151:L153">
    <cfRule type="expression" dxfId="1078" priority="176">
      <formula>$L$151="LA"</formula>
    </cfRule>
  </conditionalFormatting>
  <conditionalFormatting sqref="K151:L155">
    <cfRule type="expression" dxfId="1077" priority="175">
      <formula>$L$151="TR"</formula>
    </cfRule>
  </conditionalFormatting>
  <conditionalFormatting sqref="K156:L158">
    <cfRule type="expression" dxfId="1076" priority="174">
      <formula>$L$156="LA"</formula>
    </cfRule>
  </conditionalFormatting>
  <conditionalFormatting sqref="K156:L160">
    <cfRule type="expression" dxfId="1075" priority="173">
      <formula>$L$156="TR"</formula>
    </cfRule>
  </conditionalFormatting>
  <conditionalFormatting sqref="K161:L163">
    <cfRule type="expression" dxfId="1074" priority="172">
      <formula>$L$161="LA"</formula>
    </cfRule>
  </conditionalFormatting>
  <conditionalFormatting sqref="K161:L165">
    <cfRule type="expression" dxfId="1073" priority="171">
      <formula>$L$161="TR"</formula>
    </cfRule>
  </conditionalFormatting>
  <conditionalFormatting sqref="K166:L168">
    <cfRule type="expression" dxfId="1072" priority="170">
      <formula>$L$166="LA"</formula>
    </cfRule>
  </conditionalFormatting>
  <conditionalFormatting sqref="K166:L170">
    <cfRule type="expression" dxfId="1071" priority="169">
      <formula>$L$166="TR"</formula>
    </cfRule>
  </conditionalFormatting>
  <conditionalFormatting sqref="P141:Q143">
    <cfRule type="expression" dxfId="1070" priority="168">
      <formula>$Q$141="LA"</formula>
    </cfRule>
  </conditionalFormatting>
  <conditionalFormatting sqref="P141:Q145">
    <cfRule type="expression" dxfId="1069" priority="167">
      <formula>$Q$141="TR"</formula>
    </cfRule>
  </conditionalFormatting>
  <conditionalFormatting sqref="P146:Q148">
    <cfRule type="expression" dxfId="1068" priority="166">
      <formula>$Q$146="LA"</formula>
    </cfRule>
  </conditionalFormatting>
  <conditionalFormatting sqref="P146:Q150">
    <cfRule type="expression" dxfId="1067" priority="165">
      <formula>$Q$146="TR"</formula>
    </cfRule>
  </conditionalFormatting>
  <conditionalFormatting sqref="P151:Q153">
    <cfRule type="expression" dxfId="1066" priority="164">
      <formula>$Q$151="LA"</formula>
    </cfRule>
  </conditionalFormatting>
  <conditionalFormatting sqref="P151:Q155">
    <cfRule type="expression" dxfId="1065" priority="163">
      <formula>$Q$151="TR"</formula>
    </cfRule>
  </conditionalFormatting>
  <conditionalFormatting sqref="P156:Q158">
    <cfRule type="expression" dxfId="1064" priority="162">
      <formula>$Q$156="LA"</formula>
    </cfRule>
  </conditionalFormatting>
  <conditionalFormatting sqref="P156:Q160">
    <cfRule type="expression" dxfId="1063" priority="161">
      <formula>$Q$156="TR"</formula>
    </cfRule>
  </conditionalFormatting>
  <conditionalFormatting sqref="P161:Q163">
    <cfRule type="expression" dxfId="1062" priority="160">
      <formula>$Q$161="LA"</formula>
    </cfRule>
  </conditionalFormatting>
  <conditionalFormatting sqref="P161:Q165">
    <cfRule type="expression" dxfId="1061" priority="159">
      <formula>$Q$161="TR"</formula>
    </cfRule>
  </conditionalFormatting>
  <conditionalFormatting sqref="P166:Q168">
    <cfRule type="expression" dxfId="1060" priority="158">
      <formula>$Q$166="LA"</formula>
    </cfRule>
  </conditionalFormatting>
  <conditionalFormatting sqref="P166:Q170">
    <cfRule type="expression" dxfId="1059" priority="157">
      <formula>$Q$166="TR"</formula>
    </cfRule>
  </conditionalFormatting>
  <conditionalFormatting sqref="U141:V143">
    <cfRule type="expression" dxfId="1058" priority="156">
      <formula>$V$141="LA"</formula>
    </cfRule>
  </conditionalFormatting>
  <conditionalFormatting sqref="U141:V145">
    <cfRule type="expression" dxfId="1057" priority="155">
      <formula>$V$141="TR"</formula>
    </cfRule>
  </conditionalFormatting>
  <conditionalFormatting sqref="U146:V148">
    <cfRule type="expression" dxfId="1056" priority="154">
      <formula>$V$146="LA"</formula>
    </cfRule>
  </conditionalFormatting>
  <conditionalFormatting sqref="U146:V150">
    <cfRule type="expression" dxfId="1055" priority="153">
      <formula>$V$146="TR"</formula>
    </cfRule>
  </conditionalFormatting>
  <conditionalFormatting sqref="U151:V153">
    <cfRule type="expression" dxfId="1054" priority="152">
      <formula>$V$151="LA"</formula>
    </cfRule>
  </conditionalFormatting>
  <conditionalFormatting sqref="U151:V155">
    <cfRule type="expression" dxfId="1053" priority="151">
      <formula>$V$151="TR"</formula>
    </cfRule>
  </conditionalFormatting>
  <conditionalFormatting sqref="U156:V158">
    <cfRule type="expression" dxfId="1052" priority="150">
      <formula>$V$156="LA"</formula>
    </cfRule>
  </conditionalFormatting>
  <conditionalFormatting sqref="U156:V160">
    <cfRule type="expression" dxfId="1051" priority="149">
      <formula>$V$156="TR"</formula>
    </cfRule>
  </conditionalFormatting>
  <conditionalFormatting sqref="U161:V163">
    <cfRule type="expression" dxfId="1050" priority="148">
      <formula>$V$161="LA"</formula>
    </cfRule>
  </conditionalFormatting>
  <conditionalFormatting sqref="U161:V165">
    <cfRule type="expression" dxfId="1049" priority="147">
      <formula>$V$161="TR"</formula>
    </cfRule>
  </conditionalFormatting>
  <conditionalFormatting sqref="U166:V168">
    <cfRule type="expression" dxfId="1048" priority="146">
      <formula>$V$166="LA"</formula>
    </cfRule>
  </conditionalFormatting>
  <conditionalFormatting sqref="U166:V170">
    <cfRule type="expression" dxfId="1047" priority="145">
      <formula>$V$166="TR"</formula>
    </cfRule>
  </conditionalFormatting>
  <conditionalFormatting sqref="M141:N143">
    <cfRule type="expression" dxfId="1046" priority="144">
      <formula>$N$141="LA"</formula>
    </cfRule>
  </conditionalFormatting>
  <conditionalFormatting sqref="M141:N145">
    <cfRule type="expression" dxfId="1045" priority="143">
      <formula>$N$141="TR"</formula>
    </cfRule>
  </conditionalFormatting>
  <conditionalFormatting sqref="M146:N148">
    <cfRule type="expression" dxfId="1044" priority="142">
      <formula>$N$146="LA"</formula>
    </cfRule>
  </conditionalFormatting>
  <conditionalFormatting sqref="M146:N150">
    <cfRule type="expression" dxfId="1043" priority="141">
      <formula>$N$146="TR"</formula>
    </cfRule>
  </conditionalFormatting>
  <conditionalFormatting sqref="M151:N153">
    <cfRule type="expression" dxfId="1042" priority="140">
      <formula>$N$151="LA"</formula>
    </cfRule>
  </conditionalFormatting>
  <conditionalFormatting sqref="M151:N155">
    <cfRule type="expression" dxfId="1041" priority="139">
      <formula>$N$151="TR"</formula>
    </cfRule>
  </conditionalFormatting>
  <conditionalFormatting sqref="M156:N158">
    <cfRule type="expression" dxfId="1040" priority="138">
      <formula>$N$156="LA"</formula>
    </cfRule>
  </conditionalFormatting>
  <conditionalFormatting sqref="M156:N160">
    <cfRule type="expression" dxfId="1039" priority="137">
      <formula>$N$156="TR"</formula>
    </cfRule>
  </conditionalFormatting>
  <conditionalFormatting sqref="M161:N163">
    <cfRule type="expression" dxfId="1038" priority="136">
      <formula>$N$161="LA"</formula>
    </cfRule>
  </conditionalFormatting>
  <conditionalFormatting sqref="M161:N165">
    <cfRule type="expression" dxfId="1037" priority="135">
      <formula>$N$161="TR"</formula>
    </cfRule>
  </conditionalFormatting>
  <conditionalFormatting sqref="M166:N168">
    <cfRule type="expression" dxfId="1036" priority="134">
      <formula>$N$166="LA"</formula>
    </cfRule>
  </conditionalFormatting>
  <conditionalFormatting sqref="M166:N170">
    <cfRule type="expression" dxfId="1035" priority="133">
      <formula>$N$166="TR"</formula>
    </cfRule>
  </conditionalFormatting>
  <conditionalFormatting sqref="R141:S143">
    <cfRule type="expression" dxfId="1034" priority="132">
      <formula>$S$141="LA"</formula>
    </cfRule>
  </conditionalFormatting>
  <conditionalFormatting sqref="R141:S145">
    <cfRule type="expression" dxfId="1033" priority="131">
      <formula>$S$141="TR"</formula>
    </cfRule>
  </conditionalFormatting>
  <conditionalFormatting sqref="R146:S148">
    <cfRule type="expression" dxfId="1032" priority="130">
      <formula>$S$146="LA"</formula>
    </cfRule>
  </conditionalFormatting>
  <conditionalFormatting sqref="R146:S150">
    <cfRule type="expression" dxfId="1031" priority="129">
      <formula>$S$146="TR"</formula>
    </cfRule>
  </conditionalFormatting>
  <conditionalFormatting sqref="R151:S153">
    <cfRule type="expression" dxfId="1030" priority="128">
      <formula>$S$151="LA"</formula>
    </cfRule>
  </conditionalFormatting>
  <conditionalFormatting sqref="R151:S155">
    <cfRule type="expression" dxfId="1029" priority="127">
      <formula>$S$151="TR"</formula>
    </cfRule>
  </conditionalFormatting>
  <conditionalFormatting sqref="R156:S158">
    <cfRule type="expression" dxfId="1028" priority="126">
      <formula>$S$156="LA"</formula>
    </cfRule>
  </conditionalFormatting>
  <conditionalFormatting sqref="R156:S160">
    <cfRule type="expression" dxfId="1027" priority="125">
      <formula>$S$156="TR"</formula>
    </cfRule>
  </conditionalFormatting>
  <conditionalFormatting sqref="R161:S163">
    <cfRule type="expression" dxfId="1026" priority="124">
      <formula>$S$161="LA"</formula>
    </cfRule>
  </conditionalFormatting>
  <conditionalFormatting sqref="R161:S165">
    <cfRule type="expression" dxfId="1025" priority="123">
      <formula>$S$161="TR"</formula>
    </cfRule>
  </conditionalFormatting>
  <conditionalFormatting sqref="R166:S168">
    <cfRule type="expression" dxfId="1024" priority="122">
      <formula>$S$166="LA"</formula>
    </cfRule>
  </conditionalFormatting>
  <conditionalFormatting sqref="R166:S170">
    <cfRule type="expression" dxfId="1023" priority="121">
      <formula>$S$166="TR"</formula>
    </cfRule>
  </conditionalFormatting>
  <conditionalFormatting sqref="W141:X143">
    <cfRule type="expression" dxfId="1022" priority="120">
      <formula>$X$141="LA"</formula>
    </cfRule>
  </conditionalFormatting>
  <conditionalFormatting sqref="W141:X145">
    <cfRule type="expression" dxfId="1021" priority="119">
      <formula>$X$141="TR"</formula>
    </cfRule>
  </conditionalFormatting>
  <conditionalFormatting sqref="W146:X148">
    <cfRule type="expression" dxfId="1020" priority="118">
      <formula>$X$146="LA"</formula>
    </cfRule>
  </conditionalFormatting>
  <conditionalFormatting sqref="W146:X150">
    <cfRule type="expression" dxfId="1019" priority="117">
      <formula>$X$146="TR"</formula>
    </cfRule>
  </conditionalFormatting>
  <conditionalFormatting sqref="W151:X153">
    <cfRule type="expression" dxfId="1018" priority="116">
      <formula>$X$151="LA"</formula>
    </cfRule>
  </conditionalFormatting>
  <conditionalFormatting sqref="W151:X155">
    <cfRule type="expression" dxfId="1017" priority="115">
      <formula>$X$151="TR"</formula>
    </cfRule>
  </conditionalFormatting>
  <conditionalFormatting sqref="W156:X158">
    <cfRule type="expression" dxfId="1016" priority="114">
      <formula>$X$156="LA"</formula>
    </cfRule>
  </conditionalFormatting>
  <conditionalFormatting sqref="W156:X160">
    <cfRule type="expression" dxfId="1015" priority="113">
      <formula>$X$156="TR"</formula>
    </cfRule>
  </conditionalFormatting>
  <conditionalFormatting sqref="W161:X163">
    <cfRule type="expression" dxfId="1014" priority="112">
      <formula>$X$161="LA"</formula>
    </cfRule>
  </conditionalFormatting>
  <conditionalFormatting sqref="W161:X165">
    <cfRule type="expression" dxfId="1013" priority="111">
      <formula>$X$161="TR"</formula>
    </cfRule>
  </conditionalFormatting>
  <conditionalFormatting sqref="W166:X168">
    <cfRule type="expression" dxfId="1012" priority="110">
      <formula>$X$166="LA"</formula>
    </cfRule>
  </conditionalFormatting>
  <conditionalFormatting sqref="W166:X170">
    <cfRule type="expression" dxfId="1011" priority="109">
      <formula>$X$166="TR"</formula>
    </cfRule>
  </conditionalFormatting>
  <conditionalFormatting sqref="O141:O145">
    <cfRule type="expression" dxfId="1010" priority="108">
      <formula>$O$141="EF"</formula>
    </cfRule>
  </conditionalFormatting>
  <conditionalFormatting sqref="O146:O150">
    <cfRule type="expression" dxfId="1009" priority="107">
      <formula>$O$146="EF"</formula>
    </cfRule>
  </conditionalFormatting>
  <conditionalFormatting sqref="O151:O155">
    <cfRule type="expression" dxfId="1008" priority="106">
      <formula>$O$151="EF"</formula>
    </cfRule>
  </conditionalFormatting>
  <conditionalFormatting sqref="O156:O160">
    <cfRule type="expression" dxfId="1007" priority="105">
      <formula>$O$156="EF"</formula>
    </cfRule>
  </conditionalFormatting>
  <conditionalFormatting sqref="O161:O165">
    <cfRule type="expression" dxfId="1006" priority="104">
      <formula>$O$161="EF"</formula>
    </cfRule>
  </conditionalFormatting>
  <conditionalFormatting sqref="O166:O170">
    <cfRule type="expression" dxfId="1005" priority="103">
      <formula>$O$166="EF"</formula>
    </cfRule>
  </conditionalFormatting>
  <conditionalFormatting sqref="T141:T145">
    <cfRule type="expression" dxfId="1004" priority="102">
      <formula>$T$141="EF"</formula>
    </cfRule>
  </conditionalFormatting>
  <conditionalFormatting sqref="T146:T150">
    <cfRule type="expression" dxfId="1003" priority="101">
      <formula>$T$146="EF"</formula>
    </cfRule>
  </conditionalFormatting>
  <conditionalFormatting sqref="T151:T155">
    <cfRule type="expression" dxfId="1002" priority="100">
      <formula>$T$151="EF"</formula>
    </cfRule>
  </conditionalFormatting>
  <conditionalFormatting sqref="T156:T160">
    <cfRule type="expression" dxfId="1001" priority="99">
      <formula>$T$156="EF"</formula>
    </cfRule>
  </conditionalFormatting>
  <conditionalFormatting sqref="T161:T165">
    <cfRule type="expression" dxfId="1000" priority="98">
      <formula>$T$161="EF"</formula>
    </cfRule>
  </conditionalFormatting>
  <conditionalFormatting sqref="T166:T170">
    <cfRule type="expression" dxfId="999" priority="97">
      <formula>$T$166="EF"</formula>
    </cfRule>
  </conditionalFormatting>
  <conditionalFormatting sqref="Y141:Y145">
    <cfRule type="expression" dxfId="998" priority="96">
      <formula>$Y$141="EF"</formula>
    </cfRule>
  </conditionalFormatting>
  <conditionalFormatting sqref="Y146:Y150">
    <cfRule type="expression" dxfId="997" priority="95">
      <formula>$Y$146="EF"</formula>
    </cfRule>
  </conditionalFormatting>
  <conditionalFormatting sqref="Y151:Y155">
    <cfRule type="expression" dxfId="996" priority="94">
      <formula>$Y$151="EF"</formula>
    </cfRule>
  </conditionalFormatting>
  <conditionalFormatting sqref="Y156:Y160">
    <cfRule type="expression" dxfId="995" priority="93">
      <formula>$Y$156="EF"</formula>
    </cfRule>
  </conditionalFormatting>
  <conditionalFormatting sqref="Y161:Y165">
    <cfRule type="expression" dxfId="994" priority="92">
      <formula>$Y$161="EF"</formula>
    </cfRule>
  </conditionalFormatting>
  <conditionalFormatting sqref="Y166:Y170">
    <cfRule type="expression" dxfId="993" priority="91">
      <formula>$Y$166="EF"</formula>
    </cfRule>
  </conditionalFormatting>
  <conditionalFormatting sqref="K184:L186">
    <cfRule type="expression" dxfId="992" priority="90">
      <formula>$L$184="LA"</formula>
    </cfRule>
  </conditionalFormatting>
  <conditionalFormatting sqref="K184:L188">
    <cfRule type="expression" dxfId="991" priority="89">
      <formula>$L$184="TR"</formula>
    </cfRule>
  </conditionalFormatting>
  <conditionalFormatting sqref="K189:L191">
    <cfRule type="expression" dxfId="990" priority="88">
      <formula>$L$189="LA"</formula>
    </cfRule>
  </conditionalFormatting>
  <conditionalFormatting sqref="K189:L193">
    <cfRule type="expression" dxfId="989" priority="87">
      <formula>$L$189="TR"</formula>
    </cfRule>
  </conditionalFormatting>
  <conditionalFormatting sqref="K194:L196">
    <cfRule type="expression" dxfId="988" priority="86">
      <formula>$L$194="LA"</formula>
    </cfRule>
  </conditionalFormatting>
  <conditionalFormatting sqref="K194:L198">
    <cfRule type="expression" dxfId="987" priority="85">
      <formula>$L$194="TR"</formula>
    </cfRule>
  </conditionalFormatting>
  <conditionalFormatting sqref="K199:L201">
    <cfRule type="expression" dxfId="986" priority="84">
      <formula>$L$199="LA"</formula>
    </cfRule>
  </conditionalFormatting>
  <conditionalFormatting sqref="K199:L203">
    <cfRule type="expression" dxfId="985" priority="83">
      <formula>$L$199="TR"</formula>
    </cfRule>
  </conditionalFormatting>
  <conditionalFormatting sqref="K204:L206">
    <cfRule type="expression" dxfId="984" priority="82">
      <formula>$L$204="LA"</formula>
    </cfRule>
  </conditionalFormatting>
  <conditionalFormatting sqref="K204:L208">
    <cfRule type="expression" dxfId="983" priority="81">
      <formula>$L$204="TR"</formula>
    </cfRule>
  </conditionalFormatting>
  <conditionalFormatting sqref="K209:L211">
    <cfRule type="expression" dxfId="982" priority="80">
      <formula>$L$209="LA"</formula>
    </cfRule>
  </conditionalFormatting>
  <conditionalFormatting sqref="K209:L213">
    <cfRule type="expression" dxfId="981" priority="79">
      <formula>$L$209="TR"</formula>
    </cfRule>
  </conditionalFormatting>
  <conditionalFormatting sqref="P184:Q186">
    <cfRule type="expression" dxfId="980" priority="78">
      <formula>$Q$184="LA"</formula>
    </cfRule>
  </conditionalFormatting>
  <conditionalFormatting sqref="P184:Q188">
    <cfRule type="expression" dxfId="979" priority="77">
      <formula>$Q$184="TR"</formula>
    </cfRule>
  </conditionalFormatting>
  <conditionalFormatting sqref="P189:Q191">
    <cfRule type="expression" dxfId="978" priority="76">
      <formula>$Q$189="LA"</formula>
    </cfRule>
  </conditionalFormatting>
  <conditionalFormatting sqref="P189:Q193">
    <cfRule type="expression" dxfId="977" priority="75">
      <formula>$Q$189="TR"</formula>
    </cfRule>
  </conditionalFormatting>
  <conditionalFormatting sqref="P194:Q196">
    <cfRule type="expression" dxfId="976" priority="74">
      <formula>$Q$194="LA"</formula>
    </cfRule>
  </conditionalFormatting>
  <conditionalFormatting sqref="P194:Q198">
    <cfRule type="expression" dxfId="975" priority="73">
      <formula>$Q$194="TR"</formula>
    </cfRule>
  </conditionalFormatting>
  <conditionalFormatting sqref="P199:Q201">
    <cfRule type="expression" dxfId="974" priority="72">
      <formula>$Q$199="LA"</formula>
    </cfRule>
  </conditionalFormatting>
  <conditionalFormatting sqref="P199:Q203">
    <cfRule type="expression" dxfId="973" priority="71">
      <formula>$Q$199="TR"</formula>
    </cfRule>
  </conditionalFormatting>
  <conditionalFormatting sqref="P204:Q206">
    <cfRule type="expression" dxfId="972" priority="70">
      <formula>$Q$204="LA"</formula>
    </cfRule>
  </conditionalFormatting>
  <conditionalFormatting sqref="P204:Q208">
    <cfRule type="expression" dxfId="971" priority="69">
      <formula>$Q$204="TR"</formula>
    </cfRule>
  </conditionalFormatting>
  <conditionalFormatting sqref="P209:Q211">
    <cfRule type="expression" dxfId="970" priority="68">
      <formula>$Q$209="LA"</formula>
    </cfRule>
  </conditionalFormatting>
  <conditionalFormatting sqref="P209:Q213">
    <cfRule type="expression" dxfId="969" priority="67">
      <formula>$Q$209="TR"</formula>
    </cfRule>
  </conditionalFormatting>
  <conditionalFormatting sqref="U184:V186">
    <cfRule type="expression" dxfId="968" priority="66">
      <formula>$V$184="LA"</formula>
    </cfRule>
  </conditionalFormatting>
  <conditionalFormatting sqref="U184:V188">
    <cfRule type="expression" dxfId="967" priority="65">
      <formula>$V$184="TR"</formula>
    </cfRule>
  </conditionalFormatting>
  <conditionalFormatting sqref="U189:V191">
    <cfRule type="expression" dxfId="966" priority="64">
      <formula>$V$189="LA"</formula>
    </cfRule>
  </conditionalFormatting>
  <conditionalFormatting sqref="U189:V193">
    <cfRule type="expression" dxfId="965" priority="63">
      <formula>$V$189="TR"</formula>
    </cfRule>
  </conditionalFormatting>
  <conditionalFormatting sqref="U194:V196">
    <cfRule type="expression" dxfId="964" priority="62">
      <formula>$V$194="LA"</formula>
    </cfRule>
  </conditionalFormatting>
  <conditionalFormatting sqref="U194:V198">
    <cfRule type="expression" dxfId="963" priority="61">
      <formula>$V$194="TR"</formula>
    </cfRule>
  </conditionalFormatting>
  <conditionalFormatting sqref="U199:V201">
    <cfRule type="expression" dxfId="962" priority="60">
      <formula>$V$199="LA"</formula>
    </cfRule>
  </conditionalFormatting>
  <conditionalFormatting sqref="U199:V203">
    <cfRule type="expression" dxfId="961" priority="59">
      <formula>$V$199="TR"</formula>
    </cfRule>
  </conditionalFormatting>
  <conditionalFormatting sqref="U204:V206">
    <cfRule type="expression" dxfId="960" priority="58">
      <formula>$V$204="LA"</formula>
    </cfRule>
  </conditionalFormatting>
  <conditionalFormatting sqref="U204:V208">
    <cfRule type="expression" dxfId="959" priority="57">
      <formula>$V$204="TR"</formula>
    </cfRule>
  </conditionalFormatting>
  <conditionalFormatting sqref="U209:V211">
    <cfRule type="expression" dxfId="958" priority="56">
      <formula>$V$209="LA"</formula>
    </cfRule>
  </conditionalFormatting>
  <conditionalFormatting sqref="U209:V213">
    <cfRule type="expression" dxfId="957" priority="55">
      <formula>$V$209="TR"</formula>
    </cfRule>
  </conditionalFormatting>
  <conditionalFormatting sqref="M184:N186">
    <cfRule type="expression" dxfId="956" priority="54">
      <formula>$N$184="LA"</formula>
    </cfRule>
  </conditionalFormatting>
  <conditionalFormatting sqref="M184:N188">
    <cfRule type="expression" dxfId="955" priority="53">
      <formula>$N$184="TR"</formula>
    </cfRule>
  </conditionalFormatting>
  <conditionalFormatting sqref="M189:N191">
    <cfRule type="expression" dxfId="954" priority="52">
      <formula>$N$189="LA"</formula>
    </cfRule>
  </conditionalFormatting>
  <conditionalFormatting sqref="M189:N193">
    <cfRule type="expression" dxfId="953" priority="51">
      <formula>$N$189="TR"</formula>
    </cfRule>
  </conditionalFormatting>
  <conditionalFormatting sqref="M194:N196">
    <cfRule type="expression" dxfId="952" priority="50">
      <formula>$N$194="LA"</formula>
    </cfRule>
  </conditionalFormatting>
  <conditionalFormatting sqref="M194:N198">
    <cfRule type="expression" dxfId="951" priority="49">
      <formula>$N$194="TR"</formula>
    </cfRule>
  </conditionalFormatting>
  <conditionalFormatting sqref="M199:N201">
    <cfRule type="expression" dxfId="950" priority="48">
      <formula>$N$199="LA"</formula>
    </cfRule>
  </conditionalFormatting>
  <conditionalFormatting sqref="M199:N203">
    <cfRule type="expression" dxfId="949" priority="47">
      <formula>$N$199="TR"</formula>
    </cfRule>
  </conditionalFormatting>
  <conditionalFormatting sqref="M204:N206">
    <cfRule type="expression" dxfId="948" priority="46">
      <formula>$N$204="LA"</formula>
    </cfRule>
  </conditionalFormatting>
  <conditionalFormatting sqref="M204:N208">
    <cfRule type="expression" dxfId="947" priority="45">
      <formula>$N$204="TR"</formula>
    </cfRule>
  </conditionalFormatting>
  <conditionalFormatting sqref="M209:N211">
    <cfRule type="expression" dxfId="946" priority="44">
      <formula>$N$209="LA"</formula>
    </cfRule>
  </conditionalFormatting>
  <conditionalFormatting sqref="M209:N213">
    <cfRule type="expression" dxfId="945" priority="43">
      <formula>$N$209="TR"</formula>
    </cfRule>
  </conditionalFormatting>
  <conditionalFormatting sqref="R184:S186">
    <cfRule type="expression" dxfId="944" priority="42">
      <formula>$S$184="LA"</formula>
    </cfRule>
  </conditionalFormatting>
  <conditionalFormatting sqref="R184:S188">
    <cfRule type="expression" dxfId="943" priority="41">
      <formula>$S$184="TR"</formula>
    </cfRule>
  </conditionalFormatting>
  <conditionalFormatting sqref="R189:S191">
    <cfRule type="expression" dxfId="942" priority="40">
      <formula>$S$189="LA"</formula>
    </cfRule>
  </conditionalFormatting>
  <conditionalFormatting sqref="R189:S193">
    <cfRule type="expression" dxfId="941" priority="39">
      <formula>$S$189="TR"</formula>
    </cfRule>
  </conditionalFormatting>
  <conditionalFormatting sqref="R194:S196">
    <cfRule type="expression" dxfId="940" priority="38">
      <formula>$S$194="LA"</formula>
    </cfRule>
  </conditionalFormatting>
  <conditionalFormatting sqref="R194:S198">
    <cfRule type="expression" dxfId="939" priority="37">
      <formula>$S$194="TR"</formula>
    </cfRule>
  </conditionalFormatting>
  <conditionalFormatting sqref="R199:S201">
    <cfRule type="expression" dxfId="938" priority="36">
      <formula>$S$199="LA"</formula>
    </cfRule>
  </conditionalFormatting>
  <conditionalFormatting sqref="R199:S203">
    <cfRule type="expression" dxfId="937" priority="35">
      <formula>$S$199="TR"</formula>
    </cfRule>
  </conditionalFormatting>
  <conditionalFormatting sqref="R204:S206">
    <cfRule type="expression" dxfId="936" priority="34">
      <formula>$S$204="LA"</formula>
    </cfRule>
  </conditionalFormatting>
  <conditionalFormatting sqref="R204:S208">
    <cfRule type="expression" dxfId="935" priority="33">
      <formula>$S$204="TR"</formula>
    </cfRule>
  </conditionalFormatting>
  <conditionalFormatting sqref="R209:S211">
    <cfRule type="expression" dxfId="934" priority="32">
      <formula>$S$209="LA"</formula>
    </cfRule>
  </conditionalFormatting>
  <conditionalFormatting sqref="R209:S213">
    <cfRule type="expression" dxfId="933" priority="31">
      <formula>$S$209="TR"</formula>
    </cfRule>
  </conditionalFormatting>
  <conditionalFormatting sqref="W184:X186">
    <cfRule type="expression" dxfId="932" priority="30">
      <formula>$X$184="LA"</formula>
    </cfRule>
  </conditionalFormatting>
  <conditionalFormatting sqref="W184:X188">
    <cfRule type="expression" dxfId="931" priority="29">
      <formula>$X$184="TR"</formula>
    </cfRule>
  </conditionalFormatting>
  <conditionalFormatting sqref="W189:X191">
    <cfRule type="expression" dxfId="930" priority="28">
      <formula>$X$189="LA"</formula>
    </cfRule>
  </conditionalFormatting>
  <conditionalFormatting sqref="W189:X193">
    <cfRule type="expression" dxfId="929" priority="27">
      <formula>$X$189="TR"</formula>
    </cfRule>
  </conditionalFormatting>
  <conditionalFormatting sqref="W194:X196">
    <cfRule type="expression" dxfId="928" priority="26">
      <formula>$X$194="LA"</formula>
    </cfRule>
  </conditionalFormatting>
  <conditionalFormatting sqref="W194:X198">
    <cfRule type="expression" dxfId="927" priority="25">
      <formula>$X$194="TR"</formula>
    </cfRule>
  </conditionalFormatting>
  <conditionalFormatting sqref="W199:X201">
    <cfRule type="expression" dxfId="926" priority="24">
      <formula>$X$199="LA"</formula>
    </cfRule>
  </conditionalFormatting>
  <conditionalFormatting sqref="W199:X203">
    <cfRule type="expression" dxfId="925" priority="23">
      <formula>$X$199="TR"</formula>
    </cfRule>
  </conditionalFormatting>
  <conditionalFormatting sqref="W204:X206">
    <cfRule type="expression" dxfId="924" priority="22">
      <formula>$X$204="LA"</formula>
    </cfRule>
  </conditionalFormatting>
  <conditionalFormatting sqref="W204:X208">
    <cfRule type="expression" dxfId="923" priority="21">
      <formula>$X$204="TR"</formula>
    </cfRule>
  </conditionalFormatting>
  <conditionalFormatting sqref="W209:X211">
    <cfRule type="expression" dxfId="922" priority="20">
      <formula>$X$209="LA"</formula>
    </cfRule>
  </conditionalFormatting>
  <conditionalFormatting sqref="W209:X213">
    <cfRule type="expression" dxfId="921" priority="19">
      <formula>$X$209="TR"</formula>
    </cfRule>
  </conditionalFormatting>
  <conditionalFormatting sqref="O184:O188">
    <cfRule type="expression" dxfId="920" priority="18">
      <formula>$O$184="EF"</formula>
    </cfRule>
  </conditionalFormatting>
  <conditionalFormatting sqref="O189:O193">
    <cfRule type="expression" dxfId="919" priority="17">
      <formula>$O$189="EF"</formula>
    </cfRule>
  </conditionalFormatting>
  <conditionalFormatting sqref="O194:O198">
    <cfRule type="expression" dxfId="918" priority="16">
      <formula>$O$194="EF"</formula>
    </cfRule>
  </conditionalFormatting>
  <conditionalFormatting sqref="O199:O203">
    <cfRule type="expression" dxfId="917" priority="15">
      <formula>$O$199="EF"</formula>
    </cfRule>
  </conditionalFormatting>
  <conditionalFormatting sqref="O204:O208">
    <cfRule type="expression" dxfId="916" priority="14">
      <formula>$O$204="EF"</formula>
    </cfRule>
  </conditionalFormatting>
  <conditionalFormatting sqref="O209:O213">
    <cfRule type="expression" dxfId="915" priority="13">
      <formula>$O$209="EF"</formula>
    </cfRule>
  </conditionalFormatting>
  <conditionalFormatting sqref="T184:T188">
    <cfRule type="expression" dxfId="914" priority="12">
      <formula>$T$184="EF"</formula>
    </cfRule>
  </conditionalFormatting>
  <conditionalFormatting sqref="T189:T193">
    <cfRule type="expression" dxfId="913" priority="11">
      <formula>$T$189="EF"</formula>
    </cfRule>
  </conditionalFormatting>
  <conditionalFormatting sqref="T194:T198">
    <cfRule type="expression" dxfId="912" priority="10">
      <formula>$T$194="EF"</formula>
    </cfRule>
  </conditionalFormatting>
  <conditionalFormatting sqref="T199:T203">
    <cfRule type="expression" dxfId="911" priority="9">
      <formula>$T$199="EF"</formula>
    </cfRule>
  </conditionalFormatting>
  <conditionalFormatting sqref="T204:T208">
    <cfRule type="expression" dxfId="910" priority="8">
      <formula>$T$204="EF"</formula>
    </cfRule>
  </conditionalFormatting>
  <conditionalFormatting sqref="T209:T213">
    <cfRule type="expression" dxfId="909" priority="7">
      <formula>$T$209="EF"</formula>
    </cfRule>
  </conditionalFormatting>
  <conditionalFormatting sqref="Y184:Y188">
    <cfRule type="expression" dxfId="908" priority="6">
      <formula>$Y$184="EF"</formula>
    </cfRule>
  </conditionalFormatting>
  <conditionalFormatting sqref="Y189:Y193">
    <cfRule type="expression" dxfId="907" priority="5">
      <formula>$Y$189="EF"</formula>
    </cfRule>
  </conditionalFormatting>
  <conditionalFormatting sqref="Y194:Y198">
    <cfRule type="expression" dxfId="906" priority="4">
      <formula>$Y$194="EF"</formula>
    </cfRule>
  </conditionalFormatting>
  <conditionalFormatting sqref="Y199:Y203">
    <cfRule type="expression" dxfId="905" priority="3">
      <formula>$Y$199="EF"</formula>
    </cfRule>
  </conditionalFormatting>
  <conditionalFormatting sqref="Y204:Y208">
    <cfRule type="expression" dxfId="904" priority="2">
      <formula>$Y$204="EF"</formula>
    </cfRule>
  </conditionalFormatting>
  <conditionalFormatting sqref="Y209:Y213">
    <cfRule type="expression" dxfId="903" priority="1">
      <formula>$Y$209="EF"</formula>
    </cfRule>
  </conditionalFormatting>
  <dataValidations count="2">
    <dataValidation type="list" allowBlank="1" showInputMessage="1" showErrorMessage="1" sqref="N12 V37 V32 L17 L22 L27 L32 L37 Q12 Q17 Q22 Q27 Q32 Q37 V12 V17 V22 V27 L12 L55 Q55 V55 L60 Q60 V60 L65 Q65 V65 L70 Q70 V70 L75 Q75 V75 L80 Q80 V80 L98 Q98 V98 L103 Q103 V103 L108 Q108 V108 L113 Q113 V113 L118 Q118 V118 L123 Q123 V123 L141 Q141 V141 L146 Q146 V146 L151 Q151 V151 L156 Q156 V156 L161 Q161 V161 L166 Q166 V166 L184 Q184 V184 L189 Q189 V189 L194 Q194 V194 L199 Q199 V199 L204 Q204 V204 L209 Q209 V209 N17 N22 N27 N32 N37 S12 S17 S22 S27 S32 S37 X12 X17 X22 X27 X32 X37 N55 S55 X55 N60 S60 X60 N65 S65 X65 N70 S70 X70 N75 S75 X75 N80 S80 X80 N98 S98 X98 N103 S103 X103 N108 S108 X108 N113 S113 X113 N118 S118 X118 N123 S123 X123 N141 S141 X141 N146 S146 X146 N151 S151 X151 N156 S156 X156 N161 S161 X161 N166 S166 X166 N184 S184 X184 N189 S189 X189 N194 S194 X194 N199 S199 X199 N204 S204 X204 N209 S209 X209">
      <formula1>"LA,TR"</formula1>
    </dataValidation>
    <dataValidation type="list" allowBlank="1" showInputMessage="1" showErrorMessage="1" sqref="O12 O17 O22 O27 O32 O37 T12 T17 T22 T27 T32 T37 Y12 Y17 Y22 Y27 Y32 Y37 O55 O60 O65 O70 O75 O80 T55 T60 T65 T70 T75 T80 Y55 Y60 Y65 Y70 Y75 Y80 O98 O103 O108 O113 O118 O123 T98 T103 T108 T113 T118 T123 Y98 Y103 Y108 Y113 Y118 Y123 O141 O146 O151 O156 O161 O166 T141 T146 T151 T156 T161 T166 Y141 Y146 Y151 Y156 Y161 Y166 O184 O189 O194 O199 O204 O209 T184 T189 T194 T199 T204 T209 Y184 Y189 Y194 Y199 Y204 Y209">
      <formula1>"EF"</formula1>
    </dataValidation>
  </dataValidations>
  <printOptions horizontalCentered="1" verticalCentered="1"/>
  <pageMargins left="0.70866141732283472" right="0.70866141732283472" top="0.74803149606299213" bottom="0.74803149606299213" header="0.31496062992125984" footer="0.31496062992125984"/>
  <pageSetup paperSize="9" scale="67" fitToHeight="5"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13"/>
  <sheetViews>
    <sheetView showGridLines="0" topLeftCell="A136" zoomScale="80" zoomScaleNormal="80" workbookViewId="0">
      <selection activeCell="K210" sqref="K210"/>
    </sheetView>
  </sheetViews>
  <sheetFormatPr baseColWidth="10" defaultRowHeight="15" x14ac:dyDescent="0.25"/>
  <cols>
    <col min="1" max="1" width="11.42578125" style="1" customWidth="1"/>
    <col min="2" max="2" width="6" style="1" customWidth="1"/>
    <col min="3" max="3" width="8.5703125" style="1" customWidth="1"/>
    <col min="4" max="4" width="8.7109375" style="1" customWidth="1"/>
    <col min="5" max="5" width="4" style="1" customWidth="1"/>
    <col min="6" max="6" width="11.42578125" style="1"/>
    <col min="7" max="7" width="6" style="1" customWidth="1"/>
    <col min="8" max="8" width="8.5703125" style="1" customWidth="1"/>
    <col min="9" max="9" width="8.7109375" style="1" customWidth="1"/>
    <col min="10" max="10" width="4" style="1" customWidth="1"/>
    <col min="11" max="11" width="11.42578125" style="1" customWidth="1"/>
    <col min="12" max="12" width="6" style="1" customWidth="1"/>
    <col min="13" max="13" width="8.5703125" style="1" customWidth="1"/>
    <col min="14" max="14" width="8.7109375" style="1" customWidth="1"/>
    <col min="15" max="15" width="4" style="1" customWidth="1"/>
    <col min="16" max="16" width="11.42578125" style="1"/>
    <col min="17" max="17" width="6" style="1" customWidth="1"/>
    <col min="18" max="18" width="8.5703125" style="1" customWidth="1"/>
    <col min="19" max="19" width="8.7109375" style="1" customWidth="1"/>
    <col min="20" max="20" width="4" style="1" customWidth="1"/>
    <col min="21" max="21" width="11.42578125" style="1"/>
    <col min="22" max="22" width="6" style="1" customWidth="1"/>
    <col min="23" max="23" width="8.5703125" style="1" customWidth="1"/>
    <col min="24" max="24" width="8.7109375" style="1" customWidth="1"/>
    <col min="25" max="25" width="4" style="1" customWidth="1"/>
    <col min="26" max="26" width="16.42578125" style="1" bestFit="1" customWidth="1"/>
    <col min="27" max="27" width="11.42578125" style="1" customWidth="1"/>
    <col min="28" max="36" width="0" style="1" hidden="1" customWidth="1"/>
    <col min="37" max="16384" width="11.42578125" style="1"/>
  </cols>
  <sheetData>
    <row r="1" spans="1:36" ht="62.25" thickBot="1" x14ac:dyDescent="0.95">
      <c r="A1" s="159">
        <v>42506</v>
      </c>
      <c r="B1" s="160"/>
      <c r="C1" s="160"/>
      <c r="D1" s="160"/>
      <c r="E1" s="160"/>
      <c r="F1" s="160"/>
      <c r="G1" s="160"/>
      <c r="H1" s="160"/>
      <c r="I1" s="160"/>
      <c r="J1" s="160"/>
      <c r="K1" s="160"/>
      <c r="L1" s="160"/>
      <c r="M1" s="160"/>
      <c r="N1" s="160"/>
      <c r="O1" s="160"/>
      <c r="P1" s="160"/>
      <c r="Q1" s="160"/>
      <c r="R1" s="160"/>
      <c r="S1" s="160"/>
      <c r="T1" s="160"/>
      <c r="U1" s="160"/>
      <c r="V1" s="160"/>
      <c r="W1" s="160"/>
      <c r="X1" s="160"/>
      <c r="Y1" s="161"/>
    </row>
    <row r="2" spans="1:36" ht="21" customHeight="1" x14ac:dyDescent="0.9">
      <c r="A2" s="2"/>
      <c r="B2" s="2"/>
      <c r="C2" s="2"/>
      <c r="D2" s="2"/>
      <c r="E2" s="2"/>
      <c r="F2" s="2"/>
      <c r="G2" s="2"/>
      <c r="H2" s="2"/>
      <c r="I2" s="2"/>
      <c r="J2" s="2"/>
      <c r="K2" s="2"/>
      <c r="L2" s="2"/>
      <c r="M2" s="2"/>
      <c r="N2" s="2"/>
      <c r="O2" s="2"/>
      <c r="P2" s="2"/>
      <c r="Q2" s="2"/>
      <c r="R2" s="2"/>
      <c r="S2" s="2"/>
      <c r="T2" s="2"/>
      <c r="U2" s="2"/>
      <c r="V2" s="2"/>
      <c r="W2" s="2"/>
      <c r="X2" s="2"/>
      <c r="Y2" s="2"/>
    </row>
    <row r="3" spans="1:36" ht="21" customHeight="1" x14ac:dyDescent="0.9">
      <c r="A3" s="2"/>
      <c r="B3" s="2"/>
      <c r="C3" s="2"/>
      <c r="D3" s="2"/>
      <c r="E3" s="2"/>
      <c r="F3" s="2"/>
      <c r="G3" s="2"/>
      <c r="H3" s="2"/>
      <c r="I3" s="2"/>
      <c r="J3" s="2"/>
      <c r="K3" s="2"/>
      <c r="L3" s="2"/>
      <c r="M3" s="2"/>
      <c r="N3" s="2"/>
      <c r="O3" s="2"/>
      <c r="P3" s="2"/>
      <c r="Q3" s="2"/>
      <c r="R3" s="2"/>
      <c r="S3" s="2"/>
      <c r="T3" s="2"/>
      <c r="U3" s="2"/>
      <c r="V3" s="2"/>
      <c r="W3" s="2"/>
      <c r="X3" s="2"/>
      <c r="Y3" s="2"/>
    </row>
    <row r="4" spans="1:36" ht="21" x14ac:dyDescent="0.35">
      <c r="A4" s="162" t="s">
        <v>0</v>
      </c>
      <c r="B4" s="162"/>
      <c r="C4" s="162"/>
      <c r="D4" s="162"/>
      <c r="E4" s="51"/>
      <c r="F4" s="162" t="s">
        <v>1</v>
      </c>
      <c r="G4" s="162"/>
      <c r="H4" s="162"/>
      <c r="I4" s="162"/>
      <c r="J4" s="51"/>
      <c r="K4" s="162" t="s">
        <v>2</v>
      </c>
      <c r="L4" s="162"/>
      <c r="M4" s="162"/>
      <c r="N4" s="162"/>
      <c r="O4" s="51"/>
      <c r="P4" s="162" t="s">
        <v>3</v>
      </c>
      <c r="Q4" s="162"/>
      <c r="R4" s="162"/>
      <c r="S4" s="162"/>
      <c r="T4" s="51"/>
      <c r="U4" s="162" t="s">
        <v>4</v>
      </c>
      <c r="V4" s="162"/>
      <c r="W4" s="162"/>
      <c r="X4" s="162"/>
      <c r="Y4" s="51"/>
    </row>
    <row r="5" spans="1:36" x14ac:dyDescent="0.25">
      <c r="A5" s="3" t="s">
        <v>5</v>
      </c>
      <c r="B5" s="3"/>
      <c r="C5" s="3"/>
      <c r="D5" s="3">
        <f>SUM(G16,L16,L21,L26,L31,L36,L41,Q16,Q21,Q26,Q31,Q36,Q41,V16,V21,V26,V31,V36,V41)</f>
        <v>0</v>
      </c>
      <c r="E5" s="4"/>
      <c r="F5" s="5" t="s">
        <v>6</v>
      </c>
      <c r="G5" s="5"/>
      <c r="H5" s="5"/>
      <c r="I5" s="5">
        <f>SUM(I14,N14,N19,N24,N29,N34,N39,S14,S19,S24,S29,S34,S39,X14,X19,X24,X29,X34,X39)</f>
        <v>0</v>
      </c>
      <c r="J5" s="4"/>
      <c r="K5" s="6" t="s">
        <v>7</v>
      </c>
      <c r="L5" s="6"/>
      <c r="M5" s="6"/>
      <c r="N5" s="6">
        <f>AB12</f>
        <v>0</v>
      </c>
      <c r="O5" s="4"/>
      <c r="P5" s="7" t="s">
        <v>8</v>
      </c>
      <c r="Q5" s="8"/>
      <c r="R5" s="8"/>
      <c r="S5" s="8">
        <f>AE12</f>
        <v>0</v>
      </c>
      <c r="T5" s="4"/>
      <c r="U5" s="9" t="s">
        <v>9</v>
      </c>
      <c r="V5" s="9"/>
      <c r="W5" s="9"/>
      <c r="X5" s="9">
        <f>AG12-AI12</f>
        <v>0</v>
      </c>
      <c r="Y5" s="4"/>
      <c r="AB5" s="9" t="s">
        <v>9</v>
      </c>
      <c r="AC5" s="9"/>
      <c r="AD5" s="9">
        <f>SUM(X5,X48,X91,X134,X177,X220)</f>
        <v>16</v>
      </c>
    </row>
    <row r="6" spans="1:36" x14ac:dyDescent="0.25">
      <c r="A6" s="10" t="s">
        <v>10</v>
      </c>
      <c r="B6" s="10"/>
      <c r="C6" s="10"/>
      <c r="D6" s="10">
        <f>SUM(G14,L14,L19,L24,L29,L34,L39,Q14,Q19,Q24,Q29,Q34,Q39,V14,V19,V24,V29,V34,V39)</f>
        <v>0</v>
      </c>
      <c r="F6" s="5" t="s">
        <v>11</v>
      </c>
      <c r="G6" s="5"/>
      <c r="H6" s="5"/>
      <c r="I6" s="5">
        <f>D6-I5</f>
        <v>0</v>
      </c>
      <c r="K6" s="6" t="s">
        <v>12</v>
      </c>
      <c r="L6" s="6"/>
      <c r="M6" s="6"/>
      <c r="N6" s="6">
        <f>AC12</f>
        <v>0</v>
      </c>
      <c r="P6" s="8" t="s">
        <v>13</v>
      </c>
      <c r="Q6" s="8"/>
      <c r="R6" s="8"/>
      <c r="S6" s="11">
        <f>AF12-AE12</f>
        <v>0</v>
      </c>
      <c r="U6" s="9" t="s">
        <v>14</v>
      </c>
      <c r="V6" s="9"/>
      <c r="W6" s="9"/>
      <c r="X6" s="9">
        <f>AH12-AJ12</f>
        <v>0</v>
      </c>
      <c r="AB6" s="9" t="s">
        <v>14</v>
      </c>
      <c r="AC6" s="9"/>
      <c r="AD6" s="9">
        <f>SUM(X6,X49,X92,X135,X178,X221)</f>
        <v>1787</v>
      </c>
    </row>
    <row r="7" spans="1:36" x14ac:dyDescent="0.25">
      <c r="A7" s="12" t="s">
        <v>15</v>
      </c>
      <c r="B7" s="12"/>
      <c r="C7" s="12"/>
      <c r="D7" s="12">
        <f>SUM(G15,L15,L20,L25,L30,L35,L40,Q15,Q20,Q25,Q30,Q35,Q40,V15,V20,V25,V30,V35,V40)</f>
        <v>0</v>
      </c>
      <c r="K7" s="6" t="s">
        <v>16</v>
      </c>
      <c r="L7" s="6"/>
      <c r="M7" s="6"/>
      <c r="N7" s="6">
        <f>AD12</f>
        <v>0</v>
      </c>
      <c r="AB7" s="8" t="s">
        <v>13</v>
      </c>
      <c r="AC7" s="8"/>
      <c r="AD7" s="11">
        <f>SUM(S6,S49,S92,S135,S178)</f>
        <v>0</v>
      </c>
    </row>
    <row r="8" spans="1:36" x14ac:dyDescent="0.25">
      <c r="A8" s="13" t="s">
        <v>17</v>
      </c>
      <c r="B8" s="13"/>
      <c r="C8" s="13"/>
      <c r="D8" s="13">
        <f>COUNTA(F12,K12,K17,K22,K27,K32,K37,P12,P17,P22,P27,P32,P37,U12,U17,U22,U27,U32,U37)</f>
        <v>0</v>
      </c>
    </row>
    <row r="9" spans="1:36" s="14" customFormat="1" x14ac:dyDescent="0.25">
      <c r="K9" s="6" t="s">
        <v>18</v>
      </c>
      <c r="L9" s="6"/>
      <c r="M9" s="6"/>
      <c r="N9" s="6">
        <f>D6-N5</f>
        <v>0</v>
      </c>
      <c r="P9" s="7" t="s">
        <v>19</v>
      </c>
      <c r="Q9" s="8"/>
      <c r="R9" s="8"/>
      <c r="S9" s="8">
        <f>I5-S5</f>
        <v>0</v>
      </c>
    </row>
    <row r="10" spans="1:36" s="14" customFormat="1" ht="15.75" thickBot="1" x14ac:dyDescent="0.3">
      <c r="K10" s="6" t="s">
        <v>20</v>
      </c>
      <c r="L10" s="6"/>
      <c r="M10" s="6"/>
      <c r="N10" s="6">
        <f>D7-N6</f>
        <v>0</v>
      </c>
      <c r="P10" s="15"/>
    </row>
    <row r="11" spans="1:36" ht="15.75" thickBot="1" x14ac:dyDescent="0.3">
      <c r="A11" s="164" t="s">
        <v>21</v>
      </c>
      <c r="B11" s="165"/>
      <c r="C11" s="165"/>
      <c r="D11" s="165"/>
      <c r="E11" s="166"/>
      <c r="F11" s="164" t="s">
        <v>22</v>
      </c>
      <c r="G11" s="165"/>
      <c r="H11" s="165"/>
      <c r="I11" s="165"/>
      <c r="J11" s="166"/>
      <c r="K11" s="164" t="s">
        <v>23</v>
      </c>
      <c r="L11" s="165"/>
      <c r="M11" s="165"/>
      <c r="N11" s="165"/>
      <c r="O11" s="166"/>
      <c r="P11" s="164" t="s">
        <v>24</v>
      </c>
      <c r="Q11" s="165"/>
      <c r="R11" s="165"/>
      <c r="S11" s="165"/>
      <c r="T11" s="166"/>
      <c r="U11" s="164" t="s">
        <v>25</v>
      </c>
      <c r="V11" s="165"/>
      <c r="W11" s="165"/>
      <c r="X11" s="165"/>
      <c r="Y11" s="166"/>
      <c r="AB11" s="163" t="s">
        <v>30</v>
      </c>
      <c r="AC11" s="163"/>
      <c r="AD11" s="163"/>
      <c r="AE11" s="163" t="s">
        <v>31</v>
      </c>
      <c r="AF11" s="163"/>
      <c r="AG11" s="163" t="s">
        <v>32</v>
      </c>
      <c r="AH11" s="163"/>
      <c r="AI11" s="163"/>
      <c r="AJ11" s="163"/>
    </row>
    <row r="12" spans="1:36" x14ac:dyDescent="0.25">
      <c r="A12" s="16"/>
      <c r="B12" s="17"/>
      <c r="C12" s="17"/>
      <c r="D12" s="17"/>
      <c r="E12" s="18"/>
      <c r="F12" s="52"/>
      <c r="G12" s="20"/>
      <c r="H12" s="21"/>
      <c r="I12" s="21"/>
      <c r="J12" s="22"/>
      <c r="K12" s="19"/>
      <c r="L12" s="55"/>
      <c r="M12" s="43"/>
      <c r="N12" s="56"/>
      <c r="O12" s="57"/>
      <c r="P12" s="19"/>
      <c r="Q12" s="55"/>
      <c r="R12" s="43"/>
      <c r="S12" s="56"/>
      <c r="T12" s="57"/>
      <c r="U12" s="24"/>
      <c r="V12" s="55"/>
      <c r="W12" s="43"/>
      <c r="X12" s="56"/>
      <c r="Y12" s="57"/>
      <c r="AB12" s="1">
        <f t="shared" ref="AB12:AJ12" si="0">SUM(AB13:AB30)</f>
        <v>0</v>
      </c>
      <c r="AC12" s="1">
        <f t="shared" si="0"/>
        <v>0</v>
      </c>
      <c r="AD12" s="1">
        <f t="shared" si="0"/>
        <v>0</v>
      </c>
      <c r="AE12" s="1">
        <f t="shared" si="0"/>
        <v>0</v>
      </c>
      <c r="AF12" s="1">
        <f t="shared" si="0"/>
        <v>0</v>
      </c>
      <c r="AG12" s="1">
        <f t="shared" si="0"/>
        <v>0</v>
      </c>
      <c r="AH12" s="1">
        <f t="shared" si="0"/>
        <v>0</v>
      </c>
      <c r="AI12" s="1">
        <f t="shared" si="0"/>
        <v>0</v>
      </c>
      <c r="AJ12" s="1">
        <f t="shared" si="0"/>
        <v>0</v>
      </c>
    </row>
    <row r="13" spans="1:36" x14ac:dyDescent="0.25">
      <c r="A13" s="25"/>
      <c r="B13" s="26"/>
      <c r="C13" s="26"/>
      <c r="D13" s="26"/>
      <c r="E13" s="27"/>
      <c r="F13" s="32"/>
      <c r="G13" s="15"/>
      <c r="H13" s="15"/>
      <c r="I13" s="15"/>
      <c r="J13" s="29"/>
      <c r="K13" s="28"/>
      <c r="L13" s="28"/>
      <c r="M13" s="44"/>
      <c r="N13" s="45"/>
      <c r="O13" s="29"/>
      <c r="P13" s="28"/>
      <c r="Q13" s="28"/>
      <c r="R13" s="44"/>
      <c r="S13" s="45"/>
      <c r="T13" s="29"/>
      <c r="U13" s="24"/>
      <c r="V13" s="28"/>
      <c r="W13" s="44"/>
      <c r="X13" s="45"/>
      <c r="Y13" s="29"/>
      <c r="AB13" s="14" t="str">
        <f>IF(L12="TR",L14,"")</f>
        <v/>
      </c>
      <c r="AC13" s="14" t="str">
        <f>IF(L12="TR",L15,"")</f>
        <v/>
      </c>
      <c r="AD13" s="14" t="str">
        <f>IF(L12="TR",L16,"")</f>
        <v/>
      </c>
      <c r="AE13" s="14" t="str">
        <f>IF(N12="TR",N14,"")</f>
        <v/>
      </c>
      <c r="AF13" s="14" t="str">
        <f>IF(L12="TR",N14,"")</f>
        <v/>
      </c>
      <c r="AG13" s="14" t="str">
        <f>IF(N12="TR",1,"")</f>
        <v/>
      </c>
      <c r="AH13" s="14" t="str">
        <f>IF(N12="TR",L14,"")</f>
        <v/>
      </c>
      <c r="AI13" s="14" t="str">
        <f>IF(O12="EF",1,"")</f>
        <v/>
      </c>
      <c r="AJ13" s="14" t="str">
        <f>IF(O12="EF",L14,"")</f>
        <v/>
      </c>
    </row>
    <row r="14" spans="1:36" x14ac:dyDescent="0.25">
      <c r="A14" s="25"/>
      <c r="B14" s="26"/>
      <c r="C14" s="26"/>
      <c r="D14" s="26"/>
      <c r="E14" s="27"/>
      <c r="F14" s="32"/>
      <c r="G14" s="53"/>
      <c r="H14" s="15"/>
      <c r="I14" s="53"/>
      <c r="J14" s="31"/>
      <c r="K14" s="15" t="s">
        <v>26</v>
      </c>
      <c r="L14" s="30"/>
      <c r="M14" s="44" t="s">
        <v>27</v>
      </c>
      <c r="N14" s="46"/>
      <c r="O14" s="31"/>
      <c r="P14" s="32" t="s">
        <v>26</v>
      </c>
      <c r="Q14" s="30"/>
      <c r="R14" s="44" t="s">
        <v>27</v>
      </c>
      <c r="S14" s="46"/>
      <c r="T14" s="31"/>
      <c r="U14" s="32" t="s">
        <v>26</v>
      </c>
      <c r="V14" s="30"/>
      <c r="W14" s="44" t="s">
        <v>27</v>
      </c>
      <c r="X14" s="46"/>
      <c r="Y14" s="31"/>
      <c r="AB14" s="14" t="str">
        <f>IF(L17="TR",L19,"")</f>
        <v/>
      </c>
      <c r="AC14" s="14" t="str">
        <f>IF(L17="TR",L20,"")</f>
        <v/>
      </c>
      <c r="AD14" s="14" t="str">
        <f>IF(L17="TR",L21,"")</f>
        <v/>
      </c>
      <c r="AE14" s="14" t="str">
        <f>IF(N17="TR",N19,"")</f>
        <v/>
      </c>
      <c r="AF14" s="14" t="str">
        <f>IF(L17="TR",N19,"")</f>
        <v/>
      </c>
      <c r="AG14" s="14" t="str">
        <f>IF(N17="TR",1,"")</f>
        <v/>
      </c>
      <c r="AH14" s="14" t="str">
        <f>IF(N17="TR",L19,"")</f>
        <v/>
      </c>
      <c r="AI14" s="14" t="str">
        <f>IF(O17="EF",1,"")</f>
        <v/>
      </c>
      <c r="AJ14" s="14" t="str">
        <f>IF(O17="EF",L19,"")</f>
        <v/>
      </c>
    </row>
    <row r="15" spans="1:36" x14ac:dyDescent="0.25">
      <c r="A15" s="25"/>
      <c r="B15" s="26"/>
      <c r="C15" s="26"/>
      <c r="D15" s="26"/>
      <c r="E15" s="27"/>
      <c r="F15" s="32"/>
      <c r="G15" s="53"/>
      <c r="H15" s="15"/>
      <c r="I15" s="33"/>
      <c r="J15" s="34"/>
      <c r="K15" s="15" t="s">
        <v>28</v>
      </c>
      <c r="L15" s="30"/>
      <c r="M15" s="44"/>
      <c r="N15" s="47"/>
      <c r="O15" s="34"/>
      <c r="P15" s="32" t="s">
        <v>28</v>
      </c>
      <c r="Q15" s="30"/>
      <c r="R15" s="44"/>
      <c r="S15" s="47"/>
      <c r="T15" s="34"/>
      <c r="U15" s="32" t="s">
        <v>28</v>
      </c>
      <c r="V15" s="30"/>
      <c r="W15" s="44"/>
      <c r="X15" s="47"/>
      <c r="Y15" s="34"/>
      <c r="AB15" s="1" t="str">
        <f>IF(L22="TR",L24,"")</f>
        <v/>
      </c>
      <c r="AC15" s="1" t="str">
        <f>IF(L22="TR",L25,"")</f>
        <v/>
      </c>
      <c r="AD15" s="1" t="str">
        <f>IF(L22="TR",L26,"")</f>
        <v/>
      </c>
      <c r="AE15" s="1" t="str">
        <f>IF(N22="TR",N24,"")</f>
        <v/>
      </c>
      <c r="AF15" s="1" t="str">
        <f>IF(L22="TR",N24,"")</f>
        <v/>
      </c>
      <c r="AG15" s="1" t="str">
        <f>IF(N22="TR",1,"")</f>
        <v/>
      </c>
      <c r="AH15" s="1" t="str">
        <f>IF(N22="TR",L24,"")</f>
        <v/>
      </c>
      <c r="AI15" s="1" t="str">
        <f>IF(O22="EF",1,"")</f>
        <v/>
      </c>
      <c r="AJ15" s="1" t="str">
        <f>IF(O22="EF",L24,"")</f>
        <v/>
      </c>
    </row>
    <row r="16" spans="1:36" ht="15.75" thickBot="1" x14ac:dyDescent="0.3">
      <c r="A16" s="35"/>
      <c r="B16" s="36"/>
      <c r="C16" s="36"/>
      <c r="D16" s="36"/>
      <c r="E16" s="37"/>
      <c r="F16" s="42"/>
      <c r="G16" s="54"/>
      <c r="H16" s="38"/>
      <c r="I16" s="40"/>
      <c r="J16" s="41"/>
      <c r="K16" s="38" t="s">
        <v>29</v>
      </c>
      <c r="L16" s="39"/>
      <c r="M16" s="48"/>
      <c r="N16" s="49"/>
      <c r="O16" s="41"/>
      <c r="P16" s="42" t="s">
        <v>29</v>
      </c>
      <c r="Q16" s="39"/>
      <c r="R16" s="48"/>
      <c r="S16" s="49"/>
      <c r="T16" s="41"/>
      <c r="U16" s="42" t="s">
        <v>29</v>
      </c>
      <c r="V16" s="39"/>
      <c r="W16" s="48"/>
      <c r="X16" s="49"/>
      <c r="Y16" s="41"/>
      <c r="AB16" s="1" t="str">
        <f>IF(L27="TR",L29,"")</f>
        <v/>
      </c>
      <c r="AC16" s="1" t="str">
        <f>IF(L27="TR",L30,"")</f>
        <v/>
      </c>
      <c r="AD16" s="1" t="str">
        <f>IF(L27="TR",L31,"")</f>
        <v/>
      </c>
      <c r="AE16" s="1" t="str">
        <f>IF(N27="TR",N29,"")</f>
        <v/>
      </c>
      <c r="AF16" s="1" t="str">
        <f>IF(L27="TR",N29,"")</f>
        <v/>
      </c>
      <c r="AG16" s="1" t="str">
        <f>IF(N27="TR",1,"")</f>
        <v/>
      </c>
      <c r="AH16" s="1" t="str">
        <f>IF(N27="TR",L29,"")</f>
        <v/>
      </c>
      <c r="AI16" s="1" t="str">
        <f>IF(O27="EF",1,"")</f>
        <v/>
      </c>
      <c r="AJ16" s="1" t="str">
        <f>IF(O27="EF",L29,"")</f>
        <v/>
      </c>
    </row>
    <row r="17" spans="1:36" x14ac:dyDescent="0.25">
      <c r="A17" s="16"/>
      <c r="B17" s="17"/>
      <c r="C17" s="17"/>
      <c r="D17" s="17"/>
      <c r="E17" s="18"/>
      <c r="F17" s="16"/>
      <c r="G17" s="17"/>
      <c r="H17" s="17"/>
      <c r="I17" s="17"/>
      <c r="J17" s="18"/>
      <c r="K17" s="19"/>
      <c r="L17" s="55"/>
      <c r="M17" s="43"/>
      <c r="N17" s="56"/>
      <c r="O17" s="57"/>
      <c r="P17" s="19"/>
      <c r="Q17" s="55"/>
      <c r="R17" s="43"/>
      <c r="S17" s="56"/>
      <c r="T17" s="57"/>
      <c r="U17" s="23"/>
      <c r="V17" s="55"/>
      <c r="W17" s="43"/>
      <c r="X17" s="56"/>
      <c r="Y17" s="57"/>
      <c r="AB17" s="1" t="str">
        <f>IF(L32="TR",L34,"")</f>
        <v/>
      </c>
      <c r="AC17" s="1" t="str">
        <f>IF(L32="TR",L35,"")</f>
        <v/>
      </c>
      <c r="AD17" s="1" t="str">
        <f>IF(L32="TR",L36,"")</f>
        <v/>
      </c>
      <c r="AE17" s="1" t="str">
        <f>IF(N32="TR",N34,"")</f>
        <v/>
      </c>
      <c r="AF17" s="1" t="str">
        <f>IF(L32="TR",N34,"")</f>
        <v/>
      </c>
      <c r="AG17" s="1" t="str">
        <f>IF(N32="TR",1,"")</f>
        <v/>
      </c>
      <c r="AH17" s="1" t="str">
        <f>IF(N32="TR",L34,"")</f>
        <v/>
      </c>
      <c r="AI17" s="1" t="str">
        <f>IF(O32="EF",1,"")</f>
        <v/>
      </c>
      <c r="AJ17" s="1" t="str">
        <f>IF(O32="EF",L34,"")</f>
        <v/>
      </c>
    </row>
    <row r="18" spans="1:36" x14ac:dyDescent="0.25">
      <c r="A18" s="25"/>
      <c r="B18" s="26"/>
      <c r="C18" s="26"/>
      <c r="D18" s="26"/>
      <c r="E18" s="27"/>
      <c r="F18" s="25"/>
      <c r="G18" s="26"/>
      <c r="H18" s="26"/>
      <c r="I18" s="26"/>
      <c r="J18" s="27"/>
      <c r="K18" s="28"/>
      <c r="L18" s="28"/>
      <c r="M18" s="44"/>
      <c r="N18" s="45"/>
      <c r="O18" s="29"/>
      <c r="P18" s="28"/>
      <c r="Q18" s="28"/>
      <c r="R18" s="44"/>
      <c r="S18" s="45"/>
      <c r="T18" s="29"/>
      <c r="U18" s="24"/>
      <c r="V18" s="28"/>
      <c r="W18" s="44"/>
      <c r="X18" s="45"/>
      <c r="Y18" s="29"/>
      <c r="AB18" s="1" t="str">
        <f>IF(L37="TR",L39,"")</f>
        <v/>
      </c>
      <c r="AC18" s="1" t="str">
        <f>IF(L37="TR",L40,"")</f>
        <v/>
      </c>
      <c r="AD18" s="1" t="str">
        <f>IF(L37="TR",L41,"")</f>
        <v/>
      </c>
      <c r="AE18" s="1" t="str">
        <f>IF(N37="TR",N39,"")</f>
        <v/>
      </c>
      <c r="AF18" s="1" t="str">
        <f>IF(L37="TR",N39,"")</f>
        <v/>
      </c>
      <c r="AG18" s="1" t="str">
        <f>IF(N37="TR",1,"")</f>
        <v/>
      </c>
      <c r="AH18" s="1" t="str">
        <f>IF(N37="TR",L39,"")</f>
        <v/>
      </c>
      <c r="AI18" s="1" t="str">
        <f>IF(O37="EF",1,"")</f>
        <v/>
      </c>
      <c r="AJ18" s="1" t="str">
        <f>IF(O37="EF",L39,"")</f>
        <v/>
      </c>
    </row>
    <row r="19" spans="1:36" x14ac:dyDescent="0.25">
      <c r="A19" s="25"/>
      <c r="B19" s="26"/>
      <c r="C19" s="26"/>
      <c r="D19" s="26"/>
      <c r="E19" s="27"/>
      <c r="F19" s="25"/>
      <c r="G19" s="26"/>
      <c r="H19" s="26"/>
      <c r="I19" s="26"/>
      <c r="J19" s="27"/>
      <c r="K19" s="15" t="s">
        <v>26</v>
      </c>
      <c r="L19" s="30"/>
      <c r="M19" s="44" t="s">
        <v>27</v>
      </c>
      <c r="N19" s="46"/>
      <c r="O19" s="31"/>
      <c r="P19" s="32" t="s">
        <v>26</v>
      </c>
      <c r="Q19" s="30"/>
      <c r="R19" s="44" t="s">
        <v>27</v>
      </c>
      <c r="S19" s="46"/>
      <c r="T19" s="31"/>
      <c r="U19" s="32" t="s">
        <v>26</v>
      </c>
      <c r="V19" s="30"/>
      <c r="W19" s="44" t="s">
        <v>27</v>
      </c>
      <c r="X19" s="46"/>
      <c r="Y19" s="31"/>
      <c r="AB19" s="1" t="str">
        <f>IF(Q12="TR",Q14,"")</f>
        <v/>
      </c>
      <c r="AC19" s="1" t="str">
        <f>IF(Q12="TR",Q15,"")</f>
        <v/>
      </c>
      <c r="AD19" s="1" t="str">
        <f>IF(Q12="TR",Q16,"")</f>
        <v/>
      </c>
      <c r="AE19" s="1" t="str">
        <f>IF(S12="TR",S14,"")</f>
        <v/>
      </c>
      <c r="AF19" s="1" t="str">
        <f>IF(Q12="TR",S14,"")</f>
        <v/>
      </c>
      <c r="AG19" s="1" t="str">
        <f>IF(S12="TR",1,"")</f>
        <v/>
      </c>
      <c r="AH19" s="1" t="str">
        <f>IF(S12="TR",Q14,"")</f>
        <v/>
      </c>
      <c r="AI19" s="1" t="str">
        <f>IF(T12="EF",1,"")</f>
        <v/>
      </c>
      <c r="AJ19" s="1" t="str">
        <f>IF(T12="EF",Q14,"")</f>
        <v/>
      </c>
    </row>
    <row r="20" spans="1:36" x14ac:dyDescent="0.25">
      <c r="A20" s="25"/>
      <c r="B20" s="26"/>
      <c r="C20" s="26"/>
      <c r="D20" s="26"/>
      <c r="E20" s="27"/>
      <c r="F20" s="25"/>
      <c r="G20" s="26"/>
      <c r="H20" s="26"/>
      <c r="I20" s="26"/>
      <c r="J20" s="27"/>
      <c r="K20" s="15" t="s">
        <v>28</v>
      </c>
      <c r="L20" s="30"/>
      <c r="M20" s="44"/>
      <c r="N20" s="47"/>
      <c r="O20" s="34"/>
      <c r="P20" s="32" t="s">
        <v>28</v>
      </c>
      <c r="Q20" s="30"/>
      <c r="R20" s="44"/>
      <c r="S20" s="47"/>
      <c r="T20" s="34"/>
      <c r="U20" s="32" t="s">
        <v>28</v>
      </c>
      <c r="V20" s="30"/>
      <c r="W20" s="44"/>
      <c r="X20" s="47"/>
      <c r="Y20" s="34"/>
      <c r="AB20" s="1" t="str">
        <f>IF(Q17="TR",Q19,"")</f>
        <v/>
      </c>
      <c r="AC20" s="1" t="str">
        <f>IF(Q17="TR",Q20,"")</f>
        <v/>
      </c>
      <c r="AD20" s="1" t="str">
        <f>IF(Q17="TR",Q21,"")</f>
        <v/>
      </c>
      <c r="AE20" s="1" t="str">
        <f>IF(S17="TR",S19,"")</f>
        <v/>
      </c>
      <c r="AF20" s="1" t="str">
        <f>IF(Q17="TR",S19,"")</f>
        <v/>
      </c>
      <c r="AG20" s="1" t="str">
        <f>IF(S17="TR",1,"")</f>
        <v/>
      </c>
      <c r="AH20" s="1" t="str">
        <f>IF(S17="TR",Q19,"")</f>
        <v/>
      </c>
      <c r="AI20" s="1" t="str">
        <f>IF(T17="EF",1,"")</f>
        <v/>
      </c>
      <c r="AJ20" s="1" t="str">
        <f>IF(T17="EF",Q19,"")</f>
        <v/>
      </c>
    </row>
    <row r="21" spans="1:36" ht="15.75" thickBot="1" x14ac:dyDescent="0.3">
      <c r="A21" s="35"/>
      <c r="B21" s="36"/>
      <c r="C21" s="36"/>
      <c r="D21" s="36"/>
      <c r="E21" s="37"/>
      <c r="F21" s="35"/>
      <c r="G21" s="36"/>
      <c r="H21" s="36"/>
      <c r="I21" s="36"/>
      <c r="J21" s="37"/>
      <c r="K21" s="38" t="s">
        <v>29</v>
      </c>
      <c r="L21" s="39"/>
      <c r="M21" s="48"/>
      <c r="N21" s="49"/>
      <c r="O21" s="41"/>
      <c r="P21" s="42" t="s">
        <v>29</v>
      </c>
      <c r="Q21" s="39"/>
      <c r="R21" s="48"/>
      <c r="S21" s="49"/>
      <c r="T21" s="41"/>
      <c r="U21" s="42" t="s">
        <v>29</v>
      </c>
      <c r="V21" s="39"/>
      <c r="W21" s="48"/>
      <c r="X21" s="49"/>
      <c r="Y21" s="41"/>
      <c r="AB21" s="1" t="str">
        <f>IF(Q22="TR",Q24,"")</f>
        <v/>
      </c>
      <c r="AC21" s="1" t="str">
        <f>IF(Q22="TR",Q25,"")</f>
        <v/>
      </c>
      <c r="AD21" s="1" t="str">
        <f>IF(Q22="TR",Q26,"")</f>
        <v/>
      </c>
      <c r="AE21" s="1" t="str">
        <f>IF(S22="TR",S24,"")</f>
        <v/>
      </c>
      <c r="AF21" s="1" t="str">
        <f>IF(Q22="TR",S24,"")</f>
        <v/>
      </c>
      <c r="AG21" s="1" t="str">
        <f>IF(S22="TR",1,"")</f>
        <v/>
      </c>
      <c r="AH21" s="1" t="str">
        <f>IF(S22="TR",Q24,"")</f>
        <v/>
      </c>
      <c r="AI21" s="1" t="str">
        <f>IF(T22="EF",1,"")</f>
        <v/>
      </c>
      <c r="AJ21" s="1" t="str">
        <f>IF(T22="EF",Q24,"")</f>
        <v/>
      </c>
    </row>
    <row r="22" spans="1:36" x14ac:dyDescent="0.25">
      <c r="A22" s="16"/>
      <c r="B22" s="17"/>
      <c r="C22" s="17"/>
      <c r="D22" s="17"/>
      <c r="E22" s="18"/>
      <c r="F22" s="16"/>
      <c r="G22" s="17"/>
      <c r="H22" s="17"/>
      <c r="I22" s="17"/>
      <c r="J22" s="18"/>
      <c r="K22" s="19"/>
      <c r="L22" s="55"/>
      <c r="M22" s="43"/>
      <c r="N22" s="56"/>
      <c r="O22" s="57"/>
      <c r="P22" s="19"/>
      <c r="Q22" s="55"/>
      <c r="R22" s="43"/>
      <c r="S22" s="56"/>
      <c r="T22" s="57"/>
      <c r="U22" s="23"/>
      <c r="V22" s="55"/>
      <c r="W22" s="43"/>
      <c r="X22" s="56"/>
      <c r="Y22" s="57"/>
      <c r="AB22" s="1" t="str">
        <f>IF(Q27="TR",Q29,"")</f>
        <v/>
      </c>
      <c r="AC22" s="1" t="str">
        <f>IF(Q27="TR",Q30,"")</f>
        <v/>
      </c>
      <c r="AD22" s="1" t="str">
        <f>IF(Q27="TR",Q31,"")</f>
        <v/>
      </c>
      <c r="AE22" s="1" t="str">
        <f>IF(S27="TR",S29,"")</f>
        <v/>
      </c>
      <c r="AF22" s="1" t="str">
        <f>IF(Q27="TR",S29,"")</f>
        <v/>
      </c>
      <c r="AG22" s="1" t="str">
        <f>IF(S27="TR",1,"")</f>
        <v/>
      </c>
      <c r="AH22" s="1" t="str">
        <f>IF(S27="TR",Q29,"")</f>
        <v/>
      </c>
      <c r="AI22" s="1" t="str">
        <f>IF(T27="EF",1,"")</f>
        <v/>
      </c>
      <c r="AJ22" s="1" t="str">
        <f>IF(T27="EF",Q29,"")</f>
        <v/>
      </c>
    </row>
    <row r="23" spans="1:36" x14ac:dyDescent="0.25">
      <c r="A23" s="25"/>
      <c r="B23" s="26"/>
      <c r="C23" s="26"/>
      <c r="D23" s="26"/>
      <c r="E23" s="27"/>
      <c r="F23" s="25"/>
      <c r="G23" s="26"/>
      <c r="H23" s="26"/>
      <c r="I23" s="26"/>
      <c r="J23" s="27"/>
      <c r="K23" s="28"/>
      <c r="L23" s="28"/>
      <c r="M23" s="44"/>
      <c r="N23" s="45"/>
      <c r="O23" s="29"/>
      <c r="P23" s="28"/>
      <c r="Q23" s="28"/>
      <c r="R23" s="44"/>
      <c r="S23" s="45"/>
      <c r="T23" s="29"/>
      <c r="U23" s="24"/>
      <c r="V23" s="28"/>
      <c r="W23" s="44"/>
      <c r="X23" s="45"/>
      <c r="Y23" s="29"/>
      <c r="AB23" s="1" t="str">
        <f>IF(Q32="TR",Q34,"")</f>
        <v/>
      </c>
      <c r="AC23" s="1" t="str">
        <f>IF(Q32="TR",Q35,"")</f>
        <v/>
      </c>
      <c r="AD23" s="1" t="str">
        <f>IF(Q32="TR",Q36,"")</f>
        <v/>
      </c>
      <c r="AE23" s="1" t="str">
        <f>IF(S32="TR",S34,"")</f>
        <v/>
      </c>
      <c r="AF23" s="1" t="str">
        <f>IF(Q32="TR",S34,"")</f>
        <v/>
      </c>
      <c r="AG23" s="1" t="str">
        <f>IF(S32="TR",1,"")</f>
        <v/>
      </c>
      <c r="AH23" s="1" t="str">
        <f>IF(S32="TR",Q34,"")</f>
        <v/>
      </c>
      <c r="AI23" s="1" t="str">
        <f>IF(T32="EF",1,"")</f>
        <v/>
      </c>
      <c r="AJ23" s="1" t="str">
        <f>IF(T32="EF",Q34,"")</f>
        <v/>
      </c>
    </row>
    <row r="24" spans="1:36" x14ac:dyDescent="0.25">
      <c r="A24" s="25"/>
      <c r="B24" s="26"/>
      <c r="C24" s="26"/>
      <c r="D24" s="26"/>
      <c r="E24" s="27"/>
      <c r="F24" s="25"/>
      <c r="G24" s="26"/>
      <c r="H24" s="26"/>
      <c r="I24" s="26"/>
      <c r="J24" s="27"/>
      <c r="K24" s="15" t="s">
        <v>26</v>
      </c>
      <c r="L24" s="30"/>
      <c r="M24" s="44" t="s">
        <v>27</v>
      </c>
      <c r="N24" s="46"/>
      <c r="O24" s="31"/>
      <c r="P24" s="32" t="s">
        <v>26</v>
      </c>
      <c r="Q24" s="30"/>
      <c r="R24" s="44" t="s">
        <v>27</v>
      </c>
      <c r="S24" s="46"/>
      <c r="T24" s="31"/>
      <c r="U24" s="32" t="s">
        <v>26</v>
      </c>
      <c r="V24" s="30"/>
      <c r="W24" s="44" t="s">
        <v>27</v>
      </c>
      <c r="X24" s="46"/>
      <c r="Y24" s="31"/>
      <c r="AB24" s="1" t="str">
        <f>IF(Q37="TR",Q39,"")</f>
        <v/>
      </c>
      <c r="AC24" s="1" t="str">
        <f>IF(Q37="TR",Q40,"")</f>
        <v/>
      </c>
      <c r="AD24" s="1" t="str">
        <f>IF(Q37="TR",Q41,"")</f>
        <v/>
      </c>
      <c r="AE24" s="1" t="str">
        <f>IF(S37="TR",S39,"")</f>
        <v/>
      </c>
      <c r="AF24" s="1" t="str">
        <f>IF(Q37="TR",S39,"")</f>
        <v/>
      </c>
      <c r="AG24" s="1" t="str">
        <f>IF(S37="TR",1,"")</f>
        <v/>
      </c>
      <c r="AH24" s="1" t="str">
        <f>IF(S37="TR",Q39,"")</f>
        <v/>
      </c>
      <c r="AI24" s="1" t="str">
        <f>IF(T37="EF",1,"")</f>
        <v/>
      </c>
      <c r="AJ24" s="1" t="str">
        <f>IF(T37="EF",Q39,"")</f>
        <v/>
      </c>
    </row>
    <row r="25" spans="1:36" x14ac:dyDescent="0.25">
      <c r="A25" s="25"/>
      <c r="B25" s="26"/>
      <c r="C25" s="26"/>
      <c r="D25" s="26"/>
      <c r="E25" s="27"/>
      <c r="F25" s="25"/>
      <c r="G25" s="26"/>
      <c r="H25" s="26"/>
      <c r="I25" s="26"/>
      <c r="J25" s="27"/>
      <c r="K25" s="15" t="s">
        <v>28</v>
      </c>
      <c r="L25" s="30"/>
      <c r="M25" s="44"/>
      <c r="N25" s="47"/>
      <c r="O25" s="34"/>
      <c r="P25" s="32" t="s">
        <v>28</v>
      </c>
      <c r="Q25" s="30"/>
      <c r="R25" s="44"/>
      <c r="S25" s="47"/>
      <c r="T25" s="34"/>
      <c r="U25" s="32" t="s">
        <v>28</v>
      </c>
      <c r="V25" s="30"/>
      <c r="W25" s="44"/>
      <c r="X25" s="47"/>
      <c r="Y25" s="34"/>
      <c r="AB25" s="1" t="str">
        <f>IF(V12="TR",V14,"")</f>
        <v/>
      </c>
      <c r="AC25" s="1" t="str">
        <f>IF(V12="TR",V15,"")</f>
        <v/>
      </c>
      <c r="AD25" s="1" t="str">
        <f>IF(V12="TR",V16,"")</f>
        <v/>
      </c>
      <c r="AE25" s="1" t="str">
        <f>IF(X12="TR",X14,"")</f>
        <v/>
      </c>
      <c r="AF25" s="1" t="str">
        <f>IF(V12="TR",X14,"")</f>
        <v/>
      </c>
      <c r="AG25" s="1" t="str">
        <f>IF(X12="TR",1,"")</f>
        <v/>
      </c>
      <c r="AH25" s="1" t="str">
        <f>IF(X12="TR",V14,"")</f>
        <v/>
      </c>
      <c r="AI25" s="1" t="str">
        <f>IF(Y12="EF",1,"")</f>
        <v/>
      </c>
      <c r="AJ25" s="1" t="str">
        <f>IF(Y12="EF",V14,"")</f>
        <v/>
      </c>
    </row>
    <row r="26" spans="1:36" ht="15.75" thickBot="1" x14ac:dyDescent="0.3">
      <c r="A26" s="35"/>
      <c r="B26" s="36"/>
      <c r="C26" s="36"/>
      <c r="D26" s="36"/>
      <c r="E26" s="37"/>
      <c r="F26" s="35"/>
      <c r="G26" s="36"/>
      <c r="H26" s="36"/>
      <c r="I26" s="36"/>
      <c r="J26" s="37"/>
      <c r="K26" s="38" t="s">
        <v>29</v>
      </c>
      <c r="L26" s="39"/>
      <c r="M26" s="48"/>
      <c r="N26" s="49"/>
      <c r="O26" s="41"/>
      <c r="P26" s="42" t="s">
        <v>29</v>
      </c>
      <c r="Q26" s="39"/>
      <c r="R26" s="48"/>
      <c r="S26" s="49"/>
      <c r="T26" s="41"/>
      <c r="U26" s="42" t="s">
        <v>29</v>
      </c>
      <c r="V26" s="39"/>
      <c r="W26" s="48"/>
      <c r="X26" s="49"/>
      <c r="Y26" s="41"/>
      <c r="AB26" s="1" t="str">
        <f>IF(V17="TR",V19,"")</f>
        <v/>
      </c>
      <c r="AC26" s="1" t="str">
        <f>IF(V17="TR",V20,"")</f>
        <v/>
      </c>
      <c r="AD26" s="1" t="str">
        <f>IF(V17="TR",V21,"")</f>
        <v/>
      </c>
      <c r="AE26" s="1" t="str">
        <f>IF(X17="TR",X19,"")</f>
        <v/>
      </c>
      <c r="AF26" s="1" t="str">
        <f>IF(V17="TR",X19,"")</f>
        <v/>
      </c>
      <c r="AG26" s="1" t="str">
        <f>IF(X17="TR",1,"")</f>
        <v/>
      </c>
      <c r="AH26" s="1" t="str">
        <f>IF(X17="TR",V19,"")</f>
        <v/>
      </c>
      <c r="AI26" s="1" t="str">
        <f>IF(Y17="EF",1,"")</f>
        <v/>
      </c>
      <c r="AJ26" s="1" t="str">
        <f>IF(Y17="EF",V19,"")</f>
        <v/>
      </c>
    </row>
    <row r="27" spans="1:36" x14ac:dyDescent="0.25">
      <c r="A27" s="16"/>
      <c r="B27" s="17"/>
      <c r="C27" s="17"/>
      <c r="D27" s="17"/>
      <c r="E27" s="18"/>
      <c r="F27" s="16"/>
      <c r="G27" s="17"/>
      <c r="H27" s="17"/>
      <c r="I27" s="17"/>
      <c r="J27" s="18"/>
      <c r="K27" s="19"/>
      <c r="L27" s="55"/>
      <c r="M27" s="43"/>
      <c r="N27" s="56"/>
      <c r="O27" s="57"/>
      <c r="P27" s="19"/>
      <c r="Q27" s="55"/>
      <c r="R27" s="43"/>
      <c r="S27" s="56"/>
      <c r="T27" s="57"/>
      <c r="U27" s="23"/>
      <c r="V27" s="55"/>
      <c r="W27" s="43"/>
      <c r="X27" s="56"/>
      <c r="Y27" s="57"/>
      <c r="AB27" s="1" t="str">
        <f>IF(V22="TR",V24,"")</f>
        <v/>
      </c>
      <c r="AC27" s="1" t="str">
        <f>IF(V22="TR",V25,"")</f>
        <v/>
      </c>
      <c r="AD27" s="1" t="str">
        <f>IF(V22="TR",V26,"")</f>
        <v/>
      </c>
      <c r="AE27" s="1" t="str">
        <f>IF(X22="TR",X24,"")</f>
        <v/>
      </c>
      <c r="AF27" s="1" t="str">
        <f>IF(V22="TR",X24,"")</f>
        <v/>
      </c>
      <c r="AG27" s="1" t="str">
        <f>IF(X22="TR",1,"")</f>
        <v/>
      </c>
      <c r="AH27" s="1" t="str">
        <f>IF(X22="TR",V24,"")</f>
        <v/>
      </c>
      <c r="AI27" s="1" t="str">
        <f>IF(Y22="EF",1,"")</f>
        <v/>
      </c>
      <c r="AJ27" s="1" t="str">
        <f>IF(Y22="EF",V24,"")</f>
        <v/>
      </c>
    </row>
    <row r="28" spans="1:36" x14ac:dyDescent="0.25">
      <c r="A28" s="25"/>
      <c r="B28" s="26"/>
      <c r="C28" s="26"/>
      <c r="D28" s="26"/>
      <c r="E28" s="27"/>
      <c r="F28" s="25"/>
      <c r="G28" s="26"/>
      <c r="H28" s="26"/>
      <c r="I28" s="26"/>
      <c r="J28" s="27"/>
      <c r="K28" s="28"/>
      <c r="L28" s="28"/>
      <c r="M28" s="44"/>
      <c r="N28" s="45"/>
      <c r="O28" s="29"/>
      <c r="P28" s="28"/>
      <c r="Q28" s="28"/>
      <c r="R28" s="44"/>
      <c r="S28" s="45"/>
      <c r="T28" s="29"/>
      <c r="U28" s="24"/>
      <c r="V28" s="28"/>
      <c r="W28" s="44"/>
      <c r="X28" s="45"/>
      <c r="Y28" s="29"/>
      <c r="AB28" s="1" t="str">
        <f>IF(V27="TR",V29,"")</f>
        <v/>
      </c>
      <c r="AC28" s="1" t="str">
        <f>IF(V27="TR",V30,"")</f>
        <v/>
      </c>
      <c r="AD28" s="1" t="str">
        <f>IF(V27="TR",V31,"")</f>
        <v/>
      </c>
      <c r="AE28" s="1" t="str">
        <f>IF(X27="TR",X29,"")</f>
        <v/>
      </c>
      <c r="AF28" s="1" t="str">
        <f>IF(V27="TR",X29,"")</f>
        <v/>
      </c>
      <c r="AG28" s="1" t="str">
        <f>IF(X27="TR",1,"")</f>
        <v/>
      </c>
      <c r="AH28" s="1" t="str">
        <f>IF(X27="TR",V29,"")</f>
        <v/>
      </c>
      <c r="AI28" s="1" t="str">
        <f>IF(Y27="EF",1,"")</f>
        <v/>
      </c>
      <c r="AJ28" s="1" t="str">
        <f>IF(Y27="EF",V29,"")</f>
        <v/>
      </c>
    </row>
    <row r="29" spans="1:36" x14ac:dyDescent="0.25">
      <c r="A29" s="25"/>
      <c r="B29" s="26"/>
      <c r="C29" s="26"/>
      <c r="D29" s="26"/>
      <c r="E29" s="27"/>
      <c r="F29" s="25"/>
      <c r="G29" s="26"/>
      <c r="H29" s="26"/>
      <c r="I29" s="26"/>
      <c r="J29" s="27"/>
      <c r="K29" s="15" t="s">
        <v>26</v>
      </c>
      <c r="L29" s="30"/>
      <c r="M29" s="44" t="s">
        <v>27</v>
      </c>
      <c r="N29" s="46"/>
      <c r="O29" s="31"/>
      <c r="P29" s="32" t="s">
        <v>26</v>
      </c>
      <c r="Q29" s="30"/>
      <c r="R29" s="44" t="s">
        <v>27</v>
      </c>
      <c r="S29" s="46"/>
      <c r="T29" s="31"/>
      <c r="U29" s="32" t="s">
        <v>26</v>
      </c>
      <c r="V29" s="30"/>
      <c r="W29" s="44" t="s">
        <v>27</v>
      </c>
      <c r="X29" s="46"/>
      <c r="Y29" s="31"/>
      <c r="AB29" s="1" t="str">
        <f>IF(V32="TR",V34,"")</f>
        <v/>
      </c>
      <c r="AC29" s="1" t="str">
        <f>IF(V32="TR",V35,"")</f>
        <v/>
      </c>
      <c r="AD29" s="1" t="str">
        <f>IF(V32="TR",V36,"")</f>
        <v/>
      </c>
      <c r="AE29" s="1" t="str">
        <f>IF(X32="TR",X34,"")</f>
        <v/>
      </c>
      <c r="AF29" s="1" t="str">
        <f>IF(V32="TR",X34,"")</f>
        <v/>
      </c>
      <c r="AG29" s="1" t="str">
        <f>IF(X32="TR",1,"")</f>
        <v/>
      </c>
      <c r="AH29" s="1" t="str">
        <f>IF(X32="TR",V34,"")</f>
        <v/>
      </c>
      <c r="AI29" s="1" t="str">
        <f>IF(Y32="EF",1,"")</f>
        <v/>
      </c>
      <c r="AJ29" s="1" t="str">
        <f>IF(Y32="EF",V34,"")</f>
        <v/>
      </c>
    </row>
    <row r="30" spans="1:36" x14ac:dyDescent="0.25">
      <c r="A30" s="25"/>
      <c r="B30" s="26"/>
      <c r="C30" s="26"/>
      <c r="D30" s="26"/>
      <c r="E30" s="27"/>
      <c r="F30" s="25"/>
      <c r="G30" s="26"/>
      <c r="H30" s="26"/>
      <c r="I30" s="26"/>
      <c r="J30" s="27"/>
      <c r="K30" s="15" t="s">
        <v>28</v>
      </c>
      <c r="L30" s="30"/>
      <c r="M30" s="44"/>
      <c r="N30" s="47"/>
      <c r="O30" s="34"/>
      <c r="P30" s="32" t="s">
        <v>28</v>
      </c>
      <c r="Q30" s="30"/>
      <c r="R30" s="44"/>
      <c r="S30" s="47"/>
      <c r="T30" s="34"/>
      <c r="U30" s="32" t="s">
        <v>28</v>
      </c>
      <c r="V30" s="30"/>
      <c r="W30" s="44"/>
      <c r="X30" s="47"/>
      <c r="Y30" s="34"/>
      <c r="AB30" s="1" t="str">
        <f>IF(V37="TR",V39,"")</f>
        <v/>
      </c>
      <c r="AC30" s="1" t="str">
        <f>IF(V37="TR",V40,"")</f>
        <v/>
      </c>
      <c r="AD30" s="1" t="str">
        <f>IF(V37="TR",V41,"")</f>
        <v/>
      </c>
      <c r="AE30" s="1" t="str">
        <f>IF(X37="TR",X39,"")</f>
        <v/>
      </c>
      <c r="AF30" s="1" t="str">
        <f>IF(V37="TR",X39,"")</f>
        <v/>
      </c>
      <c r="AG30" s="1" t="str">
        <f>IF(X37="TR",1,"")</f>
        <v/>
      </c>
      <c r="AH30" s="1" t="str">
        <f>IF(X37="TR",V39,"")</f>
        <v/>
      </c>
      <c r="AI30" s="1" t="str">
        <f>IF(Y37="EF",1,"")</f>
        <v/>
      </c>
      <c r="AJ30" s="1" t="str">
        <f>IF(Y37="EF",V39,"")</f>
        <v/>
      </c>
    </row>
    <row r="31" spans="1:36" ht="15.75" thickBot="1" x14ac:dyDescent="0.3">
      <c r="A31" s="35"/>
      <c r="B31" s="36"/>
      <c r="C31" s="36"/>
      <c r="D31" s="36"/>
      <c r="E31" s="37"/>
      <c r="F31" s="35"/>
      <c r="G31" s="36"/>
      <c r="H31" s="36"/>
      <c r="I31" s="36"/>
      <c r="J31" s="37"/>
      <c r="K31" s="38" t="s">
        <v>29</v>
      </c>
      <c r="L31" s="39"/>
      <c r="M31" s="48"/>
      <c r="N31" s="49"/>
      <c r="O31" s="41"/>
      <c r="P31" s="42" t="s">
        <v>29</v>
      </c>
      <c r="Q31" s="39"/>
      <c r="R31" s="48"/>
      <c r="S31" s="49"/>
      <c r="T31" s="41"/>
      <c r="U31" s="42" t="s">
        <v>29</v>
      </c>
      <c r="V31" s="39"/>
      <c r="W31" s="48"/>
      <c r="X31" s="49"/>
      <c r="Y31" s="41"/>
    </row>
    <row r="32" spans="1:36" x14ac:dyDescent="0.25">
      <c r="A32" s="16"/>
      <c r="B32" s="17"/>
      <c r="C32" s="17"/>
      <c r="D32" s="17"/>
      <c r="E32" s="18"/>
      <c r="F32" s="16"/>
      <c r="G32" s="17"/>
      <c r="H32" s="17"/>
      <c r="I32" s="17"/>
      <c r="J32" s="18"/>
      <c r="K32" s="19"/>
      <c r="L32" s="55"/>
      <c r="M32" s="43"/>
      <c r="N32" s="56"/>
      <c r="O32" s="57"/>
      <c r="P32" s="19"/>
      <c r="Q32" s="55"/>
      <c r="R32" s="43"/>
      <c r="S32" s="56"/>
      <c r="T32" s="57"/>
      <c r="U32" s="23"/>
      <c r="V32" s="55"/>
      <c r="W32" s="43"/>
      <c r="X32" s="56"/>
      <c r="Y32" s="57"/>
    </row>
    <row r="33" spans="1:25" x14ac:dyDescent="0.25">
      <c r="A33" s="25"/>
      <c r="B33" s="26"/>
      <c r="C33" s="26"/>
      <c r="D33" s="26"/>
      <c r="E33" s="27"/>
      <c r="F33" s="25"/>
      <c r="G33" s="26"/>
      <c r="H33" s="26"/>
      <c r="I33" s="26"/>
      <c r="J33" s="27"/>
      <c r="K33" s="28"/>
      <c r="L33" s="28"/>
      <c r="M33" s="44"/>
      <c r="N33" s="45"/>
      <c r="O33" s="29"/>
      <c r="P33" s="28"/>
      <c r="Q33" s="28"/>
      <c r="R33" s="44"/>
      <c r="S33" s="45"/>
      <c r="T33" s="29"/>
      <c r="U33" s="24"/>
      <c r="V33" s="28"/>
      <c r="W33" s="44"/>
      <c r="X33" s="45"/>
      <c r="Y33" s="29"/>
    </row>
    <row r="34" spans="1:25" x14ac:dyDescent="0.25">
      <c r="A34" s="25"/>
      <c r="B34" s="26"/>
      <c r="C34" s="26"/>
      <c r="D34" s="26"/>
      <c r="E34" s="27"/>
      <c r="F34" s="25"/>
      <c r="G34" s="26"/>
      <c r="H34" s="26"/>
      <c r="I34" s="26"/>
      <c r="J34" s="27"/>
      <c r="K34" s="15" t="s">
        <v>26</v>
      </c>
      <c r="L34" s="30"/>
      <c r="M34" s="44" t="s">
        <v>27</v>
      </c>
      <c r="N34" s="46"/>
      <c r="O34" s="31"/>
      <c r="P34" s="32" t="s">
        <v>26</v>
      </c>
      <c r="Q34" s="30"/>
      <c r="R34" s="44" t="s">
        <v>27</v>
      </c>
      <c r="S34" s="46"/>
      <c r="T34" s="31"/>
      <c r="U34" s="32" t="s">
        <v>26</v>
      </c>
      <c r="V34" s="30"/>
      <c r="W34" s="44" t="s">
        <v>27</v>
      </c>
      <c r="X34" s="46"/>
      <c r="Y34" s="31"/>
    </row>
    <row r="35" spans="1:25" x14ac:dyDescent="0.25">
      <c r="A35" s="25"/>
      <c r="B35" s="26"/>
      <c r="C35" s="26"/>
      <c r="D35" s="26"/>
      <c r="E35" s="27"/>
      <c r="F35" s="25"/>
      <c r="G35" s="26"/>
      <c r="H35" s="26"/>
      <c r="I35" s="26"/>
      <c r="J35" s="27"/>
      <c r="K35" s="15" t="s">
        <v>28</v>
      </c>
      <c r="L35" s="30"/>
      <c r="M35" s="44"/>
      <c r="N35" s="47"/>
      <c r="O35" s="34"/>
      <c r="P35" s="32" t="s">
        <v>28</v>
      </c>
      <c r="Q35" s="30"/>
      <c r="R35" s="44"/>
      <c r="S35" s="47"/>
      <c r="T35" s="34"/>
      <c r="U35" s="32" t="s">
        <v>28</v>
      </c>
      <c r="V35" s="30"/>
      <c r="W35" s="44"/>
      <c r="X35" s="47"/>
      <c r="Y35" s="34"/>
    </row>
    <row r="36" spans="1:25" ht="15.75" thickBot="1" x14ac:dyDescent="0.3">
      <c r="A36" s="35"/>
      <c r="B36" s="36"/>
      <c r="C36" s="36"/>
      <c r="D36" s="36"/>
      <c r="E36" s="37"/>
      <c r="F36" s="35"/>
      <c r="G36" s="36"/>
      <c r="H36" s="36"/>
      <c r="I36" s="36"/>
      <c r="J36" s="37"/>
      <c r="K36" s="38" t="s">
        <v>29</v>
      </c>
      <c r="L36" s="39"/>
      <c r="M36" s="48"/>
      <c r="N36" s="49"/>
      <c r="O36" s="41"/>
      <c r="P36" s="42" t="s">
        <v>29</v>
      </c>
      <c r="Q36" s="39"/>
      <c r="R36" s="48"/>
      <c r="S36" s="49"/>
      <c r="T36" s="41"/>
      <c r="U36" s="42" t="s">
        <v>29</v>
      </c>
      <c r="V36" s="39"/>
      <c r="W36" s="48"/>
      <c r="X36" s="49"/>
      <c r="Y36" s="41"/>
    </row>
    <row r="37" spans="1:25" x14ac:dyDescent="0.25">
      <c r="A37" s="16"/>
      <c r="B37" s="17"/>
      <c r="C37" s="17"/>
      <c r="D37" s="17"/>
      <c r="E37" s="18"/>
      <c r="F37" s="16"/>
      <c r="G37" s="17"/>
      <c r="H37" s="17"/>
      <c r="I37" s="17"/>
      <c r="J37" s="18"/>
      <c r="K37" s="19"/>
      <c r="L37" s="55"/>
      <c r="M37" s="43"/>
      <c r="N37" s="56"/>
      <c r="O37" s="57"/>
      <c r="P37" s="19"/>
      <c r="Q37" s="55"/>
      <c r="R37" s="43"/>
      <c r="S37" s="56"/>
      <c r="T37" s="57"/>
      <c r="U37" s="23"/>
      <c r="V37" s="55"/>
      <c r="W37" s="43"/>
      <c r="X37" s="56"/>
      <c r="Y37" s="57"/>
    </row>
    <row r="38" spans="1:25" x14ac:dyDescent="0.25">
      <c r="A38" s="25"/>
      <c r="B38" s="26"/>
      <c r="C38" s="26"/>
      <c r="D38" s="26"/>
      <c r="E38" s="27"/>
      <c r="F38" s="25"/>
      <c r="G38" s="26"/>
      <c r="H38" s="26"/>
      <c r="I38" s="26"/>
      <c r="J38" s="27"/>
      <c r="K38" s="28"/>
      <c r="L38" s="28"/>
      <c r="M38" s="44"/>
      <c r="N38" s="45"/>
      <c r="O38" s="29"/>
      <c r="P38" s="28"/>
      <c r="Q38" s="28"/>
      <c r="R38" s="44"/>
      <c r="S38" s="45"/>
      <c r="T38" s="29"/>
      <c r="U38" s="24"/>
      <c r="V38" s="28"/>
      <c r="W38" s="44"/>
      <c r="X38" s="45"/>
      <c r="Y38" s="29"/>
    </row>
    <row r="39" spans="1:25" x14ac:dyDescent="0.25">
      <c r="A39" s="25"/>
      <c r="B39" s="26"/>
      <c r="C39" s="26"/>
      <c r="D39" s="26"/>
      <c r="E39" s="27"/>
      <c r="F39" s="25"/>
      <c r="G39" s="26"/>
      <c r="H39" s="26"/>
      <c r="I39" s="26"/>
      <c r="J39" s="27"/>
      <c r="K39" s="15" t="s">
        <v>26</v>
      </c>
      <c r="L39" s="30"/>
      <c r="M39" s="44" t="s">
        <v>27</v>
      </c>
      <c r="N39" s="46"/>
      <c r="O39" s="31"/>
      <c r="P39" s="32" t="s">
        <v>26</v>
      </c>
      <c r="Q39" s="30"/>
      <c r="R39" s="44" t="s">
        <v>27</v>
      </c>
      <c r="S39" s="46"/>
      <c r="T39" s="31"/>
      <c r="U39" s="32" t="s">
        <v>26</v>
      </c>
      <c r="V39" s="30"/>
      <c r="W39" s="44" t="s">
        <v>27</v>
      </c>
      <c r="X39" s="46"/>
      <c r="Y39" s="31"/>
    </row>
    <row r="40" spans="1:25" x14ac:dyDescent="0.25">
      <c r="A40" s="25"/>
      <c r="B40" s="26"/>
      <c r="C40" s="26"/>
      <c r="D40" s="26"/>
      <c r="E40" s="27"/>
      <c r="F40" s="25"/>
      <c r="G40" s="26"/>
      <c r="H40" s="26"/>
      <c r="I40" s="26"/>
      <c r="J40" s="27"/>
      <c r="K40" s="15" t="s">
        <v>28</v>
      </c>
      <c r="L40" s="30"/>
      <c r="M40" s="44"/>
      <c r="N40" s="47"/>
      <c r="O40" s="34"/>
      <c r="P40" s="32" t="s">
        <v>28</v>
      </c>
      <c r="Q40" s="30"/>
      <c r="R40" s="44"/>
      <c r="S40" s="47"/>
      <c r="T40" s="34"/>
      <c r="U40" s="32" t="s">
        <v>28</v>
      </c>
      <c r="V40" s="30"/>
      <c r="W40" s="44"/>
      <c r="X40" s="47"/>
      <c r="Y40" s="34"/>
    </row>
    <row r="41" spans="1:25" ht="15.75" thickBot="1" x14ac:dyDescent="0.3">
      <c r="A41" s="35"/>
      <c r="B41" s="36"/>
      <c r="C41" s="36"/>
      <c r="D41" s="36"/>
      <c r="E41" s="37"/>
      <c r="F41" s="35"/>
      <c r="G41" s="36"/>
      <c r="H41" s="36"/>
      <c r="I41" s="36"/>
      <c r="J41" s="37"/>
      <c r="K41" s="38" t="s">
        <v>29</v>
      </c>
      <c r="L41" s="39"/>
      <c r="M41" s="48"/>
      <c r="N41" s="49"/>
      <c r="O41" s="41"/>
      <c r="P41" s="42" t="s">
        <v>29</v>
      </c>
      <c r="Q41" s="39"/>
      <c r="R41" s="48"/>
      <c r="S41" s="49"/>
      <c r="T41" s="41"/>
      <c r="U41" s="42" t="s">
        <v>29</v>
      </c>
      <c r="V41" s="39"/>
      <c r="W41" s="48"/>
      <c r="X41" s="49"/>
      <c r="Y41" s="41"/>
    </row>
    <row r="43" spans="1:25" ht="15.75" thickBot="1" x14ac:dyDescent="0.3"/>
    <row r="44" spans="1:25" ht="62.25" thickBot="1" x14ac:dyDescent="0.95">
      <c r="A44" s="159">
        <f>A1+1</f>
        <v>42507</v>
      </c>
      <c r="B44" s="160"/>
      <c r="C44" s="160"/>
      <c r="D44" s="160"/>
      <c r="E44" s="160"/>
      <c r="F44" s="160"/>
      <c r="G44" s="160"/>
      <c r="H44" s="160"/>
      <c r="I44" s="160"/>
      <c r="J44" s="160"/>
      <c r="K44" s="160"/>
      <c r="L44" s="160"/>
      <c r="M44" s="160"/>
      <c r="N44" s="160"/>
      <c r="O44" s="160"/>
      <c r="P44" s="160"/>
      <c r="Q44" s="160"/>
      <c r="R44" s="160"/>
      <c r="S44" s="160"/>
      <c r="T44" s="160"/>
      <c r="U44" s="160"/>
      <c r="V44" s="160"/>
      <c r="W44" s="160"/>
      <c r="X44" s="160"/>
      <c r="Y44" s="161"/>
    </row>
    <row r="45" spans="1:25" ht="21" x14ac:dyDescent="0.35">
      <c r="A45" s="51"/>
      <c r="B45" s="51"/>
      <c r="C45" s="51"/>
      <c r="D45" s="51"/>
      <c r="E45" s="51"/>
      <c r="F45" s="51"/>
      <c r="G45" s="51"/>
      <c r="H45" s="51"/>
      <c r="I45" s="51"/>
      <c r="J45" s="51"/>
      <c r="K45" s="51"/>
      <c r="L45" s="51"/>
      <c r="M45" s="51"/>
      <c r="N45" s="51"/>
      <c r="O45" s="51"/>
      <c r="P45" s="51"/>
      <c r="Q45" s="51"/>
      <c r="R45" s="51"/>
      <c r="S45" s="51"/>
      <c r="T45" s="51"/>
      <c r="U45" s="51"/>
      <c r="V45" s="51"/>
      <c r="W45" s="51"/>
      <c r="X45" s="51"/>
      <c r="Y45" s="51"/>
    </row>
    <row r="46" spans="1:25" ht="21" x14ac:dyDescent="0.35">
      <c r="A46" s="51"/>
      <c r="B46" s="51"/>
      <c r="C46" s="51"/>
      <c r="D46" s="51"/>
      <c r="E46" s="51"/>
      <c r="F46" s="51"/>
      <c r="G46" s="51"/>
      <c r="H46" s="51"/>
      <c r="I46" s="51"/>
      <c r="J46" s="51"/>
      <c r="K46" s="51"/>
      <c r="L46" s="51"/>
      <c r="M46" s="51"/>
      <c r="N46" s="51"/>
      <c r="O46" s="51"/>
      <c r="P46" s="51"/>
      <c r="Q46" s="51"/>
      <c r="R46" s="51"/>
      <c r="S46" s="51"/>
      <c r="T46" s="51"/>
      <c r="U46" s="51"/>
      <c r="V46" s="51"/>
      <c r="W46" s="51"/>
      <c r="X46" s="51"/>
      <c r="Y46" s="51"/>
    </row>
    <row r="47" spans="1:25" ht="21" x14ac:dyDescent="0.35">
      <c r="A47" s="162" t="s">
        <v>0</v>
      </c>
      <c r="B47" s="162"/>
      <c r="C47" s="162"/>
      <c r="D47" s="162"/>
      <c r="E47" s="51"/>
      <c r="F47" s="162" t="s">
        <v>1</v>
      </c>
      <c r="G47" s="162"/>
      <c r="H47" s="162"/>
      <c r="I47" s="162"/>
      <c r="J47" s="51"/>
      <c r="K47" s="162" t="s">
        <v>2</v>
      </c>
      <c r="L47" s="162"/>
      <c r="M47" s="162"/>
      <c r="N47" s="162"/>
      <c r="O47" s="51"/>
      <c r="P47" s="162" t="s">
        <v>3</v>
      </c>
      <c r="Q47" s="162"/>
      <c r="R47" s="162"/>
      <c r="S47" s="162"/>
      <c r="T47" s="51"/>
      <c r="U47" s="162" t="s">
        <v>4</v>
      </c>
      <c r="V47" s="162"/>
      <c r="W47" s="162"/>
      <c r="X47" s="162"/>
      <c r="Y47" s="51"/>
    </row>
    <row r="48" spans="1:25" x14ac:dyDescent="0.25">
      <c r="A48" s="3" t="s">
        <v>5</v>
      </c>
      <c r="B48" s="3"/>
      <c r="C48" s="3"/>
      <c r="D48" s="3">
        <f>SUM(L59,L64,L69,L74,L79,L84,Q59,Q64,Q69,Q74,Q79,Q84,V59,V64,V69,V74,V79,V84)</f>
        <v>25.296000000000003</v>
      </c>
      <c r="E48" s="4"/>
      <c r="F48" s="5" t="s">
        <v>6</v>
      </c>
      <c r="G48" s="5"/>
      <c r="H48" s="5"/>
      <c r="I48" s="5">
        <f>SUM(N57,N62,N67,N72,N77,N82,S57,S62,S67,S72,S77,S82,X57,X62,X67,X72,X77,X82)</f>
        <v>708</v>
      </c>
      <c r="J48" s="4"/>
      <c r="K48" s="6" t="s">
        <v>7</v>
      </c>
      <c r="L48" s="6"/>
      <c r="M48" s="6"/>
      <c r="N48" s="6">
        <f>AB55</f>
        <v>1177</v>
      </c>
      <c r="O48" s="4"/>
      <c r="P48" s="7" t="s">
        <v>8</v>
      </c>
      <c r="Q48" s="8"/>
      <c r="R48" s="8"/>
      <c r="S48" s="8">
        <f>AE55</f>
        <v>708</v>
      </c>
      <c r="T48" s="4"/>
      <c r="U48" s="9" t="s">
        <v>9</v>
      </c>
      <c r="V48" s="9"/>
      <c r="W48" s="9"/>
      <c r="X48" s="9">
        <f>AG55-AI55</f>
        <v>8</v>
      </c>
      <c r="Y48" s="4"/>
    </row>
    <row r="49" spans="1:36" x14ac:dyDescent="0.25">
      <c r="A49" s="10" t="s">
        <v>10</v>
      </c>
      <c r="B49" s="10"/>
      <c r="C49" s="10"/>
      <c r="D49" s="10">
        <f>SUM(L57,L62,L67,L72,L77,L82,Q57,Q62,Q67,Q72,Q77,Q82,V57,V62,V67,V72,V77,V82)</f>
        <v>1177</v>
      </c>
      <c r="F49" s="5" t="s">
        <v>11</v>
      </c>
      <c r="G49" s="5"/>
      <c r="H49" s="5"/>
      <c r="I49" s="5">
        <f>D49-I48</f>
        <v>469</v>
      </c>
      <c r="K49" s="6" t="s">
        <v>12</v>
      </c>
      <c r="L49" s="6"/>
      <c r="M49" s="6"/>
      <c r="N49" s="6">
        <f>AC55</f>
        <v>184</v>
      </c>
      <c r="P49" s="8" t="s">
        <v>13</v>
      </c>
      <c r="Q49" s="8"/>
      <c r="R49" s="8"/>
      <c r="S49" s="11">
        <f>AF55-AE55</f>
        <v>0</v>
      </c>
      <c r="U49" s="9" t="s">
        <v>14</v>
      </c>
      <c r="V49" s="9"/>
      <c r="W49" s="9"/>
      <c r="X49" s="9">
        <f>AH55-AJ55</f>
        <v>441</v>
      </c>
    </row>
    <row r="50" spans="1:36" x14ac:dyDescent="0.25">
      <c r="A50" s="12" t="s">
        <v>15</v>
      </c>
      <c r="B50" s="12"/>
      <c r="C50" s="12"/>
      <c r="D50" s="12">
        <f>SUM(L58,L63,L68,L73,L78,L83,Q58,Q63,Q68,Q73,Q78,Q83,V58,V63,V68,V73,V78,V83)</f>
        <v>184</v>
      </c>
      <c r="K50" s="6" t="s">
        <v>16</v>
      </c>
      <c r="L50" s="6"/>
      <c r="M50" s="6"/>
      <c r="N50" s="6">
        <f>AD55</f>
        <v>25.296000000000003</v>
      </c>
    </row>
    <row r="51" spans="1:36" x14ac:dyDescent="0.25">
      <c r="A51" s="13" t="s">
        <v>17</v>
      </c>
      <c r="B51" s="13"/>
      <c r="C51" s="13"/>
      <c r="D51" s="13">
        <f>COUNTA(K55,K60,K65,K70,K75,K80,P55,P60,P65,P70,P75,P80,U55,U60,U65,U70,U75,U80)</f>
        <v>17</v>
      </c>
    </row>
    <row r="52" spans="1:36" s="14" customFormat="1" x14ac:dyDescent="0.25">
      <c r="K52" s="6" t="s">
        <v>18</v>
      </c>
      <c r="L52" s="6"/>
      <c r="M52" s="6"/>
      <c r="N52" s="6">
        <f>D49-N48</f>
        <v>0</v>
      </c>
      <c r="P52" s="7" t="s">
        <v>19</v>
      </c>
      <c r="Q52" s="8"/>
      <c r="R52" s="8"/>
      <c r="S52" s="8">
        <f>I48-S48</f>
        <v>0</v>
      </c>
    </row>
    <row r="53" spans="1:36" s="14" customFormat="1" ht="15.75" thickBot="1" x14ac:dyDescent="0.3">
      <c r="K53" s="6" t="s">
        <v>20</v>
      </c>
      <c r="L53" s="6"/>
      <c r="M53" s="6"/>
      <c r="N53" s="6">
        <f>D50-N49</f>
        <v>0</v>
      </c>
      <c r="P53" s="15"/>
    </row>
    <row r="54" spans="1:36" ht="15.75" thickBot="1" x14ac:dyDescent="0.3">
      <c r="A54" s="167" t="s">
        <v>21</v>
      </c>
      <c r="B54" s="167"/>
      <c r="C54" s="167"/>
      <c r="D54" s="167"/>
      <c r="E54" s="167"/>
      <c r="F54" s="164" t="s">
        <v>22</v>
      </c>
      <c r="G54" s="165"/>
      <c r="H54" s="165"/>
      <c r="I54" s="165"/>
      <c r="J54" s="166"/>
      <c r="K54" s="164" t="s">
        <v>23</v>
      </c>
      <c r="L54" s="165"/>
      <c r="M54" s="165"/>
      <c r="N54" s="165"/>
      <c r="O54" s="166"/>
      <c r="P54" s="164" t="s">
        <v>24</v>
      </c>
      <c r="Q54" s="165"/>
      <c r="R54" s="165"/>
      <c r="S54" s="165"/>
      <c r="T54" s="166"/>
      <c r="U54" s="164" t="s">
        <v>25</v>
      </c>
      <c r="V54" s="165"/>
      <c r="W54" s="165"/>
      <c r="X54" s="165"/>
      <c r="Y54" s="168"/>
      <c r="AB54" s="163" t="s">
        <v>30</v>
      </c>
      <c r="AC54" s="163"/>
      <c r="AD54" s="163"/>
      <c r="AE54" s="163" t="s">
        <v>31</v>
      </c>
      <c r="AF54" s="163"/>
      <c r="AG54" s="163" t="s">
        <v>32</v>
      </c>
      <c r="AH54" s="163"/>
      <c r="AI54" s="163"/>
      <c r="AJ54" s="163"/>
    </row>
    <row r="55" spans="1:36" x14ac:dyDescent="0.25">
      <c r="A55" s="16"/>
      <c r="B55" s="17"/>
      <c r="C55" s="17"/>
      <c r="D55" s="17"/>
      <c r="E55" s="18"/>
      <c r="F55" s="16"/>
      <c r="G55" s="17"/>
      <c r="H55" s="17"/>
      <c r="I55" s="17"/>
      <c r="J55" s="18"/>
      <c r="K55" s="19" t="s">
        <v>37</v>
      </c>
      <c r="L55" s="55" t="s">
        <v>33</v>
      </c>
      <c r="M55" s="43"/>
      <c r="N55" s="56" t="s">
        <v>33</v>
      </c>
      <c r="O55" s="57" t="s">
        <v>34</v>
      </c>
      <c r="P55" s="23" t="s">
        <v>175</v>
      </c>
      <c r="Q55" s="55" t="s">
        <v>33</v>
      </c>
      <c r="R55" s="43"/>
      <c r="S55" s="56" t="s">
        <v>33</v>
      </c>
      <c r="T55" s="57" t="s">
        <v>34</v>
      </c>
      <c r="U55" s="24" t="s">
        <v>192</v>
      </c>
      <c r="V55" s="55" t="s">
        <v>33</v>
      </c>
      <c r="W55" s="43"/>
      <c r="X55" s="56" t="s">
        <v>33</v>
      </c>
      <c r="Y55" s="57" t="s">
        <v>34</v>
      </c>
      <c r="AB55" s="1">
        <f t="shared" ref="AB55:AJ55" si="1">SUM(AB56:AB73)</f>
        <v>1177</v>
      </c>
      <c r="AC55" s="1">
        <f t="shared" si="1"/>
        <v>184</v>
      </c>
      <c r="AD55" s="1">
        <f t="shared" si="1"/>
        <v>25.296000000000003</v>
      </c>
      <c r="AE55" s="1">
        <f t="shared" si="1"/>
        <v>708</v>
      </c>
      <c r="AF55" s="1">
        <f t="shared" si="1"/>
        <v>708</v>
      </c>
      <c r="AG55" s="1">
        <f t="shared" si="1"/>
        <v>17</v>
      </c>
      <c r="AH55" s="1">
        <f t="shared" si="1"/>
        <v>1177</v>
      </c>
      <c r="AI55" s="1">
        <f t="shared" si="1"/>
        <v>9</v>
      </c>
      <c r="AJ55" s="1">
        <f t="shared" si="1"/>
        <v>736</v>
      </c>
    </row>
    <row r="56" spans="1:36" x14ac:dyDescent="0.25">
      <c r="A56" s="25"/>
      <c r="B56" s="26"/>
      <c r="C56" s="26"/>
      <c r="D56" s="26"/>
      <c r="E56" s="27"/>
      <c r="F56" s="25"/>
      <c r="G56" s="26"/>
      <c r="H56" s="26"/>
      <c r="I56" s="26"/>
      <c r="J56" s="27"/>
      <c r="K56" s="28"/>
      <c r="L56" s="28"/>
      <c r="M56" s="44"/>
      <c r="N56" s="45"/>
      <c r="O56" s="29"/>
      <c r="P56" s="24"/>
      <c r="Q56" s="28"/>
      <c r="R56" s="44"/>
      <c r="S56" s="45"/>
      <c r="T56" s="29"/>
      <c r="U56" s="24"/>
      <c r="V56" s="28"/>
      <c r="W56" s="44"/>
      <c r="X56" s="45"/>
      <c r="Y56" s="29"/>
      <c r="AB56" s="14">
        <f>IF(L55="TR",L57,"")</f>
        <v>390</v>
      </c>
      <c r="AC56" s="14">
        <f>IF(L55="TR",L58,"")</f>
        <v>13</v>
      </c>
      <c r="AD56" s="14">
        <f>IF(L55="TR",L59,"")</f>
        <v>10.682</v>
      </c>
      <c r="AE56" s="14">
        <f>IF(N55="TR",N57,"")</f>
        <v>280</v>
      </c>
      <c r="AF56" s="14">
        <f>IF(L55="TR",N57,"")</f>
        <v>280</v>
      </c>
      <c r="AG56" s="14">
        <f>IF(N55="TR",1,"")</f>
        <v>1</v>
      </c>
      <c r="AH56" s="14">
        <f>IF(N55="TR",L57,"")</f>
        <v>390</v>
      </c>
      <c r="AI56" s="14">
        <f>IF(O55="EF",1,"")</f>
        <v>1</v>
      </c>
      <c r="AJ56" s="14">
        <f>IF(O55="EF",L57,"")</f>
        <v>390</v>
      </c>
    </row>
    <row r="57" spans="1:36" x14ac:dyDescent="0.25">
      <c r="A57" s="25"/>
      <c r="B57" s="26"/>
      <c r="C57" s="26"/>
      <c r="D57" s="26"/>
      <c r="E57" s="27"/>
      <c r="F57" s="25"/>
      <c r="G57" s="26"/>
      <c r="H57" s="26"/>
      <c r="I57" s="26"/>
      <c r="J57" s="27"/>
      <c r="K57" s="15" t="s">
        <v>26</v>
      </c>
      <c r="L57" s="30">
        <v>390</v>
      </c>
      <c r="M57" s="44" t="s">
        <v>27</v>
      </c>
      <c r="N57" s="46">
        <v>280</v>
      </c>
      <c r="O57" s="31"/>
      <c r="P57" s="32" t="s">
        <v>26</v>
      </c>
      <c r="Q57" s="30">
        <v>9</v>
      </c>
      <c r="R57" s="44" t="s">
        <v>27</v>
      </c>
      <c r="S57" s="46">
        <v>9</v>
      </c>
      <c r="T57" s="31"/>
      <c r="U57" s="32" t="s">
        <v>26</v>
      </c>
      <c r="V57" s="30">
        <v>115</v>
      </c>
      <c r="W57" s="44" t="s">
        <v>27</v>
      </c>
      <c r="X57" s="46">
        <v>52</v>
      </c>
      <c r="Y57" s="31"/>
      <c r="AB57" s="14">
        <f>IF(L60="TR",L62,"")</f>
        <v>7</v>
      </c>
      <c r="AC57" s="14">
        <f>IF(L60="TR",L63,"")</f>
        <v>6</v>
      </c>
      <c r="AD57" s="14">
        <f>IF(L60="TR",L64,"")</f>
        <v>0.09</v>
      </c>
      <c r="AE57" s="14">
        <f>IF(N60="TR",N62,"")</f>
        <v>0</v>
      </c>
      <c r="AF57" s="14">
        <f>IF(L60="TR",N62,"")</f>
        <v>0</v>
      </c>
      <c r="AG57" s="14">
        <f>IF(N60="TR",1,"")</f>
        <v>1</v>
      </c>
      <c r="AH57" s="14">
        <f>IF(N60="TR",L62,"")</f>
        <v>7</v>
      </c>
      <c r="AI57" s="14">
        <f>IF(O60="EF",1,"")</f>
        <v>1</v>
      </c>
      <c r="AJ57" s="14">
        <f>IF(O60="EF",L62,"")</f>
        <v>7</v>
      </c>
    </row>
    <row r="58" spans="1:36" x14ac:dyDescent="0.25">
      <c r="A58" s="25"/>
      <c r="B58" s="26"/>
      <c r="C58" s="26"/>
      <c r="D58" s="26"/>
      <c r="E58" s="27"/>
      <c r="F58" s="25"/>
      <c r="G58" s="26"/>
      <c r="H58" s="26"/>
      <c r="I58" s="26"/>
      <c r="J58" s="27"/>
      <c r="K58" s="15" t="s">
        <v>28</v>
      </c>
      <c r="L58" s="30">
        <v>13</v>
      </c>
      <c r="M58" s="44"/>
      <c r="N58" s="47"/>
      <c r="O58" s="34"/>
      <c r="P58" s="32" t="s">
        <v>28</v>
      </c>
      <c r="Q58" s="30">
        <v>9</v>
      </c>
      <c r="R58" s="44"/>
      <c r="S58" s="47"/>
      <c r="T58" s="34"/>
      <c r="U58" s="32" t="s">
        <v>28</v>
      </c>
      <c r="V58" s="30">
        <v>18</v>
      </c>
      <c r="W58" s="44"/>
      <c r="X58" s="47"/>
      <c r="Y58" s="34"/>
      <c r="AB58" s="1">
        <f>IF(L65="TR",L67,"")</f>
        <v>1</v>
      </c>
      <c r="AC58" s="1">
        <f>IF(L65="TR",L68,"")</f>
        <v>1</v>
      </c>
      <c r="AD58" s="1">
        <f>IF(L65="TR",L69,"")</f>
        <v>2.8000000000000001E-2</v>
      </c>
      <c r="AE58" s="1">
        <f>IF(N65="TR",N67,"")</f>
        <v>1</v>
      </c>
      <c r="AF58" s="1">
        <f>IF(L65="TR",N67,"")</f>
        <v>1</v>
      </c>
      <c r="AG58" s="1">
        <f>IF(N65="TR",1,"")</f>
        <v>1</v>
      </c>
      <c r="AH58" s="1">
        <f>IF(N65="TR",L67,"")</f>
        <v>1</v>
      </c>
      <c r="AI58" s="1">
        <f>IF(O65="EF",1,"")</f>
        <v>1</v>
      </c>
      <c r="AJ58" s="1">
        <f>IF(O65="EF",L67,"")</f>
        <v>1</v>
      </c>
    </row>
    <row r="59" spans="1:36" ht="15.75" thickBot="1" x14ac:dyDescent="0.3">
      <c r="A59" s="35"/>
      <c r="B59" s="36"/>
      <c r="C59" s="36"/>
      <c r="D59" s="36"/>
      <c r="E59" s="37"/>
      <c r="F59" s="35"/>
      <c r="G59" s="36"/>
      <c r="H59" s="36"/>
      <c r="I59" s="36"/>
      <c r="J59" s="37"/>
      <c r="K59" s="38" t="s">
        <v>29</v>
      </c>
      <c r="L59" s="39">
        <v>10.682</v>
      </c>
      <c r="M59" s="48"/>
      <c r="N59" s="49"/>
      <c r="O59" s="41"/>
      <c r="P59" s="42" t="s">
        <v>29</v>
      </c>
      <c r="Q59" s="39">
        <v>0.28599999999999998</v>
      </c>
      <c r="R59" s="48"/>
      <c r="S59" s="49"/>
      <c r="T59" s="41"/>
      <c r="U59" s="42" t="s">
        <v>29</v>
      </c>
      <c r="V59" s="39">
        <v>1.3169999999999999</v>
      </c>
      <c r="W59" s="48"/>
      <c r="X59" s="49"/>
      <c r="Y59" s="41"/>
      <c r="AB59" s="1">
        <f>IF(L70="TR",L72,"")</f>
        <v>67</v>
      </c>
      <c r="AC59" s="1">
        <f>IF(L70="TR",L73,"")</f>
        <v>13</v>
      </c>
      <c r="AD59" s="1">
        <f>IF(L70="TR",L74,"")</f>
        <v>0.83199999999999996</v>
      </c>
      <c r="AE59" s="1">
        <f>IF(N70="TR",N72,"")</f>
        <v>17</v>
      </c>
      <c r="AF59" s="1">
        <f>IF(L70="TR",N72,"")</f>
        <v>17</v>
      </c>
      <c r="AG59" s="1">
        <f>IF(N70="TR",1,"")</f>
        <v>1</v>
      </c>
      <c r="AH59" s="1">
        <f>IF(N70="TR",L72,"")</f>
        <v>67</v>
      </c>
      <c r="AI59" s="1" t="str">
        <f>IF(O70="EF",1,"")</f>
        <v/>
      </c>
      <c r="AJ59" s="1" t="str">
        <f>IF(O70="EF",L72,"")</f>
        <v/>
      </c>
    </row>
    <row r="60" spans="1:36" x14ac:dyDescent="0.25">
      <c r="A60" s="16"/>
      <c r="B60" s="17"/>
      <c r="C60" s="17"/>
      <c r="D60" s="17"/>
      <c r="E60" s="18"/>
      <c r="F60" s="16"/>
      <c r="G60" s="17"/>
      <c r="H60" s="17"/>
      <c r="I60" s="17"/>
      <c r="J60" s="18"/>
      <c r="K60" s="19" t="s">
        <v>160</v>
      </c>
      <c r="L60" s="55" t="s">
        <v>33</v>
      </c>
      <c r="M60" s="43"/>
      <c r="N60" s="56" t="s">
        <v>33</v>
      </c>
      <c r="O60" s="57" t="s">
        <v>34</v>
      </c>
      <c r="P60" s="23" t="s">
        <v>177</v>
      </c>
      <c r="Q60" s="55" t="s">
        <v>33</v>
      </c>
      <c r="R60" s="43"/>
      <c r="S60" s="56" t="s">
        <v>33</v>
      </c>
      <c r="T60" s="57" t="s">
        <v>34</v>
      </c>
      <c r="U60" s="23" t="s">
        <v>193</v>
      </c>
      <c r="V60" s="55" t="s">
        <v>33</v>
      </c>
      <c r="W60" s="43"/>
      <c r="X60" s="56" t="s">
        <v>33</v>
      </c>
      <c r="Y60" s="57"/>
      <c r="AB60" s="1">
        <f>IF(L75="TR",L77,"")</f>
        <v>78</v>
      </c>
      <c r="AC60" s="1">
        <f>IF(L75="TR",L78,"")</f>
        <v>13</v>
      </c>
      <c r="AD60" s="1">
        <f>IF(L75="TR",L79,"")</f>
        <v>0.85699999999999998</v>
      </c>
      <c r="AE60" s="1">
        <f>IF(N75="TR",N77,"")</f>
        <v>18</v>
      </c>
      <c r="AF60" s="1">
        <f>IF(L75="TR",N77,"")</f>
        <v>18</v>
      </c>
      <c r="AG60" s="1">
        <f>IF(N75="TR",1,"")</f>
        <v>1</v>
      </c>
      <c r="AH60" s="1">
        <f>IF(N75="TR",L77,"")</f>
        <v>78</v>
      </c>
      <c r="AI60" s="1" t="str">
        <f>IF(O75="EF",1,"")</f>
        <v/>
      </c>
      <c r="AJ60" s="1" t="str">
        <f>IF(O75="EF",L77,"")</f>
        <v/>
      </c>
    </row>
    <row r="61" spans="1:36" x14ac:dyDescent="0.25">
      <c r="A61" s="25"/>
      <c r="B61" s="26"/>
      <c r="C61" s="26"/>
      <c r="D61" s="26"/>
      <c r="E61" s="27"/>
      <c r="F61" s="25"/>
      <c r="G61" s="26"/>
      <c r="H61" s="26"/>
      <c r="I61" s="26"/>
      <c r="J61" s="27"/>
      <c r="K61" s="28"/>
      <c r="L61" s="28"/>
      <c r="M61" s="44"/>
      <c r="N61" s="45"/>
      <c r="O61" s="29"/>
      <c r="P61" s="24"/>
      <c r="Q61" s="28"/>
      <c r="R61" s="44"/>
      <c r="S61" s="45"/>
      <c r="T61" s="29"/>
      <c r="U61" s="24"/>
      <c r="V61" s="28"/>
      <c r="W61" s="44"/>
      <c r="X61" s="45"/>
      <c r="Y61" s="29"/>
      <c r="AB61" s="1">
        <f>IF(L80="TR",L82,"")</f>
        <v>3</v>
      </c>
      <c r="AC61" s="1">
        <f>IF(L80="TR",L83,"")</f>
        <v>3</v>
      </c>
      <c r="AD61" s="1">
        <f>IF(L80="TR",L84,"")</f>
        <v>0.125</v>
      </c>
      <c r="AE61" s="1">
        <f>IF(N80="TR",N82,"")</f>
        <v>3</v>
      </c>
      <c r="AF61" s="1">
        <f>IF(L80="TR",N82,"")</f>
        <v>3</v>
      </c>
      <c r="AG61" s="1">
        <f>IF(N80="TR",1,"")</f>
        <v>1</v>
      </c>
      <c r="AH61" s="1">
        <f>IF(N80="TR",L82,"")</f>
        <v>3</v>
      </c>
      <c r="AI61" s="1">
        <f>IF(O80="EF",1,"")</f>
        <v>1</v>
      </c>
      <c r="AJ61" s="1">
        <f>IF(O80="EF",L82,"")</f>
        <v>3</v>
      </c>
    </row>
    <row r="62" spans="1:36" x14ac:dyDescent="0.25">
      <c r="A62" s="25"/>
      <c r="B62" s="26"/>
      <c r="C62" s="26"/>
      <c r="D62" s="26"/>
      <c r="E62" s="27"/>
      <c r="F62" s="25"/>
      <c r="G62" s="26"/>
      <c r="H62" s="26"/>
      <c r="I62" s="26"/>
      <c r="J62" s="27"/>
      <c r="K62" s="15" t="s">
        <v>26</v>
      </c>
      <c r="L62" s="30">
        <v>7</v>
      </c>
      <c r="M62" s="44" t="s">
        <v>27</v>
      </c>
      <c r="N62" s="46"/>
      <c r="O62" s="31"/>
      <c r="P62" s="32" t="s">
        <v>26</v>
      </c>
      <c r="Q62" s="30">
        <v>29</v>
      </c>
      <c r="R62" s="44" t="s">
        <v>27</v>
      </c>
      <c r="S62" s="46">
        <v>12</v>
      </c>
      <c r="T62" s="31"/>
      <c r="U62" s="32" t="s">
        <v>26</v>
      </c>
      <c r="V62" s="30">
        <v>13</v>
      </c>
      <c r="W62" s="44" t="s">
        <v>27</v>
      </c>
      <c r="X62" s="46">
        <v>7</v>
      </c>
      <c r="Y62" s="31"/>
      <c r="AB62" s="1">
        <f>IF(Q55="TR",Q57,"")</f>
        <v>9</v>
      </c>
      <c r="AC62" s="1">
        <f>IF(Q55="TR",Q58,"")</f>
        <v>9</v>
      </c>
      <c r="AD62" s="1">
        <f>IF(Q55="TR",Q59,"")</f>
        <v>0.28599999999999998</v>
      </c>
      <c r="AE62" s="1">
        <f>IF(S55="TR",S57,"")</f>
        <v>9</v>
      </c>
      <c r="AF62" s="1">
        <f>IF(Q55="TR",S57,"")</f>
        <v>9</v>
      </c>
      <c r="AG62" s="1">
        <f>IF(S55="TR",1,"")</f>
        <v>1</v>
      </c>
      <c r="AH62" s="1">
        <f>IF(S55="TR",Q57,"")</f>
        <v>9</v>
      </c>
      <c r="AI62" s="1">
        <f>IF(T55="EF",1,"")</f>
        <v>1</v>
      </c>
      <c r="AJ62" s="1">
        <f>IF(T55="EF",Q57,"")</f>
        <v>9</v>
      </c>
    </row>
    <row r="63" spans="1:36" x14ac:dyDescent="0.25">
      <c r="A63" s="25"/>
      <c r="B63" s="26"/>
      <c r="C63" s="26"/>
      <c r="D63" s="26"/>
      <c r="E63" s="27"/>
      <c r="F63" s="25"/>
      <c r="G63" s="26"/>
      <c r="H63" s="26"/>
      <c r="I63" s="26"/>
      <c r="J63" s="27"/>
      <c r="K63" s="15" t="s">
        <v>28</v>
      </c>
      <c r="L63" s="30">
        <v>6</v>
      </c>
      <c r="M63" s="44"/>
      <c r="N63" s="47"/>
      <c r="O63" s="34"/>
      <c r="P63" s="32" t="s">
        <v>28</v>
      </c>
      <c r="Q63" s="30">
        <v>14</v>
      </c>
      <c r="R63" s="44"/>
      <c r="S63" s="47"/>
      <c r="T63" s="34"/>
      <c r="U63" s="32" t="s">
        <v>28</v>
      </c>
      <c r="V63" s="30">
        <v>10</v>
      </c>
      <c r="W63" s="44"/>
      <c r="X63" s="47"/>
      <c r="Y63" s="34"/>
      <c r="AB63" s="1">
        <f>IF(Q60="TR",Q62,"")</f>
        <v>29</v>
      </c>
      <c r="AC63" s="1">
        <f>IF(Q60="TR",Q63,"")</f>
        <v>14</v>
      </c>
      <c r="AD63" s="1">
        <f>IF(Q60="TR",Q64,"")</f>
        <v>1.208</v>
      </c>
      <c r="AE63" s="1">
        <f>IF(S60="TR",S62,"")</f>
        <v>12</v>
      </c>
      <c r="AF63" s="1">
        <f>IF(Q60="TR",S62,"")</f>
        <v>12</v>
      </c>
      <c r="AG63" s="1">
        <f>IF(S60="TR",1,"")</f>
        <v>1</v>
      </c>
      <c r="AH63" s="1">
        <f>IF(S60="TR",Q62,"")</f>
        <v>29</v>
      </c>
      <c r="AI63" s="1">
        <f>IF(T60="EF",1,"")</f>
        <v>1</v>
      </c>
      <c r="AJ63" s="1">
        <f>IF(T60="EF",Q62,"")</f>
        <v>29</v>
      </c>
    </row>
    <row r="64" spans="1:36" ht="15.75" thickBot="1" x14ac:dyDescent="0.3">
      <c r="A64" s="35"/>
      <c r="B64" s="36"/>
      <c r="C64" s="36"/>
      <c r="D64" s="36"/>
      <c r="E64" s="37"/>
      <c r="F64" s="35"/>
      <c r="G64" s="36"/>
      <c r="H64" s="36"/>
      <c r="I64" s="36"/>
      <c r="J64" s="37"/>
      <c r="K64" s="38" t="s">
        <v>29</v>
      </c>
      <c r="L64" s="39">
        <v>0.09</v>
      </c>
      <c r="M64" s="48"/>
      <c r="N64" s="49"/>
      <c r="O64" s="41"/>
      <c r="P64" s="42" t="s">
        <v>29</v>
      </c>
      <c r="Q64" s="39">
        <v>1.208</v>
      </c>
      <c r="R64" s="48"/>
      <c r="S64" s="49"/>
      <c r="T64" s="41"/>
      <c r="U64" s="42" t="s">
        <v>29</v>
      </c>
      <c r="V64" s="39">
        <v>0.27100000000000002</v>
      </c>
      <c r="W64" s="48"/>
      <c r="X64" s="49"/>
      <c r="Y64" s="41"/>
      <c r="AB64" s="1">
        <f>IF(Q65="TR",Q67,"")</f>
        <v>124</v>
      </c>
      <c r="AC64" s="1">
        <f>IF(Q65="TR",Q68,"")</f>
        <v>6</v>
      </c>
      <c r="AD64" s="1">
        <f>IF(Q65="TR",Q69,"")</f>
        <v>0.82</v>
      </c>
      <c r="AE64" s="1">
        <f>IF(S65="TR",S67,"")</f>
        <v>124</v>
      </c>
      <c r="AF64" s="1">
        <f>IF(Q65="TR",S67,"")</f>
        <v>124</v>
      </c>
      <c r="AG64" s="1">
        <f>IF(S65="TR",1,"")</f>
        <v>1</v>
      </c>
      <c r="AH64" s="1">
        <f>IF(S65="TR",Q67,"")</f>
        <v>124</v>
      </c>
      <c r="AI64" s="1">
        <f>IF(T65="EF",1,"")</f>
        <v>1</v>
      </c>
      <c r="AJ64" s="1">
        <f>IF(T65="EF",Q67,"")</f>
        <v>124</v>
      </c>
    </row>
    <row r="65" spans="1:36" x14ac:dyDescent="0.25">
      <c r="A65" s="16"/>
      <c r="B65" s="17"/>
      <c r="C65" s="17"/>
      <c r="D65" s="17"/>
      <c r="E65" s="18"/>
      <c r="F65" s="16"/>
      <c r="G65" s="17"/>
      <c r="H65" s="17"/>
      <c r="I65" s="17"/>
      <c r="J65" s="18"/>
      <c r="K65" s="19" t="s">
        <v>164</v>
      </c>
      <c r="L65" s="55" t="s">
        <v>33</v>
      </c>
      <c r="M65" s="43"/>
      <c r="N65" s="56" t="s">
        <v>33</v>
      </c>
      <c r="O65" s="57" t="s">
        <v>34</v>
      </c>
      <c r="P65" s="23" t="s">
        <v>188</v>
      </c>
      <c r="Q65" s="55" t="s">
        <v>33</v>
      </c>
      <c r="R65" s="43"/>
      <c r="S65" s="56" t="s">
        <v>33</v>
      </c>
      <c r="T65" s="57" t="s">
        <v>34</v>
      </c>
      <c r="U65" s="23" t="s">
        <v>202</v>
      </c>
      <c r="V65" s="55" t="s">
        <v>33</v>
      </c>
      <c r="W65" s="43"/>
      <c r="X65" s="56" t="s">
        <v>33</v>
      </c>
      <c r="Y65" s="57"/>
      <c r="AB65" s="1">
        <f>IF(Q70="TR",Q72,"")</f>
        <v>58</v>
      </c>
      <c r="AC65" s="1">
        <f>IF(Q70="TR",Q73,"")</f>
        <v>2</v>
      </c>
      <c r="AD65" s="1">
        <f>IF(Q70="TR",Q74,"")</f>
        <v>0.34799999999999998</v>
      </c>
      <c r="AE65" s="1">
        <f>IF(S70="TR",S72,"")</f>
        <v>58</v>
      </c>
      <c r="AF65" s="1">
        <f>IF(Q70="TR",S72,"")</f>
        <v>58</v>
      </c>
      <c r="AG65" s="1">
        <f>IF(S70="TR",1,"")</f>
        <v>1</v>
      </c>
      <c r="AH65" s="1">
        <f>IF(S70="TR",Q72,"")</f>
        <v>58</v>
      </c>
      <c r="AI65" s="1">
        <f>IF(T70="EF",1,"")</f>
        <v>1</v>
      </c>
      <c r="AJ65" s="1">
        <f>IF(T70="EF",Q72,"")</f>
        <v>58</v>
      </c>
    </row>
    <row r="66" spans="1:36" x14ac:dyDescent="0.25">
      <c r="A66" s="25"/>
      <c r="B66" s="26"/>
      <c r="C66" s="26"/>
      <c r="D66" s="26"/>
      <c r="E66" s="27"/>
      <c r="F66" s="25"/>
      <c r="G66" s="26"/>
      <c r="H66" s="26"/>
      <c r="I66" s="26"/>
      <c r="J66" s="27"/>
      <c r="K66" s="28"/>
      <c r="L66" s="28"/>
      <c r="M66" s="44"/>
      <c r="N66" s="45"/>
      <c r="O66" s="29"/>
      <c r="P66" s="24"/>
      <c r="Q66" s="28"/>
      <c r="R66" s="44"/>
      <c r="S66" s="45"/>
      <c r="T66" s="29"/>
      <c r="U66" s="24"/>
      <c r="V66" s="28"/>
      <c r="W66" s="44"/>
      <c r="X66" s="45"/>
      <c r="Y66" s="29"/>
      <c r="AB66" s="1">
        <f>IF(Q75="TR",Q77,"")</f>
        <v>22</v>
      </c>
      <c r="AC66" s="1">
        <f>IF(Q75="TR",Q78,"")</f>
        <v>2</v>
      </c>
      <c r="AD66" s="1">
        <f>IF(Q75="TR",Q79,"")</f>
        <v>0.89100000000000001</v>
      </c>
      <c r="AE66" s="1">
        <f>IF(S75="TR",S77,"")</f>
        <v>22</v>
      </c>
      <c r="AF66" s="1">
        <f>IF(Q75="TR",S77,"")</f>
        <v>22</v>
      </c>
      <c r="AG66" s="1">
        <f>IF(S75="TR",1,"")</f>
        <v>1</v>
      </c>
      <c r="AH66" s="1">
        <f>IF(S75="TR",Q77,"")</f>
        <v>22</v>
      </c>
      <c r="AI66" s="1" t="str">
        <f>IF(T75="EF",1,"")</f>
        <v/>
      </c>
      <c r="AJ66" s="1" t="str">
        <f>IF(T75="EF",Q77,"")</f>
        <v/>
      </c>
    </row>
    <row r="67" spans="1:36" x14ac:dyDescent="0.25">
      <c r="A67" s="25"/>
      <c r="B67" s="26"/>
      <c r="C67" s="26"/>
      <c r="D67" s="26"/>
      <c r="E67" s="27"/>
      <c r="F67" s="25"/>
      <c r="G67" s="26"/>
      <c r="H67" s="26"/>
      <c r="I67" s="26"/>
      <c r="J67" s="27"/>
      <c r="K67" s="15" t="s">
        <v>26</v>
      </c>
      <c r="L67" s="30">
        <v>1</v>
      </c>
      <c r="M67" s="44" t="s">
        <v>27</v>
      </c>
      <c r="N67" s="46">
        <v>1</v>
      </c>
      <c r="O67" s="31"/>
      <c r="P67" s="32" t="s">
        <v>26</v>
      </c>
      <c r="Q67" s="30">
        <v>124</v>
      </c>
      <c r="R67" s="44" t="s">
        <v>27</v>
      </c>
      <c r="S67" s="46">
        <v>124</v>
      </c>
      <c r="T67" s="31"/>
      <c r="U67" s="32" t="s">
        <v>26</v>
      </c>
      <c r="V67" s="30">
        <v>142</v>
      </c>
      <c r="W67" s="44" t="s">
        <v>27</v>
      </c>
      <c r="X67" s="46">
        <v>33</v>
      </c>
      <c r="Y67" s="31"/>
      <c r="AB67" s="1">
        <f>IF(Q80="TR",Q82,"")</f>
        <v>87</v>
      </c>
      <c r="AC67" s="1">
        <f>IF(Q80="TR",Q83,"")</f>
        <v>15</v>
      </c>
      <c r="AD67" s="1">
        <f>IF(Q80="TR",Q84,"")</f>
        <v>2.8559999999999999</v>
      </c>
      <c r="AE67" s="1">
        <f>IF(S80="TR",S82,"")</f>
        <v>48</v>
      </c>
      <c r="AF67" s="1">
        <f>IF(Q80="TR",S82,"")</f>
        <v>48</v>
      </c>
      <c r="AG67" s="1">
        <f>IF(S80="TR",1,"")</f>
        <v>1</v>
      </c>
      <c r="AH67" s="1">
        <f>IF(S80="TR",Q82,"")</f>
        <v>87</v>
      </c>
      <c r="AI67" s="1" t="str">
        <f>IF(T80="EF",1,"")</f>
        <v/>
      </c>
      <c r="AJ67" s="1" t="str">
        <f>IF(T80="EF",Q82,"")</f>
        <v/>
      </c>
    </row>
    <row r="68" spans="1:36" x14ac:dyDescent="0.25">
      <c r="A68" s="25"/>
      <c r="B68" s="26"/>
      <c r="C68" s="26"/>
      <c r="D68" s="26"/>
      <c r="E68" s="27"/>
      <c r="F68" s="25"/>
      <c r="G68" s="26"/>
      <c r="H68" s="26"/>
      <c r="I68" s="26"/>
      <c r="J68" s="27"/>
      <c r="K68" s="15" t="s">
        <v>28</v>
      </c>
      <c r="L68" s="30">
        <v>1</v>
      </c>
      <c r="M68" s="44"/>
      <c r="N68" s="47"/>
      <c r="O68" s="34"/>
      <c r="P68" s="32" t="s">
        <v>28</v>
      </c>
      <c r="Q68" s="30">
        <v>6</v>
      </c>
      <c r="R68" s="44"/>
      <c r="S68" s="47"/>
      <c r="T68" s="34"/>
      <c r="U68" s="32" t="s">
        <v>28</v>
      </c>
      <c r="V68" s="30">
        <v>30</v>
      </c>
      <c r="W68" s="44"/>
      <c r="X68" s="47"/>
      <c r="Y68" s="34"/>
      <c r="AB68" s="1">
        <f>IF(V55="TR",V57,"")</f>
        <v>115</v>
      </c>
      <c r="AC68" s="1">
        <f>IF(V55="TR",V58,"")</f>
        <v>18</v>
      </c>
      <c r="AD68" s="1">
        <f>IF(V55="TR",V59,"")</f>
        <v>1.3169999999999999</v>
      </c>
      <c r="AE68" s="1">
        <f>IF(X55="TR",X57,"")</f>
        <v>52</v>
      </c>
      <c r="AF68" s="1">
        <f>IF(V55="TR",X57,"")</f>
        <v>52</v>
      </c>
      <c r="AG68" s="1">
        <f>IF(X55="TR",1,"")</f>
        <v>1</v>
      </c>
      <c r="AH68" s="1">
        <f>IF(X55="TR",V57,"")</f>
        <v>115</v>
      </c>
      <c r="AI68" s="1">
        <f>IF(Y55="EF",1,"")</f>
        <v>1</v>
      </c>
      <c r="AJ68" s="1">
        <f>IF(Y55="EF",V57,"")</f>
        <v>115</v>
      </c>
    </row>
    <row r="69" spans="1:36" ht="15.75" thickBot="1" x14ac:dyDescent="0.3">
      <c r="A69" s="35"/>
      <c r="B69" s="36"/>
      <c r="C69" s="36"/>
      <c r="D69" s="36"/>
      <c r="E69" s="37"/>
      <c r="F69" s="35"/>
      <c r="G69" s="36"/>
      <c r="H69" s="36"/>
      <c r="I69" s="36"/>
      <c r="J69" s="37"/>
      <c r="K69" s="38" t="s">
        <v>29</v>
      </c>
      <c r="L69" s="39">
        <v>2.8000000000000001E-2</v>
      </c>
      <c r="M69" s="48"/>
      <c r="N69" s="49"/>
      <c r="O69" s="41"/>
      <c r="P69" s="42" t="s">
        <v>29</v>
      </c>
      <c r="Q69" s="39">
        <v>0.82</v>
      </c>
      <c r="R69" s="48"/>
      <c r="S69" s="49"/>
      <c r="T69" s="41"/>
      <c r="U69" s="42" t="s">
        <v>29</v>
      </c>
      <c r="V69" s="39">
        <v>3.7240000000000002</v>
      </c>
      <c r="W69" s="48"/>
      <c r="X69" s="49"/>
      <c r="Y69" s="41"/>
      <c r="AB69" s="1">
        <f>IF(V60="TR",V62,"")</f>
        <v>13</v>
      </c>
      <c r="AC69" s="1">
        <f>IF(V60="TR",V63,"")</f>
        <v>10</v>
      </c>
      <c r="AD69" s="1">
        <f>IF(V60="TR",V64,"")</f>
        <v>0.27100000000000002</v>
      </c>
      <c r="AE69" s="1">
        <f>IF(X60="TR",X62,"")</f>
        <v>7</v>
      </c>
      <c r="AF69" s="1">
        <f>IF(V60="TR",X62,"")</f>
        <v>7</v>
      </c>
      <c r="AG69" s="1">
        <f>IF(X60="TR",1,"")</f>
        <v>1</v>
      </c>
      <c r="AH69" s="1">
        <f>IF(X60="TR",V62,"")</f>
        <v>13</v>
      </c>
      <c r="AI69" s="1" t="str">
        <f>IF(Y60="EF",1,"")</f>
        <v/>
      </c>
      <c r="AJ69" s="1" t="str">
        <f>IF(Y60="EF",V62,"")</f>
        <v/>
      </c>
    </row>
    <row r="70" spans="1:36" x14ac:dyDescent="0.25">
      <c r="A70" s="16"/>
      <c r="B70" s="17"/>
      <c r="C70" s="17"/>
      <c r="D70" s="17"/>
      <c r="E70" s="18"/>
      <c r="F70" s="16"/>
      <c r="G70" s="17"/>
      <c r="H70" s="17"/>
      <c r="I70" s="17"/>
      <c r="J70" s="18"/>
      <c r="K70" s="19" t="s">
        <v>168</v>
      </c>
      <c r="L70" s="55" t="s">
        <v>33</v>
      </c>
      <c r="M70" s="43"/>
      <c r="N70" s="56" t="s">
        <v>33</v>
      </c>
      <c r="O70" s="57"/>
      <c r="P70" s="23" t="s">
        <v>189</v>
      </c>
      <c r="Q70" s="55" t="s">
        <v>33</v>
      </c>
      <c r="R70" s="43"/>
      <c r="S70" s="56" t="s">
        <v>33</v>
      </c>
      <c r="T70" s="57" t="s">
        <v>34</v>
      </c>
      <c r="U70" s="23" t="s">
        <v>203</v>
      </c>
      <c r="V70" s="55" t="s">
        <v>33</v>
      </c>
      <c r="W70" s="43"/>
      <c r="X70" s="56" t="s">
        <v>33</v>
      </c>
      <c r="Y70" s="57"/>
      <c r="AB70" s="1">
        <f>IF(V65="TR",V67,"")</f>
        <v>142</v>
      </c>
      <c r="AC70" s="1">
        <f>IF(V65="TR",V68,"")</f>
        <v>30</v>
      </c>
      <c r="AD70" s="1">
        <f>IF(V65="TR",V69,"")</f>
        <v>3.7240000000000002</v>
      </c>
      <c r="AE70" s="1">
        <f>IF(X65="TR",X67,"")</f>
        <v>33</v>
      </c>
      <c r="AF70" s="1">
        <f>IF(V65="TR",X67,"")</f>
        <v>33</v>
      </c>
      <c r="AG70" s="1">
        <f>IF(X65="TR",1,"")</f>
        <v>1</v>
      </c>
      <c r="AH70" s="1">
        <f>IF(X65="TR",V67,"")</f>
        <v>142</v>
      </c>
      <c r="AI70" s="1" t="str">
        <f>IF(Y65="EF",1,"")</f>
        <v/>
      </c>
      <c r="AJ70" s="1" t="str">
        <f>IF(Y65="EF",V67,"")</f>
        <v/>
      </c>
    </row>
    <row r="71" spans="1:36" x14ac:dyDescent="0.25">
      <c r="A71" s="25"/>
      <c r="B71" s="26"/>
      <c r="C71" s="26"/>
      <c r="D71" s="26"/>
      <c r="E71" s="27"/>
      <c r="F71" s="25"/>
      <c r="G71" s="26"/>
      <c r="H71" s="26"/>
      <c r="I71" s="26"/>
      <c r="J71" s="27"/>
      <c r="K71" s="28"/>
      <c r="L71" s="28"/>
      <c r="M71" s="44"/>
      <c r="N71" s="45"/>
      <c r="O71" s="29"/>
      <c r="P71" s="24"/>
      <c r="Q71" s="28"/>
      <c r="R71" s="44"/>
      <c r="S71" s="45"/>
      <c r="T71" s="29"/>
      <c r="U71" s="24"/>
      <c r="V71" s="28"/>
      <c r="W71" s="44"/>
      <c r="X71" s="45"/>
      <c r="Y71" s="29"/>
      <c r="AB71" s="1">
        <f>IF(V70="TR",V72,"")</f>
        <v>23</v>
      </c>
      <c r="AC71" s="1">
        <f>IF(V70="TR",V73,"")</f>
        <v>21</v>
      </c>
      <c r="AD71" s="1">
        <f>IF(V70="TR",V74,"")</f>
        <v>0.68200000000000005</v>
      </c>
      <c r="AE71" s="1">
        <f>IF(X70="TR",X72,"")</f>
        <v>23</v>
      </c>
      <c r="AF71" s="1">
        <f>IF(V70="TR",X72,"")</f>
        <v>23</v>
      </c>
      <c r="AG71" s="1">
        <f>IF(X70="TR",1,"")</f>
        <v>1</v>
      </c>
      <c r="AH71" s="1">
        <f>IF(X70="TR",V72,"")</f>
        <v>23</v>
      </c>
      <c r="AI71" s="1" t="str">
        <f>IF(Y70="EF",1,"")</f>
        <v/>
      </c>
      <c r="AJ71" s="1" t="str">
        <f>IF(Y70="EF",V72,"")</f>
        <v/>
      </c>
    </row>
    <row r="72" spans="1:36" x14ac:dyDescent="0.25">
      <c r="A72" s="25"/>
      <c r="B72" s="26"/>
      <c r="C72" s="26"/>
      <c r="D72" s="26"/>
      <c r="E72" s="27"/>
      <c r="F72" s="25"/>
      <c r="G72" s="26"/>
      <c r="H72" s="26"/>
      <c r="I72" s="26"/>
      <c r="J72" s="27"/>
      <c r="K72" s="15" t="s">
        <v>26</v>
      </c>
      <c r="L72" s="30">
        <v>67</v>
      </c>
      <c r="M72" s="44" t="s">
        <v>27</v>
      </c>
      <c r="N72" s="46">
        <v>17</v>
      </c>
      <c r="O72" s="31"/>
      <c r="P72" s="32" t="s">
        <v>26</v>
      </c>
      <c r="Q72" s="30">
        <v>58</v>
      </c>
      <c r="R72" s="44" t="s">
        <v>27</v>
      </c>
      <c r="S72" s="46">
        <v>58</v>
      </c>
      <c r="T72" s="31"/>
      <c r="U72" s="32" t="s">
        <v>26</v>
      </c>
      <c r="V72" s="30">
        <v>23</v>
      </c>
      <c r="W72" s="44" t="s">
        <v>27</v>
      </c>
      <c r="X72" s="46">
        <v>23</v>
      </c>
      <c r="Y72" s="31"/>
      <c r="AB72" s="1">
        <f>IF(V75="TR",V77,"")</f>
        <v>9</v>
      </c>
      <c r="AC72" s="1">
        <f>IF(V75="TR",V78,"")</f>
        <v>8</v>
      </c>
      <c r="AD72" s="1">
        <f>IF(V75="TR",V79,"")</f>
        <v>0.27900000000000003</v>
      </c>
      <c r="AE72" s="1">
        <f>IF(X75="TR",X77,"")</f>
        <v>1</v>
      </c>
      <c r="AF72" s="1">
        <f>IF(V75="TR",X77,"")</f>
        <v>1</v>
      </c>
      <c r="AG72" s="1">
        <f>IF(X75="TR",1,"")</f>
        <v>1</v>
      </c>
      <c r="AH72" s="1">
        <f>IF(X75="TR",V77,"")</f>
        <v>9</v>
      </c>
      <c r="AI72" s="1" t="str">
        <f>IF(Y75="EF",1,"")</f>
        <v/>
      </c>
      <c r="AJ72" s="1" t="str">
        <f>IF(Y75="EF",V77,"")</f>
        <v/>
      </c>
    </row>
    <row r="73" spans="1:36" x14ac:dyDescent="0.25">
      <c r="A73" s="25"/>
      <c r="B73" s="26"/>
      <c r="C73" s="26"/>
      <c r="D73" s="26"/>
      <c r="E73" s="27"/>
      <c r="F73" s="25"/>
      <c r="G73" s="26"/>
      <c r="H73" s="26"/>
      <c r="I73" s="26"/>
      <c r="J73" s="27"/>
      <c r="K73" s="15" t="s">
        <v>28</v>
      </c>
      <c r="L73" s="30">
        <v>13</v>
      </c>
      <c r="M73" s="44"/>
      <c r="N73" s="47"/>
      <c r="O73" s="34"/>
      <c r="P73" s="32" t="s">
        <v>28</v>
      </c>
      <c r="Q73" s="30">
        <v>2</v>
      </c>
      <c r="R73" s="44"/>
      <c r="S73" s="47"/>
      <c r="T73" s="34"/>
      <c r="U73" s="32" t="s">
        <v>28</v>
      </c>
      <c r="V73" s="30">
        <v>21</v>
      </c>
      <c r="W73" s="44"/>
      <c r="X73" s="47"/>
      <c r="Y73" s="34"/>
      <c r="AB73" s="1" t="str">
        <f>IF(V80="TR",V82,"")</f>
        <v/>
      </c>
      <c r="AC73" s="1" t="str">
        <f>IF(V80="TR",V83,"")</f>
        <v/>
      </c>
      <c r="AD73" s="1" t="str">
        <f>IF(V80="TR",V84,"")</f>
        <v/>
      </c>
      <c r="AE73" s="1" t="str">
        <f>IF(X80="TR",X82,"")</f>
        <v/>
      </c>
      <c r="AF73" s="1" t="str">
        <f>IF(V80="TR",X82,"")</f>
        <v/>
      </c>
      <c r="AG73" s="1" t="str">
        <f>IF(X80="TR",1,"")</f>
        <v/>
      </c>
      <c r="AH73" s="1" t="str">
        <f>IF(X80="TR",V82,"")</f>
        <v/>
      </c>
      <c r="AI73" s="1" t="str">
        <f>IF(Y80="EF",1,"")</f>
        <v/>
      </c>
      <c r="AJ73" s="1" t="str">
        <f>IF(Y80="EF",V82,"")</f>
        <v/>
      </c>
    </row>
    <row r="74" spans="1:36" ht="15.75" thickBot="1" x14ac:dyDescent="0.3">
      <c r="A74" s="35"/>
      <c r="B74" s="36"/>
      <c r="C74" s="36"/>
      <c r="D74" s="36"/>
      <c r="E74" s="37"/>
      <c r="F74" s="35"/>
      <c r="G74" s="36"/>
      <c r="H74" s="36"/>
      <c r="I74" s="36"/>
      <c r="J74" s="37"/>
      <c r="K74" s="38" t="s">
        <v>29</v>
      </c>
      <c r="L74" s="39">
        <v>0.83199999999999996</v>
      </c>
      <c r="M74" s="48"/>
      <c r="N74" s="49"/>
      <c r="O74" s="41"/>
      <c r="P74" s="42" t="s">
        <v>29</v>
      </c>
      <c r="Q74" s="39">
        <v>0.34799999999999998</v>
      </c>
      <c r="R74" s="48"/>
      <c r="S74" s="49"/>
      <c r="T74" s="41"/>
      <c r="U74" s="42" t="s">
        <v>29</v>
      </c>
      <c r="V74" s="39">
        <v>0.68200000000000005</v>
      </c>
      <c r="W74" s="48"/>
      <c r="X74" s="49"/>
      <c r="Y74" s="41"/>
    </row>
    <row r="75" spans="1:36" x14ac:dyDescent="0.25">
      <c r="A75" s="16"/>
      <c r="B75" s="17"/>
      <c r="C75" s="17"/>
      <c r="D75" s="17"/>
      <c r="E75" s="18"/>
      <c r="F75" s="16"/>
      <c r="G75" s="17"/>
      <c r="H75" s="17"/>
      <c r="I75" s="17"/>
      <c r="J75" s="18"/>
      <c r="K75" s="19" t="s">
        <v>169</v>
      </c>
      <c r="L75" s="55" t="s">
        <v>33</v>
      </c>
      <c r="M75" s="43"/>
      <c r="N75" s="56" t="s">
        <v>33</v>
      </c>
      <c r="O75" s="57"/>
      <c r="P75" s="23" t="s">
        <v>190</v>
      </c>
      <c r="Q75" s="55" t="s">
        <v>33</v>
      </c>
      <c r="R75" s="43"/>
      <c r="S75" s="56" t="s">
        <v>33</v>
      </c>
      <c r="T75" s="57"/>
      <c r="U75" s="23" t="s">
        <v>204</v>
      </c>
      <c r="V75" s="55" t="s">
        <v>33</v>
      </c>
      <c r="W75" s="43"/>
      <c r="X75" s="56" t="s">
        <v>33</v>
      </c>
      <c r="Y75" s="57"/>
    </row>
    <row r="76" spans="1:36" x14ac:dyDescent="0.25">
      <c r="A76" s="25"/>
      <c r="B76" s="26"/>
      <c r="C76" s="26"/>
      <c r="D76" s="26"/>
      <c r="E76" s="27"/>
      <c r="F76" s="25"/>
      <c r="G76" s="26"/>
      <c r="H76" s="26"/>
      <c r="I76" s="26"/>
      <c r="J76" s="27"/>
      <c r="K76" s="28"/>
      <c r="L76" s="28"/>
      <c r="M76" s="44"/>
      <c r="N76" s="45"/>
      <c r="O76" s="29">
        <f>L77</f>
        <v>78</v>
      </c>
      <c r="P76" s="24"/>
      <c r="Q76" s="28"/>
      <c r="R76" s="44"/>
      <c r="S76" s="45"/>
      <c r="T76" s="29"/>
      <c r="U76" s="24"/>
      <c r="V76" s="28"/>
      <c r="W76" s="44"/>
      <c r="X76" s="45"/>
      <c r="Y76" s="29"/>
    </row>
    <row r="77" spans="1:36" x14ac:dyDescent="0.25">
      <c r="A77" s="25"/>
      <c r="B77" s="26"/>
      <c r="C77" s="26"/>
      <c r="D77" s="26"/>
      <c r="E77" s="27"/>
      <c r="F77" s="25"/>
      <c r="G77" s="26"/>
      <c r="H77" s="26"/>
      <c r="I77" s="26"/>
      <c r="J77" s="27"/>
      <c r="K77" s="15" t="s">
        <v>26</v>
      </c>
      <c r="L77" s="30">
        <v>78</v>
      </c>
      <c r="M77" s="44" t="s">
        <v>27</v>
      </c>
      <c r="N77" s="46">
        <v>18</v>
      </c>
      <c r="O77" s="31"/>
      <c r="P77" s="32" t="s">
        <v>26</v>
      </c>
      <c r="Q77" s="30">
        <v>22</v>
      </c>
      <c r="R77" s="44" t="s">
        <v>27</v>
      </c>
      <c r="S77" s="46">
        <v>22</v>
      </c>
      <c r="T77" s="31"/>
      <c r="U77" s="32" t="s">
        <v>26</v>
      </c>
      <c r="V77" s="30">
        <v>9</v>
      </c>
      <c r="W77" s="44" t="s">
        <v>27</v>
      </c>
      <c r="X77" s="46">
        <v>1</v>
      </c>
      <c r="Y77" s="31"/>
    </row>
    <row r="78" spans="1:36" x14ac:dyDescent="0.25">
      <c r="A78" s="25"/>
      <c r="B78" s="26"/>
      <c r="C78" s="26"/>
      <c r="D78" s="26"/>
      <c r="E78" s="27"/>
      <c r="F78" s="25"/>
      <c r="G78" s="26"/>
      <c r="H78" s="26"/>
      <c r="I78" s="26"/>
      <c r="J78" s="27"/>
      <c r="K78" s="15" t="s">
        <v>28</v>
      </c>
      <c r="L78" s="30">
        <v>13</v>
      </c>
      <c r="M78" s="44"/>
      <c r="N78" s="47">
        <f>L77</f>
        <v>78</v>
      </c>
      <c r="O78" s="34"/>
      <c r="P78" s="32" t="s">
        <v>28</v>
      </c>
      <c r="Q78" s="30">
        <v>2</v>
      </c>
      <c r="R78" s="44"/>
      <c r="S78" s="47"/>
      <c r="T78" s="34"/>
      <c r="U78" s="32" t="s">
        <v>28</v>
      </c>
      <c r="V78" s="30">
        <v>8</v>
      </c>
      <c r="W78" s="44"/>
      <c r="X78" s="47"/>
      <c r="Y78" s="34"/>
    </row>
    <row r="79" spans="1:36" ht="15.75" thickBot="1" x14ac:dyDescent="0.3">
      <c r="A79" s="35"/>
      <c r="B79" s="36"/>
      <c r="C79" s="36"/>
      <c r="D79" s="36"/>
      <c r="E79" s="37"/>
      <c r="F79" s="35"/>
      <c r="G79" s="36"/>
      <c r="H79" s="36"/>
      <c r="I79" s="36"/>
      <c r="J79" s="37"/>
      <c r="K79" s="38" t="s">
        <v>29</v>
      </c>
      <c r="L79" s="39">
        <v>0.85699999999999998</v>
      </c>
      <c r="M79" s="48"/>
      <c r="N79" s="49">
        <f>COUNTA(K75)</f>
        <v>1</v>
      </c>
      <c r="O79" s="41"/>
      <c r="P79" s="42" t="s">
        <v>29</v>
      </c>
      <c r="Q79" s="39">
        <v>0.89100000000000001</v>
      </c>
      <c r="R79" s="48"/>
      <c r="S79" s="49"/>
      <c r="T79" s="41"/>
      <c r="U79" s="42" t="s">
        <v>29</v>
      </c>
      <c r="V79" s="39">
        <v>0.27900000000000003</v>
      </c>
      <c r="W79" s="48"/>
      <c r="X79" s="49"/>
      <c r="Y79" s="41"/>
    </row>
    <row r="80" spans="1:36" x14ac:dyDescent="0.25">
      <c r="A80" s="16"/>
      <c r="B80" s="17"/>
      <c r="C80" s="17"/>
      <c r="D80" s="17"/>
      <c r="E80" s="18"/>
      <c r="F80" s="16"/>
      <c r="G80" s="17"/>
      <c r="H80" s="17"/>
      <c r="I80" s="17"/>
      <c r="J80" s="18"/>
      <c r="K80" s="19" t="s">
        <v>174</v>
      </c>
      <c r="L80" s="55" t="s">
        <v>33</v>
      </c>
      <c r="M80" s="43"/>
      <c r="N80" s="56" t="s">
        <v>33</v>
      </c>
      <c r="O80" s="57" t="s">
        <v>34</v>
      </c>
      <c r="P80" s="23" t="s">
        <v>191</v>
      </c>
      <c r="Q80" s="55" t="s">
        <v>33</v>
      </c>
      <c r="R80" s="43"/>
      <c r="S80" s="56" t="s">
        <v>33</v>
      </c>
      <c r="T80" s="57"/>
      <c r="U80" s="23"/>
      <c r="V80" s="55"/>
      <c r="W80" s="43"/>
      <c r="X80" s="56"/>
      <c r="Y80" s="57"/>
    </row>
    <row r="81" spans="1:25" x14ac:dyDescent="0.25">
      <c r="A81" s="25"/>
      <c r="B81" s="26"/>
      <c r="C81" s="26"/>
      <c r="D81" s="26"/>
      <c r="E81" s="27"/>
      <c r="F81" s="25"/>
      <c r="G81" s="26"/>
      <c r="H81" s="26"/>
      <c r="I81" s="26"/>
      <c r="J81" s="27"/>
      <c r="K81" s="28"/>
      <c r="L81" s="28"/>
      <c r="M81" s="44"/>
      <c r="N81" s="45"/>
      <c r="O81" s="29">
        <f>L82</f>
        <v>3</v>
      </c>
      <c r="P81" s="24"/>
      <c r="Q81" s="28"/>
      <c r="R81" s="44"/>
      <c r="S81" s="45"/>
      <c r="T81" s="29"/>
      <c r="U81" s="24"/>
      <c r="V81" s="28"/>
      <c r="W81" s="44"/>
      <c r="X81" s="45"/>
      <c r="Y81" s="29"/>
    </row>
    <row r="82" spans="1:25" x14ac:dyDescent="0.25">
      <c r="A82" s="25"/>
      <c r="B82" s="26"/>
      <c r="C82" s="26"/>
      <c r="D82" s="26"/>
      <c r="E82" s="27"/>
      <c r="F82" s="25"/>
      <c r="G82" s="26"/>
      <c r="H82" s="26"/>
      <c r="I82" s="26"/>
      <c r="J82" s="27"/>
      <c r="K82" s="15" t="s">
        <v>26</v>
      </c>
      <c r="L82" s="30">
        <v>3</v>
      </c>
      <c r="M82" s="44" t="s">
        <v>27</v>
      </c>
      <c r="N82" s="46">
        <v>3</v>
      </c>
      <c r="O82" s="31"/>
      <c r="P82" s="32" t="s">
        <v>26</v>
      </c>
      <c r="Q82" s="30">
        <v>87</v>
      </c>
      <c r="R82" s="44" t="s">
        <v>27</v>
      </c>
      <c r="S82" s="46">
        <v>48</v>
      </c>
      <c r="T82" s="31"/>
      <c r="U82" s="32" t="s">
        <v>26</v>
      </c>
      <c r="V82" s="30"/>
      <c r="W82" s="44" t="s">
        <v>27</v>
      </c>
      <c r="X82" s="46"/>
      <c r="Y82" s="31"/>
    </row>
    <row r="83" spans="1:25" x14ac:dyDescent="0.25">
      <c r="A83" s="25"/>
      <c r="B83" s="26"/>
      <c r="C83" s="26"/>
      <c r="D83" s="26"/>
      <c r="E83" s="27"/>
      <c r="F83" s="25"/>
      <c r="G83" s="26"/>
      <c r="H83" s="26"/>
      <c r="I83" s="26"/>
      <c r="J83" s="27"/>
      <c r="K83" s="15" t="s">
        <v>28</v>
      </c>
      <c r="L83" s="30">
        <v>3</v>
      </c>
      <c r="M83" s="44"/>
      <c r="N83" s="47">
        <f>L82</f>
        <v>3</v>
      </c>
      <c r="O83" s="34"/>
      <c r="P83" s="32" t="s">
        <v>28</v>
      </c>
      <c r="Q83" s="30">
        <v>15</v>
      </c>
      <c r="R83" s="44"/>
      <c r="S83" s="47"/>
      <c r="T83" s="34"/>
      <c r="U83" s="32" t="s">
        <v>28</v>
      </c>
      <c r="V83" s="30"/>
      <c r="W83" s="44"/>
      <c r="X83" s="47"/>
      <c r="Y83" s="34"/>
    </row>
    <row r="84" spans="1:25" ht="15.75" thickBot="1" x14ac:dyDescent="0.3">
      <c r="A84" s="35"/>
      <c r="B84" s="36"/>
      <c r="C84" s="36"/>
      <c r="D84" s="36"/>
      <c r="E84" s="37"/>
      <c r="F84" s="35"/>
      <c r="G84" s="36"/>
      <c r="H84" s="36"/>
      <c r="I84" s="36"/>
      <c r="J84" s="37"/>
      <c r="K84" s="38" t="s">
        <v>29</v>
      </c>
      <c r="L84" s="39">
        <v>0.125</v>
      </c>
      <c r="M84" s="48"/>
      <c r="N84" s="49">
        <f>COUNTA(K80)</f>
        <v>1</v>
      </c>
      <c r="O84" s="41"/>
      <c r="P84" s="42" t="s">
        <v>29</v>
      </c>
      <c r="Q84" s="39">
        <v>2.8559999999999999</v>
      </c>
      <c r="R84" s="48"/>
      <c r="S84" s="49"/>
      <c r="T84" s="41"/>
      <c r="U84" s="42" t="s">
        <v>29</v>
      </c>
      <c r="V84" s="39"/>
      <c r="W84" s="48"/>
      <c r="X84" s="49"/>
      <c r="Y84" s="41"/>
    </row>
    <row r="86" spans="1:25" ht="15.75" thickBot="1" x14ac:dyDescent="0.3"/>
    <row r="87" spans="1:25" ht="62.25" thickBot="1" x14ac:dyDescent="0.95">
      <c r="A87" s="159">
        <f>A1+2</f>
        <v>42508</v>
      </c>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1"/>
    </row>
    <row r="88" spans="1:25" ht="21" customHeight="1" x14ac:dyDescent="0.9">
      <c r="A88" s="2"/>
      <c r="B88" s="2"/>
      <c r="C88" s="2"/>
      <c r="D88" s="2"/>
      <c r="E88" s="2"/>
      <c r="F88" s="2"/>
      <c r="G88" s="2"/>
      <c r="H88" s="2"/>
      <c r="I88" s="2"/>
      <c r="J88" s="2"/>
      <c r="K88" s="2"/>
      <c r="L88" s="2"/>
      <c r="M88" s="2"/>
      <c r="N88" s="2"/>
      <c r="O88" s="2"/>
      <c r="P88" s="2"/>
      <c r="Q88" s="2"/>
      <c r="R88" s="2"/>
      <c r="S88" s="2"/>
      <c r="T88" s="2"/>
      <c r="U88" s="2"/>
      <c r="V88" s="2"/>
      <c r="W88" s="2"/>
      <c r="X88" s="2"/>
      <c r="Y88" s="2"/>
    </row>
    <row r="89" spans="1:25" ht="21" customHeight="1" x14ac:dyDescent="0.9">
      <c r="A89" s="2"/>
      <c r="B89" s="2"/>
      <c r="C89" s="2"/>
      <c r="D89" s="2"/>
      <c r="E89" s="2"/>
      <c r="F89" s="2"/>
      <c r="G89" s="2"/>
      <c r="H89" s="2"/>
      <c r="I89" s="2"/>
      <c r="J89" s="2"/>
      <c r="K89" s="2"/>
      <c r="L89" s="2"/>
      <c r="M89" s="2"/>
      <c r="N89" s="2"/>
      <c r="O89" s="2"/>
      <c r="P89" s="2"/>
      <c r="Q89" s="2"/>
      <c r="R89" s="2"/>
      <c r="S89" s="2"/>
      <c r="T89" s="2"/>
      <c r="U89" s="2"/>
      <c r="V89" s="2"/>
      <c r="W89" s="2"/>
      <c r="X89" s="2"/>
      <c r="Y89" s="2"/>
    </row>
    <row r="90" spans="1:25" ht="21" x14ac:dyDescent="0.35">
      <c r="A90" s="162" t="s">
        <v>0</v>
      </c>
      <c r="B90" s="162"/>
      <c r="C90" s="162"/>
      <c r="D90" s="162"/>
      <c r="E90" s="51"/>
      <c r="F90" s="162" t="s">
        <v>1</v>
      </c>
      <c r="G90" s="162"/>
      <c r="H90" s="162"/>
      <c r="I90" s="162"/>
      <c r="J90" s="51"/>
      <c r="K90" s="162" t="s">
        <v>2</v>
      </c>
      <c r="L90" s="162"/>
      <c r="M90" s="162"/>
      <c r="N90" s="162"/>
      <c r="O90" s="51"/>
      <c r="P90" s="162" t="s">
        <v>3</v>
      </c>
      <c r="Q90" s="162"/>
      <c r="R90" s="162"/>
      <c r="S90" s="162"/>
      <c r="T90" s="51"/>
      <c r="U90" s="162" t="s">
        <v>4</v>
      </c>
      <c r="V90" s="162"/>
      <c r="W90" s="162"/>
      <c r="X90" s="162"/>
      <c r="Y90" s="51"/>
    </row>
    <row r="91" spans="1:25" x14ac:dyDescent="0.25">
      <c r="A91" s="3" t="s">
        <v>5</v>
      </c>
      <c r="B91" s="3"/>
      <c r="C91" s="3"/>
      <c r="D91" s="3">
        <f>SUM(L102,L107,L112,L117,L122,L127,Q102,Q107,Q112,Q117,Q122,Q127,V102,V107,V112,V117,V122,V127)</f>
        <v>20.431999999999995</v>
      </c>
      <c r="E91" s="4"/>
      <c r="F91" s="5" t="s">
        <v>6</v>
      </c>
      <c r="G91" s="5"/>
      <c r="H91" s="5"/>
      <c r="I91" s="5">
        <f>SUM(N100,N105,N110,N115,N120,N125,S100,S105,S110,S115,S120,S125,X100,X105,X110,X115,X120,X125)</f>
        <v>654</v>
      </c>
      <c r="J91" s="4"/>
      <c r="K91" s="6" t="s">
        <v>7</v>
      </c>
      <c r="L91" s="6"/>
      <c r="M91" s="6"/>
      <c r="N91" s="6">
        <f>AB98</f>
        <v>782</v>
      </c>
      <c r="O91" s="4"/>
      <c r="P91" s="7" t="s">
        <v>8</v>
      </c>
      <c r="Q91" s="8"/>
      <c r="R91" s="8"/>
      <c r="S91" s="8">
        <f>AE98</f>
        <v>654</v>
      </c>
      <c r="T91" s="4"/>
      <c r="U91" s="9" t="s">
        <v>9</v>
      </c>
      <c r="V91" s="9"/>
      <c r="W91" s="9"/>
      <c r="X91" s="9">
        <f>AG98-AI98</f>
        <v>3</v>
      </c>
      <c r="Y91" s="4"/>
    </row>
    <row r="92" spans="1:25" x14ac:dyDescent="0.25">
      <c r="A92" s="10" t="s">
        <v>10</v>
      </c>
      <c r="B92" s="10"/>
      <c r="C92" s="10"/>
      <c r="D92" s="10">
        <f>SUM(L100,L105,L110,L115,L120,L125,Q100,Q105,Q110,Q115,Q120,Q125,V100,V105,V110,V115,V120,V125)</f>
        <v>782</v>
      </c>
      <c r="F92" s="5" t="s">
        <v>11</v>
      </c>
      <c r="G92" s="5"/>
      <c r="H92" s="5"/>
      <c r="I92" s="5">
        <f>D92-I91</f>
        <v>128</v>
      </c>
      <c r="K92" s="6" t="s">
        <v>12</v>
      </c>
      <c r="L92" s="6"/>
      <c r="M92" s="6"/>
      <c r="N92" s="6">
        <f>AC98</f>
        <v>108</v>
      </c>
      <c r="P92" s="8" t="s">
        <v>13</v>
      </c>
      <c r="Q92" s="8"/>
      <c r="R92" s="8"/>
      <c r="S92" s="11">
        <f>AF98-AE98</f>
        <v>0</v>
      </c>
      <c r="U92" s="9" t="s">
        <v>14</v>
      </c>
      <c r="V92" s="9"/>
      <c r="W92" s="9"/>
      <c r="X92" s="9">
        <f>AH98-AJ98</f>
        <v>79</v>
      </c>
    </row>
    <row r="93" spans="1:25" x14ac:dyDescent="0.25">
      <c r="A93" s="12" t="s">
        <v>15</v>
      </c>
      <c r="B93" s="12"/>
      <c r="C93" s="12"/>
      <c r="D93" s="12">
        <f>SUM(L101,L106,L111,L116,L121,L126,Q101,Q106,Q111,Q116,Q121,Q126,V101,V106,V111,V116,V121,V126)</f>
        <v>108</v>
      </c>
      <c r="K93" s="6" t="s">
        <v>16</v>
      </c>
      <c r="L93" s="6"/>
      <c r="M93" s="6"/>
      <c r="N93" s="6">
        <f>AD98</f>
        <v>20.431999999999995</v>
      </c>
    </row>
    <row r="94" spans="1:25" x14ac:dyDescent="0.25">
      <c r="A94" s="13" t="s">
        <v>17</v>
      </c>
      <c r="B94" s="13"/>
      <c r="C94" s="13"/>
      <c r="D94" s="13">
        <f>COUNTA(K98,K103,K108,K113,K118,K123,P98,P103,P108,P113,P118,P123,U98,U103,U108,U113,U118,U123)</f>
        <v>9</v>
      </c>
    </row>
    <row r="95" spans="1:25" s="14" customFormat="1" x14ac:dyDescent="0.25">
      <c r="K95" s="6" t="s">
        <v>18</v>
      </c>
      <c r="L95" s="6"/>
      <c r="M95" s="6"/>
      <c r="N95" s="6">
        <f>D92-N91</f>
        <v>0</v>
      </c>
      <c r="P95" s="7" t="s">
        <v>19</v>
      </c>
      <c r="Q95" s="8"/>
      <c r="R95" s="8"/>
      <c r="S95" s="8">
        <f>I91-S91</f>
        <v>0</v>
      </c>
    </row>
    <row r="96" spans="1:25" s="14" customFormat="1" ht="15.75" thickBot="1" x14ac:dyDescent="0.3">
      <c r="K96" s="6" t="s">
        <v>20</v>
      </c>
      <c r="L96" s="6"/>
      <c r="M96" s="6"/>
      <c r="N96" s="6">
        <f>D93-N92</f>
        <v>0</v>
      </c>
      <c r="P96" s="15"/>
    </row>
    <row r="97" spans="1:36" ht="15.75" thickBot="1" x14ac:dyDescent="0.3">
      <c r="A97" s="167" t="s">
        <v>21</v>
      </c>
      <c r="B97" s="167"/>
      <c r="C97" s="167"/>
      <c r="D97" s="167"/>
      <c r="E97" s="167"/>
      <c r="F97" s="164" t="s">
        <v>22</v>
      </c>
      <c r="G97" s="165"/>
      <c r="H97" s="165"/>
      <c r="I97" s="165"/>
      <c r="J97" s="166"/>
      <c r="K97" s="164" t="s">
        <v>23</v>
      </c>
      <c r="L97" s="165"/>
      <c r="M97" s="165"/>
      <c r="N97" s="165"/>
      <c r="O97" s="166"/>
      <c r="P97" s="164" t="s">
        <v>24</v>
      </c>
      <c r="Q97" s="165"/>
      <c r="R97" s="165"/>
      <c r="S97" s="165"/>
      <c r="T97" s="166"/>
      <c r="U97" s="165" t="s">
        <v>25</v>
      </c>
      <c r="V97" s="165"/>
      <c r="W97" s="165"/>
      <c r="X97" s="165"/>
      <c r="Y97" s="168"/>
      <c r="AB97" s="163" t="s">
        <v>30</v>
      </c>
      <c r="AC97" s="163"/>
      <c r="AD97" s="163"/>
      <c r="AE97" s="163" t="s">
        <v>31</v>
      </c>
      <c r="AF97" s="163"/>
      <c r="AG97" s="163" t="s">
        <v>32</v>
      </c>
      <c r="AH97" s="163"/>
      <c r="AI97" s="163"/>
      <c r="AJ97" s="163"/>
    </row>
    <row r="98" spans="1:36" x14ac:dyDescent="0.25">
      <c r="A98" s="16"/>
      <c r="B98" s="17"/>
      <c r="C98" s="17"/>
      <c r="D98" s="17"/>
      <c r="E98" s="18"/>
      <c r="F98" s="16"/>
      <c r="G98" s="17"/>
      <c r="H98" s="17"/>
      <c r="I98" s="17"/>
      <c r="J98" s="18"/>
      <c r="K98" s="19" t="s">
        <v>51</v>
      </c>
      <c r="L98" s="55" t="s">
        <v>33</v>
      </c>
      <c r="M98" s="43"/>
      <c r="N98" s="56" t="s">
        <v>33</v>
      </c>
      <c r="O98" s="57" t="s">
        <v>34</v>
      </c>
      <c r="P98" s="23" t="s">
        <v>197</v>
      </c>
      <c r="Q98" s="55" t="s">
        <v>33</v>
      </c>
      <c r="R98" s="43"/>
      <c r="S98" s="56" t="s">
        <v>33</v>
      </c>
      <c r="T98" s="57"/>
      <c r="U98" s="24"/>
      <c r="V98" s="55"/>
      <c r="W98" s="43"/>
      <c r="X98" s="56"/>
      <c r="Y98" s="57"/>
      <c r="AB98" s="1">
        <f t="shared" ref="AB98:AJ98" si="2">SUM(AB99:AB116)</f>
        <v>782</v>
      </c>
      <c r="AC98" s="1">
        <f t="shared" si="2"/>
        <v>108</v>
      </c>
      <c r="AD98" s="1">
        <f t="shared" si="2"/>
        <v>20.431999999999995</v>
      </c>
      <c r="AE98" s="1">
        <f t="shared" si="2"/>
        <v>654</v>
      </c>
      <c r="AF98" s="1">
        <f t="shared" si="2"/>
        <v>654</v>
      </c>
      <c r="AG98" s="1">
        <f t="shared" si="2"/>
        <v>9</v>
      </c>
      <c r="AH98" s="1">
        <f t="shared" si="2"/>
        <v>782</v>
      </c>
      <c r="AI98" s="1">
        <f t="shared" si="2"/>
        <v>6</v>
      </c>
      <c r="AJ98" s="1">
        <f t="shared" si="2"/>
        <v>703</v>
      </c>
    </row>
    <row r="99" spans="1:36" x14ac:dyDescent="0.25">
      <c r="A99" s="25"/>
      <c r="B99" s="26"/>
      <c r="C99" s="26"/>
      <c r="D99" s="26"/>
      <c r="E99" s="27"/>
      <c r="F99" s="25"/>
      <c r="G99" s="26"/>
      <c r="H99" s="26"/>
      <c r="I99" s="26"/>
      <c r="J99" s="27"/>
      <c r="K99" s="28"/>
      <c r="L99" s="28"/>
      <c r="M99" s="44"/>
      <c r="N99" s="45"/>
      <c r="O99" s="29"/>
      <c r="P99" s="24"/>
      <c r="Q99" s="28"/>
      <c r="R99" s="44"/>
      <c r="S99" s="45"/>
      <c r="T99" s="29"/>
      <c r="U99" s="24"/>
      <c r="V99" s="28"/>
      <c r="W99" s="44"/>
      <c r="X99" s="45"/>
      <c r="Y99" s="29"/>
      <c r="AB99" s="14">
        <f>IF(L98="TR",L100,"")</f>
        <v>321</v>
      </c>
      <c r="AC99" s="14">
        <f>IF(L98="TR",L101,"")</f>
        <v>11</v>
      </c>
      <c r="AD99" s="14">
        <f>IF(L98="TR",L102,"")</f>
        <v>12.2</v>
      </c>
      <c r="AE99" s="14">
        <f>IF(N98="TR",N100,"")</f>
        <v>321</v>
      </c>
      <c r="AF99" s="14">
        <f>IF(L98="TR",N100,"")</f>
        <v>321</v>
      </c>
      <c r="AG99" s="14">
        <f>IF(N98="TR",1,"")</f>
        <v>1</v>
      </c>
      <c r="AH99" s="14">
        <f>IF(N98="TR",L100,"")</f>
        <v>321</v>
      </c>
      <c r="AI99" s="14">
        <f>IF(O98="EF",1,"")</f>
        <v>1</v>
      </c>
      <c r="AJ99" s="14">
        <f>IF(O98="EF",L100,"")</f>
        <v>321</v>
      </c>
    </row>
    <row r="100" spans="1:36" x14ac:dyDescent="0.25">
      <c r="A100" s="25"/>
      <c r="B100" s="26"/>
      <c r="C100" s="26"/>
      <c r="D100" s="26"/>
      <c r="E100" s="27"/>
      <c r="F100" s="25"/>
      <c r="G100" s="26"/>
      <c r="H100" s="26"/>
      <c r="I100" s="26"/>
      <c r="J100" s="27"/>
      <c r="K100" s="15" t="s">
        <v>26</v>
      </c>
      <c r="L100" s="30">
        <v>321</v>
      </c>
      <c r="M100" s="44" t="s">
        <v>27</v>
      </c>
      <c r="N100" s="46">
        <v>321</v>
      </c>
      <c r="O100" s="31"/>
      <c r="P100" s="32" t="s">
        <v>26</v>
      </c>
      <c r="Q100" s="30">
        <v>13</v>
      </c>
      <c r="R100" s="44" t="s">
        <v>27</v>
      </c>
      <c r="S100" s="46">
        <v>13</v>
      </c>
      <c r="T100" s="31"/>
      <c r="U100" s="32" t="s">
        <v>26</v>
      </c>
      <c r="V100" s="30"/>
      <c r="W100" s="44" t="s">
        <v>27</v>
      </c>
      <c r="X100" s="46"/>
      <c r="Y100" s="31"/>
      <c r="AB100" s="14">
        <f>IF(L103="TR",L105,"")</f>
        <v>4</v>
      </c>
      <c r="AC100" s="14">
        <f>IF(L103="TR",L106,"")</f>
        <v>3</v>
      </c>
      <c r="AD100" s="14">
        <f>IF(L103="TR",L107,"")</f>
        <v>6.4000000000000001E-2</v>
      </c>
      <c r="AE100" s="14">
        <f>IF(N103="TR",N105,"")</f>
        <v>4</v>
      </c>
      <c r="AF100" s="14">
        <f>IF(L103="TR",N105,"")</f>
        <v>4</v>
      </c>
      <c r="AG100" s="14">
        <f>IF(N103="TR",1,"")</f>
        <v>1</v>
      </c>
      <c r="AH100" s="14">
        <f>IF(N103="TR",L105,"")</f>
        <v>4</v>
      </c>
      <c r="AI100" s="14">
        <f>IF(O103="EF",1,"")</f>
        <v>1</v>
      </c>
      <c r="AJ100" s="14">
        <f>IF(O103="EF",L105,"")</f>
        <v>4</v>
      </c>
    </row>
    <row r="101" spans="1:36" x14ac:dyDescent="0.25">
      <c r="A101" s="25"/>
      <c r="B101" s="26"/>
      <c r="C101" s="26"/>
      <c r="D101" s="26"/>
      <c r="E101" s="27"/>
      <c r="F101" s="25"/>
      <c r="G101" s="26"/>
      <c r="H101" s="26"/>
      <c r="I101" s="26"/>
      <c r="J101" s="27"/>
      <c r="K101" s="15" t="s">
        <v>28</v>
      </c>
      <c r="L101" s="30">
        <v>11</v>
      </c>
      <c r="M101" s="44"/>
      <c r="N101" s="47"/>
      <c r="O101" s="34"/>
      <c r="P101" s="32" t="s">
        <v>28</v>
      </c>
      <c r="Q101" s="30">
        <v>1</v>
      </c>
      <c r="R101" s="44"/>
      <c r="S101" s="47"/>
      <c r="T101" s="34"/>
      <c r="U101" s="32" t="s">
        <v>28</v>
      </c>
      <c r="V101" s="30"/>
      <c r="W101" s="44"/>
      <c r="X101" s="47"/>
      <c r="Y101" s="34"/>
      <c r="AB101" s="1">
        <f>IF(L108="TR",L110,"")</f>
        <v>193</v>
      </c>
      <c r="AC101" s="1">
        <f>IF(L108="TR",L111,"")</f>
        <v>56</v>
      </c>
      <c r="AD101" s="1">
        <f>IF(L108="TR",L112,"")</f>
        <v>3.831</v>
      </c>
      <c r="AE101" s="1">
        <f>IF(N108="TR",N110,"")</f>
        <v>91</v>
      </c>
      <c r="AF101" s="1">
        <f>IF(L108="TR",N110,"")</f>
        <v>91</v>
      </c>
      <c r="AG101" s="1">
        <f>IF(N108="TR",1,"")</f>
        <v>1</v>
      </c>
      <c r="AH101" s="1">
        <f>IF(N108="TR",L110,"")</f>
        <v>193</v>
      </c>
      <c r="AI101" s="1">
        <f>IF(O108="EF",1,"")</f>
        <v>1</v>
      </c>
      <c r="AJ101" s="1">
        <f>IF(O108="EF",L110,"")</f>
        <v>193</v>
      </c>
    </row>
    <row r="102" spans="1:36" ht="15.75" thickBot="1" x14ac:dyDescent="0.3">
      <c r="A102" s="35"/>
      <c r="B102" s="36"/>
      <c r="C102" s="36"/>
      <c r="D102" s="36"/>
      <c r="E102" s="37"/>
      <c r="F102" s="35"/>
      <c r="G102" s="36"/>
      <c r="H102" s="36"/>
      <c r="I102" s="36"/>
      <c r="J102" s="37"/>
      <c r="K102" s="38" t="s">
        <v>29</v>
      </c>
      <c r="L102" s="39">
        <v>12.2</v>
      </c>
      <c r="M102" s="48"/>
      <c r="N102" s="49"/>
      <c r="O102" s="41"/>
      <c r="P102" s="42" t="s">
        <v>29</v>
      </c>
      <c r="Q102" s="39">
        <v>0.35699999999999998</v>
      </c>
      <c r="R102" s="48"/>
      <c r="S102" s="49"/>
      <c r="T102" s="41"/>
      <c r="U102" s="42" t="s">
        <v>29</v>
      </c>
      <c r="V102" s="39"/>
      <c r="W102" s="48"/>
      <c r="X102" s="49"/>
      <c r="Y102" s="41"/>
      <c r="AB102" s="1">
        <f>IF(L113="TR",L115,"")</f>
        <v>41</v>
      </c>
      <c r="AC102" s="1">
        <f>IF(L113="TR",L116,"")</f>
        <v>10</v>
      </c>
      <c r="AD102" s="1">
        <f>IF(L113="TR",L117,"")</f>
        <v>0.74</v>
      </c>
      <c r="AE102" s="1">
        <f>IF(N113="TR",N115,"")</f>
        <v>28</v>
      </c>
      <c r="AF102" s="1">
        <f>IF(L113="TR",N115,"")</f>
        <v>28</v>
      </c>
      <c r="AG102" s="1">
        <f>IF(N113="TR",1,"")</f>
        <v>1</v>
      </c>
      <c r="AH102" s="1">
        <f>IF(N113="TR",L115,"")</f>
        <v>41</v>
      </c>
      <c r="AI102" s="1" t="str">
        <f>IF(O113="EF",1,"")</f>
        <v/>
      </c>
      <c r="AJ102" s="1" t="str">
        <f>IF(O113="EF",L115,"")</f>
        <v/>
      </c>
    </row>
    <row r="103" spans="1:36" x14ac:dyDescent="0.25">
      <c r="A103" s="16"/>
      <c r="B103" s="17"/>
      <c r="C103" s="17"/>
      <c r="D103" s="17"/>
      <c r="E103" s="18"/>
      <c r="F103" s="16"/>
      <c r="G103" s="17"/>
      <c r="H103" s="17"/>
      <c r="I103" s="17"/>
      <c r="J103" s="18"/>
      <c r="K103" s="19" t="s">
        <v>166</v>
      </c>
      <c r="L103" s="55" t="s">
        <v>33</v>
      </c>
      <c r="M103" s="43"/>
      <c r="N103" s="56" t="s">
        <v>33</v>
      </c>
      <c r="O103" s="57" t="s">
        <v>34</v>
      </c>
      <c r="P103" s="23" t="s">
        <v>205</v>
      </c>
      <c r="Q103" s="55" t="s">
        <v>33</v>
      </c>
      <c r="R103" s="43"/>
      <c r="S103" s="56" t="s">
        <v>33</v>
      </c>
      <c r="T103" s="57" t="s">
        <v>34</v>
      </c>
      <c r="U103" s="23"/>
      <c r="V103" s="55"/>
      <c r="W103" s="43"/>
      <c r="X103" s="56"/>
      <c r="Y103" s="57"/>
      <c r="AB103" s="1">
        <f>IF(L118="TR",L120,"")</f>
        <v>25</v>
      </c>
      <c r="AC103" s="1">
        <f>IF(L118="TR",L121,"")</f>
        <v>5</v>
      </c>
      <c r="AD103" s="1">
        <f>IF(L118="TR",L122,"")</f>
        <v>0.79600000000000004</v>
      </c>
      <c r="AE103" s="1">
        <f>IF(N118="TR",N120,"")</f>
        <v>18</v>
      </c>
      <c r="AF103" s="1">
        <f>IF(L118="TR",N120,"")</f>
        <v>18</v>
      </c>
      <c r="AG103" s="1">
        <f>IF(N118="TR",1,"")</f>
        <v>1</v>
      </c>
      <c r="AH103" s="1">
        <f>IF(N118="TR",L120,"")</f>
        <v>25</v>
      </c>
      <c r="AI103" s="1" t="str">
        <f>IF(O118="EF",1,"")</f>
        <v/>
      </c>
      <c r="AJ103" s="1" t="str">
        <f>IF(O118="EF",L120,"")</f>
        <v/>
      </c>
    </row>
    <row r="104" spans="1:36" x14ac:dyDescent="0.25">
      <c r="A104" s="25"/>
      <c r="B104" s="26"/>
      <c r="C104" s="26"/>
      <c r="D104" s="26"/>
      <c r="E104" s="27"/>
      <c r="F104" s="25"/>
      <c r="G104" s="26"/>
      <c r="H104" s="26"/>
      <c r="I104" s="26"/>
      <c r="J104" s="27"/>
      <c r="K104" s="28"/>
      <c r="L104" s="28"/>
      <c r="M104" s="44"/>
      <c r="N104" s="45"/>
      <c r="O104" s="29"/>
      <c r="P104" s="24"/>
      <c r="Q104" s="28"/>
      <c r="R104" s="44"/>
      <c r="S104" s="45"/>
      <c r="T104" s="29"/>
      <c r="U104" s="24"/>
      <c r="V104" s="28"/>
      <c r="W104" s="44"/>
      <c r="X104" s="45"/>
      <c r="Y104" s="29"/>
      <c r="AB104" s="1">
        <f>IF(L123="TR",L125,"")</f>
        <v>169</v>
      </c>
      <c r="AC104" s="1">
        <f>IF(L123="TR",L126,"")</f>
        <v>6</v>
      </c>
      <c r="AD104" s="1">
        <f>IF(L123="TR",L127,"")</f>
        <v>1.915</v>
      </c>
      <c r="AE104" s="1">
        <f>IF(N123="TR",N125,"")</f>
        <v>163</v>
      </c>
      <c r="AF104" s="1">
        <f>IF(L123="TR",N125,"")</f>
        <v>163</v>
      </c>
      <c r="AG104" s="1">
        <f>IF(N123="TR",1,"")</f>
        <v>1</v>
      </c>
      <c r="AH104" s="1">
        <f>IF(N123="TR",L125,"")</f>
        <v>169</v>
      </c>
      <c r="AI104" s="1">
        <f>IF(O123="EF",1,"")</f>
        <v>1</v>
      </c>
      <c r="AJ104" s="1">
        <f>IF(O123="EF",L125,"")</f>
        <v>169</v>
      </c>
    </row>
    <row r="105" spans="1:36" x14ac:dyDescent="0.25">
      <c r="A105" s="25"/>
      <c r="B105" s="26"/>
      <c r="C105" s="26"/>
      <c r="D105" s="26"/>
      <c r="E105" s="27"/>
      <c r="F105" s="25"/>
      <c r="G105" s="26"/>
      <c r="H105" s="26"/>
      <c r="I105" s="26"/>
      <c r="J105" s="27"/>
      <c r="K105" s="15" t="s">
        <v>26</v>
      </c>
      <c r="L105" s="30">
        <v>4</v>
      </c>
      <c r="M105" s="44" t="s">
        <v>27</v>
      </c>
      <c r="N105" s="46">
        <v>4</v>
      </c>
      <c r="O105" s="31"/>
      <c r="P105" s="32" t="s">
        <v>26</v>
      </c>
      <c r="Q105" s="30">
        <v>12</v>
      </c>
      <c r="R105" s="44" t="s">
        <v>27</v>
      </c>
      <c r="S105" s="46">
        <v>12</v>
      </c>
      <c r="T105" s="31"/>
      <c r="U105" s="32" t="s">
        <v>26</v>
      </c>
      <c r="V105" s="30"/>
      <c r="W105" s="44" t="s">
        <v>27</v>
      </c>
      <c r="X105" s="46"/>
      <c r="Y105" s="31"/>
      <c r="AB105" s="1">
        <f>IF(Q98="TR",Q100,"")</f>
        <v>13</v>
      </c>
      <c r="AC105" s="1">
        <f>IF(Q98="TR",Q101,"")</f>
        <v>1</v>
      </c>
      <c r="AD105" s="1">
        <f>IF(Q98="TR",Q102,"")</f>
        <v>0.35699999999999998</v>
      </c>
      <c r="AE105" s="1">
        <f>IF(S98="TR",S100,"")</f>
        <v>13</v>
      </c>
      <c r="AF105" s="1">
        <f>IF(Q98="TR",S100,"")</f>
        <v>13</v>
      </c>
      <c r="AG105" s="1">
        <f>IF(S98="TR",1,"")</f>
        <v>1</v>
      </c>
      <c r="AH105" s="1">
        <f>IF(S98="TR",Q100,"")</f>
        <v>13</v>
      </c>
      <c r="AI105" s="1" t="str">
        <f>IF(T98="EF",1,"")</f>
        <v/>
      </c>
      <c r="AJ105" s="1" t="str">
        <f>IF(T98="EF",Q100,"")</f>
        <v/>
      </c>
    </row>
    <row r="106" spans="1:36" x14ac:dyDescent="0.25">
      <c r="A106" s="25"/>
      <c r="B106" s="26"/>
      <c r="C106" s="26"/>
      <c r="D106" s="26"/>
      <c r="E106" s="27"/>
      <c r="F106" s="25"/>
      <c r="G106" s="26"/>
      <c r="H106" s="26"/>
      <c r="I106" s="26"/>
      <c r="J106" s="27"/>
      <c r="K106" s="15" t="s">
        <v>28</v>
      </c>
      <c r="L106" s="30">
        <v>3</v>
      </c>
      <c r="M106" s="44"/>
      <c r="N106" s="47"/>
      <c r="O106" s="34"/>
      <c r="P106" s="32" t="s">
        <v>28</v>
      </c>
      <c r="Q106" s="30">
        <v>12</v>
      </c>
      <c r="R106" s="44"/>
      <c r="S106" s="47"/>
      <c r="T106" s="34"/>
      <c r="U106" s="32" t="s">
        <v>28</v>
      </c>
      <c r="V106" s="30"/>
      <c r="W106" s="44"/>
      <c r="X106" s="47"/>
      <c r="Y106" s="34"/>
      <c r="AB106" s="1">
        <f>IF(Q103="TR",Q105,"")</f>
        <v>12</v>
      </c>
      <c r="AC106" s="1">
        <f>IF(Q103="TR",Q106,"")</f>
        <v>12</v>
      </c>
      <c r="AD106" s="1">
        <f>IF(Q103="TR",Q107,"")</f>
        <v>0.39500000000000002</v>
      </c>
      <c r="AE106" s="1">
        <f>IF(S103="TR",S105,"")</f>
        <v>12</v>
      </c>
      <c r="AF106" s="1">
        <f>IF(Q103="TR",S105,"")</f>
        <v>12</v>
      </c>
      <c r="AG106" s="1">
        <f>IF(S103="TR",1,"")</f>
        <v>1</v>
      </c>
      <c r="AH106" s="1">
        <f>IF(S103="TR",Q105,"")</f>
        <v>12</v>
      </c>
      <c r="AI106" s="1">
        <f>IF(T103="EF",1,"")</f>
        <v>1</v>
      </c>
      <c r="AJ106" s="1">
        <f>IF(T103="EF",Q105,"")</f>
        <v>12</v>
      </c>
    </row>
    <row r="107" spans="1:36" ht="15.75" thickBot="1" x14ac:dyDescent="0.3">
      <c r="A107" s="35"/>
      <c r="B107" s="36"/>
      <c r="C107" s="36"/>
      <c r="D107" s="36"/>
      <c r="E107" s="37"/>
      <c r="F107" s="35"/>
      <c r="G107" s="36"/>
      <c r="H107" s="36"/>
      <c r="I107" s="36"/>
      <c r="J107" s="37"/>
      <c r="K107" s="38" t="s">
        <v>29</v>
      </c>
      <c r="L107" s="39">
        <v>6.4000000000000001E-2</v>
      </c>
      <c r="M107" s="48"/>
      <c r="N107" s="49"/>
      <c r="O107" s="41"/>
      <c r="P107" s="42" t="s">
        <v>29</v>
      </c>
      <c r="Q107" s="39">
        <v>0.39500000000000002</v>
      </c>
      <c r="R107" s="48"/>
      <c r="S107" s="49"/>
      <c r="T107" s="41"/>
      <c r="U107" s="42" t="s">
        <v>29</v>
      </c>
      <c r="V107" s="39"/>
      <c r="W107" s="48"/>
      <c r="X107" s="49"/>
      <c r="Y107" s="41"/>
      <c r="AB107" s="1">
        <f>IF(Q108="TR",Q110,"")</f>
        <v>4</v>
      </c>
      <c r="AC107" s="1">
        <f>IF(Q108="TR",Q111,"")</f>
        <v>4</v>
      </c>
      <c r="AD107" s="1">
        <f>IF(Q108="TR",Q112,"")</f>
        <v>0.13400000000000001</v>
      </c>
      <c r="AE107" s="1">
        <f>IF(S108="TR",S110,"")</f>
        <v>4</v>
      </c>
      <c r="AF107" s="1">
        <f>IF(Q108="TR",S110,"")</f>
        <v>4</v>
      </c>
      <c r="AG107" s="1">
        <f>IF(S108="TR",1,"")</f>
        <v>1</v>
      </c>
      <c r="AH107" s="1">
        <f>IF(S108="TR",Q110,"")</f>
        <v>4</v>
      </c>
      <c r="AI107" s="1">
        <f>IF(T108="EF",1,"")</f>
        <v>1</v>
      </c>
      <c r="AJ107" s="1">
        <f>IF(T108="EF",Q110,"")</f>
        <v>4</v>
      </c>
    </row>
    <row r="108" spans="1:36" x14ac:dyDescent="0.25">
      <c r="A108" s="16"/>
      <c r="B108" s="17"/>
      <c r="C108" s="17"/>
      <c r="D108" s="17"/>
      <c r="E108" s="18"/>
      <c r="F108" s="16"/>
      <c r="G108" s="17"/>
      <c r="H108" s="17"/>
      <c r="I108" s="17"/>
      <c r="J108" s="18"/>
      <c r="K108" s="19" t="s">
        <v>173</v>
      </c>
      <c r="L108" s="55" t="s">
        <v>33</v>
      </c>
      <c r="M108" s="43"/>
      <c r="N108" s="56" t="s">
        <v>33</v>
      </c>
      <c r="O108" s="57" t="s">
        <v>34</v>
      </c>
      <c r="P108" s="23" t="s">
        <v>239</v>
      </c>
      <c r="Q108" s="55" t="s">
        <v>33</v>
      </c>
      <c r="R108" s="43"/>
      <c r="S108" s="56" t="s">
        <v>33</v>
      </c>
      <c r="T108" s="57" t="s">
        <v>34</v>
      </c>
      <c r="U108" s="23"/>
      <c r="V108" s="55"/>
      <c r="W108" s="43"/>
      <c r="X108" s="56"/>
      <c r="Y108" s="57"/>
      <c r="AB108" s="1" t="str">
        <f>IF(Q113="TR",Q115,"")</f>
        <v/>
      </c>
      <c r="AC108" s="1" t="str">
        <f>IF(Q113="TR",Q116,"")</f>
        <v/>
      </c>
      <c r="AD108" s="1" t="str">
        <f>IF(Q113="TR",Q117,"")</f>
        <v/>
      </c>
      <c r="AE108" s="1" t="str">
        <f>IF(S113="TR",S115,"")</f>
        <v/>
      </c>
      <c r="AF108" s="1" t="str">
        <f>IF(Q113="TR",S115,"")</f>
        <v/>
      </c>
      <c r="AG108" s="1" t="str">
        <f>IF(S113="TR",1,"")</f>
        <v/>
      </c>
      <c r="AH108" s="1" t="str">
        <f>IF(S113="TR",Q115,"")</f>
        <v/>
      </c>
      <c r="AI108" s="1" t="str">
        <f>IF(T113="EF",1,"")</f>
        <v/>
      </c>
      <c r="AJ108" s="1" t="str">
        <f>IF(T113="EF",Q115,"")</f>
        <v/>
      </c>
    </row>
    <row r="109" spans="1:36" x14ac:dyDescent="0.25">
      <c r="A109" s="25"/>
      <c r="B109" s="26"/>
      <c r="C109" s="26"/>
      <c r="D109" s="26"/>
      <c r="E109" s="27"/>
      <c r="F109" s="25"/>
      <c r="G109" s="26"/>
      <c r="H109" s="26"/>
      <c r="I109" s="26"/>
      <c r="J109" s="27"/>
      <c r="K109" s="28"/>
      <c r="L109" s="28"/>
      <c r="M109" s="44"/>
      <c r="N109" s="45"/>
      <c r="O109" s="29"/>
      <c r="P109" s="24"/>
      <c r="Q109" s="28"/>
      <c r="R109" s="44"/>
      <c r="S109" s="45"/>
      <c r="T109" s="29"/>
      <c r="U109" s="24"/>
      <c r="V109" s="28"/>
      <c r="W109" s="44"/>
      <c r="X109" s="45"/>
      <c r="Y109" s="29"/>
      <c r="AB109" s="1" t="str">
        <f>IF(Q118="TR",Q120,"")</f>
        <v/>
      </c>
      <c r="AC109" s="1" t="str">
        <f>IF(Q118="TR",Q121,"")</f>
        <v/>
      </c>
      <c r="AD109" s="1" t="str">
        <f>IF(Q118="TR",Q122,"")</f>
        <v/>
      </c>
      <c r="AE109" s="1" t="str">
        <f>IF(S118="TR",S120,"")</f>
        <v/>
      </c>
      <c r="AF109" s="1" t="str">
        <f>IF(Q118="TR",S120,"")</f>
        <v/>
      </c>
      <c r="AG109" s="1" t="str">
        <f>IF(S118="TR",1,"")</f>
        <v/>
      </c>
      <c r="AH109" s="1" t="str">
        <f>IF(S118="TR",Q120,"")</f>
        <v/>
      </c>
      <c r="AI109" s="1" t="str">
        <f>IF(T118="EF",1,"")</f>
        <v/>
      </c>
      <c r="AJ109" s="1" t="str">
        <f>IF(T118="EF",Q120,"")</f>
        <v/>
      </c>
    </row>
    <row r="110" spans="1:36" x14ac:dyDescent="0.25">
      <c r="A110" s="25"/>
      <c r="B110" s="26"/>
      <c r="C110" s="26"/>
      <c r="D110" s="26"/>
      <c r="E110" s="27"/>
      <c r="F110" s="25"/>
      <c r="G110" s="26"/>
      <c r="H110" s="26"/>
      <c r="I110" s="26"/>
      <c r="J110" s="27"/>
      <c r="K110" s="15" t="s">
        <v>26</v>
      </c>
      <c r="L110" s="30">
        <v>193</v>
      </c>
      <c r="M110" s="44" t="s">
        <v>27</v>
      </c>
      <c r="N110" s="46">
        <v>91</v>
      </c>
      <c r="O110" s="31"/>
      <c r="P110" s="32" t="s">
        <v>26</v>
      </c>
      <c r="Q110" s="30">
        <v>4</v>
      </c>
      <c r="R110" s="44" t="s">
        <v>27</v>
      </c>
      <c r="S110" s="46">
        <v>4</v>
      </c>
      <c r="T110" s="31"/>
      <c r="U110" s="32" t="s">
        <v>26</v>
      </c>
      <c r="V110" s="30"/>
      <c r="W110" s="44" t="s">
        <v>27</v>
      </c>
      <c r="X110" s="46"/>
      <c r="Y110" s="31"/>
      <c r="AB110" s="1" t="str">
        <f>IF(Q123="TR",Q125,"")</f>
        <v/>
      </c>
      <c r="AC110" s="1" t="str">
        <f>IF(Q123="TR",Q126,"")</f>
        <v/>
      </c>
      <c r="AD110" s="1" t="str">
        <f>IF(Q123="TR",Q127,"")</f>
        <v/>
      </c>
      <c r="AE110" s="1" t="str">
        <f>IF(S123="TR",S125,"")</f>
        <v/>
      </c>
      <c r="AF110" s="1" t="str">
        <f>IF(Q123="TR",S125,"")</f>
        <v/>
      </c>
      <c r="AG110" s="1" t="str">
        <f>IF(S123="TR",1,"")</f>
        <v/>
      </c>
      <c r="AH110" s="1" t="str">
        <f>IF(S123="TR",Q125,"")</f>
        <v/>
      </c>
      <c r="AI110" s="1" t="str">
        <f>IF(T123="EF",1,"")</f>
        <v/>
      </c>
      <c r="AJ110" s="1" t="str">
        <f>IF(T123="EF",Q125,"")</f>
        <v/>
      </c>
    </row>
    <row r="111" spans="1:36" x14ac:dyDescent="0.25">
      <c r="A111" s="25"/>
      <c r="B111" s="26"/>
      <c r="C111" s="26"/>
      <c r="D111" s="26"/>
      <c r="E111" s="27"/>
      <c r="F111" s="25"/>
      <c r="G111" s="26"/>
      <c r="H111" s="26"/>
      <c r="I111" s="26"/>
      <c r="J111" s="27"/>
      <c r="K111" s="15" t="s">
        <v>28</v>
      </c>
      <c r="L111" s="30">
        <v>56</v>
      </c>
      <c r="M111" s="44"/>
      <c r="N111" s="47"/>
      <c r="O111" s="34"/>
      <c r="P111" s="32" t="s">
        <v>28</v>
      </c>
      <c r="Q111" s="30">
        <v>4</v>
      </c>
      <c r="R111" s="44"/>
      <c r="S111" s="47"/>
      <c r="T111" s="34"/>
      <c r="U111" s="32" t="s">
        <v>28</v>
      </c>
      <c r="V111" s="30"/>
      <c r="W111" s="44"/>
      <c r="X111" s="47"/>
      <c r="Y111" s="34"/>
      <c r="AB111" s="1" t="str">
        <f>IF(V98="TR",V100,"")</f>
        <v/>
      </c>
      <c r="AC111" s="1" t="str">
        <f>IF(V98="TR",V101,"")</f>
        <v/>
      </c>
      <c r="AD111" s="1" t="str">
        <f>IF(V98="TR",V102,"")</f>
        <v/>
      </c>
      <c r="AE111" s="1" t="str">
        <f>IF(X98="TR",X100,"")</f>
        <v/>
      </c>
      <c r="AF111" s="1" t="str">
        <f>IF(V98="TR",X100,"")</f>
        <v/>
      </c>
      <c r="AG111" s="1" t="str">
        <f>IF(X98="TR",1,"")</f>
        <v/>
      </c>
      <c r="AH111" s="1" t="str">
        <f>IF(X98="TR",V100,"")</f>
        <v/>
      </c>
      <c r="AI111" s="1" t="str">
        <f>IF(Y98="EF",1,"")</f>
        <v/>
      </c>
      <c r="AJ111" s="1" t="str">
        <f>IF(Y98="EF",V100,"")</f>
        <v/>
      </c>
    </row>
    <row r="112" spans="1:36" ht="15.75" thickBot="1" x14ac:dyDescent="0.3">
      <c r="A112" s="35"/>
      <c r="B112" s="36"/>
      <c r="C112" s="36"/>
      <c r="D112" s="36"/>
      <c r="E112" s="37"/>
      <c r="F112" s="35"/>
      <c r="G112" s="36"/>
      <c r="H112" s="36"/>
      <c r="I112" s="36"/>
      <c r="J112" s="37"/>
      <c r="K112" s="38" t="s">
        <v>29</v>
      </c>
      <c r="L112" s="39">
        <v>3.831</v>
      </c>
      <c r="M112" s="48"/>
      <c r="N112" s="49"/>
      <c r="O112" s="41"/>
      <c r="P112" s="42" t="s">
        <v>29</v>
      </c>
      <c r="Q112" s="39">
        <v>0.13400000000000001</v>
      </c>
      <c r="R112" s="48"/>
      <c r="S112" s="49"/>
      <c r="T112" s="41"/>
      <c r="U112" s="42" t="s">
        <v>29</v>
      </c>
      <c r="V112" s="39"/>
      <c r="W112" s="48"/>
      <c r="X112" s="49"/>
      <c r="Y112" s="41"/>
      <c r="AB112" s="1" t="str">
        <f>IF(V103="TR",V105,"")</f>
        <v/>
      </c>
      <c r="AC112" s="1" t="str">
        <f>IF(V103="TR",V106,"")</f>
        <v/>
      </c>
      <c r="AD112" s="1" t="str">
        <f>IF(V103="TR",V107,"")</f>
        <v/>
      </c>
      <c r="AE112" s="1" t="str">
        <f>IF(X103="TR",X105,"")</f>
        <v/>
      </c>
      <c r="AF112" s="1" t="str">
        <f>IF(V103="TR",X105,"")</f>
        <v/>
      </c>
      <c r="AG112" s="1" t="str">
        <f>IF(X103="TR",1,"")</f>
        <v/>
      </c>
      <c r="AH112" s="1" t="str">
        <f>IF(X103="TR",V105,"")</f>
        <v/>
      </c>
      <c r="AI112" s="1" t="str">
        <f>IF(Y103="EF",1,"")</f>
        <v/>
      </c>
      <c r="AJ112" s="1" t="str">
        <f>IF(Y103="EF",V105,"")</f>
        <v/>
      </c>
    </row>
    <row r="113" spans="1:36" x14ac:dyDescent="0.25">
      <c r="A113" s="16"/>
      <c r="B113" s="17"/>
      <c r="C113" s="17"/>
      <c r="D113" s="17"/>
      <c r="E113" s="18"/>
      <c r="F113" s="16"/>
      <c r="G113" s="17"/>
      <c r="H113" s="17"/>
      <c r="I113" s="17"/>
      <c r="J113" s="18"/>
      <c r="K113" s="19" t="s">
        <v>194</v>
      </c>
      <c r="L113" s="55" t="s">
        <v>33</v>
      </c>
      <c r="M113" s="43"/>
      <c r="N113" s="56" t="s">
        <v>33</v>
      </c>
      <c r="O113" s="57"/>
      <c r="P113" s="23"/>
      <c r="Q113" s="55"/>
      <c r="R113" s="43"/>
      <c r="S113" s="56"/>
      <c r="T113" s="57"/>
      <c r="U113" s="23"/>
      <c r="V113" s="55"/>
      <c r="W113" s="43"/>
      <c r="X113" s="56"/>
      <c r="Y113" s="57"/>
      <c r="AB113" s="1" t="str">
        <f>IF(V108="TR",V110,"")</f>
        <v/>
      </c>
      <c r="AC113" s="1" t="str">
        <f>IF(V108="TR",V111,"")</f>
        <v/>
      </c>
      <c r="AD113" s="1" t="str">
        <f>IF(V108="TR",V112,"")</f>
        <v/>
      </c>
      <c r="AE113" s="1" t="str">
        <f>IF(X108="TR",X110,"")</f>
        <v/>
      </c>
      <c r="AF113" s="1" t="str">
        <f>IF(V108="TR",X110,"")</f>
        <v/>
      </c>
      <c r="AG113" s="1" t="str">
        <f>IF(X108="TR",1,"")</f>
        <v/>
      </c>
      <c r="AH113" s="1" t="str">
        <f>IF(X108="TR",V110,"")</f>
        <v/>
      </c>
      <c r="AI113" s="1" t="str">
        <f>IF(Y108="EF",1,"")</f>
        <v/>
      </c>
      <c r="AJ113" s="1" t="str">
        <f>IF(Y108="EF",V110,"")</f>
        <v/>
      </c>
    </row>
    <row r="114" spans="1:36" x14ac:dyDescent="0.25">
      <c r="A114" s="25"/>
      <c r="B114" s="26"/>
      <c r="C114" s="26"/>
      <c r="D114" s="26"/>
      <c r="E114" s="27"/>
      <c r="F114" s="25"/>
      <c r="G114" s="26"/>
      <c r="H114" s="26"/>
      <c r="I114" s="26"/>
      <c r="J114" s="27"/>
      <c r="K114" s="28"/>
      <c r="L114" s="28"/>
      <c r="M114" s="44"/>
      <c r="N114" s="45"/>
      <c r="O114" s="29"/>
      <c r="P114" s="24"/>
      <c r="Q114" s="28"/>
      <c r="R114" s="44"/>
      <c r="S114" s="45"/>
      <c r="T114" s="29"/>
      <c r="U114" s="24"/>
      <c r="V114" s="28"/>
      <c r="W114" s="44"/>
      <c r="X114" s="45"/>
      <c r="Y114" s="29"/>
      <c r="AB114" s="1" t="str">
        <f>IF(V113="TR",V115,"")</f>
        <v/>
      </c>
      <c r="AC114" s="1" t="str">
        <f>IF(V113="TR",V116,"")</f>
        <v/>
      </c>
      <c r="AD114" s="1" t="str">
        <f>IF(V113="TR",V117,"")</f>
        <v/>
      </c>
      <c r="AE114" s="1" t="str">
        <f>IF(X113="TR",X115,"")</f>
        <v/>
      </c>
      <c r="AF114" s="1" t="str">
        <f>IF(V113="TR",X115,"")</f>
        <v/>
      </c>
      <c r="AG114" s="1" t="str">
        <f>IF(X113="TR",1,"")</f>
        <v/>
      </c>
      <c r="AH114" s="1" t="str">
        <f>IF(X113="TR",V115,"")</f>
        <v/>
      </c>
      <c r="AI114" s="1" t="str">
        <f>IF(Y113="EF",1,"")</f>
        <v/>
      </c>
      <c r="AJ114" s="1" t="str">
        <f>IF(Y113="EF",V115,"")</f>
        <v/>
      </c>
    </row>
    <row r="115" spans="1:36" x14ac:dyDescent="0.25">
      <c r="A115" s="25"/>
      <c r="B115" s="26"/>
      <c r="C115" s="26"/>
      <c r="D115" s="26"/>
      <c r="E115" s="27"/>
      <c r="F115" s="25"/>
      <c r="G115" s="26"/>
      <c r="H115" s="26"/>
      <c r="I115" s="26"/>
      <c r="J115" s="27"/>
      <c r="K115" s="15" t="s">
        <v>26</v>
      </c>
      <c r="L115" s="30">
        <v>41</v>
      </c>
      <c r="M115" s="44" t="s">
        <v>27</v>
      </c>
      <c r="N115" s="46">
        <v>28</v>
      </c>
      <c r="O115" s="31"/>
      <c r="P115" s="32" t="s">
        <v>26</v>
      </c>
      <c r="Q115" s="30"/>
      <c r="R115" s="44" t="s">
        <v>27</v>
      </c>
      <c r="S115" s="46"/>
      <c r="T115" s="31"/>
      <c r="U115" s="32" t="s">
        <v>26</v>
      </c>
      <c r="V115" s="30"/>
      <c r="W115" s="44" t="s">
        <v>27</v>
      </c>
      <c r="X115" s="46"/>
      <c r="Y115" s="31"/>
      <c r="AB115" s="1" t="str">
        <f>IF(V118="TR",V120,"")</f>
        <v/>
      </c>
      <c r="AC115" s="1" t="str">
        <f>IF(V118="TR",V121,"")</f>
        <v/>
      </c>
      <c r="AD115" s="1" t="str">
        <f>IF(V118="TR",V122,"")</f>
        <v/>
      </c>
      <c r="AE115" s="1" t="str">
        <f>IF(X118="TR",X120,"")</f>
        <v/>
      </c>
      <c r="AF115" s="1" t="str">
        <f>IF(V118="TR",X120,"")</f>
        <v/>
      </c>
      <c r="AG115" s="1" t="str">
        <f>IF(X118="TR",1,"")</f>
        <v/>
      </c>
      <c r="AH115" s="1" t="str">
        <f>IF(X118="TR",V120,"")</f>
        <v/>
      </c>
      <c r="AI115" s="1" t="str">
        <f>IF(Y118="EF",1,"")</f>
        <v/>
      </c>
      <c r="AJ115" s="1" t="str">
        <f>IF(Y118="EF",V120,"")</f>
        <v/>
      </c>
    </row>
    <row r="116" spans="1:36" x14ac:dyDescent="0.25">
      <c r="A116" s="25"/>
      <c r="B116" s="26"/>
      <c r="C116" s="26"/>
      <c r="D116" s="26"/>
      <c r="E116" s="27"/>
      <c r="F116" s="25"/>
      <c r="G116" s="26"/>
      <c r="H116" s="26"/>
      <c r="I116" s="26"/>
      <c r="J116" s="27"/>
      <c r="K116" s="15" t="s">
        <v>28</v>
      </c>
      <c r="L116" s="30">
        <v>10</v>
      </c>
      <c r="M116" s="44"/>
      <c r="N116" s="47"/>
      <c r="O116" s="34"/>
      <c r="P116" s="32" t="s">
        <v>28</v>
      </c>
      <c r="Q116" s="30"/>
      <c r="R116" s="44"/>
      <c r="S116" s="47"/>
      <c r="T116" s="34"/>
      <c r="U116" s="32" t="s">
        <v>28</v>
      </c>
      <c r="V116" s="30"/>
      <c r="W116" s="44"/>
      <c r="X116" s="47"/>
      <c r="Y116" s="34"/>
      <c r="AB116" s="1" t="str">
        <f>IF(V123="TR",V125,"")</f>
        <v/>
      </c>
      <c r="AC116" s="1" t="str">
        <f>IF(V123="TR",V126,"")</f>
        <v/>
      </c>
      <c r="AD116" s="1" t="str">
        <f>IF(V123="TR",V127,"")</f>
        <v/>
      </c>
      <c r="AE116" s="1" t="str">
        <f>IF(X123="TR",X125,"")</f>
        <v/>
      </c>
      <c r="AF116" s="1" t="str">
        <f>IF(V123="TR",X125,"")</f>
        <v/>
      </c>
      <c r="AG116" s="1" t="str">
        <f>IF(X123="TR",1,"")</f>
        <v/>
      </c>
      <c r="AH116" s="1" t="str">
        <f>IF(X123="TR",V125,"")</f>
        <v/>
      </c>
      <c r="AI116" s="1" t="str">
        <f>IF(Y123="EF",1,"")</f>
        <v/>
      </c>
      <c r="AJ116" s="1" t="str">
        <f>IF(Y123="EF",V125,"")</f>
        <v/>
      </c>
    </row>
    <row r="117" spans="1:36" ht="15.75" thickBot="1" x14ac:dyDescent="0.3">
      <c r="A117" s="35"/>
      <c r="B117" s="36"/>
      <c r="C117" s="36"/>
      <c r="D117" s="36"/>
      <c r="E117" s="37"/>
      <c r="F117" s="35"/>
      <c r="G117" s="36"/>
      <c r="H117" s="36"/>
      <c r="I117" s="36"/>
      <c r="J117" s="37"/>
      <c r="K117" s="38" t="s">
        <v>29</v>
      </c>
      <c r="L117" s="39">
        <v>0.74</v>
      </c>
      <c r="M117" s="48"/>
      <c r="N117" s="49"/>
      <c r="O117" s="41"/>
      <c r="P117" s="42" t="s">
        <v>29</v>
      </c>
      <c r="Q117" s="39"/>
      <c r="R117" s="48"/>
      <c r="S117" s="49"/>
      <c r="T117" s="41"/>
      <c r="U117" s="42" t="s">
        <v>29</v>
      </c>
      <c r="V117" s="39"/>
      <c r="W117" s="48"/>
      <c r="X117" s="49"/>
      <c r="Y117" s="41"/>
    </row>
    <row r="118" spans="1:36" x14ac:dyDescent="0.25">
      <c r="A118" s="16"/>
      <c r="B118" s="17"/>
      <c r="C118" s="17"/>
      <c r="D118" s="17"/>
      <c r="E118" s="18"/>
      <c r="F118" s="16"/>
      <c r="G118" s="17"/>
      <c r="H118" s="17"/>
      <c r="I118" s="17"/>
      <c r="J118" s="18"/>
      <c r="K118" s="19" t="s">
        <v>195</v>
      </c>
      <c r="L118" s="55" t="s">
        <v>33</v>
      </c>
      <c r="M118" s="43"/>
      <c r="N118" s="56" t="s">
        <v>33</v>
      </c>
      <c r="O118" s="57"/>
      <c r="P118" s="23"/>
      <c r="Q118" s="55"/>
      <c r="R118" s="43"/>
      <c r="S118" s="56"/>
      <c r="T118" s="57"/>
      <c r="U118" s="23"/>
      <c r="V118" s="55"/>
      <c r="W118" s="43"/>
      <c r="X118" s="56"/>
      <c r="Y118" s="57"/>
    </row>
    <row r="119" spans="1:36" x14ac:dyDescent="0.25">
      <c r="A119" s="25"/>
      <c r="B119" s="26"/>
      <c r="C119" s="26"/>
      <c r="D119" s="26"/>
      <c r="E119" s="27"/>
      <c r="F119" s="25"/>
      <c r="G119" s="26"/>
      <c r="H119" s="26"/>
      <c r="I119" s="26"/>
      <c r="J119" s="27"/>
      <c r="K119" s="28"/>
      <c r="L119" s="28"/>
      <c r="M119" s="44"/>
      <c r="N119" s="45"/>
      <c r="O119" s="29"/>
      <c r="P119" s="24"/>
      <c r="Q119" s="28"/>
      <c r="R119" s="44"/>
      <c r="S119" s="45"/>
      <c r="T119" s="29"/>
      <c r="U119" s="24"/>
      <c r="V119" s="28"/>
      <c r="W119" s="44"/>
      <c r="X119" s="45"/>
      <c r="Y119" s="29"/>
    </row>
    <row r="120" spans="1:36" x14ac:dyDescent="0.25">
      <c r="A120" s="25"/>
      <c r="B120" s="26"/>
      <c r="C120" s="26"/>
      <c r="D120" s="26"/>
      <c r="E120" s="27"/>
      <c r="F120" s="25"/>
      <c r="G120" s="26"/>
      <c r="H120" s="26"/>
      <c r="I120" s="26"/>
      <c r="J120" s="27"/>
      <c r="K120" s="15" t="s">
        <v>26</v>
      </c>
      <c r="L120" s="30">
        <v>25</v>
      </c>
      <c r="M120" s="44" t="s">
        <v>27</v>
      </c>
      <c r="N120" s="46">
        <v>18</v>
      </c>
      <c r="O120" s="31"/>
      <c r="P120" s="32" t="s">
        <v>26</v>
      </c>
      <c r="Q120" s="30"/>
      <c r="R120" s="44" t="s">
        <v>27</v>
      </c>
      <c r="S120" s="46"/>
      <c r="T120" s="31"/>
      <c r="U120" s="32" t="s">
        <v>26</v>
      </c>
      <c r="V120" s="30"/>
      <c r="W120" s="44" t="s">
        <v>27</v>
      </c>
      <c r="X120" s="46"/>
      <c r="Y120" s="31"/>
    </row>
    <row r="121" spans="1:36" x14ac:dyDescent="0.25">
      <c r="A121" s="25"/>
      <c r="B121" s="26"/>
      <c r="C121" s="26"/>
      <c r="D121" s="26"/>
      <c r="E121" s="27"/>
      <c r="F121" s="25"/>
      <c r="G121" s="26"/>
      <c r="H121" s="26"/>
      <c r="I121" s="26"/>
      <c r="J121" s="27"/>
      <c r="K121" s="15" t="s">
        <v>28</v>
      </c>
      <c r="L121" s="30">
        <v>5</v>
      </c>
      <c r="M121" s="44"/>
      <c r="N121" s="47"/>
      <c r="O121" s="34"/>
      <c r="P121" s="32" t="s">
        <v>28</v>
      </c>
      <c r="Q121" s="30"/>
      <c r="R121" s="44"/>
      <c r="S121" s="47"/>
      <c r="T121" s="34"/>
      <c r="U121" s="32" t="s">
        <v>28</v>
      </c>
      <c r="V121" s="30"/>
      <c r="W121" s="44"/>
      <c r="X121" s="47"/>
      <c r="Y121" s="34"/>
    </row>
    <row r="122" spans="1:36" ht="15.75" thickBot="1" x14ac:dyDescent="0.3">
      <c r="A122" s="35"/>
      <c r="B122" s="36"/>
      <c r="C122" s="36"/>
      <c r="D122" s="36"/>
      <c r="E122" s="37"/>
      <c r="F122" s="35"/>
      <c r="G122" s="36"/>
      <c r="H122" s="36"/>
      <c r="I122" s="36"/>
      <c r="J122" s="37"/>
      <c r="K122" s="38" t="s">
        <v>29</v>
      </c>
      <c r="L122" s="39">
        <v>0.79600000000000004</v>
      </c>
      <c r="M122" s="48"/>
      <c r="N122" s="49"/>
      <c r="O122" s="41"/>
      <c r="P122" s="42" t="s">
        <v>29</v>
      </c>
      <c r="Q122" s="39"/>
      <c r="R122" s="48"/>
      <c r="S122" s="49"/>
      <c r="T122" s="41"/>
      <c r="U122" s="42" t="s">
        <v>29</v>
      </c>
      <c r="V122" s="39"/>
      <c r="W122" s="48"/>
      <c r="X122" s="49"/>
      <c r="Y122" s="41"/>
    </row>
    <row r="123" spans="1:36" x14ac:dyDescent="0.25">
      <c r="A123" s="16"/>
      <c r="B123" s="17"/>
      <c r="C123" s="17"/>
      <c r="D123" s="17"/>
      <c r="E123" s="18"/>
      <c r="F123" s="16"/>
      <c r="G123" s="17"/>
      <c r="H123" s="17"/>
      <c r="I123" s="17"/>
      <c r="J123" s="18"/>
      <c r="K123" s="19" t="s">
        <v>196</v>
      </c>
      <c r="L123" s="55" t="s">
        <v>33</v>
      </c>
      <c r="M123" s="43"/>
      <c r="N123" s="56" t="s">
        <v>33</v>
      </c>
      <c r="O123" s="57" t="s">
        <v>34</v>
      </c>
      <c r="P123" s="23"/>
      <c r="Q123" s="55"/>
      <c r="R123" s="43"/>
      <c r="S123" s="56"/>
      <c r="T123" s="57"/>
      <c r="U123" s="23"/>
      <c r="V123" s="55"/>
      <c r="W123" s="43"/>
      <c r="X123" s="56"/>
      <c r="Y123" s="57"/>
    </row>
    <row r="124" spans="1:36" x14ac:dyDescent="0.25">
      <c r="A124" s="25"/>
      <c r="B124" s="26"/>
      <c r="C124" s="26"/>
      <c r="D124" s="26"/>
      <c r="E124" s="27"/>
      <c r="F124" s="25"/>
      <c r="G124" s="26"/>
      <c r="H124" s="26"/>
      <c r="I124" s="26"/>
      <c r="J124" s="27"/>
      <c r="K124" s="28"/>
      <c r="L124" s="28"/>
      <c r="M124" s="44"/>
      <c r="N124" s="45"/>
      <c r="O124" s="29"/>
      <c r="P124" s="24"/>
      <c r="Q124" s="28"/>
      <c r="R124" s="44"/>
      <c r="S124" s="45"/>
      <c r="T124" s="29"/>
      <c r="U124" s="24"/>
      <c r="V124" s="28"/>
      <c r="W124" s="44"/>
      <c r="X124" s="45"/>
      <c r="Y124" s="29"/>
    </row>
    <row r="125" spans="1:36" x14ac:dyDescent="0.25">
      <c r="A125" s="25"/>
      <c r="B125" s="26"/>
      <c r="C125" s="26"/>
      <c r="D125" s="26"/>
      <c r="E125" s="27"/>
      <c r="F125" s="25"/>
      <c r="G125" s="26"/>
      <c r="H125" s="26"/>
      <c r="I125" s="26"/>
      <c r="J125" s="27"/>
      <c r="K125" s="15" t="s">
        <v>26</v>
      </c>
      <c r="L125" s="30">
        <v>169</v>
      </c>
      <c r="M125" s="44" t="s">
        <v>27</v>
      </c>
      <c r="N125" s="46">
        <v>163</v>
      </c>
      <c r="O125" s="31"/>
      <c r="P125" s="32" t="s">
        <v>26</v>
      </c>
      <c r="Q125" s="30"/>
      <c r="R125" s="44" t="s">
        <v>27</v>
      </c>
      <c r="S125" s="46"/>
      <c r="T125" s="31"/>
      <c r="U125" s="32" t="s">
        <v>26</v>
      </c>
      <c r="V125" s="30"/>
      <c r="W125" s="44" t="s">
        <v>27</v>
      </c>
      <c r="X125" s="46"/>
      <c r="Y125" s="31"/>
    </row>
    <row r="126" spans="1:36" x14ac:dyDescent="0.25">
      <c r="A126" s="25"/>
      <c r="B126" s="26"/>
      <c r="C126" s="26"/>
      <c r="D126" s="26"/>
      <c r="E126" s="27"/>
      <c r="F126" s="25"/>
      <c r="G126" s="26"/>
      <c r="H126" s="26"/>
      <c r="I126" s="26"/>
      <c r="J126" s="27"/>
      <c r="K126" s="15" t="s">
        <v>28</v>
      </c>
      <c r="L126" s="30">
        <v>6</v>
      </c>
      <c r="M126" s="44"/>
      <c r="N126" s="47"/>
      <c r="O126" s="34"/>
      <c r="P126" s="32" t="s">
        <v>28</v>
      </c>
      <c r="Q126" s="30"/>
      <c r="R126" s="44"/>
      <c r="S126" s="47"/>
      <c r="T126" s="34"/>
      <c r="U126" s="32" t="s">
        <v>28</v>
      </c>
      <c r="V126" s="30"/>
      <c r="W126" s="44"/>
      <c r="X126" s="47"/>
      <c r="Y126" s="34"/>
    </row>
    <row r="127" spans="1:36" ht="15.75" thickBot="1" x14ac:dyDescent="0.3">
      <c r="A127" s="35"/>
      <c r="B127" s="36"/>
      <c r="C127" s="36"/>
      <c r="D127" s="36"/>
      <c r="E127" s="37"/>
      <c r="F127" s="35"/>
      <c r="G127" s="36"/>
      <c r="H127" s="36"/>
      <c r="I127" s="36"/>
      <c r="J127" s="37"/>
      <c r="K127" s="38" t="s">
        <v>29</v>
      </c>
      <c r="L127" s="39">
        <v>1.915</v>
      </c>
      <c r="M127" s="48"/>
      <c r="N127" s="49"/>
      <c r="O127" s="41"/>
      <c r="P127" s="42" t="s">
        <v>29</v>
      </c>
      <c r="Q127" s="39"/>
      <c r="R127" s="48"/>
      <c r="S127" s="49"/>
      <c r="T127" s="41"/>
      <c r="U127" s="42" t="s">
        <v>29</v>
      </c>
      <c r="V127" s="39"/>
      <c r="W127" s="48"/>
      <c r="X127" s="49"/>
      <c r="Y127" s="41"/>
    </row>
    <row r="129" spans="1:36" ht="15.75" thickBot="1" x14ac:dyDescent="0.3"/>
    <row r="130" spans="1:36" ht="62.25" thickBot="1" x14ac:dyDescent="0.95">
      <c r="A130" s="159">
        <f>A1+3</f>
        <v>42509</v>
      </c>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1"/>
    </row>
    <row r="131" spans="1:36" ht="21" customHeight="1" x14ac:dyDescent="0.9">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36" ht="21" customHeight="1" x14ac:dyDescent="0.9">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36" ht="21" x14ac:dyDescent="0.35">
      <c r="A133" s="162" t="s">
        <v>0</v>
      </c>
      <c r="B133" s="162"/>
      <c r="C133" s="162"/>
      <c r="D133" s="162"/>
      <c r="E133" s="51"/>
      <c r="F133" s="162" t="s">
        <v>1</v>
      </c>
      <c r="G133" s="162"/>
      <c r="H133" s="162"/>
      <c r="I133" s="162"/>
      <c r="J133" s="51"/>
      <c r="K133" s="162" t="s">
        <v>2</v>
      </c>
      <c r="L133" s="162"/>
      <c r="M133" s="162"/>
      <c r="N133" s="162"/>
      <c r="O133" s="51"/>
      <c r="P133" s="162" t="s">
        <v>3</v>
      </c>
      <c r="Q133" s="162"/>
      <c r="R133" s="162"/>
      <c r="S133" s="162"/>
      <c r="T133" s="51"/>
      <c r="U133" s="162" t="s">
        <v>4</v>
      </c>
      <c r="V133" s="162"/>
      <c r="W133" s="162"/>
      <c r="X133" s="162"/>
      <c r="Y133" s="51"/>
    </row>
    <row r="134" spans="1:36" x14ac:dyDescent="0.25">
      <c r="A134" s="3" t="s">
        <v>5</v>
      </c>
      <c r="B134" s="3"/>
      <c r="C134" s="3"/>
      <c r="D134" s="3">
        <f>SUM(L145,Q170,L150,L155,L160,L165,L170,Q145,Q150,Q155,Q160,Q165,V145,V150,V155,V160,V165,V170)</f>
        <v>32.840000000000003</v>
      </c>
      <c r="E134" s="4"/>
      <c r="F134" s="5" t="s">
        <v>6</v>
      </c>
      <c r="G134" s="5"/>
      <c r="H134" s="5"/>
      <c r="I134" s="5">
        <f>SUM(N143,S168,N148,N153,N158,N163,N168,S143,S148,S153,S158,S163,X143,X148,X153,X158,X163,X168)</f>
        <v>768</v>
      </c>
      <c r="J134" s="4"/>
      <c r="K134" s="6" t="s">
        <v>7</v>
      </c>
      <c r="L134" s="6"/>
      <c r="M134" s="6"/>
      <c r="N134" s="6">
        <f>AB141</f>
        <v>1171</v>
      </c>
      <c r="O134" s="4"/>
      <c r="P134" s="7" t="s">
        <v>8</v>
      </c>
      <c r="Q134" s="8"/>
      <c r="R134" s="8"/>
      <c r="S134" s="8">
        <f>AE141</f>
        <v>768</v>
      </c>
      <c r="T134" s="4"/>
      <c r="U134" s="9" t="s">
        <v>9</v>
      </c>
      <c r="V134" s="9"/>
      <c r="W134" s="9"/>
      <c r="X134" s="9">
        <f>AG141-AI141</f>
        <v>3</v>
      </c>
      <c r="Y134" s="4"/>
    </row>
    <row r="135" spans="1:36" x14ac:dyDescent="0.25">
      <c r="A135" s="10" t="s">
        <v>10</v>
      </c>
      <c r="B135" s="10"/>
      <c r="C135" s="10"/>
      <c r="D135" s="10">
        <f>SUM(L143,Q168,L148,L153,L158,L163,L168,Q143,Q148,Q153,Q158,Q163,V143,V148,V153,V158,V163,V168)</f>
        <v>1171</v>
      </c>
      <c r="F135" s="5" t="s">
        <v>11</v>
      </c>
      <c r="G135" s="5"/>
      <c r="H135" s="5"/>
      <c r="I135" s="5">
        <f>D135-I134</f>
        <v>403</v>
      </c>
      <c r="K135" s="6" t="s">
        <v>12</v>
      </c>
      <c r="L135" s="6"/>
      <c r="M135" s="6"/>
      <c r="N135" s="6">
        <f>AC141</f>
        <v>248</v>
      </c>
      <c r="P135" s="8" t="s">
        <v>13</v>
      </c>
      <c r="Q135" s="8"/>
      <c r="R135" s="8"/>
      <c r="S135" s="11">
        <f>AF141-AE141</f>
        <v>0</v>
      </c>
      <c r="U135" s="9" t="s">
        <v>14</v>
      </c>
      <c r="V135" s="9"/>
      <c r="W135" s="9"/>
      <c r="X135" s="9">
        <f>AH141-AJ141</f>
        <v>346</v>
      </c>
    </row>
    <row r="136" spans="1:36" x14ac:dyDescent="0.25">
      <c r="A136" s="12" t="s">
        <v>15</v>
      </c>
      <c r="B136" s="12"/>
      <c r="C136" s="12"/>
      <c r="D136" s="12">
        <f>SUM(L144,Q169,L149,L154,L159,L164,L169,Q144,Q149,Q154,Q159,Q164,V144,V149,V154,V159,V164,V169)</f>
        <v>248</v>
      </c>
      <c r="K136" s="6" t="s">
        <v>16</v>
      </c>
      <c r="L136" s="6"/>
      <c r="M136" s="6"/>
      <c r="N136" s="6">
        <f>AD141</f>
        <v>32.840000000000003</v>
      </c>
    </row>
    <row r="137" spans="1:36" x14ac:dyDescent="0.25">
      <c r="A137" s="13" t="s">
        <v>17</v>
      </c>
      <c r="B137" s="13"/>
      <c r="C137" s="13"/>
      <c r="D137" s="13">
        <f>COUNTA(K141,K146,K151,K156,K161,K166,P141,P146,P151,P156,P161,P166,U141,U146,U151,U156,U161,U166)</f>
        <v>12</v>
      </c>
    </row>
    <row r="138" spans="1:36" s="14" customFormat="1" x14ac:dyDescent="0.25">
      <c r="K138" s="6" t="s">
        <v>18</v>
      </c>
      <c r="L138" s="6"/>
      <c r="M138" s="6"/>
      <c r="N138" s="6">
        <f>D135-N134</f>
        <v>0</v>
      </c>
      <c r="P138" s="7" t="s">
        <v>19</v>
      </c>
      <c r="Q138" s="8"/>
      <c r="R138" s="8"/>
      <c r="S138" s="8">
        <f>I134-S134</f>
        <v>0</v>
      </c>
    </row>
    <row r="139" spans="1:36" s="14" customFormat="1" ht="15.75" thickBot="1" x14ac:dyDescent="0.3">
      <c r="K139" s="6" t="s">
        <v>20</v>
      </c>
      <c r="L139" s="6"/>
      <c r="M139" s="6"/>
      <c r="N139" s="6">
        <f>D136-N135</f>
        <v>0</v>
      </c>
      <c r="P139" s="15"/>
    </row>
    <row r="140" spans="1:36" ht="15.75" thickBot="1" x14ac:dyDescent="0.3">
      <c r="A140" s="167" t="s">
        <v>21</v>
      </c>
      <c r="B140" s="167"/>
      <c r="C140" s="167"/>
      <c r="D140" s="167"/>
      <c r="E140" s="167"/>
      <c r="F140" s="164" t="s">
        <v>22</v>
      </c>
      <c r="G140" s="165"/>
      <c r="H140" s="165"/>
      <c r="I140" s="165"/>
      <c r="J140" s="166"/>
      <c r="K140" s="164" t="s">
        <v>23</v>
      </c>
      <c r="L140" s="165"/>
      <c r="M140" s="165"/>
      <c r="N140" s="165"/>
      <c r="O140" s="166"/>
      <c r="P140" s="164" t="s">
        <v>24</v>
      </c>
      <c r="Q140" s="165"/>
      <c r="R140" s="165"/>
      <c r="S140" s="165"/>
      <c r="T140" s="166"/>
      <c r="U140" s="164" t="s">
        <v>25</v>
      </c>
      <c r="V140" s="165"/>
      <c r="W140" s="165"/>
      <c r="X140" s="165"/>
      <c r="Y140" s="168"/>
      <c r="AB140" s="163" t="s">
        <v>30</v>
      </c>
      <c r="AC140" s="163"/>
      <c r="AD140" s="163"/>
      <c r="AE140" s="163" t="s">
        <v>31</v>
      </c>
      <c r="AF140" s="163"/>
      <c r="AG140" s="163" t="s">
        <v>32</v>
      </c>
      <c r="AH140" s="163"/>
      <c r="AI140" s="163"/>
      <c r="AJ140" s="163"/>
    </row>
    <row r="141" spans="1:36" x14ac:dyDescent="0.25">
      <c r="A141" s="16"/>
      <c r="B141" s="17"/>
      <c r="C141" s="17"/>
      <c r="D141" s="17"/>
      <c r="E141" s="18"/>
      <c r="F141" s="16"/>
      <c r="G141" s="17"/>
      <c r="H141" s="17"/>
      <c r="I141" s="17"/>
      <c r="J141" s="18"/>
      <c r="K141" s="19" t="s">
        <v>170</v>
      </c>
      <c r="L141" s="55" t="s">
        <v>33</v>
      </c>
      <c r="M141" s="43"/>
      <c r="N141" s="56" t="s">
        <v>33</v>
      </c>
      <c r="O141" s="57" t="s">
        <v>34</v>
      </c>
      <c r="P141" s="23" t="s">
        <v>198</v>
      </c>
      <c r="Q141" s="55" t="s">
        <v>33</v>
      </c>
      <c r="R141" s="43"/>
      <c r="S141" s="56" t="s">
        <v>33</v>
      </c>
      <c r="T141" s="57" t="s">
        <v>34</v>
      </c>
      <c r="U141" s="24"/>
      <c r="V141" s="55"/>
      <c r="W141" s="43"/>
      <c r="X141" s="56"/>
      <c r="Y141" s="57"/>
      <c r="AB141" s="1">
        <f t="shared" ref="AB141:AJ141" si="3">SUM(AB142:AB159)</f>
        <v>1171</v>
      </c>
      <c r="AC141" s="1">
        <f t="shared" si="3"/>
        <v>248</v>
      </c>
      <c r="AD141" s="1">
        <f t="shared" si="3"/>
        <v>32.840000000000003</v>
      </c>
      <c r="AE141" s="1">
        <f t="shared" si="3"/>
        <v>768</v>
      </c>
      <c r="AF141" s="1">
        <f t="shared" si="3"/>
        <v>768</v>
      </c>
      <c r="AG141" s="1">
        <f t="shared" si="3"/>
        <v>12</v>
      </c>
      <c r="AH141" s="1">
        <f t="shared" si="3"/>
        <v>1171</v>
      </c>
      <c r="AI141" s="1">
        <f t="shared" si="3"/>
        <v>9</v>
      </c>
      <c r="AJ141" s="1">
        <f t="shared" si="3"/>
        <v>825</v>
      </c>
    </row>
    <row r="142" spans="1:36" x14ac:dyDescent="0.25">
      <c r="A142" s="25"/>
      <c r="B142" s="26"/>
      <c r="C142" s="26"/>
      <c r="D142" s="26"/>
      <c r="E142" s="27"/>
      <c r="F142" s="25"/>
      <c r="G142" s="26"/>
      <c r="H142" s="26"/>
      <c r="I142" s="26"/>
      <c r="J142" s="27"/>
      <c r="K142" s="28"/>
      <c r="L142" s="28"/>
      <c r="M142" s="44"/>
      <c r="N142" s="45"/>
      <c r="O142" s="29"/>
      <c r="P142" s="24"/>
      <c r="Q142" s="28"/>
      <c r="R142" s="44"/>
      <c r="S142" s="45"/>
      <c r="T142" s="29"/>
      <c r="U142" s="24"/>
      <c r="V142" s="28"/>
      <c r="W142" s="44"/>
      <c r="X142" s="45"/>
      <c r="Y142" s="29"/>
      <c r="AB142" s="14">
        <f>IF(L141="TR",L143,"")</f>
        <v>7</v>
      </c>
      <c r="AC142" s="14">
        <f>IF(L141="TR",L144,"")</f>
        <v>6</v>
      </c>
      <c r="AD142" s="14">
        <f>IF(L141="TR",L145,"")</f>
        <v>0.12</v>
      </c>
      <c r="AE142" s="14">
        <f>IF(N141="TR",N143,"")</f>
        <v>7</v>
      </c>
      <c r="AF142" s="14">
        <f>IF(L141="TR",N143,"")</f>
        <v>7</v>
      </c>
      <c r="AG142" s="14">
        <f>IF(N141="TR",1,"")</f>
        <v>1</v>
      </c>
      <c r="AH142" s="14">
        <f>IF(N141="TR",L143,"")</f>
        <v>7</v>
      </c>
      <c r="AI142" s="14">
        <f>IF(O141="EF",1,"")</f>
        <v>1</v>
      </c>
      <c r="AJ142" s="14">
        <f>IF(O141="EF",L143,"")</f>
        <v>7</v>
      </c>
    </row>
    <row r="143" spans="1:36" x14ac:dyDescent="0.25">
      <c r="A143" s="25"/>
      <c r="B143" s="26"/>
      <c r="C143" s="26"/>
      <c r="D143" s="26"/>
      <c r="E143" s="27"/>
      <c r="F143" s="25"/>
      <c r="G143" s="26"/>
      <c r="H143" s="26"/>
      <c r="I143" s="26"/>
      <c r="J143" s="27"/>
      <c r="K143" s="15" t="s">
        <v>26</v>
      </c>
      <c r="L143" s="30">
        <v>7</v>
      </c>
      <c r="M143" s="44" t="s">
        <v>27</v>
      </c>
      <c r="N143" s="46">
        <v>7</v>
      </c>
      <c r="O143" s="31"/>
      <c r="P143" s="32" t="s">
        <v>26</v>
      </c>
      <c r="Q143" s="30">
        <v>402</v>
      </c>
      <c r="R143" s="44" t="s">
        <v>27</v>
      </c>
      <c r="S143" s="46">
        <v>148</v>
      </c>
      <c r="T143" s="31"/>
      <c r="U143" s="32" t="s">
        <v>26</v>
      </c>
      <c r="V143" s="30"/>
      <c r="W143" s="44" t="s">
        <v>27</v>
      </c>
      <c r="X143" s="46"/>
      <c r="Y143" s="31"/>
      <c r="AB143" s="14">
        <f>IF(L146="TR",L148,"")</f>
        <v>1</v>
      </c>
      <c r="AC143" s="14">
        <f>IF(L146="TR",L149,"")</f>
        <v>1</v>
      </c>
      <c r="AD143" s="14">
        <f>IF(L146="TR",L150,"")</f>
        <v>1.2999999999999999E-2</v>
      </c>
      <c r="AE143" s="14">
        <f>IF(N146="TR",N148,"")</f>
        <v>1</v>
      </c>
      <c r="AF143" s="14">
        <f>IF(L146="TR",N148,"")</f>
        <v>1</v>
      </c>
      <c r="AG143" s="14">
        <f>IF(N146="TR",1,"")</f>
        <v>1</v>
      </c>
      <c r="AH143" s="14">
        <f>IF(N146="TR",L148,"")</f>
        <v>1</v>
      </c>
      <c r="AI143" s="14">
        <f>IF(O146="EF",1,"")</f>
        <v>1</v>
      </c>
      <c r="AJ143" s="14">
        <f>IF(O146="EF",L148,"")</f>
        <v>1</v>
      </c>
    </row>
    <row r="144" spans="1:36" x14ac:dyDescent="0.25">
      <c r="A144" s="25"/>
      <c r="B144" s="26"/>
      <c r="C144" s="26"/>
      <c r="D144" s="26"/>
      <c r="E144" s="27"/>
      <c r="F144" s="25"/>
      <c r="G144" s="26"/>
      <c r="H144" s="26"/>
      <c r="I144" s="26"/>
      <c r="J144" s="27"/>
      <c r="K144" s="15" t="s">
        <v>28</v>
      </c>
      <c r="L144" s="30">
        <v>6</v>
      </c>
      <c r="M144" s="44"/>
      <c r="N144" s="47"/>
      <c r="O144" s="34"/>
      <c r="P144" s="32" t="s">
        <v>28</v>
      </c>
      <c r="Q144" s="30">
        <v>53</v>
      </c>
      <c r="R144" s="44"/>
      <c r="S144" s="47"/>
      <c r="T144" s="34"/>
      <c r="U144" s="32" t="s">
        <v>28</v>
      </c>
      <c r="V144" s="30"/>
      <c r="W144" s="44"/>
      <c r="X144" s="47"/>
      <c r="Y144" s="34"/>
      <c r="AB144" s="1">
        <f>IF(L151="TR",L153,"")</f>
        <v>40</v>
      </c>
      <c r="AC144" s="1">
        <f>IF(L151="TR",L154,"")</f>
        <v>27</v>
      </c>
      <c r="AD144" s="1">
        <f>IF(L151="TR",L155,"")</f>
        <v>1.091</v>
      </c>
      <c r="AE144" s="1">
        <f>IF(N151="TR",N153,"")</f>
        <v>29</v>
      </c>
      <c r="AF144" s="1">
        <f>IF(L151="TR",N153,"")</f>
        <v>29</v>
      </c>
      <c r="AG144" s="1">
        <f>IF(N151="TR",1,"")</f>
        <v>1</v>
      </c>
      <c r="AH144" s="1">
        <f>IF(N151="TR",L153,"")</f>
        <v>40</v>
      </c>
      <c r="AI144" s="1">
        <f>IF(O151="EF",1,"")</f>
        <v>1</v>
      </c>
      <c r="AJ144" s="1">
        <f>IF(O151="EF",L153,"")</f>
        <v>40</v>
      </c>
    </row>
    <row r="145" spans="1:36" ht="15.75" thickBot="1" x14ac:dyDescent="0.3">
      <c r="A145" s="35"/>
      <c r="B145" s="36"/>
      <c r="C145" s="36"/>
      <c r="D145" s="36"/>
      <c r="E145" s="37"/>
      <c r="F145" s="35"/>
      <c r="G145" s="36"/>
      <c r="H145" s="36"/>
      <c r="I145" s="36"/>
      <c r="J145" s="37"/>
      <c r="K145" s="38" t="s">
        <v>29</v>
      </c>
      <c r="L145" s="39">
        <v>0.12</v>
      </c>
      <c r="M145" s="48"/>
      <c r="N145" s="49"/>
      <c r="O145" s="41"/>
      <c r="P145" s="42" t="s">
        <v>29</v>
      </c>
      <c r="Q145" s="39">
        <v>10.909000000000001</v>
      </c>
      <c r="R145" s="48"/>
      <c r="S145" s="49"/>
      <c r="T145" s="41"/>
      <c r="U145" s="42" t="s">
        <v>29</v>
      </c>
      <c r="V145" s="39"/>
      <c r="W145" s="48"/>
      <c r="X145" s="49"/>
      <c r="Y145" s="41"/>
      <c r="AB145" s="1">
        <f>IF(L156="TR",L158,"")</f>
        <v>129</v>
      </c>
      <c r="AC145" s="1">
        <f>IF(L156="TR",L159,"")</f>
        <v>43</v>
      </c>
      <c r="AD145" s="1">
        <f>IF(L156="TR",L160,"")</f>
        <v>3.714</v>
      </c>
      <c r="AE145" s="1">
        <f>IF(N156="TR",N158,"")</f>
        <v>107</v>
      </c>
      <c r="AF145" s="1">
        <f>IF(L156="TR",N158,"")</f>
        <v>107</v>
      </c>
      <c r="AG145" s="1">
        <f>IF(N156="TR",1,"")</f>
        <v>1</v>
      </c>
      <c r="AH145" s="1">
        <f>IF(N156="TR",L158,"")</f>
        <v>129</v>
      </c>
      <c r="AI145" s="1" t="str">
        <f>IF(O156="EF",1,"")</f>
        <v/>
      </c>
      <c r="AJ145" s="1" t="str">
        <f>IF(O156="EF",L158,"")</f>
        <v/>
      </c>
    </row>
    <row r="146" spans="1:36" x14ac:dyDescent="0.25">
      <c r="A146" s="16"/>
      <c r="B146" s="17"/>
      <c r="C146" s="17"/>
      <c r="D146" s="17"/>
      <c r="E146" s="18"/>
      <c r="F146" s="16"/>
      <c r="G146" s="17"/>
      <c r="H146" s="17"/>
      <c r="I146" s="17"/>
      <c r="J146" s="18"/>
      <c r="K146" s="19" t="s">
        <v>171</v>
      </c>
      <c r="L146" s="55" t="s">
        <v>33</v>
      </c>
      <c r="M146" s="43"/>
      <c r="N146" s="56" t="s">
        <v>33</v>
      </c>
      <c r="O146" s="57" t="s">
        <v>34</v>
      </c>
      <c r="P146" s="23" t="s">
        <v>199</v>
      </c>
      <c r="Q146" s="55" t="s">
        <v>33</v>
      </c>
      <c r="R146" s="43"/>
      <c r="S146" s="56" t="s">
        <v>33</v>
      </c>
      <c r="T146" s="57" t="s">
        <v>34</v>
      </c>
      <c r="U146" s="23"/>
      <c r="V146" s="55"/>
      <c r="W146" s="43"/>
      <c r="X146" s="56"/>
      <c r="Y146" s="57"/>
      <c r="AB146" s="1">
        <f>IF(L161="TR",L163,"")</f>
        <v>13</v>
      </c>
      <c r="AC146" s="1">
        <f>IF(L161="TR",L164,"")</f>
        <v>13</v>
      </c>
      <c r="AD146" s="1">
        <f>IF(L161="TR",L165,"")</f>
        <v>0.35</v>
      </c>
      <c r="AE146" s="1">
        <f>IF(N161="TR",N163,"")</f>
        <v>10</v>
      </c>
      <c r="AF146" s="1">
        <f>IF(L161="TR",N163,"")</f>
        <v>10</v>
      </c>
      <c r="AG146" s="1">
        <f>IF(N161="TR",1,"")</f>
        <v>1</v>
      </c>
      <c r="AH146" s="1">
        <f>IF(N161="TR",L163,"")</f>
        <v>13</v>
      </c>
      <c r="AI146" s="1">
        <f>IF(O161="EF",1,"")</f>
        <v>1</v>
      </c>
      <c r="AJ146" s="1">
        <f>IF(O161="EF",L163,"")</f>
        <v>13</v>
      </c>
    </row>
    <row r="147" spans="1:36" x14ac:dyDescent="0.25">
      <c r="A147" s="25"/>
      <c r="B147" s="26"/>
      <c r="C147" s="26"/>
      <c r="D147" s="26"/>
      <c r="E147" s="27"/>
      <c r="F147" s="25"/>
      <c r="G147" s="26"/>
      <c r="H147" s="26"/>
      <c r="I147" s="26"/>
      <c r="J147" s="27"/>
      <c r="K147" s="28"/>
      <c r="L147" s="28"/>
      <c r="M147" s="44"/>
      <c r="N147" s="45"/>
      <c r="O147" s="29"/>
      <c r="P147" s="24"/>
      <c r="Q147" s="28"/>
      <c r="R147" s="44"/>
      <c r="S147" s="45"/>
      <c r="T147" s="29"/>
      <c r="U147" s="24"/>
      <c r="V147" s="28"/>
      <c r="W147" s="44"/>
      <c r="X147" s="45"/>
      <c r="Y147" s="29"/>
      <c r="AB147" s="1">
        <f>IF(L166="TR",L168,"")</f>
        <v>14</v>
      </c>
      <c r="AC147" s="1">
        <f>IF(L166="TR",L169,"")</f>
        <v>14</v>
      </c>
      <c r="AD147" s="1">
        <f>IF(L166="TR",L170,"")</f>
        <v>0.39100000000000001</v>
      </c>
      <c r="AE147" s="1">
        <f>IF(N166="TR",N168,"")</f>
        <v>11</v>
      </c>
      <c r="AF147" s="1">
        <f>IF(L166="TR",N168,"")</f>
        <v>11</v>
      </c>
      <c r="AG147" s="1">
        <f>IF(N166="TR",1,"")</f>
        <v>1</v>
      </c>
      <c r="AH147" s="1">
        <f>IF(N166="TR",L168,"")</f>
        <v>14</v>
      </c>
      <c r="AI147" s="1">
        <f>IF(O166="EF",1,"")</f>
        <v>1</v>
      </c>
      <c r="AJ147" s="1">
        <f>IF(O166="EF",L168,"")</f>
        <v>14</v>
      </c>
    </row>
    <row r="148" spans="1:36" x14ac:dyDescent="0.25">
      <c r="A148" s="25"/>
      <c r="B148" s="26"/>
      <c r="C148" s="26"/>
      <c r="D148" s="26"/>
      <c r="E148" s="27"/>
      <c r="F148" s="25"/>
      <c r="G148" s="26"/>
      <c r="H148" s="26"/>
      <c r="I148" s="26"/>
      <c r="J148" s="27"/>
      <c r="K148" s="15" t="s">
        <v>26</v>
      </c>
      <c r="L148" s="30">
        <v>1</v>
      </c>
      <c r="M148" s="44" t="s">
        <v>27</v>
      </c>
      <c r="N148" s="46">
        <v>1</v>
      </c>
      <c r="O148" s="31"/>
      <c r="P148" s="32" t="s">
        <v>26</v>
      </c>
      <c r="Q148" s="30">
        <v>108</v>
      </c>
      <c r="R148" s="44" t="s">
        <v>27</v>
      </c>
      <c r="S148" s="46">
        <v>108</v>
      </c>
      <c r="T148" s="31"/>
      <c r="U148" s="32" t="s">
        <v>26</v>
      </c>
      <c r="V148" s="30"/>
      <c r="W148" s="44" t="s">
        <v>27</v>
      </c>
      <c r="X148" s="46"/>
      <c r="Y148" s="31"/>
      <c r="AB148" s="1">
        <f>IF(Q141="TR",Q143,"")</f>
        <v>402</v>
      </c>
      <c r="AC148" s="1">
        <f>IF(Q141="TR",Q144,"")</f>
        <v>53</v>
      </c>
      <c r="AD148" s="1">
        <f>IF(Q141="TR",Q145,"")</f>
        <v>10.909000000000001</v>
      </c>
      <c r="AE148" s="1">
        <f>IF(S141="TR",S143,"")</f>
        <v>148</v>
      </c>
      <c r="AF148" s="1">
        <f>IF(Q141="TR",S143,"")</f>
        <v>148</v>
      </c>
      <c r="AG148" s="1">
        <f>IF(S141="TR",1,"")</f>
        <v>1</v>
      </c>
      <c r="AH148" s="1">
        <f>IF(S141="TR",Q143,"")</f>
        <v>402</v>
      </c>
      <c r="AI148" s="1">
        <f>IF(T141="EF",1,"")</f>
        <v>1</v>
      </c>
      <c r="AJ148" s="1">
        <f>IF(T141="EF",Q143,"")</f>
        <v>402</v>
      </c>
    </row>
    <row r="149" spans="1:36" x14ac:dyDescent="0.25">
      <c r="A149" s="25"/>
      <c r="B149" s="26"/>
      <c r="C149" s="26"/>
      <c r="D149" s="26"/>
      <c r="E149" s="27"/>
      <c r="F149" s="25"/>
      <c r="G149" s="26"/>
      <c r="H149" s="26"/>
      <c r="I149" s="26"/>
      <c r="J149" s="27"/>
      <c r="K149" s="15" t="s">
        <v>28</v>
      </c>
      <c r="L149" s="30">
        <v>1</v>
      </c>
      <c r="M149" s="44"/>
      <c r="N149" s="47"/>
      <c r="O149" s="34"/>
      <c r="P149" s="32" t="s">
        <v>28</v>
      </c>
      <c r="Q149" s="30">
        <v>6</v>
      </c>
      <c r="R149" s="44"/>
      <c r="S149" s="47"/>
      <c r="T149" s="34"/>
      <c r="U149" s="32" t="s">
        <v>28</v>
      </c>
      <c r="V149" s="30"/>
      <c r="W149" s="44"/>
      <c r="X149" s="47"/>
      <c r="Y149" s="34"/>
      <c r="AB149" s="1">
        <f>IF(Q146="TR",Q148,"")</f>
        <v>108</v>
      </c>
      <c r="AC149" s="1">
        <f>IF(Q146="TR",Q149,"")</f>
        <v>6</v>
      </c>
      <c r="AD149" s="1">
        <f>IF(Q146="TR",Q150,"")</f>
        <v>3.1480000000000001</v>
      </c>
      <c r="AE149" s="1">
        <f>IF(S146="TR",S148,"")</f>
        <v>108</v>
      </c>
      <c r="AF149" s="1">
        <f>IF(Q146="TR",S148,"")</f>
        <v>108</v>
      </c>
      <c r="AG149" s="1">
        <f>IF(S146="TR",1,"")</f>
        <v>1</v>
      </c>
      <c r="AH149" s="1">
        <f>IF(S146="TR",Q148,"")</f>
        <v>108</v>
      </c>
      <c r="AI149" s="1">
        <f>IF(T146="EF",1,"")</f>
        <v>1</v>
      </c>
      <c r="AJ149" s="1">
        <f>IF(T146="EF",Q148,"")</f>
        <v>108</v>
      </c>
    </row>
    <row r="150" spans="1:36" ht="15.75" thickBot="1" x14ac:dyDescent="0.3">
      <c r="A150" s="35"/>
      <c r="B150" s="36"/>
      <c r="C150" s="36"/>
      <c r="D150" s="36"/>
      <c r="E150" s="37"/>
      <c r="F150" s="35"/>
      <c r="G150" s="36"/>
      <c r="H150" s="36"/>
      <c r="I150" s="36"/>
      <c r="J150" s="37"/>
      <c r="K150" s="38" t="s">
        <v>29</v>
      </c>
      <c r="L150" s="39">
        <v>1.2999999999999999E-2</v>
      </c>
      <c r="M150" s="48"/>
      <c r="N150" s="49"/>
      <c r="O150" s="41"/>
      <c r="P150" s="42" t="s">
        <v>29</v>
      </c>
      <c r="Q150" s="39">
        <v>3.1480000000000001</v>
      </c>
      <c r="R150" s="48"/>
      <c r="S150" s="49"/>
      <c r="T150" s="41"/>
      <c r="U150" s="42" t="s">
        <v>29</v>
      </c>
      <c r="V150" s="39"/>
      <c r="W150" s="48"/>
      <c r="X150" s="49"/>
      <c r="Y150" s="41"/>
      <c r="AB150" s="1">
        <f>IF(Q151="TR",Q153,"")</f>
        <v>145</v>
      </c>
      <c r="AC150" s="1">
        <f>IF(Q151="TR",Q154,"")</f>
        <v>29</v>
      </c>
      <c r="AD150" s="1">
        <f>IF(Q151="TR",Q155,"")</f>
        <v>4.8440000000000003</v>
      </c>
      <c r="AE150" s="1">
        <f>IF(S151="TR",S153,"")</f>
        <v>140</v>
      </c>
      <c r="AF150" s="1">
        <f>IF(Q151="TR",S153,"")</f>
        <v>140</v>
      </c>
      <c r="AG150" s="1">
        <f>IF(S151="TR",1,"")</f>
        <v>1</v>
      </c>
      <c r="AH150" s="1">
        <f>IF(S151="TR",Q153,"")</f>
        <v>145</v>
      </c>
      <c r="AI150" s="1" t="str">
        <f>IF(T151="EF",1,"")</f>
        <v/>
      </c>
      <c r="AJ150" s="1" t="str">
        <f>IF(T151="EF",Q153,"")</f>
        <v/>
      </c>
    </row>
    <row r="151" spans="1:36" x14ac:dyDescent="0.25">
      <c r="A151" s="16"/>
      <c r="B151" s="17"/>
      <c r="C151" s="17"/>
      <c r="D151" s="17"/>
      <c r="E151" s="18"/>
      <c r="F151" s="16"/>
      <c r="G151" s="17"/>
      <c r="H151" s="17"/>
      <c r="I151" s="17"/>
      <c r="J151" s="18"/>
      <c r="K151" s="19" t="s">
        <v>172</v>
      </c>
      <c r="L151" s="55" t="s">
        <v>33</v>
      </c>
      <c r="M151" s="43"/>
      <c r="N151" s="56" t="s">
        <v>33</v>
      </c>
      <c r="O151" s="57" t="s">
        <v>34</v>
      </c>
      <c r="P151" s="23" t="s">
        <v>206</v>
      </c>
      <c r="Q151" s="55" t="s">
        <v>33</v>
      </c>
      <c r="R151" s="43"/>
      <c r="S151" s="56" t="s">
        <v>33</v>
      </c>
      <c r="T151" s="57"/>
      <c r="U151" s="23"/>
      <c r="V151" s="55"/>
      <c r="W151" s="43"/>
      <c r="X151" s="56"/>
      <c r="Y151" s="57"/>
      <c r="AB151" s="1">
        <f>IF(Q156="TR",Q158,"")</f>
        <v>72</v>
      </c>
      <c r="AC151" s="1">
        <f>IF(Q156="TR",Q159,"")</f>
        <v>9</v>
      </c>
      <c r="AD151" s="1">
        <f>IF(Q156="TR",Q160,"")</f>
        <v>2.214</v>
      </c>
      <c r="AE151" s="1">
        <f>IF(S156="TR",S158,"")</f>
        <v>72</v>
      </c>
      <c r="AF151" s="1">
        <f>IF(Q156="TR",S158,"")</f>
        <v>72</v>
      </c>
      <c r="AG151" s="1">
        <f>IF(S156="TR",1,"")</f>
        <v>1</v>
      </c>
      <c r="AH151" s="1">
        <f>IF(S156="TR",Q158,"")</f>
        <v>72</v>
      </c>
      <c r="AI151" s="1" t="str">
        <f>IF(T156="EF",1,"")</f>
        <v/>
      </c>
      <c r="AJ151" s="1" t="str">
        <f>IF(T156="EF",Q158,"")</f>
        <v/>
      </c>
    </row>
    <row r="152" spans="1:36" x14ac:dyDescent="0.25">
      <c r="A152" s="25"/>
      <c r="B152" s="26"/>
      <c r="C152" s="26"/>
      <c r="D152" s="26"/>
      <c r="E152" s="27"/>
      <c r="F152" s="25"/>
      <c r="G152" s="26"/>
      <c r="H152" s="26"/>
      <c r="I152" s="26"/>
      <c r="J152" s="27"/>
      <c r="K152" s="28"/>
      <c r="L152" s="28"/>
      <c r="M152" s="44"/>
      <c r="N152" s="45"/>
      <c r="O152" s="29"/>
      <c r="P152" s="24"/>
      <c r="Q152" s="28"/>
      <c r="R152" s="44"/>
      <c r="S152" s="45"/>
      <c r="T152" s="29"/>
      <c r="U152" s="24"/>
      <c r="V152" s="28"/>
      <c r="W152" s="44"/>
      <c r="X152" s="45"/>
      <c r="Y152" s="29"/>
      <c r="AB152" s="1">
        <f>IF(Q161="TR",Q163,"")</f>
        <v>218</v>
      </c>
      <c r="AC152" s="1">
        <f>IF(Q161="TR",Q164,"")</f>
        <v>47</v>
      </c>
      <c r="AD152" s="1">
        <f>IF(Q161="TR",Q165,"")</f>
        <v>6.0460000000000003</v>
      </c>
      <c r="AE152" s="1">
        <f>IF(S161="TR",S163,"")</f>
        <v>128</v>
      </c>
      <c r="AF152" s="1">
        <f>IF(Q161="TR",S163,"")</f>
        <v>128</v>
      </c>
      <c r="AG152" s="1">
        <f>IF(S161="TR",1,"")</f>
        <v>1</v>
      </c>
      <c r="AH152" s="1">
        <f>IF(S161="TR",Q163,"")</f>
        <v>218</v>
      </c>
      <c r="AI152" s="1">
        <f>IF(T161="EF",1,"")</f>
        <v>1</v>
      </c>
      <c r="AJ152" s="1">
        <f>IF(T161="EF",Q163,"")</f>
        <v>218</v>
      </c>
    </row>
    <row r="153" spans="1:36" x14ac:dyDescent="0.25">
      <c r="A153" s="25"/>
      <c r="B153" s="26"/>
      <c r="C153" s="26"/>
      <c r="D153" s="26"/>
      <c r="E153" s="27"/>
      <c r="F153" s="25"/>
      <c r="G153" s="26"/>
      <c r="H153" s="26"/>
      <c r="I153" s="26"/>
      <c r="J153" s="27"/>
      <c r="K153" s="15" t="s">
        <v>26</v>
      </c>
      <c r="L153" s="30">
        <v>40</v>
      </c>
      <c r="M153" s="44" t="s">
        <v>27</v>
      </c>
      <c r="N153" s="46">
        <v>29</v>
      </c>
      <c r="O153" s="31"/>
      <c r="P153" s="32" t="s">
        <v>26</v>
      </c>
      <c r="Q153" s="30">
        <v>145</v>
      </c>
      <c r="R153" s="44" t="s">
        <v>27</v>
      </c>
      <c r="S153" s="46">
        <v>140</v>
      </c>
      <c r="T153" s="31"/>
      <c r="U153" s="32" t="s">
        <v>26</v>
      </c>
      <c r="V153" s="30"/>
      <c r="W153" s="44" t="s">
        <v>27</v>
      </c>
      <c r="X153" s="46"/>
      <c r="Y153" s="31"/>
      <c r="AB153" s="1">
        <f>IF(Q166="TR",Q168,"")</f>
        <v>22</v>
      </c>
      <c r="AC153" s="1">
        <f>IF(Q166="TR",Q169,"")</f>
        <v>0</v>
      </c>
      <c r="AD153" s="1">
        <f>IF(Q166="TR",Q170,"")</f>
        <v>0</v>
      </c>
      <c r="AE153" s="1">
        <f>IF(S166="TR",S168,"")</f>
        <v>7</v>
      </c>
      <c r="AF153" s="1">
        <f>IF(Q166="TR",S168,"")</f>
        <v>7</v>
      </c>
      <c r="AG153" s="1">
        <f>IF(S166="TR",1,"")</f>
        <v>1</v>
      </c>
      <c r="AH153" s="1">
        <f>IF(S166="TR",Q168,"")</f>
        <v>22</v>
      </c>
      <c r="AI153" s="1">
        <f>IF(T166="EF",1,"")</f>
        <v>1</v>
      </c>
      <c r="AJ153" s="1">
        <f>IF(T166="EF",Q168,"")</f>
        <v>22</v>
      </c>
    </row>
    <row r="154" spans="1:36" x14ac:dyDescent="0.25">
      <c r="A154" s="25"/>
      <c r="B154" s="26"/>
      <c r="C154" s="26"/>
      <c r="D154" s="26"/>
      <c r="E154" s="27"/>
      <c r="F154" s="25"/>
      <c r="G154" s="26"/>
      <c r="H154" s="26"/>
      <c r="I154" s="26"/>
      <c r="J154" s="27"/>
      <c r="K154" s="15" t="s">
        <v>28</v>
      </c>
      <c r="L154" s="30">
        <v>27</v>
      </c>
      <c r="M154" s="44"/>
      <c r="N154" s="47"/>
      <c r="O154" s="34"/>
      <c r="P154" s="32" t="s">
        <v>28</v>
      </c>
      <c r="Q154" s="30">
        <v>29</v>
      </c>
      <c r="R154" s="44"/>
      <c r="S154" s="47"/>
      <c r="T154" s="34"/>
      <c r="U154" s="32" t="s">
        <v>28</v>
      </c>
      <c r="V154" s="30"/>
      <c r="W154" s="44"/>
      <c r="X154" s="47"/>
      <c r="Y154" s="34"/>
      <c r="AB154" s="1" t="str">
        <f>IF(V141="TR",V143,"")</f>
        <v/>
      </c>
      <c r="AC154" s="1" t="str">
        <f>IF(V141="TR",V144,"")</f>
        <v/>
      </c>
      <c r="AD154" s="1" t="str">
        <f>IF(V141="TR",V145,"")</f>
        <v/>
      </c>
      <c r="AE154" s="1" t="str">
        <f>IF(X141="TR",X143,"")</f>
        <v/>
      </c>
      <c r="AF154" s="1" t="str">
        <f>IF(V141="TR",X143,"")</f>
        <v/>
      </c>
      <c r="AG154" s="1" t="str">
        <f>IF(X141="TR",1,"")</f>
        <v/>
      </c>
      <c r="AH154" s="1" t="str">
        <f>IF(X141="TR",V143,"")</f>
        <v/>
      </c>
      <c r="AI154" s="1" t="str">
        <f>IF(Y141="EF",1,"")</f>
        <v/>
      </c>
      <c r="AJ154" s="1" t="str">
        <f>IF(Y141="EF",V143,"")</f>
        <v/>
      </c>
    </row>
    <row r="155" spans="1:36" ht="15.75" thickBot="1" x14ac:dyDescent="0.3">
      <c r="A155" s="35"/>
      <c r="B155" s="36"/>
      <c r="C155" s="36"/>
      <c r="D155" s="36"/>
      <c r="E155" s="37"/>
      <c r="F155" s="35"/>
      <c r="G155" s="36"/>
      <c r="H155" s="36"/>
      <c r="I155" s="36"/>
      <c r="J155" s="37"/>
      <c r="K155" s="38" t="s">
        <v>29</v>
      </c>
      <c r="L155" s="39">
        <v>1.091</v>
      </c>
      <c r="M155" s="48"/>
      <c r="N155" s="49"/>
      <c r="O155" s="41"/>
      <c r="P155" s="42" t="s">
        <v>29</v>
      </c>
      <c r="Q155" s="39">
        <v>4.8440000000000003</v>
      </c>
      <c r="R155" s="48"/>
      <c r="S155" s="49"/>
      <c r="T155" s="41"/>
      <c r="U155" s="42" t="s">
        <v>29</v>
      </c>
      <c r="V155" s="39"/>
      <c r="W155" s="48"/>
      <c r="X155" s="49"/>
      <c r="Y155" s="41"/>
      <c r="AB155" s="1" t="str">
        <f>IF(V146="TR",V148,"")</f>
        <v/>
      </c>
      <c r="AC155" s="1" t="str">
        <f>IF(V146="TR",V149,"")</f>
        <v/>
      </c>
      <c r="AD155" s="1" t="str">
        <f>IF(V146="TR",V150,"")</f>
        <v/>
      </c>
      <c r="AE155" s="1" t="str">
        <f>IF(X146="TR",X148,"")</f>
        <v/>
      </c>
      <c r="AF155" s="1" t="str">
        <f>IF(V146="TR",X148,"")</f>
        <v/>
      </c>
      <c r="AG155" s="1" t="str">
        <f>IF(X146="TR",1,"")</f>
        <v/>
      </c>
      <c r="AH155" s="1" t="str">
        <f>IF(X146="TR",V148,"")</f>
        <v/>
      </c>
      <c r="AI155" s="1" t="str">
        <f>IF(Y146="EF",1,"")</f>
        <v/>
      </c>
      <c r="AJ155" s="1" t="str">
        <f>IF(Y146="EF",V148,"")</f>
        <v/>
      </c>
    </row>
    <row r="156" spans="1:36" x14ac:dyDescent="0.25">
      <c r="A156" s="16"/>
      <c r="B156" s="17"/>
      <c r="C156" s="17"/>
      <c r="D156" s="17"/>
      <c r="E156" s="18"/>
      <c r="F156" s="16"/>
      <c r="G156" s="17"/>
      <c r="H156" s="17"/>
      <c r="I156" s="17"/>
      <c r="J156" s="18"/>
      <c r="K156" s="19" t="s">
        <v>178</v>
      </c>
      <c r="L156" s="55" t="s">
        <v>33</v>
      </c>
      <c r="M156" s="43"/>
      <c r="N156" s="56" t="s">
        <v>33</v>
      </c>
      <c r="O156" s="57"/>
      <c r="P156" s="23" t="s">
        <v>218</v>
      </c>
      <c r="Q156" s="55" t="s">
        <v>33</v>
      </c>
      <c r="R156" s="43"/>
      <c r="S156" s="56" t="s">
        <v>33</v>
      </c>
      <c r="T156" s="57"/>
      <c r="U156" s="23"/>
      <c r="V156" s="55"/>
      <c r="W156" s="43"/>
      <c r="X156" s="56"/>
      <c r="Y156" s="57"/>
      <c r="AB156" s="1" t="str">
        <f>IF(V151="TR",V153,"")</f>
        <v/>
      </c>
      <c r="AC156" s="1" t="str">
        <f>IF(V151="TR",V154,"")</f>
        <v/>
      </c>
      <c r="AD156" s="1" t="str">
        <f>IF(V151="TR",V155,"")</f>
        <v/>
      </c>
      <c r="AE156" s="1" t="str">
        <f>IF(X151="TR",X153,"")</f>
        <v/>
      </c>
      <c r="AF156" s="1" t="str">
        <f>IF(V151="TR",X153,"")</f>
        <v/>
      </c>
      <c r="AG156" s="1" t="str">
        <f>IF(X151="TR",1,"")</f>
        <v/>
      </c>
      <c r="AH156" s="1" t="str">
        <f>IF(X151="TR",V153,"")</f>
        <v/>
      </c>
      <c r="AI156" s="1" t="str">
        <f>IF(Y151="EF",1,"")</f>
        <v/>
      </c>
      <c r="AJ156" s="1" t="str">
        <f>IF(Y151="EF",V153,"")</f>
        <v/>
      </c>
    </row>
    <row r="157" spans="1:36" x14ac:dyDescent="0.25">
      <c r="A157" s="25"/>
      <c r="B157" s="26"/>
      <c r="C157" s="26"/>
      <c r="D157" s="26"/>
      <c r="E157" s="27"/>
      <c r="F157" s="25"/>
      <c r="G157" s="26"/>
      <c r="H157" s="26"/>
      <c r="I157" s="26"/>
      <c r="J157" s="27"/>
      <c r="K157" s="28"/>
      <c r="L157" s="28"/>
      <c r="M157" s="44"/>
      <c r="N157" s="45"/>
      <c r="O157" s="29"/>
      <c r="P157" s="24"/>
      <c r="Q157" s="28"/>
      <c r="R157" s="44"/>
      <c r="S157" s="45"/>
      <c r="T157" s="29"/>
      <c r="U157" s="24"/>
      <c r="V157" s="28"/>
      <c r="W157" s="44"/>
      <c r="X157" s="45"/>
      <c r="Y157" s="29"/>
      <c r="AB157" s="1" t="str">
        <f>IF(V156="TR",V158,"")</f>
        <v/>
      </c>
      <c r="AC157" s="1" t="str">
        <f>IF(V156="TR",V159,"")</f>
        <v/>
      </c>
      <c r="AD157" s="1" t="str">
        <f>IF(V156="TR",V160,"")</f>
        <v/>
      </c>
      <c r="AE157" s="1" t="str">
        <f>IF(X156="TR",X158,"")</f>
        <v/>
      </c>
      <c r="AF157" s="1" t="str">
        <f>IF(V156="TR",X158,"")</f>
        <v/>
      </c>
      <c r="AG157" s="1" t="str">
        <f>IF(X156="TR",1,"")</f>
        <v/>
      </c>
      <c r="AH157" s="1" t="str">
        <f>IF(X156="TR",V158,"")</f>
        <v/>
      </c>
      <c r="AI157" s="1" t="str">
        <f>IF(Y156="EF",1,"")</f>
        <v/>
      </c>
      <c r="AJ157" s="1" t="str">
        <f>IF(Y156="EF",V158,"")</f>
        <v/>
      </c>
    </row>
    <row r="158" spans="1:36" x14ac:dyDescent="0.25">
      <c r="A158" s="25"/>
      <c r="B158" s="26"/>
      <c r="C158" s="26"/>
      <c r="D158" s="26"/>
      <c r="E158" s="27"/>
      <c r="F158" s="25"/>
      <c r="G158" s="26"/>
      <c r="H158" s="26"/>
      <c r="I158" s="26"/>
      <c r="J158" s="27"/>
      <c r="K158" s="15" t="s">
        <v>26</v>
      </c>
      <c r="L158" s="30">
        <v>129</v>
      </c>
      <c r="M158" s="44" t="s">
        <v>27</v>
      </c>
      <c r="N158" s="46">
        <v>107</v>
      </c>
      <c r="O158" s="31"/>
      <c r="P158" s="32" t="s">
        <v>26</v>
      </c>
      <c r="Q158" s="30">
        <v>72</v>
      </c>
      <c r="R158" s="44" t="s">
        <v>27</v>
      </c>
      <c r="S158" s="46">
        <v>72</v>
      </c>
      <c r="T158" s="31"/>
      <c r="U158" s="32" t="s">
        <v>26</v>
      </c>
      <c r="V158" s="30"/>
      <c r="W158" s="44" t="s">
        <v>27</v>
      </c>
      <c r="X158" s="46"/>
      <c r="Y158" s="31"/>
      <c r="AB158" s="1" t="str">
        <f>IF(V161="TR",V163,"")</f>
        <v/>
      </c>
      <c r="AC158" s="1" t="str">
        <f>IF(V161="TR",V164,"")</f>
        <v/>
      </c>
      <c r="AD158" s="1" t="str">
        <f>IF(V161="TR",V165,"")</f>
        <v/>
      </c>
      <c r="AE158" s="1" t="str">
        <f>IF(X161="TR",X163,"")</f>
        <v/>
      </c>
      <c r="AF158" s="1" t="str">
        <f>IF(V161="TR",X163,"")</f>
        <v/>
      </c>
      <c r="AG158" s="1" t="str">
        <f>IF(X161="TR",1,"")</f>
        <v/>
      </c>
      <c r="AH158" s="1" t="str">
        <f>IF(X161="TR",V163,"")</f>
        <v/>
      </c>
      <c r="AI158" s="1" t="str">
        <f>IF(Y161="EF",1,"")</f>
        <v/>
      </c>
      <c r="AJ158" s="1" t="str">
        <f>IF(Y161="EF",V163,"")</f>
        <v/>
      </c>
    </row>
    <row r="159" spans="1:36" x14ac:dyDescent="0.25">
      <c r="A159" s="25"/>
      <c r="B159" s="26"/>
      <c r="C159" s="26"/>
      <c r="D159" s="26"/>
      <c r="E159" s="27"/>
      <c r="F159" s="25"/>
      <c r="G159" s="26"/>
      <c r="H159" s="26"/>
      <c r="I159" s="26"/>
      <c r="J159" s="27"/>
      <c r="K159" s="15" t="s">
        <v>28</v>
      </c>
      <c r="L159" s="30">
        <v>43</v>
      </c>
      <c r="M159" s="44"/>
      <c r="N159" s="47"/>
      <c r="O159" s="34"/>
      <c r="P159" s="32" t="s">
        <v>28</v>
      </c>
      <c r="Q159" s="30">
        <v>9</v>
      </c>
      <c r="R159" s="44"/>
      <c r="S159" s="47"/>
      <c r="T159" s="34"/>
      <c r="U159" s="32" t="s">
        <v>28</v>
      </c>
      <c r="V159" s="30"/>
      <c r="W159" s="44"/>
      <c r="X159" s="47"/>
      <c r="Y159" s="34"/>
      <c r="AB159" s="1" t="str">
        <f>IF(V166="TR",V168,"")</f>
        <v/>
      </c>
      <c r="AC159" s="1" t="str">
        <f>IF(V166="TR",V169,"")</f>
        <v/>
      </c>
      <c r="AD159" s="1" t="str">
        <f>IF(V166="TR",V170,"")</f>
        <v/>
      </c>
      <c r="AE159" s="1" t="str">
        <f>IF(X166="TR",X168,"")</f>
        <v/>
      </c>
      <c r="AF159" s="1" t="str">
        <f>IF(V166="TR",X168,"")</f>
        <v/>
      </c>
      <c r="AG159" s="1" t="str">
        <f>IF(X166="TR",1,"")</f>
        <v/>
      </c>
      <c r="AH159" s="1" t="str">
        <f>IF(X166="TR",V168,"")</f>
        <v/>
      </c>
      <c r="AI159" s="1" t="str">
        <f>IF(Y166="EF",1,"")</f>
        <v/>
      </c>
      <c r="AJ159" s="1" t="str">
        <f>IF(Y166="EF",V168,"")</f>
        <v/>
      </c>
    </row>
    <row r="160" spans="1:36" ht="15.75" thickBot="1" x14ac:dyDescent="0.3">
      <c r="A160" s="35"/>
      <c r="B160" s="36"/>
      <c r="C160" s="36"/>
      <c r="D160" s="36"/>
      <c r="E160" s="37"/>
      <c r="F160" s="35"/>
      <c r="G160" s="36"/>
      <c r="H160" s="36"/>
      <c r="I160" s="36"/>
      <c r="J160" s="37"/>
      <c r="K160" s="38" t="s">
        <v>29</v>
      </c>
      <c r="L160" s="39">
        <v>3.714</v>
      </c>
      <c r="M160" s="48"/>
      <c r="N160" s="49"/>
      <c r="O160" s="41"/>
      <c r="P160" s="42" t="s">
        <v>29</v>
      </c>
      <c r="Q160" s="39">
        <v>2.214</v>
      </c>
      <c r="R160" s="48"/>
      <c r="S160" s="49"/>
      <c r="T160" s="41"/>
      <c r="U160" s="42" t="s">
        <v>29</v>
      </c>
      <c r="V160" s="39"/>
      <c r="W160" s="48"/>
      <c r="X160" s="49"/>
      <c r="Y160" s="41"/>
    </row>
    <row r="161" spans="1:25" x14ac:dyDescent="0.25">
      <c r="A161" s="16"/>
      <c r="B161" s="17"/>
      <c r="C161" s="17"/>
      <c r="D161" s="17"/>
      <c r="E161" s="18"/>
      <c r="F161" s="16"/>
      <c r="G161" s="17"/>
      <c r="H161" s="17"/>
      <c r="I161" s="17"/>
      <c r="J161" s="18"/>
      <c r="K161" s="19" t="s">
        <v>179</v>
      </c>
      <c r="L161" s="55" t="s">
        <v>33</v>
      </c>
      <c r="M161" s="43"/>
      <c r="N161" s="56" t="s">
        <v>33</v>
      </c>
      <c r="O161" s="57" t="s">
        <v>34</v>
      </c>
      <c r="P161" s="23" t="s">
        <v>219</v>
      </c>
      <c r="Q161" s="55" t="s">
        <v>33</v>
      </c>
      <c r="R161" s="43"/>
      <c r="S161" s="56" t="s">
        <v>33</v>
      </c>
      <c r="T161" s="57" t="s">
        <v>34</v>
      </c>
      <c r="U161" s="23"/>
      <c r="V161" s="55"/>
      <c r="W161" s="43"/>
      <c r="X161" s="56"/>
      <c r="Y161" s="57"/>
    </row>
    <row r="162" spans="1:25" x14ac:dyDescent="0.25">
      <c r="A162" s="25"/>
      <c r="B162" s="26"/>
      <c r="C162" s="26"/>
      <c r="D162" s="26"/>
      <c r="E162" s="27"/>
      <c r="F162" s="25"/>
      <c r="G162" s="26"/>
      <c r="H162" s="26"/>
      <c r="I162" s="26"/>
      <c r="J162" s="27"/>
      <c r="K162" s="28"/>
      <c r="L162" s="28"/>
      <c r="M162" s="44"/>
      <c r="N162" s="45"/>
      <c r="O162" s="29"/>
      <c r="P162" s="24"/>
      <c r="Q162" s="28"/>
      <c r="R162" s="44"/>
      <c r="S162" s="45"/>
      <c r="T162" s="29"/>
      <c r="U162" s="24"/>
      <c r="V162" s="28"/>
      <c r="W162" s="44"/>
      <c r="X162" s="45"/>
      <c r="Y162" s="29"/>
    </row>
    <row r="163" spans="1:25" x14ac:dyDescent="0.25">
      <c r="A163" s="25"/>
      <c r="B163" s="26"/>
      <c r="C163" s="26"/>
      <c r="D163" s="26"/>
      <c r="E163" s="27"/>
      <c r="F163" s="25"/>
      <c r="G163" s="26"/>
      <c r="H163" s="26"/>
      <c r="I163" s="26"/>
      <c r="J163" s="27"/>
      <c r="K163" s="15" t="s">
        <v>26</v>
      </c>
      <c r="L163" s="30">
        <v>13</v>
      </c>
      <c r="M163" s="44" t="s">
        <v>27</v>
      </c>
      <c r="N163" s="46">
        <v>10</v>
      </c>
      <c r="O163" s="31"/>
      <c r="P163" s="32" t="s">
        <v>26</v>
      </c>
      <c r="Q163" s="30">
        <v>218</v>
      </c>
      <c r="R163" s="44" t="s">
        <v>27</v>
      </c>
      <c r="S163" s="46">
        <v>128</v>
      </c>
      <c r="T163" s="31"/>
      <c r="U163" s="32" t="s">
        <v>26</v>
      </c>
      <c r="V163" s="30"/>
      <c r="W163" s="44" t="s">
        <v>27</v>
      </c>
      <c r="X163" s="46"/>
      <c r="Y163" s="31"/>
    </row>
    <row r="164" spans="1:25" x14ac:dyDescent="0.25">
      <c r="A164" s="25"/>
      <c r="B164" s="26"/>
      <c r="C164" s="26"/>
      <c r="D164" s="26"/>
      <c r="E164" s="27"/>
      <c r="F164" s="25"/>
      <c r="G164" s="26"/>
      <c r="H164" s="26"/>
      <c r="I164" s="26"/>
      <c r="J164" s="27"/>
      <c r="K164" s="15" t="s">
        <v>28</v>
      </c>
      <c r="L164" s="30">
        <v>13</v>
      </c>
      <c r="M164" s="44"/>
      <c r="N164" s="47"/>
      <c r="O164" s="34"/>
      <c r="P164" s="32" t="s">
        <v>28</v>
      </c>
      <c r="Q164" s="30">
        <v>47</v>
      </c>
      <c r="R164" s="44"/>
      <c r="S164" s="47"/>
      <c r="T164" s="34"/>
      <c r="U164" s="32" t="s">
        <v>28</v>
      </c>
      <c r="V164" s="30"/>
      <c r="W164" s="44"/>
      <c r="X164" s="47"/>
      <c r="Y164" s="34"/>
    </row>
    <row r="165" spans="1:25" ht="15.75" thickBot="1" x14ac:dyDescent="0.3">
      <c r="A165" s="35"/>
      <c r="B165" s="36"/>
      <c r="C165" s="36"/>
      <c r="D165" s="36"/>
      <c r="E165" s="37"/>
      <c r="F165" s="35"/>
      <c r="G165" s="36"/>
      <c r="H165" s="36"/>
      <c r="I165" s="36"/>
      <c r="J165" s="37"/>
      <c r="K165" s="38" t="s">
        <v>29</v>
      </c>
      <c r="L165" s="39">
        <v>0.35</v>
      </c>
      <c r="M165" s="48"/>
      <c r="N165" s="49"/>
      <c r="O165" s="41"/>
      <c r="P165" s="42" t="s">
        <v>29</v>
      </c>
      <c r="Q165" s="39">
        <v>6.0460000000000003</v>
      </c>
      <c r="R165" s="48"/>
      <c r="S165" s="49"/>
      <c r="T165" s="41"/>
      <c r="U165" s="42" t="s">
        <v>29</v>
      </c>
      <c r="V165" s="39"/>
      <c r="W165" s="48"/>
      <c r="X165" s="49"/>
      <c r="Y165" s="41"/>
    </row>
    <row r="166" spans="1:25" x14ac:dyDescent="0.25">
      <c r="A166" s="16"/>
      <c r="B166" s="17"/>
      <c r="C166" s="17"/>
      <c r="D166" s="17"/>
      <c r="E166" s="18"/>
      <c r="F166" s="16"/>
      <c r="G166" s="17"/>
      <c r="H166" s="17"/>
      <c r="I166" s="17"/>
      <c r="J166" s="18"/>
      <c r="K166" s="23" t="s">
        <v>180</v>
      </c>
      <c r="L166" s="55" t="s">
        <v>33</v>
      </c>
      <c r="M166" s="43"/>
      <c r="N166" s="56" t="s">
        <v>33</v>
      </c>
      <c r="O166" s="57" t="s">
        <v>34</v>
      </c>
      <c r="P166" s="23" t="s">
        <v>257</v>
      </c>
      <c r="Q166" s="55" t="s">
        <v>33</v>
      </c>
      <c r="R166" s="43"/>
      <c r="S166" s="56" t="s">
        <v>33</v>
      </c>
      <c r="T166" s="57" t="s">
        <v>34</v>
      </c>
      <c r="U166" s="23"/>
      <c r="V166" s="55"/>
      <c r="W166" s="43"/>
      <c r="X166" s="56"/>
      <c r="Y166" s="57"/>
    </row>
    <row r="167" spans="1:25" x14ac:dyDescent="0.25">
      <c r="A167" s="25"/>
      <c r="B167" s="26"/>
      <c r="C167" s="26"/>
      <c r="D167" s="26"/>
      <c r="E167" s="27"/>
      <c r="F167" s="25"/>
      <c r="G167" s="26"/>
      <c r="H167" s="26"/>
      <c r="I167" s="26"/>
      <c r="J167" s="27"/>
      <c r="K167" s="24"/>
      <c r="L167" s="28"/>
      <c r="M167" s="44"/>
      <c r="N167" s="45"/>
      <c r="O167" s="29"/>
      <c r="P167" s="24"/>
      <c r="Q167" s="28"/>
      <c r="R167" s="44"/>
      <c r="S167" s="45"/>
      <c r="T167" s="29"/>
      <c r="U167" s="24"/>
      <c r="V167" s="28"/>
      <c r="W167" s="44"/>
      <c r="X167" s="45"/>
      <c r="Y167" s="29"/>
    </row>
    <row r="168" spans="1:25" x14ac:dyDescent="0.25">
      <c r="A168" s="25"/>
      <c r="B168" s="26"/>
      <c r="C168" s="26"/>
      <c r="D168" s="26"/>
      <c r="E168" s="27"/>
      <c r="F168" s="25"/>
      <c r="G168" s="26"/>
      <c r="H168" s="26"/>
      <c r="I168" s="26"/>
      <c r="J168" s="27"/>
      <c r="K168" s="32" t="s">
        <v>26</v>
      </c>
      <c r="L168" s="30">
        <v>14</v>
      </c>
      <c r="M168" s="44" t="s">
        <v>27</v>
      </c>
      <c r="N168" s="46">
        <v>11</v>
      </c>
      <c r="O168" s="31"/>
      <c r="P168" s="32" t="s">
        <v>26</v>
      </c>
      <c r="Q168" s="30">
        <v>22</v>
      </c>
      <c r="R168" s="44" t="s">
        <v>27</v>
      </c>
      <c r="S168" s="46">
        <v>7</v>
      </c>
      <c r="T168" s="31"/>
      <c r="U168" s="32" t="s">
        <v>26</v>
      </c>
      <c r="V168" s="30"/>
      <c r="W168" s="44" t="s">
        <v>27</v>
      </c>
      <c r="X168" s="46"/>
      <c r="Y168" s="31"/>
    </row>
    <row r="169" spans="1:25" x14ac:dyDescent="0.25">
      <c r="A169" s="25"/>
      <c r="B169" s="26"/>
      <c r="C169" s="26"/>
      <c r="D169" s="26"/>
      <c r="E169" s="27"/>
      <c r="F169" s="25"/>
      <c r="G169" s="26"/>
      <c r="H169" s="26"/>
      <c r="I169" s="26"/>
      <c r="J169" s="27"/>
      <c r="K169" s="32" t="s">
        <v>28</v>
      </c>
      <c r="L169" s="30">
        <v>14</v>
      </c>
      <c r="M169" s="44"/>
      <c r="N169" s="47"/>
      <c r="O169" s="34"/>
      <c r="P169" s="32" t="s">
        <v>28</v>
      </c>
      <c r="Q169" s="30"/>
      <c r="R169" s="44"/>
      <c r="S169" s="47"/>
      <c r="T169" s="34"/>
      <c r="U169" s="32" t="s">
        <v>28</v>
      </c>
      <c r="V169" s="30"/>
      <c r="W169" s="44"/>
      <c r="X169" s="47"/>
      <c r="Y169" s="34"/>
    </row>
    <row r="170" spans="1:25" ht="15.75" thickBot="1" x14ac:dyDescent="0.3">
      <c r="A170" s="35"/>
      <c r="B170" s="36"/>
      <c r="C170" s="36"/>
      <c r="D170" s="36"/>
      <c r="E170" s="37"/>
      <c r="F170" s="35"/>
      <c r="G170" s="36"/>
      <c r="H170" s="36"/>
      <c r="I170" s="36"/>
      <c r="J170" s="37"/>
      <c r="K170" s="42" t="s">
        <v>29</v>
      </c>
      <c r="L170" s="39">
        <v>0.39100000000000001</v>
      </c>
      <c r="M170" s="48"/>
      <c r="N170" s="49"/>
      <c r="O170" s="41"/>
      <c r="P170" s="42" t="s">
        <v>29</v>
      </c>
      <c r="Q170" s="39"/>
      <c r="R170" s="48"/>
      <c r="S170" s="49"/>
      <c r="T170" s="41"/>
      <c r="U170" s="42" t="s">
        <v>29</v>
      </c>
      <c r="V170" s="39"/>
      <c r="W170" s="48"/>
      <c r="X170" s="49"/>
      <c r="Y170" s="41"/>
    </row>
    <row r="172" spans="1:25" ht="15.75" thickBot="1" x14ac:dyDescent="0.3"/>
    <row r="173" spans="1:25" ht="62.25" thickBot="1" x14ac:dyDescent="0.95">
      <c r="A173" s="159">
        <f>A1+4</f>
        <v>42510</v>
      </c>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1"/>
    </row>
    <row r="174" spans="1:25" ht="21" customHeight="1" x14ac:dyDescent="0.9">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21" customHeight="1" x14ac:dyDescent="0.9">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21" x14ac:dyDescent="0.35">
      <c r="A176" s="162" t="s">
        <v>0</v>
      </c>
      <c r="B176" s="162"/>
      <c r="C176" s="162"/>
      <c r="D176" s="162"/>
      <c r="E176" s="51"/>
      <c r="F176" s="162" t="s">
        <v>1</v>
      </c>
      <c r="G176" s="162"/>
      <c r="H176" s="162"/>
      <c r="I176" s="162"/>
      <c r="J176" s="51"/>
      <c r="K176" s="162" t="s">
        <v>2</v>
      </c>
      <c r="L176" s="162"/>
      <c r="M176" s="162"/>
      <c r="N176" s="162"/>
      <c r="O176" s="51"/>
      <c r="P176" s="162" t="s">
        <v>3</v>
      </c>
      <c r="Q176" s="162"/>
      <c r="R176" s="162"/>
      <c r="S176" s="162"/>
      <c r="T176" s="51"/>
      <c r="U176" s="162" t="s">
        <v>4</v>
      </c>
      <c r="V176" s="162"/>
      <c r="W176" s="162"/>
      <c r="X176" s="162"/>
      <c r="Y176" s="51"/>
    </row>
    <row r="177" spans="1:36" x14ac:dyDescent="0.25">
      <c r="A177" s="3" t="s">
        <v>5</v>
      </c>
      <c r="B177" s="3"/>
      <c r="C177" s="3"/>
      <c r="D177" s="3">
        <f>SUM(L188,L193,L198,L203,L208,L213,Q188,Q193,Q198,Q203,Q208,Q213,V188,V193,V198,V203,V208,V213)</f>
        <v>30.905999999999999</v>
      </c>
      <c r="E177" s="4"/>
      <c r="F177" s="5" t="s">
        <v>6</v>
      </c>
      <c r="G177" s="5"/>
      <c r="H177" s="5"/>
      <c r="I177" s="5">
        <f>SUM(N186,N191,N196,N201,N206,N211,S186,S191,S196,S201,S206,S211,X186,X191,X196,X201,X206,X211)</f>
        <v>945</v>
      </c>
      <c r="J177" s="4"/>
      <c r="K177" s="6" t="s">
        <v>7</v>
      </c>
      <c r="L177" s="6"/>
      <c r="M177" s="6"/>
      <c r="N177" s="6">
        <f>AB184</f>
        <v>1101</v>
      </c>
      <c r="O177" s="4"/>
      <c r="P177" s="7" t="s">
        <v>8</v>
      </c>
      <c r="Q177" s="8"/>
      <c r="R177" s="8"/>
      <c r="S177" s="8">
        <f>AE184</f>
        <v>945</v>
      </c>
      <c r="T177" s="4"/>
      <c r="U177" s="9" t="s">
        <v>9</v>
      </c>
      <c r="V177" s="9"/>
      <c r="W177" s="9"/>
      <c r="X177" s="9">
        <f>AG184-AI184</f>
        <v>2</v>
      </c>
      <c r="Y177" s="4"/>
    </row>
    <row r="178" spans="1:36" x14ac:dyDescent="0.25">
      <c r="A178" s="10" t="s">
        <v>10</v>
      </c>
      <c r="B178" s="10"/>
      <c r="C178" s="10"/>
      <c r="D178" s="10">
        <f>SUM(L186,L191,L196,L201,L206,L211,Q186,Q191,Q196,Q201,Q206,Q211,V186,V191,V196,V201,V206,V211)</f>
        <v>1101</v>
      </c>
      <c r="F178" s="5" t="s">
        <v>11</v>
      </c>
      <c r="G178" s="5"/>
      <c r="H178" s="5"/>
      <c r="I178" s="5">
        <f>D178-I177</f>
        <v>156</v>
      </c>
      <c r="K178" s="6" t="s">
        <v>12</v>
      </c>
      <c r="L178" s="6"/>
      <c r="M178" s="6"/>
      <c r="N178" s="6">
        <f>AC184</f>
        <v>201</v>
      </c>
      <c r="P178" s="8" t="s">
        <v>13</v>
      </c>
      <c r="Q178" s="8"/>
      <c r="R178" s="8"/>
      <c r="S178" s="11">
        <f>AF184-AE184</f>
        <v>0</v>
      </c>
      <c r="U178" s="9" t="s">
        <v>14</v>
      </c>
      <c r="V178" s="9"/>
      <c r="W178" s="9"/>
      <c r="X178" s="9">
        <f>AH184-AJ184</f>
        <v>921</v>
      </c>
    </row>
    <row r="179" spans="1:36" x14ac:dyDescent="0.25">
      <c r="A179" s="12" t="s">
        <v>15</v>
      </c>
      <c r="B179" s="12"/>
      <c r="C179" s="12"/>
      <c r="D179" s="12">
        <f>SUM(L187,L192,L197,L202,L207,L212,Q187,Q192,Q197,Q202,Q207,Q212,V187,V192,V197,V202,V207,V212)</f>
        <v>201</v>
      </c>
      <c r="K179" s="6" t="s">
        <v>16</v>
      </c>
      <c r="L179" s="6"/>
      <c r="M179" s="6"/>
      <c r="N179" s="6">
        <f>AD184</f>
        <v>30.905999999999999</v>
      </c>
    </row>
    <row r="180" spans="1:36" x14ac:dyDescent="0.25">
      <c r="A180" s="13" t="s">
        <v>17</v>
      </c>
      <c r="B180" s="13"/>
      <c r="C180" s="13"/>
      <c r="D180" s="13">
        <f>COUNTA(K184,K189,K194,K199,K204,K209,P184,P189,P194,P199,P204,P209,U184,U189,U194,U199,U204,U209)</f>
        <v>8</v>
      </c>
    </row>
    <row r="181" spans="1:36" s="14" customFormat="1" x14ac:dyDescent="0.25">
      <c r="K181" s="6" t="s">
        <v>18</v>
      </c>
      <c r="L181" s="6"/>
      <c r="M181" s="6"/>
      <c r="N181" s="6">
        <f>D178-N177</f>
        <v>0</v>
      </c>
      <c r="P181" s="7" t="s">
        <v>19</v>
      </c>
      <c r="Q181" s="8"/>
      <c r="R181" s="8"/>
      <c r="S181" s="8">
        <f>I177-S177</f>
        <v>0</v>
      </c>
    </row>
    <row r="182" spans="1:36" s="14" customFormat="1" ht="15.75" thickBot="1" x14ac:dyDescent="0.3">
      <c r="K182" s="6" t="s">
        <v>20</v>
      </c>
      <c r="L182" s="6"/>
      <c r="M182" s="6"/>
      <c r="N182" s="6">
        <f>D179-N178</f>
        <v>0</v>
      </c>
      <c r="P182" s="15"/>
    </row>
    <row r="183" spans="1:36" ht="15.75" thickBot="1" x14ac:dyDescent="0.3">
      <c r="A183" s="164" t="s">
        <v>21</v>
      </c>
      <c r="B183" s="165"/>
      <c r="C183" s="165"/>
      <c r="D183" s="165"/>
      <c r="E183" s="166"/>
      <c r="F183" s="164" t="s">
        <v>22</v>
      </c>
      <c r="G183" s="165"/>
      <c r="H183" s="165"/>
      <c r="I183" s="165"/>
      <c r="J183" s="166"/>
      <c r="K183" s="164" t="s">
        <v>23</v>
      </c>
      <c r="L183" s="165"/>
      <c r="M183" s="165"/>
      <c r="N183" s="165"/>
      <c r="O183" s="166"/>
      <c r="P183" s="164" t="s">
        <v>24</v>
      </c>
      <c r="Q183" s="165"/>
      <c r="R183" s="165"/>
      <c r="S183" s="165"/>
      <c r="T183" s="166"/>
      <c r="U183" s="164" t="s">
        <v>25</v>
      </c>
      <c r="V183" s="165"/>
      <c r="W183" s="165"/>
      <c r="X183" s="165"/>
      <c r="Y183" s="166"/>
      <c r="AB183" s="163" t="s">
        <v>30</v>
      </c>
      <c r="AC183" s="163"/>
      <c r="AD183" s="163"/>
      <c r="AE183" s="163" t="s">
        <v>31</v>
      </c>
      <c r="AF183" s="163"/>
      <c r="AG183" s="163" t="s">
        <v>32</v>
      </c>
      <c r="AH183" s="163"/>
      <c r="AI183" s="163"/>
      <c r="AJ183" s="163"/>
    </row>
    <row r="184" spans="1:36" x14ac:dyDescent="0.25">
      <c r="A184" s="16"/>
      <c r="B184" s="17"/>
      <c r="C184" s="17"/>
      <c r="D184" s="17"/>
      <c r="E184" s="18"/>
      <c r="F184" s="16"/>
      <c r="G184" s="17"/>
      <c r="H184" s="17"/>
      <c r="I184" s="17"/>
      <c r="J184" s="17"/>
      <c r="K184" s="23" t="s">
        <v>167</v>
      </c>
      <c r="L184" s="55" t="s">
        <v>33</v>
      </c>
      <c r="M184" s="43"/>
      <c r="N184" s="56" t="s">
        <v>33</v>
      </c>
      <c r="O184" s="57"/>
      <c r="P184" s="100" t="s">
        <v>221</v>
      </c>
      <c r="Q184" s="118" t="s">
        <v>33</v>
      </c>
      <c r="R184" s="111"/>
      <c r="S184" s="119" t="s">
        <v>33</v>
      </c>
      <c r="T184" s="120" t="s">
        <v>34</v>
      </c>
      <c r="U184" s="101"/>
      <c r="V184" s="118"/>
      <c r="W184" s="111"/>
      <c r="X184" s="119"/>
      <c r="Y184" s="120"/>
      <c r="AB184" s="1">
        <f t="shared" ref="AB184:AJ184" si="4">SUM(AB185:AB202)</f>
        <v>1101</v>
      </c>
      <c r="AC184" s="1">
        <f t="shared" si="4"/>
        <v>201</v>
      </c>
      <c r="AD184" s="1">
        <f t="shared" si="4"/>
        <v>30.905999999999999</v>
      </c>
      <c r="AE184" s="1">
        <f t="shared" si="4"/>
        <v>945</v>
      </c>
      <c r="AF184" s="1">
        <f t="shared" si="4"/>
        <v>945</v>
      </c>
      <c r="AG184" s="1">
        <f t="shared" si="4"/>
        <v>8</v>
      </c>
      <c r="AH184" s="1">
        <f t="shared" si="4"/>
        <v>1101</v>
      </c>
      <c r="AI184" s="1">
        <f t="shared" si="4"/>
        <v>6</v>
      </c>
      <c r="AJ184" s="1">
        <f t="shared" si="4"/>
        <v>180</v>
      </c>
    </row>
    <row r="185" spans="1:36" x14ac:dyDescent="0.25">
      <c r="A185" s="25"/>
      <c r="B185" s="26"/>
      <c r="C185" s="26"/>
      <c r="D185" s="26"/>
      <c r="E185" s="27"/>
      <c r="F185" s="25"/>
      <c r="G185" s="26"/>
      <c r="H185" s="26"/>
      <c r="I185" s="26"/>
      <c r="J185" s="26"/>
      <c r="K185" s="24"/>
      <c r="L185" s="28"/>
      <c r="M185" s="44"/>
      <c r="N185" s="45"/>
      <c r="O185" s="29"/>
      <c r="P185" s="101"/>
      <c r="Q185" s="102"/>
      <c r="R185" s="112"/>
      <c r="S185" s="113"/>
      <c r="T185" s="103"/>
      <c r="U185" s="101"/>
      <c r="V185" s="102"/>
      <c r="W185" s="112"/>
      <c r="X185" s="113"/>
      <c r="Y185" s="103"/>
      <c r="AB185" s="14">
        <f>IF(L184="TR",L186,"")</f>
        <v>440</v>
      </c>
      <c r="AC185" s="14">
        <f>IF(L184="TR",L187,"")</f>
        <v>9</v>
      </c>
      <c r="AD185" s="14">
        <f>IF(L184="TR",L188,"")</f>
        <v>12.144</v>
      </c>
      <c r="AE185" s="14">
        <f>IF(N184="TR",N186,"")</f>
        <v>380</v>
      </c>
      <c r="AF185" s="14">
        <f>IF(L184="TR",N186,"")</f>
        <v>380</v>
      </c>
      <c r="AG185" s="14">
        <f>IF(N184="TR",1,"")</f>
        <v>1</v>
      </c>
      <c r="AH185" s="14">
        <f>IF(N184="TR",L186,"")</f>
        <v>440</v>
      </c>
      <c r="AI185" s="14" t="str">
        <f>IF(O184="EF",1,"")</f>
        <v/>
      </c>
      <c r="AJ185" s="14" t="str">
        <f>IF(O184="EF",L186,"")</f>
        <v/>
      </c>
    </row>
    <row r="186" spans="1:36" x14ac:dyDescent="0.25">
      <c r="A186" s="25"/>
      <c r="B186" s="26"/>
      <c r="C186" s="26"/>
      <c r="D186" s="26"/>
      <c r="E186" s="27"/>
      <c r="F186" s="25"/>
      <c r="G186" s="26"/>
      <c r="H186" s="26"/>
      <c r="I186" s="26"/>
      <c r="J186" s="26"/>
      <c r="K186" s="32" t="s">
        <v>26</v>
      </c>
      <c r="L186" s="30">
        <v>440</v>
      </c>
      <c r="M186" s="44" t="s">
        <v>27</v>
      </c>
      <c r="N186" s="46">
        <v>380</v>
      </c>
      <c r="O186" s="31"/>
      <c r="P186" s="106" t="s">
        <v>26</v>
      </c>
      <c r="Q186" s="104">
        <v>53</v>
      </c>
      <c r="R186" s="112" t="s">
        <v>27</v>
      </c>
      <c r="S186" s="114">
        <v>28</v>
      </c>
      <c r="T186" s="105"/>
      <c r="U186" s="106" t="s">
        <v>26</v>
      </c>
      <c r="V186" s="104"/>
      <c r="W186" s="112" t="s">
        <v>27</v>
      </c>
      <c r="X186" s="114"/>
      <c r="Y186" s="105"/>
      <c r="AB186" s="14">
        <f>IF(L189="TR",L191,"")</f>
        <v>35</v>
      </c>
      <c r="AC186" s="14">
        <f>IF(L189="TR",L192,"")</f>
        <v>30</v>
      </c>
      <c r="AD186" s="14">
        <f>IF(L189="TR",L193,"")</f>
        <v>0.94399999999999995</v>
      </c>
      <c r="AE186" s="14">
        <f>IF(N189="TR",N191,"")</f>
        <v>23</v>
      </c>
      <c r="AF186" s="14">
        <f>IF(L189="TR",N191,"")</f>
        <v>23</v>
      </c>
      <c r="AG186" s="14">
        <f>IF(N189="TR",1,"")</f>
        <v>1</v>
      </c>
      <c r="AH186" s="14">
        <f>IF(N189="TR",L191,"")</f>
        <v>35</v>
      </c>
      <c r="AI186" s="14">
        <f>IF(O189="EF",1,"")</f>
        <v>1</v>
      </c>
      <c r="AJ186" s="14">
        <f>IF(O189="EF",L191,"")</f>
        <v>35</v>
      </c>
    </row>
    <row r="187" spans="1:36" x14ac:dyDescent="0.25">
      <c r="A187" s="25"/>
      <c r="B187" s="26"/>
      <c r="C187" s="26"/>
      <c r="D187" s="26"/>
      <c r="E187" s="27"/>
      <c r="F187" s="25"/>
      <c r="G187" s="26"/>
      <c r="H187" s="26"/>
      <c r="I187" s="26"/>
      <c r="J187" s="26"/>
      <c r="K187" s="32" t="s">
        <v>28</v>
      </c>
      <c r="L187" s="30">
        <v>9</v>
      </c>
      <c r="M187" s="44"/>
      <c r="N187" s="47"/>
      <c r="O187" s="34"/>
      <c r="P187" s="106" t="s">
        <v>28</v>
      </c>
      <c r="Q187" s="104">
        <v>12</v>
      </c>
      <c r="R187" s="112"/>
      <c r="S187" s="115"/>
      <c r="T187" s="107"/>
      <c r="U187" s="106" t="s">
        <v>28</v>
      </c>
      <c r="V187" s="104"/>
      <c r="W187" s="112"/>
      <c r="X187" s="115"/>
      <c r="Y187" s="107"/>
      <c r="AB187" s="1">
        <f>IF(L194="TR",L196,"")</f>
        <v>481</v>
      </c>
      <c r="AC187" s="1">
        <f>IF(L194="TR",L197,"")</f>
        <v>102</v>
      </c>
      <c r="AD187" s="1">
        <f>IF(L194="TR",L198,"")</f>
        <v>14.257</v>
      </c>
      <c r="AE187" s="1">
        <f>IF(N194="TR",N196,"")</f>
        <v>453</v>
      </c>
      <c r="AF187" s="1">
        <f>IF(L194="TR",N196,"")</f>
        <v>453</v>
      </c>
      <c r="AG187" s="1">
        <f>IF(N194="TR",1,"")</f>
        <v>1</v>
      </c>
      <c r="AH187" s="1">
        <f>IF(N194="TR",L196,"")</f>
        <v>481</v>
      </c>
      <c r="AI187" s="1" t="str">
        <f>IF(O194="EF",1,"")</f>
        <v/>
      </c>
      <c r="AJ187" s="1" t="str">
        <f>IF(O194="EF",L196,"")</f>
        <v/>
      </c>
    </row>
    <row r="188" spans="1:36" ht="15.75" thickBot="1" x14ac:dyDescent="0.3">
      <c r="A188" s="35"/>
      <c r="B188" s="36"/>
      <c r="C188" s="36"/>
      <c r="D188" s="36"/>
      <c r="E188" s="37"/>
      <c r="F188" s="35"/>
      <c r="G188" s="36"/>
      <c r="H188" s="36"/>
      <c r="I188" s="36"/>
      <c r="J188" s="36"/>
      <c r="K188" s="42" t="s">
        <v>29</v>
      </c>
      <c r="L188" s="39">
        <v>12.144</v>
      </c>
      <c r="M188" s="48"/>
      <c r="N188" s="50"/>
      <c r="O188" s="41"/>
      <c r="P188" s="110" t="s">
        <v>29</v>
      </c>
      <c r="Q188" s="108">
        <v>1.1970000000000001</v>
      </c>
      <c r="R188" s="116"/>
      <c r="S188" s="117"/>
      <c r="T188" s="109"/>
      <c r="U188" s="110" t="s">
        <v>29</v>
      </c>
      <c r="V188" s="108"/>
      <c r="W188" s="116"/>
      <c r="X188" s="117"/>
      <c r="Y188" s="109"/>
      <c r="AB188" s="1">
        <f>IF(L199="TR",L201,"")</f>
        <v>5</v>
      </c>
      <c r="AC188" s="1">
        <f>IF(L199="TR",L202,"")</f>
        <v>5</v>
      </c>
      <c r="AD188" s="1">
        <f>IF(L199="TR",L203,"")</f>
        <v>9.7000000000000003E-2</v>
      </c>
      <c r="AE188" s="1">
        <f>IF(N199="TR",N201,"")</f>
        <v>5</v>
      </c>
      <c r="AF188" s="1">
        <f>IF(L199="TR",N201,"")</f>
        <v>5</v>
      </c>
      <c r="AG188" s="1">
        <f>IF(N199="TR",1,"")</f>
        <v>1</v>
      </c>
      <c r="AH188" s="1">
        <f>IF(N199="TR",L201,"")</f>
        <v>5</v>
      </c>
      <c r="AI188" s="1">
        <f>IF(O199="EF",1,"")</f>
        <v>1</v>
      </c>
      <c r="AJ188" s="1">
        <f>IF(O199="EF",L201,"")</f>
        <v>5</v>
      </c>
    </row>
    <row r="189" spans="1:36" x14ac:dyDescent="0.25">
      <c r="A189" s="16"/>
      <c r="B189" s="17"/>
      <c r="C189" s="17"/>
      <c r="D189" s="17"/>
      <c r="E189" s="18"/>
      <c r="F189" s="16"/>
      <c r="G189" s="17"/>
      <c r="H189" s="17"/>
      <c r="I189" s="17"/>
      <c r="J189" s="17"/>
      <c r="K189" s="23" t="s">
        <v>181</v>
      </c>
      <c r="L189" s="55" t="s">
        <v>33</v>
      </c>
      <c r="M189" s="43"/>
      <c r="N189" s="56" t="s">
        <v>33</v>
      </c>
      <c r="O189" s="57" t="s">
        <v>34</v>
      </c>
      <c r="P189" s="23" t="s">
        <v>222</v>
      </c>
      <c r="Q189" s="55" t="s">
        <v>33</v>
      </c>
      <c r="R189" s="43"/>
      <c r="S189" s="56" t="s">
        <v>33</v>
      </c>
      <c r="T189" s="57" t="s">
        <v>34</v>
      </c>
      <c r="U189" s="23"/>
      <c r="V189" s="55"/>
      <c r="W189" s="43"/>
      <c r="X189" s="56"/>
      <c r="Y189" s="57"/>
      <c r="AB189" s="1">
        <f>IF(L204="TR",L206,"")</f>
        <v>3</v>
      </c>
      <c r="AC189" s="1">
        <f>IF(L204="TR",L207,"")</f>
        <v>3</v>
      </c>
      <c r="AD189" s="1">
        <f>IF(L204="TR",L208,"")</f>
        <v>5.7000000000000002E-2</v>
      </c>
      <c r="AE189" s="1">
        <f>IF(N204="TR",N206,"")</f>
        <v>3</v>
      </c>
      <c r="AF189" s="1">
        <f>IF(L204="TR",N206,"")</f>
        <v>3</v>
      </c>
      <c r="AG189" s="1">
        <f>IF(N204="TR",1,"")</f>
        <v>1</v>
      </c>
      <c r="AH189" s="1">
        <f>IF(N204="TR",L206,"")</f>
        <v>3</v>
      </c>
      <c r="AI189" s="1">
        <f>IF(O204="EF",1,"")</f>
        <v>1</v>
      </c>
      <c r="AJ189" s="1">
        <f>IF(O204="EF",L206,"")</f>
        <v>3</v>
      </c>
    </row>
    <row r="190" spans="1:36" x14ac:dyDescent="0.25">
      <c r="A190" s="25"/>
      <c r="B190" s="26"/>
      <c r="C190" s="26"/>
      <c r="D190" s="26"/>
      <c r="E190" s="27"/>
      <c r="F190" s="25"/>
      <c r="G190" s="26"/>
      <c r="H190" s="26"/>
      <c r="I190" s="26"/>
      <c r="J190" s="26"/>
      <c r="K190" s="24"/>
      <c r="L190" s="28"/>
      <c r="M190" s="44"/>
      <c r="N190" s="45"/>
      <c r="O190" s="29"/>
      <c r="P190" s="24"/>
      <c r="Q190" s="28"/>
      <c r="R190" s="44"/>
      <c r="S190" s="45"/>
      <c r="T190" s="29"/>
      <c r="U190" s="24"/>
      <c r="V190" s="28"/>
      <c r="W190" s="44"/>
      <c r="X190" s="45"/>
      <c r="Y190" s="29"/>
      <c r="AB190" s="1">
        <f>IF(L209="TR",L211,"")</f>
        <v>54</v>
      </c>
      <c r="AC190" s="1">
        <f>IF(L209="TR",L212,"")</f>
        <v>20</v>
      </c>
      <c r="AD190" s="1">
        <f>IF(L209="TR",L213,"")</f>
        <v>1.387</v>
      </c>
      <c r="AE190" s="1">
        <f>IF(N209="TR",N211,"")</f>
        <v>33</v>
      </c>
      <c r="AF190" s="1">
        <f>IF(L209="TR",N211,"")</f>
        <v>33</v>
      </c>
      <c r="AG190" s="1">
        <f>IF(N209="TR",1,"")</f>
        <v>1</v>
      </c>
      <c r="AH190" s="1">
        <f>IF(N209="TR",L211,"")</f>
        <v>54</v>
      </c>
      <c r="AI190" s="1">
        <f>IF(O209="EF",1,"")</f>
        <v>1</v>
      </c>
      <c r="AJ190" s="1">
        <f>IF(O209="EF",L211,"")</f>
        <v>54</v>
      </c>
    </row>
    <row r="191" spans="1:36" x14ac:dyDescent="0.25">
      <c r="A191" s="25"/>
      <c r="B191" s="26"/>
      <c r="C191" s="26"/>
      <c r="D191" s="26"/>
      <c r="E191" s="27"/>
      <c r="F191" s="25"/>
      <c r="G191" s="26"/>
      <c r="H191" s="26"/>
      <c r="I191" s="26"/>
      <c r="J191" s="26"/>
      <c r="K191" s="32" t="s">
        <v>26</v>
      </c>
      <c r="L191" s="30">
        <v>35</v>
      </c>
      <c r="M191" s="44" t="s">
        <v>27</v>
      </c>
      <c r="N191" s="46">
        <v>23</v>
      </c>
      <c r="O191" s="31"/>
      <c r="P191" s="32" t="s">
        <v>26</v>
      </c>
      <c r="Q191" s="30">
        <v>30</v>
      </c>
      <c r="R191" s="44" t="s">
        <v>27</v>
      </c>
      <c r="S191" s="46">
        <v>20</v>
      </c>
      <c r="T191" s="31"/>
      <c r="U191" s="32" t="s">
        <v>26</v>
      </c>
      <c r="V191" s="30"/>
      <c r="W191" s="44" t="s">
        <v>27</v>
      </c>
      <c r="X191" s="46"/>
      <c r="Y191" s="31"/>
      <c r="AB191" s="1">
        <f>IF(Q184="TR",Q186,"")</f>
        <v>53</v>
      </c>
      <c r="AC191" s="1">
        <f>IF(Q184="TR",Q187,"")</f>
        <v>12</v>
      </c>
      <c r="AD191" s="1">
        <f>IF(Q184="TR",Q188,"")</f>
        <v>1.1970000000000001</v>
      </c>
      <c r="AE191" s="1">
        <f>IF(S184="TR",S186,"")</f>
        <v>28</v>
      </c>
      <c r="AF191" s="1">
        <f>IF(Q184="TR",S186,"")</f>
        <v>28</v>
      </c>
      <c r="AG191" s="1">
        <f>IF(S184="TR",1,"")</f>
        <v>1</v>
      </c>
      <c r="AH191" s="1">
        <f>IF(S184="TR",Q186,"")</f>
        <v>53</v>
      </c>
      <c r="AI191" s="1">
        <f>IF(T184="EF",1,"")</f>
        <v>1</v>
      </c>
      <c r="AJ191" s="1">
        <f>IF(T184="EF",Q186,"")</f>
        <v>53</v>
      </c>
    </row>
    <row r="192" spans="1:36" x14ac:dyDescent="0.25">
      <c r="A192" s="25"/>
      <c r="B192" s="26"/>
      <c r="C192" s="26"/>
      <c r="D192" s="26"/>
      <c r="E192" s="27"/>
      <c r="F192" s="25"/>
      <c r="G192" s="26"/>
      <c r="H192" s="26"/>
      <c r="I192" s="26"/>
      <c r="J192" s="26"/>
      <c r="K192" s="32" t="s">
        <v>28</v>
      </c>
      <c r="L192" s="30">
        <v>30</v>
      </c>
      <c r="M192" s="44"/>
      <c r="N192" s="47"/>
      <c r="O192" s="34"/>
      <c r="P192" s="32" t="s">
        <v>28</v>
      </c>
      <c r="Q192" s="30">
        <v>20</v>
      </c>
      <c r="R192" s="44"/>
      <c r="S192" s="47"/>
      <c r="T192" s="34"/>
      <c r="U192" s="32" t="s">
        <v>28</v>
      </c>
      <c r="V192" s="30"/>
      <c r="W192" s="44"/>
      <c r="X192" s="47"/>
      <c r="Y192" s="34"/>
      <c r="AB192" s="1">
        <f>IF(Q189="TR",Q191,"")</f>
        <v>30</v>
      </c>
      <c r="AC192" s="1">
        <f>IF(Q189="TR",Q192,"")</f>
        <v>20</v>
      </c>
      <c r="AD192" s="1">
        <f>IF(Q189="TR",Q193,"")</f>
        <v>0.82299999999999995</v>
      </c>
      <c r="AE192" s="1">
        <f>IF(S189="TR",S191,"")</f>
        <v>20</v>
      </c>
      <c r="AF192" s="1">
        <f>IF(Q189="TR",S191,"")</f>
        <v>20</v>
      </c>
      <c r="AG192" s="1">
        <f>IF(S189="TR",1,"")</f>
        <v>1</v>
      </c>
      <c r="AH192" s="1">
        <f>IF(S189="TR",Q191,"")</f>
        <v>30</v>
      </c>
      <c r="AI192" s="1">
        <f>IF(T189="EF",1,"")</f>
        <v>1</v>
      </c>
      <c r="AJ192" s="1">
        <f>IF(T189="EF",Q191,"")</f>
        <v>30</v>
      </c>
    </row>
    <row r="193" spans="1:36" ht="15.75" thickBot="1" x14ac:dyDescent="0.3">
      <c r="A193" s="35"/>
      <c r="B193" s="36"/>
      <c r="C193" s="36"/>
      <c r="D193" s="36"/>
      <c r="E193" s="37"/>
      <c r="F193" s="35"/>
      <c r="G193" s="36"/>
      <c r="H193" s="36"/>
      <c r="I193" s="36"/>
      <c r="J193" s="36"/>
      <c r="K193" s="42" t="s">
        <v>29</v>
      </c>
      <c r="L193" s="39">
        <v>0.94399999999999995</v>
      </c>
      <c r="M193" s="48"/>
      <c r="N193" s="50"/>
      <c r="O193" s="41"/>
      <c r="P193" s="42" t="s">
        <v>29</v>
      </c>
      <c r="Q193" s="39">
        <v>0.82299999999999995</v>
      </c>
      <c r="R193" s="48"/>
      <c r="S193" s="50"/>
      <c r="T193" s="41"/>
      <c r="U193" s="42" t="s">
        <v>29</v>
      </c>
      <c r="V193" s="39"/>
      <c r="W193" s="48"/>
      <c r="X193" s="50"/>
      <c r="Y193" s="41"/>
      <c r="AB193" s="1" t="str">
        <f>IF(Q194="TR",Q196,"")</f>
        <v/>
      </c>
      <c r="AC193" s="1" t="str">
        <f>IF(Q194="TR",Q197,"")</f>
        <v/>
      </c>
      <c r="AD193" s="1" t="str">
        <f>IF(Q194="TR",Q198,"")</f>
        <v/>
      </c>
      <c r="AE193" s="1" t="str">
        <f>IF(S194="TR",S196,"")</f>
        <v/>
      </c>
      <c r="AF193" s="1" t="str">
        <f>IF(Q194="TR",S196,"")</f>
        <v/>
      </c>
      <c r="AG193" s="1" t="str">
        <f>IF(S194="TR",1,"")</f>
        <v/>
      </c>
      <c r="AH193" s="1" t="str">
        <f>IF(S194="TR",Q196,"")</f>
        <v/>
      </c>
      <c r="AI193" s="1" t="str">
        <f>IF(T194="EF",1,"")</f>
        <v/>
      </c>
      <c r="AJ193" s="1" t="str">
        <f>IF(T194="EF",Q196,"")</f>
        <v/>
      </c>
    </row>
    <row r="194" spans="1:36" x14ac:dyDescent="0.25">
      <c r="A194" s="16"/>
      <c r="B194" s="17"/>
      <c r="C194" s="17"/>
      <c r="D194" s="17"/>
      <c r="E194" s="18"/>
      <c r="F194" s="16"/>
      <c r="G194" s="17"/>
      <c r="H194" s="17"/>
      <c r="I194" s="17"/>
      <c r="J194" s="17"/>
      <c r="K194" s="23" t="s">
        <v>182</v>
      </c>
      <c r="L194" s="55" t="s">
        <v>33</v>
      </c>
      <c r="M194" s="43"/>
      <c r="N194" s="56" t="s">
        <v>33</v>
      </c>
      <c r="O194" s="57"/>
      <c r="P194" s="23"/>
      <c r="Q194" s="55"/>
      <c r="R194" s="43"/>
      <c r="S194" s="56"/>
      <c r="T194" s="57"/>
      <c r="U194" s="23"/>
      <c r="V194" s="55"/>
      <c r="W194" s="43"/>
      <c r="X194" s="56"/>
      <c r="Y194" s="57"/>
      <c r="AB194" s="1" t="str">
        <f>IF(Q199="TR",Q201,"")</f>
        <v/>
      </c>
      <c r="AC194" s="1" t="str">
        <f>IF(Q199="TR",Q202,"")</f>
        <v/>
      </c>
      <c r="AD194" s="1" t="str">
        <f>IF(Q199="TR",Q203,"")</f>
        <v/>
      </c>
      <c r="AE194" s="1" t="str">
        <f>IF(S199="TR",S201,"")</f>
        <v/>
      </c>
      <c r="AF194" s="1" t="str">
        <f>IF(Q199="TR",S201,"")</f>
        <v/>
      </c>
      <c r="AG194" s="1" t="str">
        <f>IF(S199="TR",1,"")</f>
        <v/>
      </c>
      <c r="AH194" s="1" t="str">
        <f>IF(S199="TR",Q201,"")</f>
        <v/>
      </c>
      <c r="AI194" s="1" t="str">
        <f>IF(T199="EF",1,"")</f>
        <v/>
      </c>
      <c r="AJ194" s="1" t="str">
        <f>IF(T199="EF",Q201,"")</f>
        <v/>
      </c>
    </row>
    <row r="195" spans="1:36" x14ac:dyDescent="0.25">
      <c r="A195" s="25"/>
      <c r="B195" s="26"/>
      <c r="C195" s="26"/>
      <c r="D195" s="26"/>
      <c r="E195" s="27"/>
      <c r="F195" s="25"/>
      <c r="G195" s="26"/>
      <c r="H195" s="26"/>
      <c r="I195" s="26"/>
      <c r="J195" s="26"/>
      <c r="K195" s="24"/>
      <c r="L195" s="28"/>
      <c r="M195" s="44"/>
      <c r="N195" s="45"/>
      <c r="O195" s="29"/>
      <c r="P195" s="24"/>
      <c r="Q195" s="28"/>
      <c r="R195" s="44"/>
      <c r="S195" s="45"/>
      <c r="T195" s="29"/>
      <c r="U195" s="24"/>
      <c r="V195" s="28"/>
      <c r="W195" s="44"/>
      <c r="X195" s="45"/>
      <c r="Y195" s="29"/>
      <c r="AB195" s="1" t="str">
        <f>IF(Q204="TR",Q206,"")</f>
        <v/>
      </c>
      <c r="AC195" s="1" t="str">
        <f>IF(Q204="TR",Q207,"")</f>
        <v/>
      </c>
      <c r="AD195" s="1" t="str">
        <f>IF(Q204="TR",Q208,"")</f>
        <v/>
      </c>
      <c r="AE195" s="1" t="str">
        <f>IF(S204="TR",S206,"")</f>
        <v/>
      </c>
      <c r="AF195" s="1" t="str">
        <f>IF(Q204="TR",S206,"")</f>
        <v/>
      </c>
      <c r="AG195" s="1" t="str">
        <f>IF(S204="TR",1,"")</f>
        <v/>
      </c>
      <c r="AH195" s="1" t="str">
        <f>IF(S204="TR",Q206,"")</f>
        <v/>
      </c>
      <c r="AI195" s="1" t="str">
        <f>IF(T204="EF",1,"")</f>
        <v/>
      </c>
      <c r="AJ195" s="1" t="str">
        <f>IF(T204="EF",Q206,"")</f>
        <v/>
      </c>
    </row>
    <row r="196" spans="1:36" x14ac:dyDescent="0.25">
      <c r="A196" s="25"/>
      <c r="B196" s="26"/>
      <c r="C196" s="26"/>
      <c r="D196" s="26"/>
      <c r="E196" s="27"/>
      <c r="F196" s="25"/>
      <c r="G196" s="26"/>
      <c r="H196" s="26"/>
      <c r="I196" s="26"/>
      <c r="J196" s="26"/>
      <c r="K196" s="32" t="s">
        <v>26</v>
      </c>
      <c r="L196" s="30">
        <v>481</v>
      </c>
      <c r="M196" s="44" t="s">
        <v>27</v>
      </c>
      <c r="N196" s="46">
        <v>453</v>
      </c>
      <c r="O196" s="31"/>
      <c r="P196" s="32" t="s">
        <v>26</v>
      </c>
      <c r="Q196" s="30"/>
      <c r="R196" s="44" t="s">
        <v>27</v>
      </c>
      <c r="S196" s="46"/>
      <c r="T196" s="31"/>
      <c r="U196" s="32" t="s">
        <v>26</v>
      </c>
      <c r="V196" s="30"/>
      <c r="W196" s="44" t="s">
        <v>27</v>
      </c>
      <c r="X196" s="46"/>
      <c r="Y196" s="31"/>
      <c r="AB196" s="1" t="str">
        <f>IF(Q209="TR",Q211,"")</f>
        <v/>
      </c>
      <c r="AC196" s="1" t="str">
        <f>IF(Q209="TR",Q212,"")</f>
        <v/>
      </c>
      <c r="AD196" s="1" t="str">
        <f>IF(Q209="TR",Q213,"")</f>
        <v/>
      </c>
      <c r="AE196" s="1" t="str">
        <f>IF(S209="TR",S211,"")</f>
        <v/>
      </c>
      <c r="AF196" s="1" t="str">
        <f>IF(Q209="TR",S211,"")</f>
        <v/>
      </c>
      <c r="AG196" s="1" t="str">
        <f>IF(S209="TR",1,"")</f>
        <v/>
      </c>
      <c r="AH196" s="1" t="str">
        <f>IF(S209="TR",Q211,"")</f>
        <v/>
      </c>
      <c r="AI196" s="1" t="str">
        <f>IF(T209="EF",1,"")</f>
        <v/>
      </c>
      <c r="AJ196" s="1" t="str">
        <f>IF(T209="EF",Q211,"")</f>
        <v/>
      </c>
    </row>
    <row r="197" spans="1:36" x14ac:dyDescent="0.25">
      <c r="A197" s="25"/>
      <c r="B197" s="26"/>
      <c r="C197" s="26"/>
      <c r="D197" s="26"/>
      <c r="E197" s="27"/>
      <c r="F197" s="25"/>
      <c r="G197" s="26"/>
      <c r="H197" s="26"/>
      <c r="I197" s="26"/>
      <c r="J197" s="26"/>
      <c r="K197" s="32" t="s">
        <v>28</v>
      </c>
      <c r="L197" s="30">
        <v>102</v>
      </c>
      <c r="M197" s="44"/>
      <c r="N197" s="47"/>
      <c r="O197" s="34"/>
      <c r="P197" s="32" t="s">
        <v>28</v>
      </c>
      <c r="Q197" s="30"/>
      <c r="R197" s="44"/>
      <c r="S197" s="47"/>
      <c r="T197" s="34"/>
      <c r="U197" s="32" t="s">
        <v>28</v>
      </c>
      <c r="V197" s="30"/>
      <c r="W197" s="44"/>
      <c r="X197" s="47"/>
      <c r="Y197" s="34"/>
      <c r="AB197" s="1" t="str">
        <f>IF(V184="TR",V186,"")</f>
        <v/>
      </c>
      <c r="AC197" s="1" t="str">
        <f>IF(V184="TR",V187,"")</f>
        <v/>
      </c>
      <c r="AD197" s="1" t="str">
        <f>IF(V184="TR",V188,"")</f>
        <v/>
      </c>
      <c r="AE197" s="1" t="str">
        <f>IF(X184="TR",X186,"")</f>
        <v/>
      </c>
      <c r="AF197" s="1" t="str">
        <f>IF(V184="TR",X186,"")</f>
        <v/>
      </c>
      <c r="AG197" s="1" t="str">
        <f>IF(X184="TR",1,"")</f>
        <v/>
      </c>
      <c r="AH197" s="1" t="str">
        <f>IF(X184="TR",V186,"")</f>
        <v/>
      </c>
      <c r="AI197" s="1" t="str">
        <f>IF(Y184="EF",1,"")</f>
        <v/>
      </c>
      <c r="AJ197" s="1" t="str">
        <f>IF(Y184="EF",V186,"")</f>
        <v/>
      </c>
    </row>
    <row r="198" spans="1:36" ht="15.75" thickBot="1" x14ac:dyDescent="0.3">
      <c r="A198" s="35"/>
      <c r="B198" s="36"/>
      <c r="C198" s="36"/>
      <c r="D198" s="36"/>
      <c r="E198" s="37"/>
      <c r="F198" s="35"/>
      <c r="G198" s="36"/>
      <c r="H198" s="36"/>
      <c r="I198" s="36"/>
      <c r="J198" s="36"/>
      <c r="K198" s="42" t="s">
        <v>29</v>
      </c>
      <c r="L198" s="39">
        <v>14.257</v>
      </c>
      <c r="M198" s="48"/>
      <c r="N198" s="50"/>
      <c r="O198" s="41"/>
      <c r="P198" s="42" t="s">
        <v>29</v>
      </c>
      <c r="Q198" s="39"/>
      <c r="R198" s="48"/>
      <c r="S198" s="50"/>
      <c r="T198" s="41"/>
      <c r="U198" s="42" t="s">
        <v>29</v>
      </c>
      <c r="V198" s="39"/>
      <c r="W198" s="48"/>
      <c r="X198" s="50"/>
      <c r="Y198" s="41"/>
      <c r="AB198" s="1" t="str">
        <f>IF(V189="TR",V191,"")</f>
        <v/>
      </c>
      <c r="AC198" s="1" t="str">
        <f>IF(V189="TR",V192,"")</f>
        <v/>
      </c>
      <c r="AD198" s="1" t="str">
        <f>IF(V189="TR",V193,"")</f>
        <v/>
      </c>
      <c r="AE198" s="1" t="str">
        <f>IF(X189="TR",X191,"")</f>
        <v/>
      </c>
      <c r="AF198" s="1" t="str">
        <f>IF(V189="TR",X191,"")</f>
        <v/>
      </c>
      <c r="AG198" s="1" t="str">
        <f>IF(X189="TR",1,"")</f>
        <v/>
      </c>
      <c r="AH198" s="1" t="str">
        <f>IF(X189="TR",V191,"")</f>
        <v/>
      </c>
      <c r="AI198" s="1" t="str">
        <f>IF(Y189="EF",1,"")</f>
        <v/>
      </c>
      <c r="AJ198" s="1" t="str">
        <f>IF(Y189="EF",V191,"")</f>
        <v/>
      </c>
    </row>
    <row r="199" spans="1:36" x14ac:dyDescent="0.25">
      <c r="A199" s="16"/>
      <c r="B199" s="17"/>
      <c r="C199" s="17"/>
      <c r="D199" s="17"/>
      <c r="E199" s="18"/>
      <c r="F199" s="16"/>
      <c r="G199" s="17"/>
      <c r="H199" s="17"/>
      <c r="I199" s="17"/>
      <c r="J199" s="17"/>
      <c r="K199" s="23" t="s">
        <v>184</v>
      </c>
      <c r="L199" s="55" t="s">
        <v>33</v>
      </c>
      <c r="M199" s="43"/>
      <c r="N199" s="56" t="s">
        <v>33</v>
      </c>
      <c r="O199" s="57" t="s">
        <v>34</v>
      </c>
      <c r="P199" s="23"/>
      <c r="Q199" s="55"/>
      <c r="R199" s="43"/>
      <c r="S199" s="56"/>
      <c r="T199" s="57"/>
      <c r="U199" s="23"/>
      <c r="V199" s="55"/>
      <c r="W199" s="43"/>
      <c r="X199" s="56"/>
      <c r="Y199" s="57"/>
      <c r="AB199" s="1" t="str">
        <f>IF(V194="TR",V196,"")</f>
        <v/>
      </c>
      <c r="AC199" s="1" t="str">
        <f>IF(V194="TR",V197,"")</f>
        <v/>
      </c>
      <c r="AD199" s="1" t="str">
        <f>IF(V194="TR",V198,"")</f>
        <v/>
      </c>
      <c r="AE199" s="1" t="str">
        <f>IF(X194="TR",X196,"")</f>
        <v/>
      </c>
      <c r="AF199" s="1" t="str">
        <f>IF(V194="TR",X196,"")</f>
        <v/>
      </c>
      <c r="AG199" s="1" t="str">
        <f>IF(X194="TR",1,"")</f>
        <v/>
      </c>
      <c r="AH199" s="1" t="str">
        <f>IF(X194="TR",V196,"")</f>
        <v/>
      </c>
      <c r="AI199" s="1" t="str">
        <f>IF(Y194="EF",1,"")</f>
        <v/>
      </c>
      <c r="AJ199" s="1" t="str">
        <f>IF(Y194="EF",V196,"")</f>
        <v/>
      </c>
    </row>
    <row r="200" spans="1:36" x14ac:dyDescent="0.25">
      <c r="A200" s="25"/>
      <c r="B200" s="26"/>
      <c r="C200" s="26"/>
      <c r="D200" s="26"/>
      <c r="E200" s="27"/>
      <c r="F200" s="25"/>
      <c r="G200" s="26"/>
      <c r="H200" s="26"/>
      <c r="I200" s="26"/>
      <c r="J200" s="26"/>
      <c r="K200" s="24"/>
      <c r="L200" s="28"/>
      <c r="M200" s="44"/>
      <c r="N200" s="45"/>
      <c r="O200" s="29"/>
      <c r="P200" s="24"/>
      <c r="Q200" s="28"/>
      <c r="R200" s="44"/>
      <c r="S200" s="45"/>
      <c r="T200" s="29"/>
      <c r="U200" s="24"/>
      <c r="V200" s="28"/>
      <c r="W200" s="44"/>
      <c r="X200" s="45"/>
      <c r="Y200" s="29"/>
      <c r="AB200" s="1" t="str">
        <f>IF(V199="TR",V201,"")</f>
        <v/>
      </c>
      <c r="AC200" s="1" t="str">
        <f>IF(V199="TR",V202,"")</f>
        <v/>
      </c>
      <c r="AD200" s="1" t="str">
        <f>IF(V199="TR",V203,"")</f>
        <v/>
      </c>
      <c r="AE200" s="1" t="str">
        <f>IF(X199="TR",X201,"")</f>
        <v/>
      </c>
      <c r="AF200" s="1" t="str">
        <f>IF(V199="TR",X201,"")</f>
        <v/>
      </c>
      <c r="AG200" s="1" t="str">
        <f>IF(X199="TR",1,"")</f>
        <v/>
      </c>
      <c r="AH200" s="1" t="str">
        <f>IF(X199="TR",V201,"")</f>
        <v/>
      </c>
      <c r="AI200" s="1" t="str">
        <f>IF(Y199="EF",1,"")</f>
        <v/>
      </c>
      <c r="AJ200" s="1" t="str">
        <f>IF(Y199="EF",V201,"")</f>
        <v/>
      </c>
    </row>
    <row r="201" spans="1:36" x14ac:dyDescent="0.25">
      <c r="A201" s="25"/>
      <c r="B201" s="26"/>
      <c r="C201" s="26"/>
      <c r="D201" s="26"/>
      <c r="E201" s="27"/>
      <c r="F201" s="25"/>
      <c r="G201" s="26"/>
      <c r="H201" s="26"/>
      <c r="I201" s="26"/>
      <c r="J201" s="26"/>
      <c r="K201" s="32" t="s">
        <v>26</v>
      </c>
      <c r="L201" s="30">
        <v>5</v>
      </c>
      <c r="M201" s="44" t="s">
        <v>27</v>
      </c>
      <c r="N201" s="46">
        <v>5</v>
      </c>
      <c r="O201" s="31"/>
      <c r="P201" s="32" t="s">
        <v>26</v>
      </c>
      <c r="Q201" s="30"/>
      <c r="R201" s="44" t="s">
        <v>27</v>
      </c>
      <c r="S201" s="46"/>
      <c r="T201" s="31"/>
      <c r="U201" s="32" t="s">
        <v>26</v>
      </c>
      <c r="V201" s="30"/>
      <c r="W201" s="44" t="s">
        <v>27</v>
      </c>
      <c r="X201" s="46"/>
      <c r="Y201" s="31"/>
      <c r="AB201" s="1" t="str">
        <f>IF(V204="TR",V206,"")</f>
        <v/>
      </c>
      <c r="AC201" s="1" t="str">
        <f>IF(V204="TR",V207,"")</f>
        <v/>
      </c>
      <c r="AD201" s="1" t="str">
        <f>IF(V204="TR",V208,"")</f>
        <v/>
      </c>
      <c r="AE201" s="1" t="str">
        <f>IF(X204="TR",X206,"")</f>
        <v/>
      </c>
      <c r="AF201" s="1" t="str">
        <f>IF(V204="TR",X206,"")</f>
        <v/>
      </c>
      <c r="AG201" s="1" t="str">
        <f>IF(X204="TR",1,"")</f>
        <v/>
      </c>
      <c r="AH201" s="1" t="str">
        <f>IF(X204="TR",V206,"")</f>
        <v/>
      </c>
      <c r="AI201" s="1" t="str">
        <f>IF(Y204="EF",1,"")</f>
        <v/>
      </c>
      <c r="AJ201" s="1" t="str">
        <f>IF(Y204="EF",V206,"")</f>
        <v/>
      </c>
    </row>
    <row r="202" spans="1:36" x14ac:dyDescent="0.25">
      <c r="A202" s="25"/>
      <c r="B202" s="26"/>
      <c r="C202" s="26"/>
      <c r="D202" s="26"/>
      <c r="E202" s="27"/>
      <c r="F202" s="25"/>
      <c r="G202" s="26"/>
      <c r="H202" s="26"/>
      <c r="I202" s="26"/>
      <c r="J202" s="26"/>
      <c r="K202" s="32" t="s">
        <v>28</v>
      </c>
      <c r="L202" s="30">
        <v>5</v>
      </c>
      <c r="M202" s="44"/>
      <c r="N202" s="47"/>
      <c r="O202" s="34"/>
      <c r="P202" s="32" t="s">
        <v>28</v>
      </c>
      <c r="Q202" s="30"/>
      <c r="R202" s="44"/>
      <c r="S202" s="47"/>
      <c r="T202" s="34"/>
      <c r="U202" s="32" t="s">
        <v>28</v>
      </c>
      <c r="V202" s="30"/>
      <c r="W202" s="44"/>
      <c r="X202" s="47"/>
      <c r="Y202" s="34"/>
      <c r="AB202" s="1" t="str">
        <f>IF(V209="TR",V211,"")</f>
        <v/>
      </c>
      <c r="AC202" s="1" t="str">
        <f>IF(V209="TR",V212,"")</f>
        <v/>
      </c>
      <c r="AD202" s="1" t="str">
        <f>IF(V209="TR",V213,"")</f>
        <v/>
      </c>
      <c r="AE202" s="1" t="str">
        <f>IF(X209="TR",X211,"")</f>
        <v/>
      </c>
      <c r="AF202" s="1" t="str">
        <f>IF(V209="TR",X211,"")</f>
        <v/>
      </c>
      <c r="AG202" s="1" t="str">
        <f>IF(X209="TR",1,"")</f>
        <v/>
      </c>
      <c r="AH202" s="1" t="str">
        <f>IF(X209="TR",V211,"")</f>
        <v/>
      </c>
      <c r="AI202" s="1" t="str">
        <f>IF(Y209="EF",1,"")</f>
        <v/>
      </c>
      <c r="AJ202" s="1" t="str">
        <f>IF(Y209="EF",V211,"")</f>
        <v/>
      </c>
    </row>
    <row r="203" spans="1:36" ht="15.75" thickBot="1" x14ac:dyDescent="0.3">
      <c r="A203" s="35"/>
      <c r="B203" s="36"/>
      <c r="C203" s="36"/>
      <c r="D203" s="36"/>
      <c r="E203" s="37"/>
      <c r="F203" s="35"/>
      <c r="G203" s="36"/>
      <c r="H203" s="36"/>
      <c r="I203" s="36"/>
      <c r="J203" s="36"/>
      <c r="K203" s="42" t="s">
        <v>29</v>
      </c>
      <c r="L203" s="39">
        <v>9.7000000000000003E-2</v>
      </c>
      <c r="M203" s="48"/>
      <c r="N203" s="50"/>
      <c r="O203" s="41"/>
      <c r="P203" s="42" t="s">
        <v>29</v>
      </c>
      <c r="Q203" s="39"/>
      <c r="R203" s="48"/>
      <c r="S203" s="50"/>
      <c r="T203" s="41"/>
      <c r="U203" s="42" t="s">
        <v>29</v>
      </c>
      <c r="V203" s="39"/>
      <c r="W203" s="48"/>
      <c r="X203" s="50"/>
      <c r="Y203" s="41"/>
    </row>
    <row r="204" spans="1:36" x14ac:dyDescent="0.25">
      <c r="A204" s="16"/>
      <c r="B204" s="17"/>
      <c r="C204" s="17"/>
      <c r="D204" s="17"/>
      <c r="E204" s="18"/>
      <c r="F204" s="16"/>
      <c r="G204" s="17"/>
      <c r="H204" s="17"/>
      <c r="I204" s="17"/>
      <c r="J204" s="17"/>
      <c r="K204" s="23" t="s">
        <v>185</v>
      </c>
      <c r="L204" s="55" t="s">
        <v>33</v>
      </c>
      <c r="M204" s="43"/>
      <c r="N204" s="56" t="s">
        <v>33</v>
      </c>
      <c r="O204" s="57" t="s">
        <v>34</v>
      </c>
      <c r="P204" s="23"/>
      <c r="Q204" s="55"/>
      <c r="R204" s="43"/>
      <c r="S204" s="56"/>
      <c r="T204" s="57"/>
      <c r="U204" s="23"/>
      <c r="V204" s="55"/>
      <c r="W204" s="43"/>
      <c r="X204" s="56"/>
      <c r="Y204" s="57"/>
    </row>
    <row r="205" spans="1:36" x14ac:dyDescent="0.25">
      <c r="A205" s="25"/>
      <c r="B205" s="26"/>
      <c r="C205" s="26"/>
      <c r="D205" s="26"/>
      <c r="E205" s="27"/>
      <c r="F205" s="25"/>
      <c r="G205" s="26"/>
      <c r="H205" s="26"/>
      <c r="I205" s="26"/>
      <c r="J205" s="26"/>
      <c r="K205" s="24"/>
      <c r="L205" s="28"/>
      <c r="M205" s="44"/>
      <c r="N205" s="45"/>
      <c r="O205" s="29"/>
      <c r="P205" s="24"/>
      <c r="Q205" s="28"/>
      <c r="R205" s="44"/>
      <c r="S205" s="45"/>
      <c r="T205" s="29"/>
      <c r="U205" s="24"/>
      <c r="V205" s="28"/>
      <c r="W205" s="44"/>
      <c r="X205" s="45"/>
      <c r="Y205" s="29"/>
    </row>
    <row r="206" spans="1:36" x14ac:dyDescent="0.25">
      <c r="A206" s="25"/>
      <c r="B206" s="26"/>
      <c r="C206" s="26"/>
      <c r="D206" s="26"/>
      <c r="E206" s="27"/>
      <c r="F206" s="25"/>
      <c r="G206" s="26"/>
      <c r="H206" s="26"/>
      <c r="I206" s="26"/>
      <c r="J206" s="26"/>
      <c r="K206" s="32" t="s">
        <v>26</v>
      </c>
      <c r="L206" s="30">
        <v>3</v>
      </c>
      <c r="M206" s="44" t="s">
        <v>27</v>
      </c>
      <c r="N206" s="46">
        <v>3</v>
      </c>
      <c r="O206" s="31"/>
      <c r="P206" s="32" t="s">
        <v>26</v>
      </c>
      <c r="Q206" s="30"/>
      <c r="R206" s="44" t="s">
        <v>27</v>
      </c>
      <c r="S206" s="46"/>
      <c r="T206" s="31"/>
      <c r="U206" s="32" t="s">
        <v>26</v>
      </c>
      <c r="V206" s="30"/>
      <c r="W206" s="44" t="s">
        <v>27</v>
      </c>
      <c r="X206" s="46"/>
      <c r="Y206" s="31"/>
    </row>
    <row r="207" spans="1:36" x14ac:dyDescent="0.25">
      <c r="A207" s="25"/>
      <c r="B207" s="26"/>
      <c r="C207" s="26"/>
      <c r="D207" s="26"/>
      <c r="E207" s="27"/>
      <c r="F207" s="25"/>
      <c r="G207" s="26"/>
      <c r="H207" s="26"/>
      <c r="I207" s="26"/>
      <c r="J207" s="26"/>
      <c r="K207" s="32" t="s">
        <v>28</v>
      </c>
      <c r="L207" s="30">
        <v>3</v>
      </c>
      <c r="M207" s="44"/>
      <c r="N207" s="47"/>
      <c r="O207" s="34"/>
      <c r="P207" s="32" t="s">
        <v>28</v>
      </c>
      <c r="Q207" s="30"/>
      <c r="R207" s="44"/>
      <c r="S207" s="47"/>
      <c r="T207" s="34"/>
      <c r="U207" s="32" t="s">
        <v>28</v>
      </c>
      <c r="V207" s="30"/>
      <c r="W207" s="44"/>
      <c r="X207" s="47"/>
      <c r="Y207" s="34"/>
    </row>
    <row r="208" spans="1:36" ht="15.75" thickBot="1" x14ac:dyDescent="0.3">
      <c r="A208" s="35"/>
      <c r="B208" s="36"/>
      <c r="C208" s="36"/>
      <c r="D208" s="36"/>
      <c r="E208" s="37"/>
      <c r="F208" s="35"/>
      <c r="G208" s="36"/>
      <c r="H208" s="36"/>
      <c r="I208" s="36"/>
      <c r="J208" s="36"/>
      <c r="K208" s="42" t="s">
        <v>29</v>
      </c>
      <c r="L208" s="39">
        <v>5.7000000000000002E-2</v>
      </c>
      <c r="M208" s="48"/>
      <c r="N208" s="50"/>
      <c r="O208" s="41"/>
      <c r="P208" s="42" t="s">
        <v>29</v>
      </c>
      <c r="Q208" s="39"/>
      <c r="R208" s="48"/>
      <c r="S208" s="50"/>
      <c r="T208" s="41"/>
      <c r="U208" s="42" t="s">
        <v>29</v>
      </c>
      <c r="V208" s="39"/>
      <c r="W208" s="48"/>
      <c r="X208" s="50"/>
      <c r="Y208" s="41"/>
    </row>
    <row r="209" spans="1:25" x14ac:dyDescent="0.25">
      <c r="A209" s="16"/>
      <c r="B209" s="17"/>
      <c r="C209" s="17"/>
      <c r="D209" s="17"/>
      <c r="E209" s="18"/>
      <c r="F209" s="16"/>
      <c r="G209" s="17"/>
      <c r="H209" s="17"/>
      <c r="I209" s="17"/>
      <c r="J209" s="17"/>
      <c r="K209" s="23" t="s">
        <v>220</v>
      </c>
      <c r="L209" s="55" t="s">
        <v>33</v>
      </c>
      <c r="M209" s="43"/>
      <c r="N209" s="56" t="s">
        <v>33</v>
      </c>
      <c r="O209" s="57" t="s">
        <v>34</v>
      </c>
      <c r="P209" s="23"/>
      <c r="Q209" s="55"/>
      <c r="R209" s="43"/>
      <c r="S209" s="56"/>
      <c r="T209" s="57"/>
      <c r="U209" s="23"/>
      <c r="V209" s="55"/>
      <c r="W209" s="43"/>
      <c r="X209" s="56"/>
      <c r="Y209" s="57"/>
    </row>
    <row r="210" spans="1:25" x14ac:dyDescent="0.25">
      <c r="A210" s="25"/>
      <c r="B210" s="26"/>
      <c r="C210" s="26"/>
      <c r="D210" s="26"/>
      <c r="E210" s="27"/>
      <c r="F210" s="25"/>
      <c r="G210" s="26"/>
      <c r="H210" s="26"/>
      <c r="I210" s="26"/>
      <c r="J210" s="26"/>
      <c r="K210" s="24"/>
      <c r="L210" s="28"/>
      <c r="M210" s="44"/>
      <c r="N210" s="45"/>
      <c r="O210" s="29"/>
      <c r="P210" s="24"/>
      <c r="Q210" s="28"/>
      <c r="R210" s="44"/>
      <c r="S210" s="45"/>
      <c r="T210" s="29"/>
      <c r="U210" s="24"/>
      <c r="V210" s="28"/>
      <c r="W210" s="44"/>
      <c r="X210" s="45"/>
      <c r="Y210" s="29"/>
    </row>
    <row r="211" spans="1:25" x14ac:dyDescent="0.25">
      <c r="A211" s="25"/>
      <c r="B211" s="26"/>
      <c r="C211" s="26"/>
      <c r="D211" s="26"/>
      <c r="E211" s="27"/>
      <c r="F211" s="25"/>
      <c r="G211" s="26"/>
      <c r="H211" s="26"/>
      <c r="I211" s="26"/>
      <c r="J211" s="26"/>
      <c r="K211" s="32" t="s">
        <v>26</v>
      </c>
      <c r="L211" s="30">
        <v>54</v>
      </c>
      <c r="M211" s="44" t="s">
        <v>27</v>
      </c>
      <c r="N211" s="46">
        <v>33</v>
      </c>
      <c r="O211" s="31"/>
      <c r="P211" s="32" t="s">
        <v>26</v>
      </c>
      <c r="Q211" s="30"/>
      <c r="R211" s="44" t="s">
        <v>27</v>
      </c>
      <c r="S211" s="46"/>
      <c r="T211" s="31"/>
      <c r="U211" s="32" t="s">
        <v>26</v>
      </c>
      <c r="V211" s="30"/>
      <c r="W211" s="44" t="s">
        <v>27</v>
      </c>
      <c r="X211" s="46"/>
      <c r="Y211" s="31"/>
    </row>
    <row r="212" spans="1:25" x14ac:dyDescent="0.25">
      <c r="A212" s="25"/>
      <c r="B212" s="26"/>
      <c r="C212" s="26"/>
      <c r="D212" s="26"/>
      <c r="E212" s="27"/>
      <c r="F212" s="25"/>
      <c r="G212" s="26"/>
      <c r="H212" s="26"/>
      <c r="I212" s="26"/>
      <c r="J212" s="26"/>
      <c r="K212" s="32" t="s">
        <v>28</v>
      </c>
      <c r="L212" s="30">
        <v>20</v>
      </c>
      <c r="M212" s="44"/>
      <c r="N212" s="47"/>
      <c r="O212" s="34"/>
      <c r="P212" s="32" t="s">
        <v>28</v>
      </c>
      <c r="Q212" s="30"/>
      <c r="R212" s="44"/>
      <c r="S212" s="47"/>
      <c r="T212" s="34"/>
      <c r="U212" s="32" t="s">
        <v>28</v>
      </c>
      <c r="V212" s="30"/>
      <c r="W212" s="44"/>
      <c r="X212" s="47"/>
      <c r="Y212" s="34"/>
    </row>
    <row r="213" spans="1:25" ht="15.75" thickBot="1" x14ac:dyDescent="0.3">
      <c r="A213" s="35"/>
      <c r="B213" s="36"/>
      <c r="C213" s="36"/>
      <c r="D213" s="36"/>
      <c r="E213" s="37"/>
      <c r="F213" s="35"/>
      <c r="G213" s="36"/>
      <c r="H213" s="36"/>
      <c r="I213" s="36"/>
      <c r="J213" s="36"/>
      <c r="K213" s="42" t="s">
        <v>29</v>
      </c>
      <c r="L213" s="39">
        <v>1.387</v>
      </c>
      <c r="M213" s="48"/>
      <c r="N213" s="50"/>
      <c r="O213" s="41"/>
      <c r="P213" s="42" t="s">
        <v>29</v>
      </c>
      <c r="Q213" s="39"/>
      <c r="R213" s="48"/>
      <c r="S213" s="50"/>
      <c r="T213" s="41"/>
      <c r="U213" s="42" t="s">
        <v>29</v>
      </c>
      <c r="V213" s="39"/>
      <c r="W213" s="48"/>
      <c r="X213" s="50"/>
      <c r="Y213" s="41"/>
    </row>
  </sheetData>
  <sheetProtection selectLockedCells="1"/>
  <customSheetViews>
    <customSheetView guid="{76F51B71-CB21-4FA8-888F-2053AC9794E4}" scale="80" showGridLines="0" fitToPage="1" hiddenColumns="1" topLeftCell="A184">
      <selection activeCell="T184" sqref="T184"/>
      <pageMargins left="0.70866141732283472" right="0.70866141732283472" top="0.74803149606299213" bottom="0.74803149606299213" header="0.31496062992125984" footer="0.31496062992125984"/>
      <printOptions horizontalCentered="1" verticalCentered="1"/>
      <pageSetup paperSize="9" scale="67" fitToHeight="5" orientation="landscape" r:id="rId1"/>
    </customSheetView>
    <customSheetView guid="{ACF63FAB-82AB-4C51-B290-B96E3C95CE81}" scale="80" showGridLines="0" fitToPage="1" hiddenColumns="1" topLeftCell="A184">
      <selection activeCell="T184" sqref="T184"/>
      <pageMargins left="0.70866141732283472" right="0.70866141732283472" top="0.74803149606299213" bottom="0.74803149606299213" header="0.31496062992125984" footer="0.31496062992125984"/>
      <printOptions horizontalCentered="1" verticalCentered="1"/>
      <pageSetup paperSize="9" scale="67" fitToHeight="5" orientation="landscape" r:id="rId2"/>
    </customSheetView>
    <customSheetView guid="{B622DFBE-054F-43FE-8EDF-2EFF31953F4B}" scale="80" showGridLines="0" fitToPage="1" hiddenColumns="1" topLeftCell="A43">
      <selection activeCell="N194" sqref="N194"/>
      <pageMargins left="0.70866141732283472" right="0.70866141732283472" top="0.74803149606299213" bottom="0.74803149606299213" header="0.31496062992125984" footer="0.31496062992125984"/>
      <printOptions horizontalCentered="1" verticalCentered="1"/>
      <pageSetup paperSize="9" scale="67" fitToHeight="5" orientation="landscape" r:id="rId3"/>
    </customSheetView>
    <customSheetView guid="{40A6989C-EA3F-4C54-A0EE-CCF84A0E9A71}" scale="80" showGridLines="0" fitToPage="1" hiddenColumns="1" topLeftCell="A181">
      <selection activeCell="N194" sqref="N194"/>
      <pageMargins left="0.70866141732283472" right="0.70866141732283472" top="0.74803149606299213" bottom="0.74803149606299213" header="0.31496062992125984" footer="0.31496062992125984"/>
      <printOptions horizontalCentered="1" verticalCentered="1"/>
      <pageSetup paperSize="9" scale="67" fitToHeight="5" orientation="landscape" r:id="rId4"/>
    </customSheetView>
    <customSheetView guid="{7B5FB201-6FE1-40B8-81A8-C2C65C2857F5}" scale="80" showGridLines="0" fitToPage="1" hiddenColumns="1" topLeftCell="A45">
      <selection activeCell="T60" sqref="T60"/>
      <pageMargins left="0.70866141732283472" right="0.70866141732283472" top="0.74803149606299213" bottom="0.74803149606299213" header="0.31496062992125984" footer="0.31496062992125984"/>
      <printOptions horizontalCentered="1" verticalCentered="1"/>
      <pageSetup paperSize="9" scale="67" fitToHeight="5" orientation="landscape" r:id="rId5"/>
    </customSheetView>
    <customSheetView guid="{F41753F2-E345-4A0F-9DDC-96101B896477}" scale="80" showGridLines="0" hiddenColumns="1" topLeftCell="A178">
      <selection activeCell="P157" sqref="P157"/>
      <pageMargins left="0.7" right="0.7" top="0.75" bottom="0.75" header="0.3" footer="0.3"/>
    </customSheetView>
    <customSheetView guid="{32EC0890-0A99-4168-965C-23EE53E7B623}" scale="80" showGridLines="0" hiddenColumns="1" topLeftCell="A173">
      <selection activeCell="P184" sqref="P184:Y188"/>
      <pageMargins left="0.7" right="0.7" top="0.75" bottom="0.75" header="0.3" footer="0.3"/>
    </customSheetView>
    <customSheetView guid="{A23DF6F2-0536-41A2-87D2-E16B1FE46A7A}" scale="80" showGridLines="0" hiddenColumns="1" topLeftCell="A173">
      <selection activeCell="P184" sqref="P184:Q188"/>
      <pageMargins left="0.7" right="0.7" top="0.75" bottom="0.75" header="0.3" footer="0.3"/>
    </customSheetView>
    <customSheetView guid="{150EA468-A83A-4C8A-A9ED-6786D25805C1}" scale="80" showGridLines="0" hiddenColumns="1">
      <selection activeCell="V70" sqref="V70"/>
      <pageMargins left="0.7" right="0.7" top="0.75" bottom="0.75" header="0.3" footer="0.3"/>
    </customSheetView>
    <customSheetView guid="{42E7B46F-FED6-4511-BC58-A7EF99691CDE}" scale="80" showGridLines="0" fitToPage="1" hiddenColumns="1" topLeftCell="A139">
      <selection activeCell="O161" sqref="O161"/>
      <pageMargins left="0.70866141732283472" right="0.70866141732283472" top="0.74803149606299213" bottom="0.74803149606299213" header="0.31496062992125984" footer="0.31496062992125984"/>
      <printOptions horizontalCentered="1" verticalCentered="1"/>
      <pageSetup paperSize="9" scale="67" fitToHeight="5" orientation="landscape" r:id="rId6"/>
    </customSheetView>
    <customSheetView guid="{65907EF6-2127-438A-832E-C54A011628C1}" scale="80" showGridLines="0" fitToPage="1" hiddenColumns="1" topLeftCell="A184">
      <selection activeCell="T184" sqref="T184"/>
      <pageMargins left="0.70866141732283472" right="0.70866141732283472" top="0.74803149606299213" bottom="0.74803149606299213" header="0.31496062992125984" footer="0.31496062992125984"/>
      <printOptions horizontalCentered="1" verticalCentered="1"/>
      <pageSetup paperSize="9" scale="67" fitToHeight="5" orientation="landscape" r:id="rId7"/>
    </customSheetView>
  </customSheetViews>
  <mergeCells count="70">
    <mergeCell ref="AE183:AF183"/>
    <mergeCell ref="AG183:AJ183"/>
    <mergeCell ref="A183:E183"/>
    <mergeCell ref="F183:J183"/>
    <mergeCell ref="K183:O183"/>
    <mergeCell ref="P183:T183"/>
    <mergeCell ref="U183:Y183"/>
    <mergeCell ref="AB183:AD183"/>
    <mergeCell ref="AE140:AF140"/>
    <mergeCell ref="AG140:AJ140"/>
    <mergeCell ref="A173:Y173"/>
    <mergeCell ref="A176:D176"/>
    <mergeCell ref="F176:I176"/>
    <mergeCell ref="K176:N176"/>
    <mergeCell ref="P176:S176"/>
    <mergeCell ref="U176:X176"/>
    <mergeCell ref="A140:E140"/>
    <mergeCell ref="F140:J140"/>
    <mergeCell ref="K140:O140"/>
    <mergeCell ref="P140:T140"/>
    <mergeCell ref="U140:Y140"/>
    <mergeCell ref="AB140:AD140"/>
    <mergeCell ref="AE97:AF97"/>
    <mergeCell ref="AG97:AJ97"/>
    <mergeCell ref="A130:Y130"/>
    <mergeCell ref="A133:D133"/>
    <mergeCell ref="F133:I133"/>
    <mergeCell ref="K133:N133"/>
    <mergeCell ref="P133:S133"/>
    <mergeCell ref="U133:X133"/>
    <mergeCell ref="A97:E97"/>
    <mergeCell ref="F97:J97"/>
    <mergeCell ref="K97:O97"/>
    <mergeCell ref="P97:T97"/>
    <mergeCell ref="U97:Y97"/>
    <mergeCell ref="AB97:AD97"/>
    <mergeCell ref="AE54:AF54"/>
    <mergeCell ref="AG54:AJ54"/>
    <mergeCell ref="A87:Y87"/>
    <mergeCell ref="A90:D90"/>
    <mergeCell ref="F90:I90"/>
    <mergeCell ref="K90:N90"/>
    <mergeCell ref="P90:S90"/>
    <mergeCell ref="U90:X90"/>
    <mergeCell ref="A54:E54"/>
    <mergeCell ref="F54:J54"/>
    <mergeCell ref="K54:O54"/>
    <mergeCell ref="P54:T54"/>
    <mergeCell ref="U54:Y54"/>
    <mergeCell ref="AB54:AD54"/>
    <mergeCell ref="AE11:AF11"/>
    <mergeCell ref="AG11:AJ11"/>
    <mergeCell ref="A44:Y44"/>
    <mergeCell ref="A47:D47"/>
    <mergeCell ref="F47:I47"/>
    <mergeCell ref="K47:N47"/>
    <mergeCell ref="P47:S47"/>
    <mergeCell ref="U47:X47"/>
    <mergeCell ref="A11:E11"/>
    <mergeCell ref="F11:J11"/>
    <mergeCell ref="K11:O11"/>
    <mergeCell ref="P11:T11"/>
    <mergeCell ref="U11:Y11"/>
    <mergeCell ref="AB11:AD11"/>
    <mergeCell ref="A1:Y1"/>
    <mergeCell ref="A4:D4"/>
    <mergeCell ref="F4:I4"/>
    <mergeCell ref="K4:N4"/>
    <mergeCell ref="P4:S4"/>
    <mergeCell ref="U4:X4"/>
  </mergeCells>
  <conditionalFormatting sqref="M12:N14">
    <cfRule type="expression" dxfId="902" priority="450">
      <formula>$N$12="LA"</formula>
    </cfRule>
  </conditionalFormatting>
  <conditionalFormatting sqref="M12:N16">
    <cfRule type="expression" dxfId="901" priority="449">
      <formula>$N$12="TR"</formula>
    </cfRule>
  </conditionalFormatting>
  <conditionalFormatting sqref="O12:O16">
    <cfRule type="expression" dxfId="900" priority="448">
      <formula>$O$12="EF"</formula>
    </cfRule>
  </conditionalFormatting>
  <conditionalFormatting sqref="K27:L29">
    <cfRule type="expression" dxfId="899" priority="447">
      <formula>$L$27="LA"</formula>
    </cfRule>
  </conditionalFormatting>
  <conditionalFormatting sqref="K27:L31">
    <cfRule type="expression" dxfId="898" priority="446">
      <formula>$L$27="TR"</formula>
    </cfRule>
  </conditionalFormatting>
  <conditionalFormatting sqref="K12:L14">
    <cfRule type="expression" dxfId="897" priority="445">
      <formula>$L$12="LA"</formula>
    </cfRule>
  </conditionalFormatting>
  <conditionalFormatting sqref="K12:L16">
    <cfRule type="expression" dxfId="896" priority="444">
      <formula>$L$12="TR"</formula>
    </cfRule>
  </conditionalFormatting>
  <conditionalFormatting sqref="K17:L19">
    <cfRule type="expression" dxfId="895" priority="443">
      <formula>$L$17="LA"</formula>
    </cfRule>
  </conditionalFormatting>
  <conditionalFormatting sqref="K17:L21">
    <cfRule type="expression" dxfId="894" priority="442">
      <formula>$L$17="TR"</formula>
    </cfRule>
  </conditionalFormatting>
  <conditionalFormatting sqref="K22:L24">
    <cfRule type="expression" dxfId="893" priority="441">
      <formula>$L$22="LA"</formula>
    </cfRule>
  </conditionalFormatting>
  <conditionalFormatting sqref="K22:L26">
    <cfRule type="expression" dxfId="892" priority="440">
      <formula>$L$22="TR"</formula>
    </cfRule>
  </conditionalFormatting>
  <conditionalFormatting sqref="K32:L34">
    <cfRule type="expression" dxfId="891" priority="439">
      <formula>$L$32="LA"</formula>
    </cfRule>
  </conditionalFormatting>
  <conditionalFormatting sqref="K32:L36">
    <cfRule type="expression" dxfId="890" priority="438">
      <formula>$L$32="TR"</formula>
    </cfRule>
  </conditionalFormatting>
  <conditionalFormatting sqref="K37:L39">
    <cfRule type="expression" dxfId="889" priority="437">
      <formula>$L$37="LA"</formula>
    </cfRule>
  </conditionalFormatting>
  <conditionalFormatting sqref="K37:L41">
    <cfRule type="expression" dxfId="888" priority="436">
      <formula>$L$37="TR"</formula>
    </cfRule>
  </conditionalFormatting>
  <conditionalFormatting sqref="P12:Q14">
    <cfRule type="expression" dxfId="887" priority="435">
      <formula>$Q$12="LA"</formula>
    </cfRule>
  </conditionalFormatting>
  <conditionalFormatting sqref="P12:Q16">
    <cfRule type="expression" dxfId="886" priority="434">
      <formula>$Q$12="TR"</formula>
    </cfRule>
  </conditionalFormatting>
  <conditionalFormatting sqref="P17:Q19">
    <cfRule type="expression" dxfId="885" priority="433">
      <formula>$Q$17="LA"</formula>
    </cfRule>
  </conditionalFormatting>
  <conditionalFormatting sqref="P17:Q21">
    <cfRule type="expression" dxfId="884" priority="432">
      <formula>$Q$17="TR"</formula>
    </cfRule>
  </conditionalFormatting>
  <conditionalFormatting sqref="P22:Q24">
    <cfRule type="expression" dxfId="883" priority="431">
      <formula>$Q$22="LA"</formula>
    </cfRule>
  </conditionalFormatting>
  <conditionalFormatting sqref="P22:Q26">
    <cfRule type="expression" dxfId="882" priority="430">
      <formula>$Q$22="TR"</formula>
    </cfRule>
  </conditionalFormatting>
  <conditionalFormatting sqref="P27:Q29">
    <cfRule type="expression" dxfId="881" priority="429">
      <formula>$Q$27="LA"</formula>
    </cfRule>
  </conditionalFormatting>
  <conditionalFormatting sqref="P27:Q31">
    <cfRule type="expression" dxfId="880" priority="428">
      <formula>$Q$27="TR"</formula>
    </cfRule>
  </conditionalFormatting>
  <conditionalFormatting sqref="P32:Q34">
    <cfRule type="expression" dxfId="879" priority="427">
      <formula>$Q$32="LA"</formula>
    </cfRule>
  </conditionalFormatting>
  <conditionalFormatting sqref="P32:Q36">
    <cfRule type="expression" dxfId="878" priority="426">
      <formula>$Q$32="TR"</formula>
    </cfRule>
  </conditionalFormatting>
  <conditionalFormatting sqref="P37:Q39">
    <cfRule type="expression" dxfId="877" priority="425">
      <formula>$Q$37="LA"</formula>
    </cfRule>
  </conditionalFormatting>
  <conditionalFormatting sqref="P37:Q41">
    <cfRule type="expression" dxfId="876" priority="424">
      <formula>$Q$37="TR"</formula>
    </cfRule>
  </conditionalFormatting>
  <conditionalFormatting sqref="U12:V14">
    <cfRule type="expression" dxfId="875" priority="423">
      <formula>$V$12="LA"</formula>
    </cfRule>
  </conditionalFormatting>
  <conditionalFormatting sqref="U12:V16">
    <cfRule type="expression" dxfId="874" priority="422">
      <formula>$V$12="TR"</formula>
    </cfRule>
  </conditionalFormatting>
  <conditionalFormatting sqref="U17:V19">
    <cfRule type="expression" dxfId="873" priority="421">
      <formula>$V$17="LA"</formula>
    </cfRule>
  </conditionalFormatting>
  <conditionalFormatting sqref="U17:V21">
    <cfRule type="expression" dxfId="872" priority="420">
      <formula>$V$17="TR"</formula>
    </cfRule>
  </conditionalFormatting>
  <conditionalFormatting sqref="U22:V24">
    <cfRule type="expression" dxfId="871" priority="419">
      <formula>$V$22="LA"</formula>
    </cfRule>
  </conditionalFormatting>
  <conditionalFormatting sqref="U22:V26">
    <cfRule type="expression" dxfId="870" priority="418">
      <formula>$V$22="TR"</formula>
    </cfRule>
  </conditionalFormatting>
  <conditionalFormatting sqref="U27:V29">
    <cfRule type="expression" dxfId="869" priority="417">
      <formula>$V$27="LA"</formula>
    </cfRule>
  </conditionalFormatting>
  <conditionalFormatting sqref="U27:V31">
    <cfRule type="expression" dxfId="868" priority="416">
      <formula>$V$27="TR"</formula>
    </cfRule>
  </conditionalFormatting>
  <conditionalFormatting sqref="U32:V34">
    <cfRule type="expression" dxfId="867" priority="415">
      <formula>$V$32="LA"</formula>
    </cfRule>
  </conditionalFormatting>
  <conditionalFormatting sqref="U32:V36">
    <cfRule type="expression" dxfId="866" priority="414">
      <formula>$V$32="TR"</formula>
    </cfRule>
  </conditionalFormatting>
  <conditionalFormatting sqref="U37:V39">
    <cfRule type="expression" dxfId="865" priority="413">
      <formula>$V$37="LA"</formula>
    </cfRule>
  </conditionalFormatting>
  <conditionalFormatting sqref="U37:V41">
    <cfRule type="expression" dxfId="864" priority="412">
      <formula>$V$37="TR"</formula>
    </cfRule>
  </conditionalFormatting>
  <conditionalFormatting sqref="M17:N19">
    <cfRule type="expression" dxfId="863" priority="411">
      <formula>$N$17="LA"</formula>
    </cfRule>
  </conditionalFormatting>
  <conditionalFormatting sqref="M17:N21">
    <cfRule type="expression" dxfId="862" priority="410">
      <formula>$N$17="TR"</formula>
    </cfRule>
  </conditionalFormatting>
  <conditionalFormatting sqref="M22:N24">
    <cfRule type="expression" dxfId="861" priority="409">
      <formula>$N$22="LA"</formula>
    </cfRule>
  </conditionalFormatting>
  <conditionalFormatting sqref="M22:N26">
    <cfRule type="expression" dxfId="860" priority="408">
      <formula>$N$22="TR"</formula>
    </cfRule>
  </conditionalFormatting>
  <conditionalFormatting sqref="M27:N29">
    <cfRule type="expression" dxfId="859" priority="407">
      <formula>$N$27="LA"</formula>
    </cfRule>
  </conditionalFormatting>
  <conditionalFormatting sqref="M27:N31">
    <cfRule type="expression" dxfId="858" priority="406">
      <formula>$N$27="TR"</formula>
    </cfRule>
  </conditionalFormatting>
  <conditionalFormatting sqref="M32:N34">
    <cfRule type="expression" dxfId="857" priority="405">
      <formula>$N$32="LA"</formula>
    </cfRule>
  </conditionalFormatting>
  <conditionalFormatting sqref="M32:N36">
    <cfRule type="expression" dxfId="856" priority="404">
      <formula>$N$32="TR"</formula>
    </cfRule>
  </conditionalFormatting>
  <conditionalFormatting sqref="M37:N39">
    <cfRule type="expression" dxfId="855" priority="403">
      <formula>$N$37="LA"</formula>
    </cfRule>
  </conditionalFormatting>
  <conditionalFormatting sqref="M37:N41">
    <cfRule type="expression" dxfId="854" priority="402">
      <formula>$N$37="TR"</formula>
    </cfRule>
  </conditionalFormatting>
  <conditionalFormatting sqref="R12:S14">
    <cfRule type="expression" dxfId="853" priority="401">
      <formula>$S$12="LA"</formula>
    </cfRule>
  </conditionalFormatting>
  <conditionalFormatting sqref="R12:S16">
    <cfRule type="expression" dxfId="852" priority="400">
      <formula>$S$12="TR"</formula>
    </cfRule>
  </conditionalFormatting>
  <conditionalFormatting sqref="R17:S19">
    <cfRule type="expression" dxfId="851" priority="399">
      <formula>$S$17="LA"</formula>
    </cfRule>
  </conditionalFormatting>
  <conditionalFormatting sqref="R17:S21">
    <cfRule type="expression" dxfId="850" priority="398">
      <formula>$S$17="TR"</formula>
    </cfRule>
  </conditionalFormatting>
  <conditionalFormatting sqref="R22:S24">
    <cfRule type="expression" dxfId="849" priority="397">
      <formula>$S$22="LA"</formula>
    </cfRule>
  </conditionalFormatting>
  <conditionalFormatting sqref="R22:S26">
    <cfRule type="expression" dxfId="848" priority="396">
      <formula>$S$22="TR"</formula>
    </cfRule>
  </conditionalFormatting>
  <conditionalFormatting sqref="R27:S29">
    <cfRule type="expression" dxfId="847" priority="395">
      <formula>$S$27="LA"</formula>
    </cfRule>
  </conditionalFormatting>
  <conditionalFormatting sqref="R27:S31">
    <cfRule type="expression" dxfId="846" priority="394">
      <formula>$S$27="TR"</formula>
    </cfRule>
  </conditionalFormatting>
  <conditionalFormatting sqref="R32:S34">
    <cfRule type="expression" dxfId="845" priority="393">
      <formula>$S$32="LA"</formula>
    </cfRule>
  </conditionalFormatting>
  <conditionalFormatting sqref="R32:S36">
    <cfRule type="expression" dxfId="844" priority="392">
      <formula>$S$32="TR"</formula>
    </cfRule>
  </conditionalFormatting>
  <conditionalFormatting sqref="R37:S39">
    <cfRule type="expression" dxfId="843" priority="391">
      <formula>$S$37="LA"</formula>
    </cfRule>
  </conditionalFormatting>
  <conditionalFormatting sqref="R37:S41">
    <cfRule type="expression" dxfId="842" priority="390">
      <formula>$S$37="TR"</formula>
    </cfRule>
  </conditionalFormatting>
  <conditionalFormatting sqref="W12:X14">
    <cfRule type="expression" dxfId="841" priority="389">
      <formula>$X$12="LA"</formula>
    </cfRule>
  </conditionalFormatting>
  <conditionalFormatting sqref="W12:X16">
    <cfRule type="expression" dxfId="840" priority="388">
      <formula>$X$12="TR"</formula>
    </cfRule>
  </conditionalFormatting>
  <conditionalFormatting sqref="W17:X19">
    <cfRule type="expression" dxfId="839" priority="387">
      <formula>$X$17="LA"</formula>
    </cfRule>
  </conditionalFormatting>
  <conditionalFormatting sqref="W17:X21">
    <cfRule type="expression" dxfId="838" priority="386">
      <formula>$X$17="TR"</formula>
    </cfRule>
  </conditionalFormatting>
  <conditionalFormatting sqref="W22:X24">
    <cfRule type="expression" dxfId="837" priority="385">
      <formula>$X$22="LA"</formula>
    </cfRule>
  </conditionalFormatting>
  <conditionalFormatting sqref="W22:X26">
    <cfRule type="expression" dxfId="836" priority="384">
      <formula>$X$22="TR"</formula>
    </cfRule>
  </conditionalFormatting>
  <conditionalFormatting sqref="W27:X29">
    <cfRule type="expression" dxfId="835" priority="383">
      <formula>$X$27="LA"</formula>
    </cfRule>
  </conditionalFormatting>
  <conditionalFormatting sqref="W27:X31">
    <cfRule type="expression" dxfId="834" priority="382">
      <formula>$X$27="TR"</formula>
    </cfRule>
  </conditionalFormatting>
  <conditionalFormatting sqref="W32:X34">
    <cfRule type="expression" dxfId="833" priority="381">
      <formula>$X$32="LA"</formula>
    </cfRule>
  </conditionalFormatting>
  <conditionalFormatting sqref="W32:X36">
    <cfRule type="expression" dxfId="832" priority="380">
      <formula>$X$32="TR"</formula>
    </cfRule>
  </conditionalFormatting>
  <conditionalFormatting sqref="W37:X39">
    <cfRule type="expression" dxfId="831" priority="379">
      <formula>$X$37="LA"</formula>
    </cfRule>
  </conditionalFormatting>
  <conditionalFormatting sqref="W37:X41">
    <cfRule type="expression" dxfId="830" priority="378">
      <formula>$X$37="TR"</formula>
    </cfRule>
  </conditionalFormatting>
  <conditionalFormatting sqref="O17:O21">
    <cfRule type="expression" dxfId="829" priority="377">
      <formula>$O$17="EF"</formula>
    </cfRule>
  </conditionalFormatting>
  <conditionalFormatting sqref="O22:O26">
    <cfRule type="expression" dxfId="828" priority="376">
      <formula>$O$22="EF"</formula>
    </cfRule>
  </conditionalFormatting>
  <conditionalFormatting sqref="O27:O31">
    <cfRule type="expression" dxfId="827" priority="375">
      <formula>$O$27="EF"</formula>
    </cfRule>
  </conditionalFormatting>
  <conditionalFormatting sqref="O32:O36">
    <cfRule type="expression" dxfId="826" priority="374">
      <formula>$O$32="EF"</formula>
    </cfRule>
  </conditionalFormatting>
  <conditionalFormatting sqref="O37:O41">
    <cfRule type="expression" dxfId="825" priority="373">
      <formula>$O$37="EF"</formula>
    </cfRule>
  </conditionalFormatting>
  <conditionalFormatting sqref="T12:T16">
    <cfRule type="expression" dxfId="824" priority="372">
      <formula>$T$12="EF"</formula>
    </cfRule>
  </conditionalFormatting>
  <conditionalFormatting sqref="T17:T21">
    <cfRule type="expression" dxfId="823" priority="371">
      <formula>$T$17="EF"</formula>
    </cfRule>
  </conditionalFormatting>
  <conditionalFormatting sqref="T22:T26">
    <cfRule type="expression" dxfId="822" priority="370">
      <formula>$T$22="EF"</formula>
    </cfRule>
  </conditionalFormatting>
  <conditionalFormatting sqref="T27:T31">
    <cfRule type="expression" dxfId="821" priority="369">
      <formula>$T$27="EF"</formula>
    </cfRule>
  </conditionalFormatting>
  <conditionalFormatting sqref="T32:T36">
    <cfRule type="expression" dxfId="820" priority="368">
      <formula>$T$32="EF"</formula>
    </cfRule>
  </conditionalFormatting>
  <conditionalFormatting sqref="T37:T41">
    <cfRule type="expression" dxfId="819" priority="367">
      <formula>$T$37="EF"</formula>
    </cfRule>
  </conditionalFormatting>
  <conditionalFormatting sqref="Y12:Y16">
    <cfRule type="expression" dxfId="818" priority="366">
      <formula>$Y$12="EF"</formula>
    </cfRule>
  </conditionalFormatting>
  <conditionalFormatting sqref="Y17:Y21">
    <cfRule type="expression" dxfId="817" priority="365">
      <formula>$Y$17="EF"</formula>
    </cfRule>
  </conditionalFormatting>
  <conditionalFormatting sqref="Y22:Y26">
    <cfRule type="expression" dxfId="816" priority="364">
      <formula>$Y$22="EF"</formula>
    </cfRule>
  </conditionalFormatting>
  <conditionalFormatting sqref="Y27:Y31">
    <cfRule type="expression" dxfId="815" priority="363">
      <formula>$Y$27="EF"</formula>
    </cfRule>
  </conditionalFormatting>
  <conditionalFormatting sqref="Y32:Y36">
    <cfRule type="expression" dxfId="814" priority="362">
      <formula>$Y$32="EF"</formula>
    </cfRule>
  </conditionalFormatting>
  <conditionalFormatting sqref="Y37:Y41">
    <cfRule type="expression" dxfId="813" priority="361">
      <formula>$Y$37="EF"</formula>
    </cfRule>
  </conditionalFormatting>
  <conditionalFormatting sqref="K55:L57">
    <cfRule type="expression" dxfId="812" priority="360">
      <formula>$L$55="LA"</formula>
    </cfRule>
  </conditionalFormatting>
  <conditionalFormatting sqref="K55:L59">
    <cfRule type="expression" dxfId="811" priority="359">
      <formula>$L$55="TR"</formula>
    </cfRule>
  </conditionalFormatting>
  <conditionalFormatting sqref="K60:L62">
    <cfRule type="expression" dxfId="810" priority="358">
      <formula>$L$60="LA"</formula>
    </cfRule>
  </conditionalFormatting>
  <conditionalFormatting sqref="K60:L64">
    <cfRule type="expression" dxfId="809" priority="357">
      <formula>$L$60="TR"</formula>
    </cfRule>
  </conditionalFormatting>
  <conditionalFormatting sqref="K65:L67">
    <cfRule type="expression" dxfId="808" priority="356">
      <formula>$L$65="LA"</formula>
    </cfRule>
  </conditionalFormatting>
  <conditionalFormatting sqref="K65:L69">
    <cfRule type="expression" dxfId="807" priority="355">
      <formula>$L$65="TR"</formula>
    </cfRule>
  </conditionalFormatting>
  <conditionalFormatting sqref="K70:L72">
    <cfRule type="expression" dxfId="806" priority="354">
      <formula>$L$70="LA"</formula>
    </cfRule>
  </conditionalFormatting>
  <conditionalFormatting sqref="K70:L74">
    <cfRule type="expression" dxfId="805" priority="353">
      <formula>$L$70="TR"</formula>
    </cfRule>
  </conditionalFormatting>
  <conditionalFormatting sqref="K75:L77">
    <cfRule type="expression" dxfId="804" priority="352">
      <formula>$L$75="LA"</formula>
    </cfRule>
  </conditionalFormatting>
  <conditionalFormatting sqref="K75:L79">
    <cfRule type="expression" dxfId="803" priority="351">
      <formula>$L$75="TR"</formula>
    </cfRule>
  </conditionalFormatting>
  <conditionalFormatting sqref="K80:L82">
    <cfRule type="expression" dxfId="802" priority="350">
      <formula>$L$80="LA"</formula>
    </cfRule>
  </conditionalFormatting>
  <conditionalFormatting sqref="K80:L84">
    <cfRule type="expression" dxfId="801" priority="349">
      <formula>$L$80="TR"</formula>
    </cfRule>
  </conditionalFormatting>
  <conditionalFormatting sqref="P55:Q57">
    <cfRule type="expression" dxfId="800" priority="348">
      <formula>$Q$55="LA"</formula>
    </cfRule>
  </conditionalFormatting>
  <conditionalFormatting sqref="P55:Q59">
    <cfRule type="expression" dxfId="799" priority="347">
      <formula>$Q$55="TR"</formula>
    </cfRule>
  </conditionalFormatting>
  <conditionalFormatting sqref="P60:Q62">
    <cfRule type="expression" dxfId="798" priority="346">
      <formula>$Q$60="LA"</formula>
    </cfRule>
  </conditionalFormatting>
  <conditionalFormatting sqref="P60:Q64">
    <cfRule type="expression" dxfId="797" priority="345">
      <formula>$Q$60="TR"</formula>
    </cfRule>
  </conditionalFormatting>
  <conditionalFormatting sqref="P65:Q67">
    <cfRule type="expression" dxfId="796" priority="344">
      <formula>$Q$65="LA"</formula>
    </cfRule>
  </conditionalFormatting>
  <conditionalFormatting sqref="P65:Q69">
    <cfRule type="expression" dxfId="795" priority="343">
      <formula>$Q$65="TR"</formula>
    </cfRule>
  </conditionalFormatting>
  <conditionalFormatting sqref="P70:Q72">
    <cfRule type="expression" dxfId="794" priority="342">
      <formula>$Q$70="LA"</formula>
    </cfRule>
  </conditionalFormatting>
  <conditionalFormatting sqref="P70:Q74">
    <cfRule type="expression" dxfId="793" priority="341">
      <formula>$Q$70="TR"</formula>
    </cfRule>
  </conditionalFormatting>
  <conditionalFormatting sqref="P75:Q77">
    <cfRule type="expression" dxfId="792" priority="340">
      <formula>$Q$75="LA"</formula>
    </cfRule>
  </conditionalFormatting>
  <conditionalFormatting sqref="P75:Q79">
    <cfRule type="expression" dxfId="791" priority="339">
      <formula>$Q$75="TR"</formula>
    </cfRule>
  </conditionalFormatting>
  <conditionalFormatting sqref="P80:Q82">
    <cfRule type="expression" dxfId="790" priority="338">
      <formula>$Q$80="LA"</formula>
    </cfRule>
  </conditionalFormatting>
  <conditionalFormatting sqref="P80:Q84">
    <cfRule type="expression" dxfId="789" priority="337">
      <formula>$Q$80="TR"</formula>
    </cfRule>
  </conditionalFormatting>
  <conditionalFormatting sqref="U55:V57">
    <cfRule type="expression" dxfId="788" priority="336">
      <formula>$V$55="LA"</formula>
    </cfRule>
  </conditionalFormatting>
  <conditionalFormatting sqref="U55:V59">
    <cfRule type="expression" dxfId="787" priority="335">
      <formula>$V$55="TR"</formula>
    </cfRule>
  </conditionalFormatting>
  <conditionalFormatting sqref="U60:V62">
    <cfRule type="expression" dxfId="786" priority="334">
      <formula>$V$60="LA"</formula>
    </cfRule>
  </conditionalFormatting>
  <conditionalFormatting sqref="U60:V64">
    <cfRule type="expression" dxfId="785" priority="333">
      <formula>$V$60="TR"</formula>
    </cfRule>
  </conditionalFormatting>
  <conditionalFormatting sqref="U65:V67">
    <cfRule type="expression" dxfId="784" priority="332">
      <formula>$V$65="TR"</formula>
    </cfRule>
  </conditionalFormatting>
  <conditionalFormatting sqref="U65:V69">
    <cfRule type="expression" dxfId="783" priority="331">
      <formula>$V$65="TR"</formula>
    </cfRule>
  </conditionalFormatting>
  <conditionalFormatting sqref="U70:V72">
    <cfRule type="expression" dxfId="782" priority="330">
      <formula>$V$70="LA"</formula>
    </cfRule>
  </conditionalFormatting>
  <conditionalFormatting sqref="U70:V74">
    <cfRule type="expression" dxfId="781" priority="329">
      <formula>$V$70="TR"</formula>
    </cfRule>
  </conditionalFormatting>
  <conditionalFormatting sqref="U75:V77">
    <cfRule type="expression" dxfId="780" priority="328">
      <formula>$V$75="LA"</formula>
    </cfRule>
  </conditionalFormatting>
  <conditionalFormatting sqref="U75:V79">
    <cfRule type="expression" dxfId="779" priority="327">
      <formula>$V$75="TR"</formula>
    </cfRule>
  </conditionalFormatting>
  <conditionalFormatting sqref="U80:V82">
    <cfRule type="expression" dxfId="778" priority="326">
      <formula>$V$80="LA"</formula>
    </cfRule>
  </conditionalFormatting>
  <conditionalFormatting sqref="U80:V84">
    <cfRule type="expression" dxfId="777" priority="325">
      <formula>$V$80="TR"</formula>
    </cfRule>
  </conditionalFormatting>
  <conditionalFormatting sqref="M55:N57">
    <cfRule type="expression" dxfId="776" priority="324">
      <formula>$N$55="LA"</formula>
    </cfRule>
  </conditionalFormatting>
  <conditionalFormatting sqref="M55:N59">
    <cfRule type="expression" dxfId="775" priority="323">
      <formula>$N$55="TR"</formula>
    </cfRule>
  </conditionalFormatting>
  <conditionalFormatting sqref="M60:N62">
    <cfRule type="expression" dxfId="774" priority="322">
      <formula>$N$60="LA"</formula>
    </cfRule>
  </conditionalFormatting>
  <conditionalFormatting sqref="M60:N64">
    <cfRule type="expression" dxfId="773" priority="321">
      <formula>$N$60="TR"</formula>
    </cfRule>
  </conditionalFormatting>
  <conditionalFormatting sqref="M65:N67">
    <cfRule type="expression" dxfId="772" priority="320">
      <formula>$N$65="LA"</formula>
    </cfRule>
  </conditionalFormatting>
  <conditionalFormatting sqref="M65:N69">
    <cfRule type="expression" dxfId="771" priority="319">
      <formula>$N$65="TR"</formula>
    </cfRule>
  </conditionalFormatting>
  <conditionalFormatting sqref="M70:N72">
    <cfRule type="expression" dxfId="770" priority="318">
      <formula>$N$70="LA"</formula>
    </cfRule>
  </conditionalFormatting>
  <conditionalFormatting sqref="M70:N74">
    <cfRule type="expression" dxfId="769" priority="317">
      <formula>$N$70="TR"</formula>
    </cfRule>
  </conditionalFormatting>
  <conditionalFormatting sqref="M75:N77">
    <cfRule type="expression" dxfId="768" priority="316">
      <formula>$N$75="LA"</formula>
    </cfRule>
  </conditionalFormatting>
  <conditionalFormatting sqref="M75:N79">
    <cfRule type="expression" dxfId="767" priority="315">
      <formula>$N$75="TR"</formula>
    </cfRule>
  </conditionalFormatting>
  <conditionalFormatting sqref="M80:N82">
    <cfRule type="expression" dxfId="766" priority="314">
      <formula>$N$80="LA"</formula>
    </cfRule>
  </conditionalFormatting>
  <conditionalFormatting sqref="M80:N84">
    <cfRule type="expression" dxfId="765" priority="313">
      <formula>$N$80="TR"</formula>
    </cfRule>
  </conditionalFormatting>
  <conditionalFormatting sqref="R55:S57">
    <cfRule type="expression" dxfId="764" priority="312">
      <formula>$S$55="LA"</formula>
    </cfRule>
  </conditionalFormatting>
  <conditionalFormatting sqref="R55:S59">
    <cfRule type="expression" dxfId="763" priority="311">
      <formula>$S$55="TR"</formula>
    </cfRule>
  </conditionalFormatting>
  <conditionalFormatting sqref="R60:S62">
    <cfRule type="expression" dxfId="762" priority="310">
      <formula>$S$60="LA"</formula>
    </cfRule>
  </conditionalFormatting>
  <conditionalFormatting sqref="R60:S64">
    <cfRule type="expression" dxfId="761" priority="309">
      <formula>$S$60="TR"</formula>
    </cfRule>
  </conditionalFormatting>
  <conditionalFormatting sqref="R65:S67">
    <cfRule type="expression" dxfId="760" priority="308">
      <formula>$S$65="LA"</formula>
    </cfRule>
  </conditionalFormatting>
  <conditionalFormatting sqref="R65:S69">
    <cfRule type="expression" dxfId="759" priority="307">
      <formula>$S$65="TR"</formula>
    </cfRule>
  </conditionalFormatting>
  <conditionalFormatting sqref="R70:S72">
    <cfRule type="expression" dxfId="758" priority="306">
      <formula>$S$70="LA"</formula>
    </cfRule>
  </conditionalFormatting>
  <conditionalFormatting sqref="R70:S74">
    <cfRule type="expression" dxfId="757" priority="305">
      <formula>$S$70="TR"</formula>
    </cfRule>
  </conditionalFormatting>
  <conditionalFormatting sqref="R75:S77">
    <cfRule type="expression" dxfId="756" priority="304">
      <formula>$S$75="LA"</formula>
    </cfRule>
  </conditionalFormatting>
  <conditionalFormatting sqref="R75:S79">
    <cfRule type="expression" dxfId="755" priority="303">
      <formula>$S$75="TR"</formula>
    </cfRule>
  </conditionalFormatting>
  <conditionalFormatting sqref="R80:S82">
    <cfRule type="expression" dxfId="754" priority="302">
      <formula>$S$80="LA"</formula>
    </cfRule>
  </conditionalFormatting>
  <conditionalFormatting sqref="R80:S84">
    <cfRule type="expression" dxfId="753" priority="301">
      <formula>$S$80="TR"</formula>
    </cfRule>
  </conditionalFormatting>
  <conditionalFormatting sqref="W55:X57">
    <cfRule type="expression" dxfId="752" priority="300">
      <formula>$X$55="LA"</formula>
    </cfRule>
  </conditionalFormatting>
  <conditionalFormatting sqref="W55:X59">
    <cfRule type="expression" dxfId="751" priority="299">
      <formula>$X$55="TR"</formula>
    </cfRule>
  </conditionalFormatting>
  <conditionalFormatting sqref="W60:X62">
    <cfRule type="expression" dxfId="750" priority="298">
      <formula>$X$60="LA"</formula>
    </cfRule>
  </conditionalFormatting>
  <conditionalFormatting sqref="W60:X64">
    <cfRule type="expression" dxfId="749" priority="297">
      <formula>$X$60="TR"</formula>
    </cfRule>
  </conditionalFormatting>
  <conditionalFormatting sqref="W65:X67">
    <cfRule type="expression" dxfId="748" priority="296">
      <formula>$X$65="LA"</formula>
    </cfRule>
  </conditionalFormatting>
  <conditionalFormatting sqref="W65:X69">
    <cfRule type="expression" dxfId="747" priority="295">
      <formula>$X$65="TR"</formula>
    </cfRule>
  </conditionalFormatting>
  <conditionalFormatting sqref="W70:X72">
    <cfRule type="expression" dxfId="746" priority="294">
      <formula>$X$70="LA"</formula>
    </cfRule>
  </conditionalFormatting>
  <conditionalFormatting sqref="W70:X74">
    <cfRule type="expression" dxfId="745" priority="293">
      <formula>$X$70="TR"</formula>
    </cfRule>
  </conditionalFormatting>
  <conditionalFormatting sqref="W75:X77">
    <cfRule type="expression" dxfId="744" priority="292">
      <formula>$X$75="LA"</formula>
    </cfRule>
  </conditionalFormatting>
  <conditionalFormatting sqref="W75:X79">
    <cfRule type="expression" dxfId="743" priority="291">
      <formula>$X$75="TR"</formula>
    </cfRule>
  </conditionalFormatting>
  <conditionalFormatting sqref="W80:X82">
    <cfRule type="expression" dxfId="742" priority="290">
      <formula>$X$80="LA"</formula>
    </cfRule>
  </conditionalFormatting>
  <conditionalFormatting sqref="W80:X84">
    <cfRule type="expression" dxfId="741" priority="289">
      <formula>$X$80="TR"</formula>
    </cfRule>
  </conditionalFormatting>
  <conditionalFormatting sqref="O55:O59">
    <cfRule type="expression" dxfId="740" priority="288">
      <formula>$O$55="EF"</formula>
    </cfRule>
  </conditionalFormatting>
  <conditionalFormatting sqref="O60:O64">
    <cfRule type="expression" dxfId="739" priority="287">
      <formula>$O$60="EF"</formula>
    </cfRule>
  </conditionalFormatting>
  <conditionalFormatting sqref="O65:O69">
    <cfRule type="expression" dxfId="738" priority="286">
      <formula>$O$65="EF"</formula>
    </cfRule>
  </conditionalFormatting>
  <conditionalFormatting sqref="O70:O74">
    <cfRule type="expression" dxfId="737" priority="285">
      <formula>$O$70="EF"</formula>
    </cfRule>
  </conditionalFormatting>
  <conditionalFormatting sqref="O75:O79">
    <cfRule type="expression" dxfId="736" priority="284">
      <formula>$O$75="EF"</formula>
    </cfRule>
  </conditionalFormatting>
  <conditionalFormatting sqref="O80:O84">
    <cfRule type="expression" dxfId="735" priority="283">
      <formula>$O$80="EF"</formula>
    </cfRule>
  </conditionalFormatting>
  <conditionalFormatting sqref="T55:T59">
    <cfRule type="expression" dxfId="734" priority="282">
      <formula>$T$55="EF"</formula>
    </cfRule>
  </conditionalFormatting>
  <conditionalFormatting sqref="T60:T64">
    <cfRule type="expression" dxfId="733" priority="281">
      <formula>$T$60="EF"</formula>
    </cfRule>
  </conditionalFormatting>
  <conditionalFormatting sqref="T65:T69">
    <cfRule type="expression" dxfId="732" priority="280">
      <formula>$T$65="EF"</formula>
    </cfRule>
  </conditionalFormatting>
  <conditionalFormatting sqref="T70:T74">
    <cfRule type="expression" dxfId="731" priority="279">
      <formula>$T$70="EF"</formula>
    </cfRule>
  </conditionalFormatting>
  <conditionalFormatting sqref="T75:T79">
    <cfRule type="expression" dxfId="730" priority="278">
      <formula>$T$75="EF"</formula>
    </cfRule>
  </conditionalFormatting>
  <conditionalFormatting sqref="T80:T84">
    <cfRule type="expression" dxfId="729" priority="277">
      <formula>$T$80="EF"</formula>
    </cfRule>
  </conditionalFormatting>
  <conditionalFormatting sqref="Y55:Y59">
    <cfRule type="expression" dxfId="728" priority="276">
      <formula>$Y$55="EF"</formula>
    </cfRule>
  </conditionalFormatting>
  <conditionalFormatting sqref="Y60:Y64">
    <cfRule type="expression" dxfId="727" priority="275">
      <formula>$Y$60="EF"</formula>
    </cfRule>
  </conditionalFormatting>
  <conditionalFormatting sqref="Y65:Y69">
    <cfRule type="expression" dxfId="726" priority="274">
      <formula>$Y$65="EF"</formula>
    </cfRule>
  </conditionalFormatting>
  <conditionalFormatting sqref="Y70:Y74">
    <cfRule type="expression" dxfId="725" priority="273">
      <formula>$Y$70="EF"</formula>
    </cfRule>
  </conditionalFormatting>
  <conditionalFormatting sqref="Y75:Y79">
    <cfRule type="expression" dxfId="724" priority="272">
      <formula>$Y$75="EF"</formula>
    </cfRule>
  </conditionalFormatting>
  <conditionalFormatting sqref="Y80:Y84">
    <cfRule type="expression" dxfId="723" priority="271">
      <formula>$Y$80="EF"</formula>
    </cfRule>
  </conditionalFormatting>
  <conditionalFormatting sqref="K98:L100">
    <cfRule type="expression" dxfId="722" priority="270">
      <formula>$L$98="LA"</formula>
    </cfRule>
  </conditionalFormatting>
  <conditionalFormatting sqref="K98:L102">
    <cfRule type="expression" dxfId="721" priority="269">
      <formula>$L$98="TR"</formula>
    </cfRule>
  </conditionalFormatting>
  <conditionalFormatting sqref="K103:L105">
    <cfRule type="expression" dxfId="720" priority="268">
      <formula>$L$103="LA"</formula>
    </cfRule>
  </conditionalFormatting>
  <conditionalFormatting sqref="K103:L107">
    <cfRule type="expression" dxfId="719" priority="267">
      <formula>$L$103="TR"</formula>
    </cfRule>
  </conditionalFormatting>
  <conditionalFormatting sqref="K108:L110">
    <cfRule type="expression" dxfId="718" priority="266">
      <formula>$L$108="LA"</formula>
    </cfRule>
  </conditionalFormatting>
  <conditionalFormatting sqref="K108:L112">
    <cfRule type="expression" dxfId="717" priority="265">
      <formula>$L$108="TR"</formula>
    </cfRule>
  </conditionalFormatting>
  <conditionalFormatting sqref="K113:L115">
    <cfRule type="expression" dxfId="716" priority="264">
      <formula>$L$113="LA"</formula>
    </cfRule>
  </conditionalFormatting>
  <conditionalFormatting sqref="K113:L117">
    <cfRule type="expression" dxfId="715" priority="263">
      <formula>$L$113="TR"</formula>
    </cfRule>
  </conditionalFormatting>
  <conditionalFormatting sqref="K118:L120">
    <cfRule type="expression" dxfId="714" priority="262">
      <formula>$L$118="LA"</formula>
    </cfRule>
  </conditionalFormatting>
  <conditionalFormatting sqref="K118:L122">
    <cfRule type="expression" dxfId="713" priority="261">
      <formula>$L$118="TR"</formula>
    </cfRule>
  </conditionalFormatting>
  <conditionalFormatting sqref="K123:L125">
    <cfRule type="expression" dxfId="712" priority="260">
      <formula>$L$123="LA"</formula>
    </cfRule>
  </conditionalFormatting>
  <conditionalFormatting sqref="K123:L127">
    <cfRule type="expression" dxfId="711" priority="259">
      <formula>$L$123="TR"</formula>
    </cfRule>
  </conditionalFormatting>
  <conditionalFormatting sqref="P98:Q100">
    <cfRule type="expression" dxfId="710" priority="258">
      <formula>$Q$98="LA"</formula>
    </cfRule>
  </conditionalFormatting>
  <conditionalFormatting sqref="P98:Q102">
    <cfRule type="expression" dxfId="709" priority="257">
      <formula>$Q$98="TR"</formula>
    </cfRule>
  </conditionalFormatting>
  <conditionalFormatting sqref="P103:Q105">
    <cfRule type="expression" dxfId="708" priority="256">
      <formula>$Q$103="LA"</formula>
    </cfRule>
  </conditionalFormatting>
  <conditionalFormatting sqref="P103:Q107">
    <cfRule type="expression" dxfId="707" priority="255">
      <formula>$Q$103="TR"</formula>
    </cfRule>
  </conditionalFormatting>
  <conditionalFormatting sqref="P108:Q110">
    <cfRule type="expression" dxfId="706" priority="254">
      <formula>$Q$108="LA"</formula>
    </cfRule>
  </conditionalFormatting>
  <conditionalFormatting sqref="P108:Q112">
    <cfRule type="expression" dxfId="705" priority="253">
      <formula>$Q$108="TR"</formula>
    </cfRule>
  </conditionalFormatting>
  <conditionalFormatting sqref="P113:Q115">
    <cfRule type="expression" dxfId="704" priority="252">
      <formula>$Q$113="LA"</formula>
    </cfRule>
  </conditionalFormatting>
  <conditionalFormatting sqref="P113:Q117">
    <cfRule type="expression" dxfId="703" priority="251">
      <formula>$Q$113="TR"</formula>
    </cfRule>
  </conditionalFormatting>
  <conditionalFormatting sqref="P118:Q120">
    <cfRule type="expression" dxfId="702" priority="250">
      <formula>$Q$118="LA"</formula>
    </cfRule>
  </conditionalFormatting>
  <conditionalFormatting sqref="P118:Q122">
    <cfRule type="expression" dxfId="701" priority="249">
      <formula>$Q$118="TR"</formula>
    </cfRule>
  </conditionalFormatting>
  <conditionalFormatting sqref="P123:Q125">
    <cfRule type="expression" dxfId="700" priority="248">
      <formula>$Q$123="LA"</formula>
    </cfRule>
  </conditionalFormatting>
  <conditionalFormatting sqref="P123:Q127">
    <cfRule type="expression" dxfId="699" priority="247">
      <formula>$Q$123="TR"</formula>
    </cfRule>
  </conditionalFormatting>
  <conditionalFormatting sqref="U98:V100">
    <cfRule type="expression" dxfId="698" priority="246">
      <formula>$V$98="LA"</formula>
    </cfRule>
  </conditionalFormatting>
  <conditionalFormatting sqref="U98:V102">
    <cfRule type="expression" dxfId="697" priority="245">
      <formula>$V$98="TR"</formula>
    </cfRule>
  </conditionalFormatting>
  <conditionalFormatting sqref="U103:V105">
    <cfRule type="expression" dxfId="696" priority="244">
      <formula>$V$103="LA"</formula>
    </cfRule>
  </conditionalFormatting>
  <conditionalFormatting sqref="U103:V107">
    <cfRule type="expression" dxfId="695" priority="243">
      <formula>$V$103="TR"</formula>
    </cfRule>
  </conditionalFormatting>
  <conditionalFormatting sqref="U108:V110">
    <cfRule type="expression" dxfId="694" priority="242">
      <formula>$V$108="LA"</formula>
    </cfRule>
  </conditionalFormatting>
  <conditionalFormatting sqref="U108:V112">
    <cfRule type="expression" dxfId="693" priority="241">
      <formula>$V$108="TR"</formula>
    </cfRule>
  </conditionalFormatting>
  <conditionalFormatting sqref="U113:V115">
    <cfRule type="expression" dxfId="692" priority="240">
      <formula>$V$113="LA"</formula>
    </cfRule>
  </conditionalFormatting>
  <conditionalFormatting sqref="U113:V117">
    <cfRule type="expression" dxfId="691" priority="239">
      <formula>$V$113="TR"</formula>
    </cfRule>
  </conditionalFormatting>
  <conditionalFormatting sqref="U118:V120">
    <cfRule type="expression" dxfId="690" priority="238">
      <formula>$V$118="LA"</formula>
    </cfRule>
  </conditionalFormatting>
  <conditionalFormatting sqref="U118:V122">
    <cfRule type="expression" dxfId="689" priority="237">
      <formula>$V$118="TR"</formula>
    </cfRule>
  </conditionalFormatting>
  <conditionalFormatting sqref="U123:V125">
    <cfRule type="expression" dxfId="688" priority="236">
      <formula>$V$123="LA"</formula>
    </cfRule>
  </conditionalFormatting>
  <conditionalFormatting sqref="U123:V127">
    <cfRule type="expression" dxfId="687" priority="235">
      <formula>$V$123="TR"</formula>
    </cfRule>
  </conditionalFormatting>
  <conditionalFormatting sqref="M98:N100">
    <cfRule type="expression" dxfId="686" priority="234">
      <formula>$N$98="LA"</formula>
    </cfRule>
  </conditionalFormatting>
  <conditionalFormatting sqref="M98:N102">
    <cfRule type="expression" dxfId="685" priority="233">
      <formula>$N$98="TR"</formula>
    </cfRule>
  </conditionalFormatting>
  <conditionalFormatting sqref="M103:N105">
    <cfRule type="expression" dxfId="684" priority="232">
      <formula>$N$103="LA"</formula>
    </cfRule>
  </conditionalFormatting>
  <conditionalFormatting sqref="M103:N107">
    <cfRule type="expression" dxfId="683" priority="231">
      <formula>$N$103="TR"</formula>
    </cfRule>
  </conditionalFormatting>
  <conditionalFormatting sqref="M108:N110">
    <cfRule type="expression" dxfId="682" priority="230">
      <formula>$N$108="LA"</formula>
    </cfRule>
  </conditionalFormatting>
  <conditionalFormatting sqref="M108:N112">
    <cfRule type="expression" dxfId="681" priority="229">
      <formula>$N$108="TR"</formula>
    </cfRule>
  </conditionalFormatting>
  <conditionalFormatting sqref="M113:N115">
    <cfRule type="expression" dxfId="680" priority="228">
      <formula>$N$113="LA"</formula>
    </cfRule>
  </conditionalFormatting>
  <conditionalFormatting sqref="M113:N117">
    <cfRule type="expression" dxfId="679" priority="227">
      <formula>$N$113="TR"</formula>
    </cfRule>
  </conditionalFormatting>
  <conditionalFormatting sqref="M118:N120">
    <cfRule type="expression" dxfId="678" priority="226">
      <formula>$N$118="LA"</formula>
    </cfRule>
  </conditionalFormatting>
  <conditionalFormatting sqref="M118:N122">
    <cfRule type="expression" dxfId="677" priority="225">
      <formula>$N$118="TR"</formula>
    </cfRule>
  </conditionalFormatting>
  <conditionalFormatting sqref="M123:N125">
    <cfRule type="expression" dxfId="676" priority="224">
      <formula>$N$123="LA"</formula>
    </cfRule>
  </conditionalFormatting>
  <conditionalFormatting sqref="M123:N127">
    <cfRule type="expression" dxfId="675" priority="223">
      <formula>$N$123="TR"</formula>
    </cfRule>
  </conditionalFormatting>
  <conditionalFormatting sqref="R98:S100">
    <cfRule type="expression" dxfId="674" priority="222">
      <formula>$S$98="LA"</formula>
    </cfRule>
  </conditionalFormatting>
  <conditionalFormatting sqref="R98:S102">
    <cfRule type="expression" dxfId="673" priority="221">
      <formula>$S$98="TR"</formula>
    </cfRule>
  </conditionalFormatting>
  <conditionalFormatting sqref="R103:S105">
    <cfRule type="expression" dxfId="672" priority="220">
      <formula>$S$103="LA"</formula>
    </cfRule>
  </conditionalFormatting>
  <conditionalFormatting sqref="R103:S107">
    <cfRule type="expression" dxfId="671" priority="219">
      <formula>$S$103="TR"</formula>
    </cfRule>
  </conditionalFormatting>
  <conditionalFormatting sqref="R108:S110">
    <cfRule type="expression" dxfId="670" priority="218">
      <formula>$S$108="LA"</formula>
    </cfRule>
  </conditionalFormatting>
  <conditionalFormatting sqref="R108:S112">
    <cfRule type="expression" dxfId="669" priority="217">
      <formula>$S$108="TR"</formula>
    </cfRule>
  </conditionalFormatting>
  <conditionalFormatting sqref="R113:S115">
    <cfRule type="expression" dxfId="668" priority="216">
      <formula>$S$113="LA"</formula>
    </cfRule>
  </conditionalFormatting>
  <conditionalFormatting sqref="R113:S117">
    <cfRule type="expression" dxfId="667" priority="215">
      <formula>$S$113="TR"</formula>
    </cfRule>
  </conditionalFormatting>
  <conditionalFormatting sqref="R118:S120">
    <cfRule type="expression" dxfId="666" priority="214">
      <formula>$S$118="LA"</formula>
    </cfRule>
  </conditionalFormatting>
  <conditionalFormatting sqref="R118:S122">
    <cfRule type="expression" dxfId="665" priority="213">
      <formula>$S$118="TR"</formula>
    </cfRule>
  </conditionalFormatting>
  <conditionalFormatting sqref="R123:S125">
    <cfRule type="expression" dxfId="664" priority="212">
      <formula>$S$123="LA"</formula>
    </cfRule>
  </conditionalFormatting>
  <conditionalFormatting sqref="R123:S127">
    <cfRule type="expression" dxfId="663" priority="211">
      <formula>$S$123="TR"</formula>
    </cfRule>
  </conditionalFormatting>
  <conditionalFormatting sqref="W98:X100">
    <cfRule type="expression" dxfId="662" priority="210">
      <formula>$X$98="LA"</formula>
    </cfRule>
  </conditionalFormatting>
  <conditionalFormatting sqref="W98:X102">
    <cfRule type="expression" dxfId="661" priority="209">
      <formula>$X$98="TR"</formula>
    </cfRule>
  </conditionalFormatting>
  <conditionalFormatting sqref="W103:X105">
    <cfRule type="expression" dxfId="660" priority="208">
      <formula>$X$103="LA"</formula>
    </cfRule>
  </conditionalFormatting>
  <conditionalFormatting sqref="W103:X107">
    <cfRule type="expression" dxfId="659" priority="207">
      <formula>$X$103="TR"</formula>
    </cfRule>
  </conditionalFormatting>
  <conditionalFormatting sqref="W108:X110">
    <cfRule type="expression" dxfId="658" priority="206">
      <formula>$X$108="LA"</formula>
    </cfRule>
  </conditionalFormatting>
  <conditionalFormatting sqref="W108:X112">
    <cfRule type="expression" dxfId="657" priority="205">
      <formula>$X$108="TR"</formula>
    </cfRule>
  </conditionalFormatting>
  <conditionalFormatting sqref="W113:X115">
    <cfRule type="expression" dxfId="656" priority="204">
      <formula>$X$113="LA"</formula>
    </cfRule>
  </conditionalFormatting>
  <conditionalFormatting sqref="W113:X117">
    <cfRule type="expression" dxfId="655" priority="203">
      <formula>$X$113="TR"</formula>
    </cfRule>
  </conditionalFormatting>
  <conditionalFormatting sqref="W118:X120">
    <cfRule type="expression" dxfId="654" priority="202">
      <formula>$X$118="LA"</formula>
    </cfRule>
  </conditionalFormatting>
  <conditionalFormatting sqref="W118:X122">
    <cfRule type="expression" dxfId="653" priority="201">
      <formula>$X$118="TR"</formula>
    </cfRule>
  </conditionalFormatting>
  <conditionalFormatting sqref="W123:X125">
    <cfRule type="expression" dxfId="652" priority="200">
      <formula>$X$123="LA"</formula>
    </cfRule>
  </conditionalFormatting>
  <conditionalFormatting sqref="W123:X127">
    <cfRule type="expression" dxfId="651" priority="199">
      <formula>$X$123="TR"</formula>
    </cfRule>
  </conditionalFormatting>
  <conditionalFormatting sqref="O98:O102">
    <cfRule type="expression" dxfId="650" priority="198">
      <formula>$O$98="EF"</formula>
    </cfRule>
  </conditionalFormatting>
  <conditionalFormatting sqref="O103:O107">
    <cfRule type="expression" dxfId="649" priority="197">
      <formula>$O$103="EF"</formula>
    </cfRule>
  </conditionalFormatting>
  <conditionalFormatting sqref="O108:O112">
    <cfRule type="expression" dxfId="648" priority="196">
      <formula>$O$108="EF"</formula>
    </cfRule>
  </conditionalFormatting>
  <conditionalFormatting sqref="O113:O117">
    <cfRule type="expression" dxfId="647" priority="195">
      <formula>$O$113="EF"</formula>
    </cfRule>
  </conditionalFormatting>
  <conditionalFormatting sqref="O118:O122">
    <cfRule type="expression" dxfId="646" priority="194">
      <formula>$O$118="EF"</formula>
    </cfRule>
  </conditionalFormatting>
  <conditionalFormatting sqref="O123:O127">
    <cfRule type="expression" dxfId="645" priority="193">
      <formula>$O$123="EF"</formula>
    </cfRule>
  </conditionalFormatting>
  <conditionalFormatting sqref="T98:T102">
    <cfRule type="expression" dxfId="644" priority="192">
      <formula>$T$98="EF"</formula>
    </cfRule>
  </conditionalFormatting>
  <conditionalFormatting sqref="T103:T107">
    <cfRule type="expression" dxfId="643" priority="191">
      <formula>$T$103="EF"</formula>
    </cfRule>
  </conditionalFormatting>
  <conditionalFormatting sqref="T108:T112">
    <cfRule type="expression" dxfId="642" priority="190">
      <formula>$T$108="EF"</formula>
    </cfRule>
  </conditionalFormatting>
  <conditionalFormatting sqref="T113:T117">
    <cfRule type="expression" dxfId="641" priority="189">
      <formula>$T$113="EF"</formula>
    </cfRule>
  </conditionalFormatting>
  <conditionalFormatting sqref="T118:T122">
    <cfRule type="expression" dxfId="640" priority="188">
      <formula>$T$118="EF"</formula>
    </cfRule>
  </conditionalFormatting>
  <conditionalFormatting sqref="T123:T127">
    <cfRule type="expression" dxfId="639" priority="187">
      <formula>$T$123="EF"</formula>
    </cfRule>
  </conditionalFormatting>
  <conditionalFormatting sqref="Y98:Y102">
    <cfRule type="expression" dxfId="638" priority="186">
      <formula>$Y$98="EF"</formula>
    </cfRule>
  </conditionalFormatting>
  <conditionalFormatting sqref="Y103:Y107">
    <cfRule type="expression" dxfId="637" priority="185">
      <formula>$Y$103="EF"</formula>
    </cfRule>
  </conditionalFormatting>
  <conditionalFormatting sqref="Y108:Y112">
    <cfRule type="expression" dxfId="636" priority="184">
      <formula>$Y$108="EF"</formula>
    </cfRule>
  </conditionalFormatting>
  <conditionalFormatting sqref="Y113:Y117">
    <cfRule type="expression" dxfId="635" priority="183">
      <formula>$Y$113="EF"</formula>
    </cfRule>
  </conditionalFormatting>
  <conditionalFormatting sqref="Y118:Y122">
    <cfRule type="expression" dxfId="634" priority="182">
      <formula>$Y$118="EF"</formula>
    </cfRule>
  </conditionalFormatting>
  <conditionalFormatting sqref="Y123:Y127">
    <cfRule type="expression" dxfId="633" priority="181">
      <formula>$Y$123="EF"</formula>
    </cfRule>
  </conditionalFormatting>
  <conditionalFormatting sqref="K141:L143">
    <cfRule type="expression" dxfId="632" priority="180">
      <formula>$L$141="LA"</formula>
    </cfRule>
  </conditionalFormatting>
  <conditionalFormatting sqref="K141:L145">
    <cfRule type="expression" dxfId="631" priority="179">
      <formula>$L$141="TR"</formula>
    </cfRule>
  </conditionalFormatting>
  <conditionalFormatting sqref="K146:L148">
    <cfRule type="expression" dxfId="630" priority="178">
      <formula>$L$146="LA"</formula>
    </cfRule>
  </conditionalFormatting>
  <conditionalFormatting sqref="K146:L150">
    <cfRule type="expression" dxfId="629" priority="177">
      <formula>$L$146="TR"</formula>
    </cfRule>
  </conditionalFormatting>
  <conditionalFormatting sqref="K151:L153">
    <cfRule type="expression" dxfId="628" priority="176">
      <formula>$L$151="LA"</formula>
    </cfRule>
  </conditionalFormatting>
  <conditionalFormatting sqref="K151:L155">
    <cfRule type="expression" dxfId="627" priority="175">
      <formula>$L$151="TR"</formula>
    </cfRule>
  </conditionalFormatting>
  <conditionalFormatting sqref="K156:L158">
    <cfRule type="expression" dxfId="626" priority="174">
      <formula>$L$156="LA"</formula>
    </cfRule>
  </conditionalFormatting>
  <conditionalFormatting sqref="K156:L160">
    <cfRule type="expression" dxfId="625" priority="173">
      <formula>$L$156="TR"</formula>
    </cfRule>
  </conditionalFormatting>
  <conditionalFormatting sqref="K161:L163">
    <cfRule type="expression" dxfId="624" priority="172">
      <formula>$L$161="LA"</formula>
    </cfRule>
  </conditionalFormatting>
  <conditionalFormatting sqref="K161:L165">
    <cfRule type="expression" dxfId="623" priority="171">
      <formula>$L$161="TR"</formula>
    </cfRule>
  </conditionalFormatting>
  <conditionalFormatting sqref="K166:L168">
    <cfRule type="expression" dxfId="622" priority="170">
      <formula>$L$166="LA"</formula>
    </cfRule>
  </conditionalFormatting>
  <conditionalFormatting sqref="K166:L170">
    <cfRule type="expression" dxfId="621" priority="169">
      <formula>$L$166="TR"</formula>
    </cfRule>
  </conditionalFormatting>
  <conditionalFormatting sqref="P141:Q143">
    <cfRule type="expression" dxfId="620" priority="168">
      <formula>$Q$141="LA"</formula>
    </cfRule>
  </conditionalFormatting>
  <conditionalFormatting sqref="P141:Q145">
    <cfRule type="expression" dxfId="619" priority="167">
      <formula>$Q$141="TR"</formula>
    </cfRule>
  </conditionalFormatting>
  <conditionalFormatting sqref="P146:Q148">
    <cfRule type="expression" dxfId="618" priority="166">
      <formula>$Q$146="LA"</formula>
    </cfRule>
  </conditionalFormatting>
  <conditionalFormatting sqref="P146:Q150">
    <cfRule type="expression" dxfId="617" priority="165">
      <formula>$Q$146="TR"</formula>
    </cfRule>
  </conditionalFormatting>
  <conditionalFormatting sqref="P151:Q153">
    <cfRule type="expression" dxfId="616" priority="164">
      <formula>$Q$151="LA"</formula>
    </cfRule>
  </conditionalFormatting>
  <conditionalFormatting sqref="P151:Q155">
    <cfRule type="expression" dxfId="615" priority="163">
      <formula>$Q$151="TR"</formula>
    </cfRule>
  </conditionalFormatting>
  <conditionalFormatting sqref="P156:Q158">
    <cfRule type="expression" dxfId="614" priority="162">
      <formula>$Q$156="LA"</formula>
    </cfRule>
  </conditionalFormatting>
  <conditionalFormatting sqref="P156:Q160">
    <cfRule type="expression" dxfId="613" priority="161">
      <formula>$Q$156="TR"</formula>
    </cfRule>
  </conditionalFormatting>
  <conditionalFormatting sqref="P161:Q163">
    <cfRule type="expression" dxfId="612" priority="160">
      <formula>$Q$161="LA"</formula>
    </cfRule>
  </conditionalFormatting>
  <conditionalFormatting sqref="P161:Q165">
    <cfRule type="expression" dxfId="611" priority="159">
      <formula>$Q$161="TR"</formula>
    </cfRule>
  </conditionalFormatting>
  <conditionalFormatting sqref="P166:Q168">
    <cfRule type="expression" dxfId="610" priority="158">
      <formula>$Q$166="LA"</formula>
    </cfRule>
  </conditionalFormatting>
  <conditionalFormatting sqref="P166:Q170">
    <cfRule type="expression" dxfId="609" priority="157">
      <formula>$Q$166="TR"</formula>
    </cfRule>
  </conditionalFormatting>
  <conditionalFormatting sqref="U141:V143">
    <cfRule type="expression" dxfId="608" priority="156">
      <formula>$V$141="LA"</formula>
    </cfRule>
  </conditionalFormatting>
  <conditionalFormatting sqref="U141:V145">
    <cfRule type="expression" dxfId="607" priority="155">
      <formula>$V$141="TR"</formula>
    </cfRule>
  </conditionalFormatting>
  <conditionalFormatting sqref="U146:V148">
    <cfRule type="expression" dxfId="606" priority="154">
      <formula>$V$146="LA"</formula>
    </cfRule>
  </conditionalFormatting>
  <conditionalFormatting sqref="U146:V150">
    <cfRule type="expression" dxfId="605" priority="153">
      <formula>$V$146="TR"</formula>
    </cfRule>
  </conditionalFormatting>
  <conditionalFormatting sqref="U151:V153">
    <cfRule type="expression" dxfId="604" priority="152">
      <formula>$V$151="LA"</formula>
    </cfRule>
  </conditionalFormatting>
  <conditionalFormatting sqref="U151:V155">
    <cfRule type="expression" dxfId="603" priority="151">
      <formula>$V$151="TR"</formula>
    </cfRule>
  </conditionalFormatting>
  <conditionalFormatting sqref="U156:V158">
    <cfRule type="expression" dxfId="602" priority="150">
      <formula>$V$156="LA"</formula>
    </cfRule>
  </conditionalFormatting>
  <conditionalFormatting sqref="U156:V160">
    <cfRule type="expression" dxfId="601" priority="149">
      <formula>$V$156="TR"</formula>
    </cfRule>
  </conditionalFormatting>
  <conditionalFormatting sqref="U161:V163">
    <cfRule type="expression" dxfId="600" priority="148">
      <formula>$V$161="LA"</formula>
    </cfRule>
  </conditionalFormatting>
  <conditionalFormatting sqref="U161:V165">
    <cfRule type="expression" dxfId="599" priority="147">
      <formula>$V$161="TR"</formula>
    </cfRule>
  </conditionalFormatting>
  <conditionalFormatting sqref="U166:V168">
    <cfRule type="expression" dxfId="598" priority="146">
      <formula>$V$166="LA"</formula>
    </cfRule>
  </conditionalFormatting>
  <conditionalFormatting sqref="U166:V170">
    <cfRule type="expression" dxfId="597" priority="145">
      <formula>$V$166="TR"</formula>
    </cfRule>
  </conditionalFormatting>
  <conditionalFormatting sqref="M141:N143">
    <cfRule type="expression" dxfId="596" priority="144">
      <formula>$N$141="LA"</formula>
    </cfRule>
  </conditionalFormatting>
  <conditionalFormatting sqref="M141:N145">
    <cfRule type="expression" dxfId="595" priority="143">
      <formula>$N$141="TR"</formula>
    </cfRule>
  </conditionalFormatting>
  <conditionalFormatting sqref="M146:N148">
    <cfRule type="expression" dxfId="594" priority="142">
      <formula>$N$146="LA"</formula>
    </cfRule>
  </conditionalFormatting>
  <conditionalFormatting sqref="M146:N150">
    <cfRule type="expression" dxfId="593" priority="141">
      <formula>$N$146="TR"</formula>
    </cfRule>
  </conditionalFormatting>
  <conditionalFormatting sqref="M151:N153">
    <cfRule type="expression" dxfId="592" priority="140">
      <formula>$N$151="LA"</formula>
    </cfRule>
  </conditionalFormatting>
  <conditionalFormatting sqref="M151:N155">
    <cfRule type="expression" dxfId="591" priority="139">
      <formula>$N$151="TR"</formula>
    </cfRule>
  </conditionalFormatting>
  <conditionalFormatting sqref="M156:N158">
    <cfRule type="expression" dxfId="590" priority="138">
      <formula>$N$156="LA"</formula>
    </cfRule>
  </conditionalFormatting>
  <conditionalFormatting sqref="M156:N160">
    <cfRule type="expression" dxfId="589" priority="137">
      <formula>$N$156="TR"</formula>
    </cfRule>
  </conditionalFormatting>
  <conditionalFormatting sqref="M161:N163">
    <cfRule type="expression" dxfId="588" priority="136">
      <formula>$N$161="LA"</formula>
    </cfRule>
  </conditionalFormatting>
  <conditionalFormatting sqref="M161:N165">
    <cfRule type="expression" dxfId="587" priority="135">
      <formula>$N$161="TR"</formula>
    </cfRule>
  </conditionalFormatting>
  <conditionalFormatting sqref="M166:N168">
    <cfRule type="expression" dxfId="586" priority="134">
      <formula>$N$166="LA"</formula>
    </cfRule>
  </conditionalFormatting>
  <conditionalFormatting sqref="M166:N170">
    <cfRule type="expression" dxfId="585" priority="133">
      <formula>$N$166="TR"</formula>
    </cfRule>
  </conditionalFormatting>
  <conditionalFormatting sqref="R141:S143">
    <cfRule type="expression" dxfId="584" priority="132">
      <formula>$S$141="LA"</formula>
    </cfRule>
  </conditionalFormatting>
  <conditionalFormatting sqref="R141:S145">
    <cfRule type="expression" dxfId="583" priority="131">
      <formula>$S$141="TR"</formula>
    </cfRule>
  </conditionalFormatting>
  <conditionalFormatting sqref="R146:S148">
    <cfRule type="expression" dxfId="582" priority="130">
      <formula>$S$146="LA"</formula>
    </cfRule>
  </conditionalFormatting>
  <conditionalFormatting sqref="R146:S150">
    <cfRule type="expression" dxfId="581" priority="129">
      <formula>$S$146="TR"</formula>
    </cfRule>
  </conditionalFormatting>
  <conditionalFormatting sqref="R151:S153">
    <cfRule type="expression" dxfId="580" priority="128">
      <formula>$S$151="LA"</formula>
    </cfRule>
  </conditionalFormatting>
  <conditionalFormatting sqref="R151:S155">
    <cfRule type="expression" dxfId="579" priority="127">
      <formula>$S$151="TR"</formula>
    </cfRule>
  </conditionalFormatting>
  <conditionalFormatting sqref="R156:S158">
    <cfRule type="expression" dxfId="578" priority="126">
      <formula>$S$156="LA"</formula>
    </cfRule>
  </conditionalFormatting>
  <conditionalFormatting sqref="R156:S160">
    <cfRule type="expression" dxfId="577" priority="125">
      <formula>$S$156="TR"</formula>
    </cfRule>
  </conditionalFormatting>
  <conditionalFormatting sqref="R161:S163">
    <cfRule type="expression" dxfId="576" priority="124">
      <formula>$S$161="LA"</formula>
    </cfRule>
  </conditionalFormatting>
  <conditionalFormatting sqref="R161:S165">
    <cfRule type="expression" dxfId="575" priority="123">
      <formula>$S$161="TR"</formula>
    </cfRule>
  </conditionalFormatting>
  <conditionalFormatting sqref="R166:S168">
    <cfRule type="expression" dxfId="574" priority="122">
      <formula>$S$166="LA"</formula>
    </cfRule>
  </conditionalFormatting>
  <conditionalFormatting sqref="R166:S170">
    <cfRule type="expression" dxfId="573" priority="121">
      <formula>$S$166="TR"</formula>
    </cfRule>
  </conditionalFormatting>
  <conditionalFormatting sqref="W141:X143">
    <cfRule type="expression" dxfId="572" priority="120">
      <formula>$X$141="LA"</formula>
    </cfRule>
  </conditionalFormatting>
  <conditionalFormatting sqref="W141:X145">
    <cfRule type="expression" dxfId="571" priority="119">
      <formula>$X$141="TR"</formula>
    </cfRule>
  </conditionalFormatting>
  <conditionalFormatting sqref="W146:X148">
    <cfRule type="expression" dxfId="570" priority="118">
      <formula>$X$146="LA"</formula>
    </cfRule>
  </conditionalFormatting>
  <conditionalFormatting sqref="W146:X150">
    <cfRule type="expression" dxfId="569" priority="117">
      <formula>$X$146="TR"</formula>
    </cfRule>
  </conditionalFormatting>
  <conditionalFormatting sqref="W151:X153">
    <cfRule type="expression" dxfId="568" priority="116">
      <formula>$X$151="LA"</formula>
    </cfRule>
  </conditionalFormatting>
  <conditionalFormatting sqref="W151:X155">
    <cfRule type="expression" dxfId="567" priority="115">
      <formula>$X$151="TR"</formula>
    </cfRule>
  </conditionalFormatting>
  <conditionalFormatting sqref="W156:X158">
    <cfRule type="expression" dxfId="566" priority="114">
      <formula>$X$156="LA"</formula>
    </cfRule>
  </conditionalFormatting>
  <conditionalFormatting sqref="W156:X160">
    <cfRule type="expression" dxfId="565" priority="113">
      <formula>$X$156="TR"</formula>
    </cfRule>
  </conditionalFormatting>
  <conditionalFormatting sqref="W161:X163">
    <cfRule type="expression" dxfId="564" priority="112">
      <formula>$X$161="LA"</formula>
    </cfRule>
  </conditionalFormatting>
  <conditionalFormatting sqref="W161:X165">
    <cfRule type="expression" dxfId="563" priority="111">
      <formula>$X$161="TR"</formula>
    </cfRule>
  </conditionalFormatting>
  <conditionalFormatting sqref="W166:X168">
    <cfRule type="expression" dxfId="562" priority="110">
      <formula>$X$166="LA"</formula>
    </cfRule>
  </conditionalFormatting>
  <conditionalFormatting sqref="W166:X170">
    <cfRule type="expression" dxfId="561" priority="109">
      <formula>$X$166="TR"</formula>
    </cfRule>
  </conditionalFormatting>
  <conditionalFormatting sqref="O141:O145">
    <cfRule type="expression" dxfId="560" priority="108">
      <formula>$O$141="EF"</formula>
    </cfRule>
  </conditionalFormatting>
  <conditionalFormatting sqref="O146:O150">
    <cfRule type="expression" dxfId="559" priority="107">
      <formula>$O$146="EF"</formula>
    </cfRule>
  </conditionalFormatting>
  <conditionalFormatting sqref="O151:O155">
    <cfRule type="expression" dxfId="558" priority="106">
      <formula>$O$151="EF"</formula>
    </cfRule>
  </conditionalFormatting>
  <conditionalFormatting sqref="O156:O160">
    <cfRule type="expression" dxfId="557" priority="105">
      <formula>$O$156="EF"</formula>
    </cfRule>
  </conditionalFormatting>
  <conditionalFormatting sqref="O161:O165">
    <cfRule type="expression" dxfId="556" priority="104">
      <formula>$O$161="EF"</formula>
    </cfRule>
  </conditionalFormatting>
  <conditionalFormatting sqref="O166:O170">
    <cfRule type="expression" dxfId="555" priority="103">
      <formula>$O$166="EF"</formula>
    </cfRule>
  </conditionalFormatting>
  <conditionalFormatting sqref="T141:T145">
    <cfRule type="expression" dxfId="554" priority="102">
      <formula>$T$141="EF"</formula>
    </cfRule>
  </conditionalFormatting>
  <conditionalFormatting sqref="T146:T150">
    <cfRule type="expression" dxfId="553" priority="101">
      <formula>$T$146="EF"</formula>
    </cfRule>
  </conditionalFormatting>
  <conditionalFormatting sqref="T151:T155">
    <cfRule type="expression" dxfId="552" priority="100">
      <formula>$T$151="EF"</formula>
    </cfRule>
  </conditionalFormatting>
  <conditionalFormatting sqref="T156:T160">
    <cfRule type="expression" dxfId="551" priority="99">
      <formula>$T$156="EF"</formula>
    </cfRule>
  </conditionalFormatting>
  <conditionalFormatting sqref="T161:T165">
    <cfRule type="expression" dxfId="550" priority="98">
      <formula>$T$161="EF"</formula>
    </cfRule>
  </conditionalFormatting>
  <conditionalFormatting sqref="T166:T170">
    <cfRule type="expression" dxfId="549" priority="97">
      <formula>$T$166="EF"</formula>
    </cfRule>
  </conditionalFormatting>
  <conditionalFormatting sqref="Y141:Y145">
    <cfRule type="expression" dxfId="548" priority="96">
      <formula>$Y$141="EF"</formula>
    </cfRule>
  </conditionalFormatting>
  <conditionalFormatting sqref="Y146:Y150">
    <cfRule type="expression" dxfId="547" priority="95">
      <formula>$Y$146="EF"</formula>
    </cfRule>
  </conditionalFormatting>
  <conditionalFormatting sqref="Y151:Y155">
    <cfRule type="expression" dxfId="546" priority="94">
      <formula>$Y$151="EF"</formula>
    </cfRule>
  </conditionalFormatting>
  <conditionalFormatting sqref="Y156:Y160">
    <cfRule type="expression" dxfId="545" priority="93">
      <formula>$Y$156="EF"</formula>
    </cfRule>
  </conditionalFormatting>
  <conditionalFormatting sqref="Y161:Y165">
    <cfRule type="expression" dxfId="544" priority="92">
      <formula>$Y$161="EF"</formula>
    </cfRule>
  </conditionalFormatting>
  <conditionalFormatting sqref="Y166:Y170">
    <cfRule type="expression" dxfId="543" priority="91">
      <formula>$Y$166="EF"</formula>
    </cfRule>
  </conditionalFormatting>
  <conditionalFormatting sqref="K184:L186">
    <cfRule type="expression" dxfId="542" priority="90">
      <formula>$L$184="LA"</formula>
    </cfRule>
  </conditionalFormatting>
  <conditionalFormatting sqref="K184:L188">
    <cfRule type="expression" dxfId="541" priority="89">
      <formula>$L$184="TR"</formula>
    </cfRule>
  </conditionalFormatting>
  <conditionalFormatting sqref="K189:L191">
    <cfRule type="expression" dxfId="540" priority="88">
      <formula>$L$189="LA"</formula>
    </cfRule>
  </conditionalFormatting>
  <conditionalFormatting sqref="K189:L193">
    <cfRule type="expression" dxfId="539" priority="87">
      <formula>$L$189="TR"</formula>
    </cfRule>
  </conditionalFormatting>
  <conditionalFormatting sqref="K194:L196">
    <cfRule type="expression" dxfId="538" priority="86">
      <formula>$L$194="LA"</formula>
    </cfRule>
  </conditionalFormatting>
  <conditionalFormatting sqref="K194:L198">
    <cfRule type="expression" dxfId="537" priority="85">
      <formula>$L$194="TR"</formula>
    </cfRule>
  </conditionalFormatting>
  <conditionalFormatting sqref="K199:L201">
    <cfRule type="expression" dxfId="536" priority="84">
      <formula>$L$199="LA"</formula>
    </cfRule>
  </conditionalFormatting>
  <conditionalFormatting sqref="K199:L203">
    <cfRule type="expression" dxfId="535" priority="83">
      <formula>$L$199="TR"</formula>
    </cfRule>
  </conditionalFormatting>
  <conditionalFormatting sqref="K204:L206">
    <cfRule type="expression" dxfId="534" priority="82">
      <formula>$L$204="LA"</formula>
    </cfRule>
  </conditionalFormatting>
  <conditionalFormatting sqref="K204:L208">
    <cfRule type="expression" dxfId="533" priority="81">
      <formula>$L$204="TR"</formula>
    </cfRule>
  </conditionalFormatting>
  <conditionalFormatting sqref="K209:L211">
    <cfRule type="expression" dxfId="532" priority="80">
      <formula>$L$209="LA"</formula>
    </cfRule>
  </conditionalFormatting>
  <conditionalFormatting sqref="K209:L213">
    <cfRule type="expression" dxfId="531" priority="79">
      <formula>$L$209="TR"</formula>
    </cfRule>
  </conditionalFormatting>
  <conditionalFormatting sqref="P184:Q186">
    <cfRule type="expression" dxfId="530" priority="78">
      <formula>$Q$184="LA"</formula>
    </cfRule>
  </conditionalFormatting>
  <conditionalFormatting sqref="P184:Q188">
    <cfRule type="expression" dxfId="529" priority="77">
      <formula>$Q$184="TR"</formula>
    </cfRule>
  </conditionalFormatting>
  <conditionalFormatting sqref="P189:Q191">
    <cfRule type="expression" dxfId="528" priority="76">
      <formula>$Q$189="LA"</formula>
    </cfRule>
  </conditionalFormatting>
  <conditionalFormatting sqref="P189:Q193">
    <cfRule type="expression" dxfId="527" priority="75">
      <formula>$Q$189="TR"</formula>
    </cfRule>
  </conditionalFormatting>
  <conditionalFormatting sqref="P194:Q196">
    <cfRule type="expression" dxfId="526" priority="74">
      <formula>$Q$194="LA"</formula>
    </cfRule>
  </conditionalFormatting>
  <conditionalFormatting sqref="P194:Q198">
    <cfRule type="expression" dxfId="525" priority="73">
      <formula>$Q$194="TR"</formula>
    </cfRule>
  </conditionalFormatting>
  <conditionalFormatting sqref="P199:Q201">
    <cfRule type="expression" dxfId="524" priority="72">
      <formula>$Q$199="LA"</formula>
    </cfRule>
  </conditionalFormatting>
  <conditionalFormatting sqref="P199:Q203">
    <cfRule type="expression" dxfId="523" priority="71">
      <formula>$Q$199="TR"</formula>
    </cfRule>
  </conditionalFormatting>
  <conditionalFormatting sqref="P204:Q206">
    <cfRule type="expression" dxfId="522" priority="70">
      <formula>$Q$204="LA"</formula>
    </cfRule>
  </conditionalFormatting>
  <conditionalFormatting sqref="P204:Q208">
    <cfRule type="expression" dxfId="521" priority="69">
      <formula>$Q$204="TR"</formula>
    </cfRule>
  </conditionalFormatting>
  <conditionalFormatting sqref="P209:Q211">
    <cfRule type="expression" dxfId="520" priority="68">
      <formula>$Q$209="LA"</formula>
    </cfRule>
  </conditionalFormatting>
  <conditionalFormatting sqref="P209:Q213">
    <cfRule type="expression" dxfId="519" priority="67">
      <formula>$Q$209="TR"</formula>
    </cfRule>
  </conditionalFormatting>
  <conditionalFormatting sqref="U184:V186">
    <cfRule type="expression" dxfId="518" priority="66">
      <formula>$V$184="LA"</formula>
    </cfRule>
  </conditionalFormatting>
  <conditionalFormatting sqref="U184:V188">
    <cfRule type="expression" dxfId="517" priority="65">
      <formula>$V$184="TR"</formula>
    </cfRule>
  </conditionalFormatting>
  <conditionalFormatting sqref="U189:V191">
    <cfRule type="expression" dxfId="516" priority="64">
      <formula>$V$189="LA"</formula>
    </cfRule>
  </conditionalFormatting>
  <conditionalFormatting sqref="U189:V193">
    <cfRule type="expression" dxfId="515" priority="63">
      <formula>$V$189="TR"</formula>
    </cfRule>
  </conditionalFormatting>
  <conditionalFormatting sqref="U194:V196">
    <cfRule type="expression" dxfId="514" priority="62">
      <formula>$V$194="LA"</formula>
    </cfRule>
  </conditionalFormatting>
  <conditionalFormatting sqref="U194:V198">
    <cfRule type="expression" dxfId="513" priority="61">
      <formula>$V$194="TR"</formula>
    </cfRule>
  </conditionalFormatting>
  <conditionalFormatting sqref="U199:V201">
    <cfRule type="expression" dxfId="512" priority="60">
      <formula>$V$199="LA"</formula>
    </cfRule>
  </conditionalFormatting>
  <conditionalFormatting sqref="U199:V203">
    <cfRule type="expression" dxfId="511" priority="59">
      <formula>$V$199="TR"</formula>
    </cfRule>
  </conditionalFormatting>
  <conditionalFormatting sqref="U204:V206">
    <cfRule type="expression" dxfId="510" priority="58">
      <formula>$V$204="LA"</formula>
    </cfRule>
  </conditionalFormatting>
  <conditionalFormatting sqref="U204:V208">
    <cfRule type="expression" dxfId="509" priority="57">
      <formula>$V$204="TR"</formula>
    </cfRule>
  </conditionalFormatting>
  <conditionalFormatting sqref="U209:V211">
    <cfRule type="expression" dxfId="508" priority="56">
      <formula>$V$209="LA"</formula>
    </cfRule>
  </conditionalFormatting>
  <conditionalFormatting sqref="U209:V213">
    <cfRule type="expression" dxfId="507" priority="55">
      <formula>$V$209="TR"</formula>
    </cfRule>
  </conditionalFormatting>
  <conditionalFormatting sqref="M184:N186">
    <cfRule type="expression" dxfId="506" priority="54">
      <formula>$N$184="LA"</formula>
    </cfRule>
  </conditionalFormatting>
  <conditionalFormatting sqref="M184:N188">
    <cfRule type="expression" dxfId="505" priority="53">
      <formula>$N$184="TR"</formula>
    </cfRule>
  </conditionalFormatting>
  <conditionalFormatting sqref="M189:N191">
    <cfRule type="expression" dxfId="504" priority="52">
      <formula>$N$189="LA"</formula>
    </cfRule>
  </conditionalFormatting>
  <conditionalFormatting sqref="M189:N193">
    <cfRule type="expression" dxfId="503" priority="51">
      <formula>$N$189="TR"</formula>
    </cfRule>
  </conditionalFormatting>
  <conditionalFormatting sqref="M194:N196">
    <cfRule type="expression" dxfId="502" priority="50">
      <formula>$N$194="LA"</formula>
    </cfRule>
  </conditionalFormatting>
  <conditionalFormatting sqref="M194:N198">
    <cfRule type="expression" dxfId="501" priority="49">
      <formula>$N$194="TR"</formula>
    </cfRule>
  </conditionalFormatting>
  <conditionalFormatting sqref="M199:N201">
    <cfRule type="expression" dxfId="500" priority="48">
      <formula>$N$199="LA"</formula>
    </cfRule>
  </conditionalFormatting>
  <conditionalFormatting sqref="M199:N203">
    <cfRule type="expression" dxfId="499" priority="47">
      <formula>$N$199="TR"</formula>
    </cfRule>
  </conditionalFormatting>
  <conditionalFormatting sqref="M204:N206">
    <cfRule type="expression" dxfId="498" priority="46">
      <formula>$N$204="LA"</formula>
    </cfRule>
  </conditionalFormatting>
  <conditionalFormatting sqref="M204:N208">
    <cfRule type="expression" dxfId="497" priority="45">
      <formula>$N$204="TR"</formula>
    </cfRule>
  </conditionalFormatting>
  <conditionalFormatting sqref="M209:N211">
    <cfRule type="expression" dxfId="496" priority="44">
      <formula>$N$209="LA"</formula>
    </cfRule>
  </conditionalFormatting>
  <conditionalFormatting sqref="M209:N213">
    <cfRule type="expression" dxfId="495" priority="43">
      <formula>$N$209="TR"</formula>
    </cfRule>
  </conditionalFormatting>
  <conditionalFormatting sqref="R184:S186">
    <cfRule type="expression" dxfId="494" priority="42">
      <formula>$S$184="LA"</formula>
    </cfRule>
  </conditionalFormatting>
  <conditionalFormatting sqref="R184:S188">
    <cfRule type="expression" dxfId="493" priority="41">
      <formula>$S$184="TR"</formula>
    </cfRule>
  </conditionalFormatting>
  <conditionalFormatting sqref="R189:S191">
    <cfRule type="expression" dxfId="492" priority="40">
      <formula>$S$189="LA"</formula>
    </cfRule>
  </conditionalFormatting>
  <conditionalFormatting sqref="R189:S193">
    <cfRule type="expression" dxfId="491" priority="39">
      <formula>$S$189="TR"</formula>
    </cfRule>
  </conditionalFormatting>
  <conditionalFormatting sqref="R194:S196">
    <cfRule type="expression" dxfId="490" priority="38">
      <formula>$S$194="LA"</formula>
    </cfRule>
  </conditionalFormatting>
  <conditionalFormatting sqref="R194:S198">
    <cfRule type="expression" dxfId="489" priority="37">
      <formula>$S$194="TR"</formula>
    </cfRule>
  </conditionalFormatting>
  <conditionalFormatting sqref="R199:S201">
    <cfRule type="expression" dxfId="488" priority="36">
      <formula>$S$199="LA"</formula>
    </cfRule>
  </conditionalFormatting>
  <conditionalFormatting sqref="R199:S203">
    <cfRule type="expression" dxfId="487" priority="35">
      <formula>$S$199="TR"</formula>
    </cfRule>
  </conditionalFormatting>
  <conditionalFormatting sqref="R204:S206">
    <cfRule type="expression" dxfId="486" priority="34">
      <formula>$S$204="LA"</formula>
    </cfRule>
  </conditionalFormatting>
  <conditionalFormatting sqref="R204:S208">
    <cfRule type="expression" dxfId="485" priority="33">
      <formula>$S$204="TR"</formula>
    </cfRule>
  </conditionalFormatting>
  <conditionalFormatting sqref="R209:S211">
    <cfRule type="expression" dxfId="484" priority="32">
      <formula>$S$209="LA"</formula>
    </cfRule>
  </conditionalFormatting>
  <conditionalFormatting sqref="R209:S213">
    <cfRule type="expression" dxfId="483" priority="31">
      <formula>$S$209="TR"</formula>
    </cfRule>
  </conditionalFormatting>
  <conditionalFormatting sqref="W184:X186">
    <cfRule type="expression" dxfId="482" priority="30">
      <formula>$X$184="LA"</formula>
    </cfRule>
  </conditionalFormatting>
  <conditionalFormatting sqref="W184:X188">
    <cfRule type="expression" dxfId="481" priority="29">
      <formula>$X$184="LA"</formula>
    </cfRule>
  </conditionalFormatting>
  <conditionalFormatting sqref="W189:X191">
    <cfRule type="expression" dxfId="480" priority="28">
      <formula>$X$189="LA"</formula>
    </cfRule>
  </conditionalFormatting>
  <conditionalFormatting sqref="W189:X193">
    <cfRule type="expression" dxfId="479" priority="27">
      <formula>$X$189="TR"</formula>
    </cfRule>
  </conditionalFormatting>
  <conditionalFormatting sqref="W194:X196">
    <cfRule type="expression" dxfId="478" priority="26">
      <formula>$X$194="LA"</formula>
    </cfRule>
  </conditionalFormatting>
  <conditionalFormatting sqref="W194:X198">
    <cfRule type="expression" dxfId="477" priority="25">
      <formula>$X$194="TR"</formula>
    </cfRule>
  </conditionalFormatting>
  <conditionalFormatting sqref="W199:X201">
    <cfRule type="expression" dxfId="476" priority="24">
      <formula>$X$199="LA"</formula>
    </cfRule>
  </conditionalFormatting>
  <conditionalFormatting sqref="W199:X203">
    <cfRule type="expression" dxfId="475" priority="23">
      <formula>$X$199="TR"</formula>
    </cfRule>
  </conditionalFormatting>
  <conditionalFormatting sqref="W204:X206">
    <cfRule type="expression" dxfId="474" priority="22">
      <formula>$X$204="LA"</formula>
    </cfRule>
  </conditionalFormatting>
  <conditionalFormatting sqref="W204:X208">
    <cfRule type="expression" dxfId="473" priority="21">
      <formula>$X$204="TR"</formula>
    </cfRule>
  </conditionalFormatting>
  <conditionalFormatting sqref="W209:X211">
    <cfRule type="expression" dxfId="472" priority="20">
      <formula>$X$209="LA"</formula>
    </cfRule>
  </conditionalFormatting>
  <conditionalFormatting sqref="W209:X213">
    <cfRule type="expression" dxfId="471" priority="19">
      <formula>$X$209="TR"</formula>
    </cfRule>
  </conditionalFormatting>
  <conditionalFormatting sqref="O184:O188">
    <cfRule type="expression" dxfId="470" priority="18">
      <formula>$O$184="EF"</formula>
    </cfRule>
  </conditionalFormatting>
  <conditionalFormatting sqref="O189:O193">
    <cfRule type="expression" dxfId="469" priority="17">
      <formula>$O$189="EF"</formula>
    </cfRule>
  </conditionalFormatting>
  <conditionalFormatting sqref="O194:O198">
    <cfRule type="expression" dxfId="468" priority="16">
      <formula>$O$194="EF"</formula>
    </cfRule>
  </conditionalFormatting>
  <conditionalFormatting sqref="O199:O203">
    <cfRule type="expression" dxfId="467" priority="15">
      <formula>$O$199="EF"</formula>
    </cfRule>
  </conditionalFormatting>
  <conditionalFormatting sqref="O204:O208">
    <cfRule type="expression" dxfId="466" priority="14">
      <formula>$O$204="EF"</formula>
    </cfRule>
  </conditionalFormatting>
  <conditionalFormatting sqref="O209:O213">
    <cfRule type="expression" dxfId="465" priority="13">
      <formula>$O$209="EF"</formula>
    </cfRule>
  </conditionalFormatting>
  <conditionalFormatting sqref="T184:T188">
    <cfRule type="expression" dxfId="464" priority="12">
      <formula>$T$184="EF"</formula>
    </cfRule>
  </conditionalFormatting>
  <conditionalFormatting sqref="T189:T193">
    <cfRule type="expression" dxfId="463" priority="11">
      <formula>$T$189="EF"</formula>
    </cfRule>
  </conditionalFormatting>
  <conditionalFormatting sqref="T194:T198">
    <cfRule type="expression" dxfId="462" priority="10">
      <formula>$T$194="EF"</formula>
    </cfRule>
  </conditionalFormatting>
  <conditionalFormatting sqref="T199:T203">
    <cfRule type="expression" dxfId="461" priority="9">
      <formula>$T$199="EF"</formula>
    </cfRule>
  </conditionalFormatting>
  <conditionalFormatting sqref="T204:T208">
    <cfRule type="expression" dxfId="460" priority="8">
      <formula>$T$204="EF"</formula>
    </cfRule>
  </conditionalFormatting>
  <conditionalFormatting sqref="T209:T213">
    <cfRule type="expression" dxfId="459" priority="7">
      <formula>$T$209="EF"</formula>
    </cfRule>
  </conditionalFormatting>
  <conditionalFormatting sqref="Y184:Y188">
    <cfRule type="expression" dxfId="458" priority="6">
      <formula>$Y$184="EF"</formula>
    </cfRule>
  </conditionalFormatting>
  <conditionalFormatting sqref="Y189:Y193">
    <cfRule type="expression" dxfId="457" priority="5">
      <formula>$Y$189="EF"</formula>
    </cfRule>
  </conditionalFormatting>
  <conditionalFormatting sqref="Y194:Y198">
    <cfRule type="expression" dxfId="456" priority="4">
      <formula>$Y$194="EF"</formula>
    </cfRule>
  </conditionalFormatting>
  <conditionalFormatting sqref="Y199:Y203">
    <cfRule type="expression" dxfId="455" priority="3">
      <formula>$Y$199="EF"</formula>
    </cfRule>
  </conditionalFormatting>
  <conditionalFormatting sqref="Y204:Y208">
    <cfRule type="expression" dxfId="454" priority="2">
      <formula>$Y$204="EF"</formula>
    </cfRule>
  </conditionalFormatting>
  <conditionalFormatting sqref="Y209:Y213">
    <cfRule type="expression" dxfId="453" priority="1">
      <formula>$Y$209="EF"</formula>
    </cfRule>
  </conditionalFormatting>
  <dataValidations count="2">
    <dataValidation type="list" allowBlank="1" showInputMessage="1" showErrorMessage="1" sqref="O12 O17 O22 O27 O32 O37 T12 T17 T22 T27 T32 T37 Y12 Y17 Y22 Y27 Y32 Y37 O55 O60 O65 O70 O75 O80 T55 T60 T65 T70 T75 T80 Y55 Y60 Y65 Y70 Y75 Y80 O98 O103 O108 O113 O118 O123 T98 T103 T108 T113 T118 T123 Y98 Y103 Y108 Y113 Y118 Y123 O141 O146 O151 O156 O161 O166 T141 T146 T151 T156 T161 T166 Y141 Y146 Y151 Y156 Y161 Y166 O184 O189 O194 O199 O204 O209 T184 T189 T194 T199 T204 T209 Y184 Y189 Y194 Y199 Y204 Y209">
      <formula1>"EF"</formula1>
    </dataValidation>
    <dataValidation type="list" allowBlank="1" showInputMessage="1" showErrorMessage="1" sqref="N12 V37 V32 L17 L22 L27 L32 L37 Q12 Q17 Q22 Q27 Q32 Q37 V12 V17 V22 V27 L12 L55 Q55 V55 L60 Q60 V60 L65 Q65 V65 L70 Q70 V70 L75 Q75 V75 L80 Q80 V80 L98 Q98 V98 L103 Q103 V103 L108 Q108 V108 L113 Q113 V113 L118 Q118 V118 L123 Q123 V123 L141 Q141 V141 L146 Q146 V146 L151 Q151 V151 L156 Q156 V156 L161 Q161 V161 L166 Q166 V166 L184 Q184 V184 L189 Q189 V189 L194 Q194 V194 L199 Q199 V199 L204 Q204 V204 L209 Q209 V209 N17 N22 N27 N32 N37 S12 S17 S22 S27 S32 S37 X12 X17 X22 X27 X32 X37 N55 S55 X55 N60 S60 X60 N65 S65 X65 N70 S70 X70 N75 S75 X75 N80 S80 X80 N98 S98 X98 N103 S103 X103 N108 S108 X108 N113 S113 X113 N118 S118 X118 N123 S123 X123 N141 S141 X141 N146 S146 X146 N151 S151 X151 N156 S156 X156 N161 S161 X161 N166 S166 X166 N184 S184 X184 N189 S189 X189 N194 S194 X194 N199 S199 X199 N204 S204 X204 N209 S209 X209">
      <formula1>"LA,TR"</formula1>
    </dataValidation>
  </dataValidations>
  <printOptions horizontalCentered="1" verticalCentered="1"/>
  <pageMargins left="0.70866141732283472" right="0.70866141732283472" top="0.74803149606299213" bottom="0.74803149606299213" header="0.31496062992125984" footer="0.31496062992125984"/>
  <pageSetup paperSize="9" scale="67" fitToHeight="5" orientation="landscape"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213"/>
  <sheetViews>
    <sheetView showGridLines="0" topLeftCell="A79" zoomScale="80" zoomScaleNormal="80" workbookViewId="0">
      <selection activeCell="K210" sqref="K210"/>
    </sheetView>
  </sheetViews>
  <sheetFormatPr baseColWidth="10" defaultRowHeight="15" x14ac:dyDescent="0.25"/>
  <cols>
    <col min="1" max="1" width="11.42578125" style="1" customWidth="1"/>
    <col min="2" max="2" width="6" style="1" customWidth="1"/>
    <col min="3" max="3" width="8.5703125" style="1" customWidth="1"/>
    <col min="4" max="4" width="8.7109375" style="1" customWidth="1"/>
    <col min="5" max="5" width="4" style="1" customWidth="1"/>
    <col min="6" max="6" width="11.42578125" style="1"/>
    <col min="7" max="7" width="6" style="1" customWidth="1"/>
    <col min="8" max="8" width="8.5703125" style="1" customWidth="1"/>
    <col min="9" max="9" width="8.7109375" style="1" customWidth="1"/>
    <col min="10" max="10" width="4" style="1" customWidth="1"/>
    <col min="11" max="11" width="11.42578125" style="1" customWidth="1"/>
    <col min="12" max="12" width="6" style="1" customWidth="1"/>
    <col min="13" max="13" width="8.5703125" style="1" customWidth="1"/>
    <col min="14" max="14" width="8.7109375" style="1" customWidth="1"/>
    <col min="15" max="15" width="4" style="1" customWidth="1"/>
    <col min="16" max="16" width="11.42578125" style="1"/>
    <col min="17" max="17" width="6" style="1" customWidth="1"/>
    <col min="18" max="18" width="8.5703125" style="1" customWidth="1"/>
    <col min="19" max="19" width="8.7109375" style="1" customWidth="1"/>
    <col min="20" max="20" width="4" style="1" customWidth="1"/>
    <col min="21" max="21" width="11.42578125" style="1"/>
    <col min="22" max="22" width="6" style="1" customWidth="1"/>
    <col min="23" max="23" width="8.5703125" style="1" customWidth="1"/>
    <col min="24" max="24" width="8.7109375" style="1" customWidth="1"/>
    <col min="25" max="25" width="4" style="1" customWidth="1"/>
    <col min="26" max="26" width="16.42578125" style="1" bestFit="1" customWidth="1"/>
    <col min="27" max="27" width="11.42578125" style="1" customWidth="1"/>
    <col min="28" max="36" width="0" style="1" hidden="1" customWidth="1"/>
    <col min="37" max="16384" width="11.42578125" style="1"/>
  </cols>
  <sheetData>
    <row r="1" spans="1:36" ht="62.25" thickBot="1" x14ac:dyDescent="0.95">
      <c r="A1" s="159">
        <v>42513</v>
      </c>
      <c r="B1" s="160"/>
      <c r="C1" s="160"/>
      <c r="D1" s="160"/>
      <c r="E1" s="160"/>
      <c r="F1" s="160"/>
      <c r="G1" s="160"/>
      <c r="H1" s="160"/>
      <c r="I1" s="160"/>
      <c r="J1" s="160"/>
      <c r="K1" s="160"/>
      <c r="L1" s="160"/>
      <c r="M1" s="160"/>
      <c r="N1" s="160"/>
      <c r="O1" s="160"/>
      <c r="P1" s="160"/>
      <c r="Q1" s="160"/>
      <c r="R1" s="160"/>
      <c r="S1" s="160"/>
      <c r="T1" s="160"/>
      <c r="U1" s="160"/>
      <c r="V1" s="160"/>
      <c r="W1" s="160"/>
      <c r="X1" s="160"/>
      <c r="Y1" s="161"/>
    </row>
    <row r="2" spans="1:36" ht="21" customHeight="1" x14ac:dyDescent="0.9">
      <c r="A2" s="2"/>
      <c r="B2" s="2"/>
      <c r="C2" s="2"/>
      <c r="D2" s="2"/>
      <c r="E2" s="2"/>
      <c r="F2" s="2"/>
      <c r="G2" s="2"/>
      <c r="H2" s="2"/>
      <c r="I2" s="2"/>
      <c r="J2" s="2"/>
      <c r="K2" s="2"/>
      <c r="L2" s="2"/>
      <c r="M2" s="2"/>
      <c r="N2" s="2"/>
      <c r="O2" s="2"/>
      <c r="P2" s="2"/>
      <c r="Q2" s="2"/>
      <c r="R2" s="2"/>
      <c r="S2" s="2"/>
      <c r="T2" s="2"/>
      <c r="U2" s="2"/>
      <c r="V2" s="2"/>
      <c r="W2" s="2"/>
      <c r="X2" s="2"/>
      <c r="Y2" s="2"/>
    </row>
    <row r="3" spans="1:36" ht="21" customHeight="1" x14ac:dyDescent="0.9">
      <c r="A3" s="2"/>
      <c r="B3" s="2"/>
      <c r="C3" s="2"/>
      <c r="D3" s="2"/>
      <c r="E3" s="2"/>
      <c r="F3" s="2"/>
      <c r="G3" s="2"/>
      <c r="H3" s="2"/>
      <c r="I3" s="2"/>
      <c r="J3" s="2"/>
      <c r="K3" s="2"/>
      <c r="L3" s="2"/>
      <c r="M3" s="2"/>
      <c r="N3" s="2"/>
      <c r="O3" s="2"/>
      <c r="P3" s="2"/>
      <c r="Q3" s="2"/>
      <c r="R3" s="2"/>
      <c r="S3" s="2"/>
      <c r="T3" s="2"/>
      <c r="U3" s="2"/>
      <c r="V3" s="2"/>
      <c r="W3" s="2"/>
      <c r="X3" s="2"/>
      <c r="Y3" s="2"/>
    </row>
    <row r="4" spans="1:36" ht="21" x14ac:dyDescent="0.35">
      <c r="A4" s="162" t="s">
        <v>0</v>
      </c>
      <c r="B4" s="162"/>
      <c r="C4" s="162"/>
      <c r="D4" s="162"/>
      <c r="E4" s="51"/>
      <c r="F4" s="162" t="s">
        <v>1</v>
      </c>
      <c r="G4" s="162"/>
      <c r="H4" s="162"/>
      <c r="I4" s="162"/>
      <c r="J4" s="51"/>
      <c r="K4" s="162" t="s">
        <v>2</v>
      </c>
      <c r="L4" s="162"/>
      <c r="M4" s="162"/>
      <c r="N4" s="162"/>
      <c r="O4" s="51"/>
      <c r="P4" s="162" t="s">
        <v>3</v>
      </c>
      <c r="Q4" s="162"/>
      <c r="R4" s="162"/>
      <c r="S4" s="162"/>
      <c r="T4" s="51"/>
      <c r="U4" s="162" t="s">
        <v>4</v>
      </c>
      <c r="V4" s="162"/>
      <c r="W4" s="162"/>
      <c r="X4" s="162"/>
      <c r="Y4" s="51"/>
    </row>
    <row r="5" spans="1:36" x14ac:dyDescent="0.25">
      <c r="A5" s="3" t="s">
        <v>5</v>
      </c>
      <c r="B5" s="3"/>
      <c r="C5" s="3"/>
      <c r="D5" s="3">
        <f>SUM(G16,L16,L21,L26,L31,L36,L41,Q16,Q21,Q26,Q31,Q36,Q41,V16,V21,V26,V31,V36,V41)</f>
        <v>29.131000000000004</v>
      </c>
      <c r="E5" s="4"/>
      <c r="F5" s="5" t="s">
        <v>6</v>
      </c>
      <c r="G5" s="5"/>
      <c r="H5" s="5"/>
      <c r="I5" s="5">
        <f>SUM(I14,N14,N19,N24,N29,N34,N39,S14,S19,S24,S29,S34,S39,X14,X19,X24,X29,X34,X39)</f>
        <v>695</v>
      </c>
      <c r="J5" s="4"/>
      <c r="K5" s="6" t="s">
        <v>7</v>
      </c>
      <c r="L5" s="6"/>
      <c r="M5" s="6"/>
      <c r="N5" s="6">
        <f>AB12</f>
        <v>1146</v>
      </c>
      <c r="O5" s="4"/>
      <c r="P5" s="7" t="s">
        <v>8</v>
      </c>
      <c r="Q5" s="8"/>
      <c r="R5" s="8"/>
      <c r="S5" s="8">
        <f>AE12</f>
        <v>695</v>
      </c>
      <c r="T5" s="4"/>
      <c r="U5" s="9" t="s">
        <v>9</v>
      </c>
      <c r="V5" s="9"/>
      <c r="W5" s="9"/>
      <c r="X5" s="9">
        <f>AG12-AI12</f>
        <v>12</v>
      </c>
      <c r="Y5" s="4"/>
      <c r="AB5" s="9" t="s">
        <v>9</v>
      </c>
      <c r="AC5" s="9"/>
      <c r="AD5" s="9">
        <f>SUM(X5,X48,X91,X134,X177,X220)</f>
        <v>24</v>
      </c>
    </row>
    <row r="6" spans="1:36" x14ac:dyDescent="0.25">
      <c r="A6" s="10" t="s">
        <v>10</v>
      </c>
      <c r="B6" s="10"/>
      <c r="C6" s="10"/>
      <c r="D6" s="10">
        <f>SUM(G14,L14,L19,L24,L29,L34,L39,Q14,Q19,Q24,Q29,Q34,Q39,V14,V19,V24,V29,V34,V39)</f>
        <v>1146</v>
      </c>
      <c r="F6" s="5" t="s">
        <v>11</v>
      </c>
      <c r="G6" s="5"/>
      <c r="H6" s="5"/>
      <c r="I6" s="5">
        <f>D6-I5</f>
        <v>451</v>
      </c>
      <c r="K6" s="6" t="s">
        <v>12</v>
      </c>
      <c r="L6" s="6"/>
      <c r="M6" s="6"/>
      <c r="N6" s="6">
        <f>AC12</f>
        <v>355</v>
      </c>
      <c r="P6" s="8" t="s">
        <v>13</v>
      </c>
      <c r="Q6" s="8"/>
      <c r="R6" s="8"/>
      <c r="S6" s="11">
        <f>AF12-AE12</f>
        <v>0</v>
      </c>
      <c r="U6" s="9" t="s">
        <v>14</v>
      </c>
      <c r="V6" s="9"/>
      <c r="W6" s="9"/>
      <c r="X6" s="9">
        <f>AH12-AJ12</f>
        <v>955</v>
      </c>
      <c r="AB6" s="9" t="s">
        <v>14</v>
      </c>
      <c r="AC6" s="9"/>
      <c r="AD6" s="9">
        <f>SUM(X6,X49,X92,X135,X178,X221)</f>
        <v>1680</v>
      </c>
    </row>
    <row r="7" spans="1:36" x14ac:dyDescent="0.25">
      <c r="A7" s="12" t="s">
        <v>15</v>
      </c>
      <c r="B7" s="12"/>
      <c r="C7" s="12"/>
      <c r="D7" s="12">
        <f>SUM(G15,L15,L20,L25,L30,L35,L40,Q15,Q20,Q25,Q30,Q35,Q40,V15,V20,V25,V30,V35,V40)</f>
        <v>355</v>
      </c>
      <c r="K7" s="6" t="s">
        <v>16</v>
      </c>
      <c r="L7" s="6"/>
      <c r="M7" s="6"/>
      <c r="N7" s="6">
        <f>AD12</f>
        <v>29.131000000000004</v>
      </c>
      <c r="AB7" s="8" t="s">
        <v>13</v>
      </c>
      <c r="AC7" s="8"/>
      <c r="AD7" s="11">
        <f>SUM(S6,S49,S92,S135,S178)</f>
        <v>797</v>
      </c>
    </row>
    <row r="8" spans="1:36" x14ac:dyDescent="0.25">
      <c r="A8" s="13" t="s">
        <v>17</v>
      </c>
      <c r="B8" s="13"/>
      <c r="C8" s="13"/>
      <c r="D8" s="13">
        <f>COUNTA(F12,K12,K17,K22,K27,K32,K37,P12,P17,P22,P27,P32,P37,U12,U17,U22,U27,U32,U37)</f>
        <v>16</v>
      </c>
    </row>
    <row r="9" spans="1:36" s="14" customFormat="1" x14ac:dyDescent="0.25">
      <c r="K9" s="6" t="s">
        <v>18</v>
      </c>
      <c r="L9" s="6"/>
      <c r="M9" s="6"/>
      <c r="N9" s="6">
        <f>D6-N5</f>
        <v>0</v>
      </c>
      <c r="P9" s="7" t="s">
        <v>19</v>
      </c>
      <c r="Q9" s="8"/>
      <c r="R9" s="8"/>
      <c r="S9" s="8">
        <f>I5-S5</f>
        <v>0</v>
      </c>
    </row>
    <row r="10" spans="1:36" s="14" customFormat="1" ht="15.75" thickBot="1" x14ac:dyDescent="0.3">
      <c r="K10" s="6" t="s">
        <v>20</v>
      </c>
      <c r="L10" s="6"/>
      <c r="M10" s="6"/>
      <c r="N10" s="6">
        <f>D7-N6</f>
        <v>0</v>
      </c>
      <c r="P10" s="15"/>
    </row>
    <row r="11" spans="1:36" ht="15.75" thickBot="1" x14ac:dyDescent="0.3">
      <c r="A11" s="164" t="s">
        <v>21</v>
      </c>
      <c r="B11" s="165"/>
      <c r="C11" s="165"/>
      <c r="D11" s="165"/>
      <c r="E11" s="166"/>
      <c r="F11" s="164" t="s">
        <v>22</v>
      </c>
      <c r="G11" s="165"/>
      <c r="H11" s="165"/>
      <c r="I11" s="165"/>
      <c r="J11" s="166"/>
      <c r="K11" s="164" t="s">
        <v>23</v>
      </c>
      <c r="L11" s="165"/>
      <c r="M11" s="165"/>
      <c r="N11" s="165"/>
      <c r="O11" s="166"/>
      <c r="P11" s="164" t="s">
        <v>24</v>
      </c>
      <c r="Q11" s="165"/>
      <c r="R11" s="165"/>
      <c r="S11" s="165"/>
      <c r="T11" s="166"/>
      <c r="U11" s="164" t="s">
        <v>25</v>
      </c>
      <c r="V11" s="165"/>
      <c r="W11" s="165"/>
      <c r="X11" s="165"/>
      <c r="Y11" s="166"/>
      <c r="AB11" s="163" t="s">
        <v>30</v>
      </c>
      <c r="AC11" s="163"/>
      <c r="AD11" s="163"/>
      <c r="AE11" s="163" t="s">
        <v>31</v>
      </c>
      <c r="AF11" s="163"/>
      <c r="AG11" s="163" t="s">
        <v>32</v>
      </c>
      <c r="AH11" s="163"/>
      <c r="AI11" s="163"/>
      <c r="AJ11" s="163"/>
    </row>
    <row r="12" spans="1:36" x14ac:dyDescent="0.25">
      <c r="A12" s="16"/>
      <c r="B12" s="17"/>
      <c r="C12" s="17"/>
      <c r="D12" s="17"/>
      <c r="E12" s="18"/>
      <c r="F12" s="52"/>
      <c r="G12" s="20"/>
      <c r="H12" s="21"/>
      <c r="I12" s="21"/>
      <c r="J12" s="22"/>
      <c r="K12" s="19" t="s">
        <v>183</v>
      </c>
      <c r="L12" s="55" t="s">
        <v>33</v>
      </c>
      <c r="M12" s="43"/>
      <c r="N12" s="56" t="s">
        <v>33</v>
      </c>
      <c r="O12" s="57"/>
      <c r="P12" s="19" t="s">
        <v>223</v>
      </c>
      <c r="Q12" s="55" t="s">
        <v>33</v>
      </c>
      <c r="R12" s="43"/>
      <c r="S12" s="56" t="s">
        <v>33</v>
      </c>
      <c r="T12" s="57"/>
      <c r="U12" s="24" t="s">
        <v>253</v>
      </c>
      <c r="V12" s="55" t="s">
        <v>33</v>
      </c>
      <c r="W12" s="43"/>
      <c r="X12" s="56" t="s">
        <v>33</v>
      </c>
      <c r="Y12" s="57"/>
      <c r="AB12" s="1">
        <f t="shared" ref="AB12:AJ12" si="0">SUM(AB13:AB30)</f>
        <v>1146</v>
      </c>
      <c r="AC12" s="1">
        <f t="shared" si="0"/>
        <v>355</v>
      </c>
      <c r="AD12" s="1">
        <f t="shared" si="0"/>
        <v>29.131000000000004</v>
      </c>
      <c r="AE12" s="1">
        <f t="shared" si="0"/>
        <v>695</v>
      </c>
      <c r="AF12" s="1">
        <f t="shared" si="0"/>
        <v>695</v>
      </c>
      <c r="AG12" s="1">
        <f t="shared" si="0"/>
        <v>16</v>
      </c>
      <c r="AH12" s="1">
        <f t="shared" si="0"/>
        <v>1146</v>
      </c>
      <c r="AI12" s="1">
        <f t="shared" si="0"/>
        <v>4</v>
      </c>
      <c r="AJ12" s="1">
        <f t="shared" si="0"/>
        <v>191</v>
      </c>
    </row>
    <row r="13" spans="1:36" x14ac:dyDescent="0.25">
      <c r="A13" s="25"/>
      <c r="B13" s="26"/>
      <c r="C13" s="26"/>
      <c r="D13" s="26"/>
      <c r="E13" s="27"/>
      <c r="F13" s="32"/>
      <c r="G13" s="15"/>
      <c r="H13" s="15"/>
      <c r="I13" s="15"/>
      <c r="J13" s="29"/>
      <c r="K13" s="28"/>
      <c r="L13" s="28"/>
      <c r="M13" s="44"/>
      <c r="N13" s="45"/>
      <c r="O13" s="29"/>
      <c r="P13" s="28"/>
      <c r="Q13" s="28"/>
      <c r="R13" s="44"/>
      <c r="S13" s="45"/>
      <c r="T13" s="29"/>
      <c r="U13" s="24"/>
      <c r="V13" s="28"/>
      <c r="W13" s="44"/>
      <c r="X13" s="45"/>
      <c r="Y13" s="29"/>
      <c r="AB13" s="14">
        <f>IF(L12="TR",L14,"")</f>
        <v>158</v>
      </c>
      <c r="AC13" s="14">
        <f>IF(L12="TR",L15,"")</f>
        <v>8</v>
      </c>
      <c r="AD13" s="14">
        <f>IF(L12="TR",L16,"")</f>
        <v>4.7279999999999998</v>
      </c>
      <c r="AE13" s="14">
        <f>IF(N12="TR",N14,"")</f>
        <v>127</v>
      </c>
      <c r="AF13" s="14">
        <f>IF(L12="TR",N14,"")</f>
        <v>127</v>
      </c>
      <c r="AG13" s="14">
        <f>IF(N12="TR",1,"")</f>
        <v>1</v>
      </c>
      <c r="AH13" s="14">
        <f>IF(N12="TR",L14,"")</f>
        <v>158</v>
      </c>
      <c r="AI13" s="14" t="str">
        <f>IF(O12="EF",1,"")</f>
        <v/>
      </c>
      <c r="AJ13" s="14" t="str">
        <f>IF(O12="EF",L14,"")</f>
        <v/>
      </c>
    </row>
    <row r="14" spans="1:36" x14ac:dyDescent="0.25">
      <c r="A14" s="25"/>
      <c r="B14" s="26"/>
      <c r="C14" s="26"/>
      <c r="D14" s="26"/>
      <c r="E14" s="27"/>
      <c r="F14" s="32"/>
      <c r="G14" s="53"/>
      <c r="H14" s="15"/>
      <c r="I14" s="53"/>
      <c r="J14" s="31"/>
      <c r="K14" s="15" t="s">
        <v>26</v>
      </c>
      <c r="L14" s="30">
        <v>158</v>
      </c>
      <c r="M14" s="44" t="s">
        <v>27</v>
      </c>
      <c r="N14" s="46">
        <v>127</v>
      </c>
      <c r="O14" s="31"/>
      <c r="P14" s="32" t="s">
        <v>26</v>
      </c>
      <c r="Q14" s="30">
        <v>67</v>
      </c>
      <c r="R14" s="44" t="s">
        <v>27</v>
      </c>
      <c r="S14" s="46">
        <v>67</v>
      </c>
      <c r="T14" s="31"/>
      <c r="U14" s="32" t="s">
        <v>26</v>
      </c>
      <c r="V14" s="30">
        <v>105</v>
      </c>
      <c r="W14" s="44" t="s">
        <v>27</v>
      </c>
      <c r="X14" s="46">
        <v>52</v>
      </c>
      <c r="Y14" s="31"/>
      <c r="AB14" s="14">
        <f>IF(L17="TR",L19,"")</f>
        <v>22</v>
      </c>
      <c r="AC14" s="14">
        <f>IF(L17="TR",L20,"")</f>
        <v>12</v>
      </c>
      <c r="AD14" s="14">
        <f>IF(L17="TR",L21,"")</f>
        <v>0.64200000000000002</v>
      </c>
      <c r="AE14" s="14">
        <f>IF(N17="TR",N19,"")</f>
        <v>17</v>
      </c>
      <c r="AF14" s="14">
        <f>IF(L17="TR",N19,"")</f>
        <v>17</v>
      </c>
      <c r="AG14" s="14">
        <f>IF(N17="TR",1,"")</f>
        <v>1</v>
      </c>
      <c r="AH14" s="14">
        <f>IF(N17="TR",L19,"")</f>
        <v>22</v>
      </c>
      <c r="AI14" s="14">
        <f>IF(O17="EF",1,"")</f>
        <v>1</v>
      </c>
      <c r="AJ14" s="14">
        <f>IF(O17="EF",L19,"")</f>
        <v>22</v>
      </c>
    </row>
    <row r="15" spans="1:36" x14ac:dyDescent="0.25">
      <c r="A15" s="25"/>
      <c r="B15" s="26"/>
      <c r="C15" s="26"/>
      <c r="D15" s="26"/>
      <c r="E15" s="27"/>
      <c r="F15" s="32"/>
      <c r="G15" s="53"/>
      <c r="H15" s="15"/>
      <c r="I15" s="33"/>
      <c r="J15" s="34"/>
      <c r="K15" s="15" t="s">
        <v>28</v>
      </c>
      <c r="L15" s="30">
        <v>8</v>
      </c>
      <c r="M15" s="44"/>
      <c r="N15" s="47"/>
      <c r="O15" s="34"/>
      <c r="P15" s="32" t="s">
        <v>28</v>
      </c>
      <c r="Q15" s="30">
        <v>53</v>
      </c>
      <c r="R15" s="44"/>
      <c r="S15" s="47"/>
      <c r="T15" s="34"/>
      <c r="U15" s="32" t="s">
        <v>28</v>
      </c>
      <c r="V15" s="30">
        <v>17</v>
      </c>
      <c r="W15" s="44"/>
      <c r="X15" s="47"/>
      <c r="Y15" s="34"/>
      <c r="AB15" s="1">
        <f>IF(L22="TR",L24,"")</f>
        <v>67</v>
      </c>
      <c r="AC15" s="1">
        <f>IF(L22="TR",L25,"")</f>
        <v>35</v>
      </c>
      <c r="AD15" s="1">
        <f>IF(L22="TR",L26,"")</f>
        <v>1.752</v>
      </c>
      <c r="AE15" s="1">
        <f>IF(N22="TR",N24,"")</f>
        <v>35</v>
      </c>
      <c r="AF15" s="1">
        <f>IF(L22="TR",N24,"")</f>
        <v>35</v>
      </c>
      <c r="AG15" s="1">
        <f>IF(N22="TR",1,"")</f>
        <v>1</v>
      </c>
      <c r="AH15" s="1">
        <f>IF(N22="TR",L24,"")</f>
        <v>67</v>
      </c>
      <c r="AI15" s="1">
        <f>IF(O22="EF",1,"")</f>
        <v>1</v>
      </c>
      <c r="AJ15" s="1">
        <f>IF(O22="EF",L24,"")</f>
        <v>67</v>
      </c>
    </row>
    <row r="16" spans="1:36" ht="15.75" thickBot="1" x14ac:dyDescent="0.3">
      <c r="A16" s="35"/>
      <c r="B16" s="36"/>
      <c r="C16" s="36"/>
      <c r="D16" s="36"/>
      <c r="E16" s="37"/>
      <c r="F16" s="42"/>
      <c r="G16" s="54"/>
      <c r="H16" s="38"/>
      <c r="I16" s="40"/>
      <c r="J16" s="41"/>
      <c r="K16" s="38" t="s">
        <v>29</v>
      </c>
      <c r="L16" s="39">
        <v>4.7279999999999998</v>
      </c>
      <c r="M16" s="48"/>
      <c r="N16" s="49"/>
      <c r="O16" s="41"/>
      <c r="P16" s="42" t="s">
        <v>29</v>
      </c>
      <c r="Q16" s="39">
        <v>1.778</v>
      </c>
      <c r="R16" s="48"/>
      <c r="S16" s="49"/>
      <c r="T16" s="41"/>
      <c r="U16" s="42" t="s">
        <v>29</v>
      </c>
      <c r="V16" s="39">
        <v>0.91100000000000003</v>
      </c>
      <c r="W16" s="48"/>
      <c r="X16" s="49"/>
      <c r="Y16" s="41"/>
      <c r="AB16" s="1">
        <f>IF(L27="TR",L29,"")</f>
        <v>7</v>
      </c>
      <c r="AC16" s="1">
        <f>IF(L27="TR",L30,"")</f>
        <v>5</v>
      </c>
      <c r="AD16" s="1">
        <f>IF(L27="TR",L31,"")</f>
        <v>0.182</v>
      </c>
      <c r="AE16" s="1">
        <f>IF(N27="TR",N29,"")</f>
        <v>6</v>
      </c>
      <c r="AF16" s="1">
        <f>IF(L27="TR",N29,"")</f>
        <v>6</v>
      </c>
      <c r="AG16" s="1">
        <f>IF(N27="TR",1,"")</f>
        <v>1</v>
      </c>
      <c r="AH16" s="1">
        <f>IF(N27="TR",L29,"")</f>
        <v>7</v>
      </c>
      <c r="AI16" s="1" t="str">
        <f>IF(O27="EF",1,"")</f>
        <v/>
      </c>
      <c r="AJ16" s="1" t="str">
        <f>IF(O27="EF",L29,"")</f>
        <v/>
      </c>
    </row>
    <row r="17" spans="1:36" x14ac:dyDescent="0.25">
      <c r="A17" s="16"/>
      <c r="B17" s="17"/>
      <c r="C17" s="17"/>
      <c r="D17" s="17"/>
      <c r="E17" s="18"/>
      <c r="F17" s="16"/>
      <c r="G17" s="17"/>
      <c r="H17" s="17"/>
      <c r="I17" s="17"/>
      <c r="J17" s="18"/>
      <c r="K17" s="19" t="s">
        <v>200</v>
      </c>
      <c r="L17" s="55" t="s">
        <v>33</v>
      </c>
      <c r="M17" s="43"/>
      <c r="N17" s="56" t="s">
        <v>33</v>
      </c>
      <c r="O17" s="57" t="s">
        <v>34</v>
      </c>
      <c r="P17" s="19" t="s">
        <v>224</v>
      </c>
      <c r="Q17" s="55" t="s">
        <v>33</v>
      </c>
      <c r="R17" s="43"/>
      <c r="S17" s="56" t="s">
        <v>33</v>
      </c>
      <c r="T17" s="57"/>
      <c r="U17" s="23" t="s">
        <v>254</v>
      </c>
      <c r="V17" s="55" t="s">
        <v>33</v>
      </c>
      <c r="W17" s="43"/>
      <c r="X17" s="56" t="s">
        <v>33</v>
      </c>
      <c r="Y17" s="57"/>
      <c r="AB17" s="1">
        <f>IF(L32="TR",L34,"")</f>
        <v>10</v>
      </c>
      <c r="AC17" s="1">
        <f>IF(L32="TR",L35,"")</f>
        <v>21</v>
      </c>
      <c r="AD17" s="1">
        <f>IF(L32="TR",L36,"")</f>
        <v>0.85099999999999998</v>
      </c>
      <c r="AE17" s="1">
        <f>IF(N32="TR",N34,"")</f>
        <v>6</v>
      </c>
      <c r="AF17" s="1">
        <f>IF(L32="TR",N34,"")</f>
        <v>6</v>
      </c>
      <c r="AG17" s="1">
        <f>IF(N32="TR",1,"")</f>
        <v>1</v>
      </c>
      <c r="AH17" s="1">
        <f>IF(N32="TR",L34,"")</f>
        <v>10</v>
      </c>
      <c r="AI17" s="1">
        <f>IF(O32="EF",1,"")</f>
        <v>1</v>
      </c>
      <c r="AJ17" s="1">
        <f>IF(O32="EF",L34,"")</f>
        <v>10</v>
      </c>
    </row>
    <row r="18" spans="1:36" x14ac:dyDescent="0.25">
      <c r="A18" s="25"/>
      <c r="B18" s="26"/>
      <c r="C18" s="26"/>
      <c r="D18" s="26"/>
      <c r="E18" s="27"/>
      <c r="F18" s="25"/>
      <c r="G18" s="26"/>
      <c r="H18" s="26"/>
      <c r="I18" s="26"/>
      <c r="J18" s="27"/>
      <c r="K18" s="28"/>
      <c r="L18" s="28"/>
      <c r="M18" s="44"/>
      <c r="N18" s="45"/>
      <c r="O18" s="29"/>
      <c r="P18" s="28"/>
      <c r="Q18" s="28"/>
      <c r="R18" s="44"/>
      <c r="S18" s="45"/>
      <c r="T18" s="29"/>
      <c r="U18" s="24"/>
      <c r="V18" s="28"/>
      <c r="W18" s="44"/>
      <c r="X18" s="45"/>
      <c r="Y18" s="29"/>
      <c r="AB18" s="1">
        <f>IF(L37="TR",L39,"")</f>
        <v>9</v>
      </c>
      <c r="AC18" s="1">
        <f>IF(L37="TR",L40,"")</f>
        <v>6</v>
      </c>
      <c r="AD18" s="1">
        <f>IF(L37="TR",L41,"")</f>
        <v>0.249</v>
      </c>
      <c r="AE18" s="1">
        <f>IF(N37="TR",N39,"")</f>
        <v>5</v>
      </c>
      <c r="AF18" s="1">
        <f>IF(L37="TR",N39,"")</f>
        <v>5</v>
      </c>
      <c r="AG18" s="1">
        <f>IF(N37="TR",1,"")</f>
        <v>1</v>
      </c>
      <c r="AH18" s="1">
        <f>IF(N37="TR",L39,"")</f>
        <v>9</v>
      </c>
      <c r="AI18" s="1" t="str">
        <f>IF(O37="EF",1,"")</f>
        <v/>
      </c>
      <c r="AJ18" s="1" t="str">
        <f>IF(O37="EF",L39,"")</f>
        <v/>
      </c>
    </row>
    <row r="19" spans="1:36" x14ac:dyDescent="0.25">
      <c r="A19" s="25"/>
      <c r="B19" s="26"/>
      <c r="C19" s="26"/>
      <c r="D19" s="26"/>
      <c r="E19" s="27"/>
      <c r="F19" s="25"/>
      <c r="G19" s="26"/>
      <c r="H19" s="26"/>
      <c r="I19" s="26"/>
      <c r="J19" s="27"/>
      <c r="K19" s="15" t="s">
        <v>26</v>
      </c>
      <c r="L19" s="30">
        <v>22</v>
      </c>
      <c r="M19" s="44" t="s">
        <v>27</v>
      </c>
      <c r="N19" s="46">
        <v>17</v>
      </c>
      <c r="O19" s="31"/>
      <c r="P19" s="32" t="s">
        <v>26</v>
      </c>
      <c r="Q19" s="30">
        <v>18</v>
      </c>
      <c r="R19" s="44" t="s">
        <v>27</v>
      </c>
      <c r="S19" s="46">
        <v>9</v>
      </c>
      <c r="T19" s="31"/>
      <c r="U19" s="32" t="s">
        <v>26</v>
      </c>
      <c r="V19" s="30">
        <v>13</v>
      </c>
      <c r="W19" s="44" t="s">
        <v>27</v>
      </c>
      <c r="X19" s="46">
        <v>6</v>
      </c>
      <c r="Y19" s="31"/>
      <c r="AB19" s="1">
        <f>IF(Q12="TR",Q14,"")</f>
        <v>67</v>
      </c>
      <c r="AC19" s="1">
        <f>IF(Q12="TR",Q15,"")</f>
        <v>53</v>
      </c>
      <c r="AD19" s="1">
        <f>IF(Q12="TR",Q16,"")</f>
        <v>1.778</v>
      </c>
      <c r="AE19" s="1">
        <f>IF(S12="TR",S14,"")</f>
        <v>67</v>
      </c>
      <c r="AF19" s="1">
        <f>IF(Q12="TR",S14,"")</f>
        <v>67</v>
      </c>
      <c r="AG19" s="1">
        <f>IF(S12="TR",1,"")</f>
        <v>1</v>
      </c>
      <c r="AH19" s="1">
        <f>IF(S12="TR",Q14,"")</f>
        <v>67</v>
      </c>
      <c r="AI19" s="1" t="str">
        <f>IF(T12="EF",1,"")</f>
        <v/>
      </c>
      <c r="AJ19" s="1" t="str">
        <f>IF(T12="EF",Q14,"")</f>
        <v/>
      </c>
    </row>
    <row r="20" spans="1:36" x14ac:dyDescent="0.25">
      <c r="A20" s="25"/>
      <c r="B20" s="26"/>
      <c r="C20" s="26"/>
      <c r="D20" s="26"/>
      <c r="E20" s="27"/>
      <c r="F20" s="25"/>
      <c r="G20" s="26"/>
      <c r="H20" s="26"/>
      <c r="I20" s="26"/>
      <c r="J20" s="27"/>
      <c r="K20" s="15" t="s">
        <v>28</v>
      </c>
      <c r="L20" s="30">
        <v>12</v>
      </c>
      <c r="M20" s="44"/>
      <c r="N20" s="47"/>
      <c r="O20" s="34"/>
      <c r="P20" s="32" t="s">
        <v>28</v>
      </c>
      <c r="Q20" s="30">
        <v>13</v>
      </c>
      <c r="R20" s="44"/>
      <c r="S20" s="47"/>
      <c r="T20" s="34"/>
      <c r="U20" s="32" t="s">
        <v>28</v>
      </c>
      <c r="V20" s="30">
        <v>12</v>
      </c>
      <c r="W20" s="44"/>
      <c r="X20" s="47"/>
      <c r="Y20" s="34"/>
      <c r="AB20" s="1">
        <f>IF(Q17="TR",Q19,"")</f>
        <v>18</v>
      </c>
      <c r="AC20" s="1">
        <f>IF(Q17="TR",Q20,"")</f>
        <v>13</v>
      </c>
      <c r="AD20" s="1">
        <f>IF(Q17="TR",Q21,"")</f>
        <v>0.41199999999999998</v>
      </c>
      <c r="AE20" s="1">
        <f>IF(S17="TR",S19,"")</f>
        <v>9</v>
      </c>
      <c r="AF20" s="1">
        <f>IF(Q17="TR",S19,"")</f>
        <v>9</v>
      </c>
      <c r="AG20" s="1">
        <f>IF(S17="TR",1,"")</f>
        <v>1</v>
      </c>
      <c r="AH20" s="1">
        <f>IF(S17="TR",Q19,"")</f>
        <v>18</v>
      </c>
      <c r="AI20" s="1" t="str">
        <f>IF(T17="EF",1,"")</f>
        <v/>
      </c>
      <c r="AJ20" s="1" t="str">
        <f>IF(T17="EF",Q19,"")</f>
        <v/>
      </c>
    </row>
    <row r="21" spans="1:36" ht="15.75" thickBot="1" x14ac:dyDescent="0.3">
      <c r="A21" s="35"/>
      <c r="B21" s="36"/>
      <c r="C21" s="36"/>
      <c r="D21" s="36"/>
      <c r="E21" s="37"/>
      <c r="F21" s="35"/>
      <c r="G21" s="36"/>
      <c r="H21" s="36"/>
      <c r="I21" s="36"/>
      <c r="J21" s="37"/>
      <c r="K21" s="38" t="s">
        <v>29</v>
      </c>
      <c r="L21" s="39">
        <v>0.64200000000000002</v>
      </c>
      <c r="M21" s="48"/>
      <c r="N21" s="49"/>
      <c r="O21" s="41"/>
      <c r="P21" s="42" t="s">
        <v>29</v>
      </c>
      <c r="Q21" s="39">
        <v>0.41199999999999998</v>
      </c>
      <c r="R21" s="48"/>
      <c r="S21" s="49"/>
      <c r="T21" s="41"/>
      <c r="U21" s="42" t="s">
        <v>29</v>
      </c>
      <c r="V21" s="39">
        <v>0.41099999999999998</v>
      </c>
      <c r="W21" s="48"/>
      <c r="X21" s="49"/>
      <c r="Y21" s="41"/>
      <c r="AB21" s="1">
        <f>IF(Q22="TR",Q24,"")</f>
        <v>49</v>
      </c>
      <c r="AC21" s="1">
        <f>IF(Q22="TR",Q25,"")</f>
        <v>31</v>
      </c>
      <c r="AD21" s="1">
        <f>IF(Q22="TR",Q26,"")</f>
        <v>1.1719999999999999</v>
      </c>
      <c r="AE21" s="1">
        <f>IF(S22="TR",S24,"")</f>
        <v>35</v>
      </c>
      <c r="AF21" s="1">
        <f>IF(Q22="TR",S24,"")</f>
        <v>35</v>
      </c>
      <c r="AG21" s="1">
        <f>IF(S22="TR",1,"")</f>
        <v>1</v>
      </c>
      <c r="AH21" s="1">
        <f>IF(S22="TR",Q24,"")</f>
        <v>49</v>
      </c>
      <c r="AI21" s="1" t="str">
        <f>IF(T22="EF",1,"")</f>
        <v/>
      </c>
      <c r="AJ21" s="1" t="str">
        <f>IF(T22="EF",Q24,"")</f>
        <v/>
      </c>
    </row>
    <row r="22" spans="1:36" x14ac:dyDescent="0.25">
      <c r="A22" s="16"/>
      <c r="B22" s="17"/>
      <c r="C22" s="17"/>
      <c r="D22" s="17"/>
      <c r="E22" s="18"/>
      <c r="F22" s="16"/>
      <c r="G22" s="17"/>
      <c r="H22" s="17"/>
      <c r="I22" s="17"/>
      <c r="J22" s="18"/>
      <c r="K22" s="19" t="s">
        <v>207</v>
      </c>
      <c r="L22" s="55" t="s">
        <v>33</v>
      </c>
      <c r="M22" s="43"/>
      <c r="N22" s="56" t="s">
        <v>33</v>
      </c>
      <c r="O22" s="57" t="s">
        <v>34</v>
      </c>
      <c r="P22" s="19" t="s">
        <v>225</v>
      </c>
      <c r="Q22" s="55" t="s">
        <v>33</v>
      </c>
      <c r="R22" s="43"/>
      <c r="S22" s="56" t="s">
        <v>33</v>
      </c>
      <c r="T22" s="57"/>
      <c r="U22" s="23" t="s">
        <v>255</v>
      </c>
      <c r="V22" s="55" t="s">
        <v>33</v>
      </c>
      <c r="W22" s="43"/>
      <c r="X22" s="56" t="s">
        <v>33</v>
      </c>
      <c r="Y22" s="57"/>
      <c r="AB22" s="1">
        <f>IF(Q27="TR",Q29,"")</f>
        <v>92</v>
      </c>
      <c r="AC22" s="1">
        <f>IF(Q27="TR",Q30,"")</f>
        <v>34</v>
      </c>
      <c r="AD22" s="1">
        <f>IF(Q27="TR",Q31,"")</f>
        <v>1.3120000000000001</v>
      </c>
      <c r="AE22" s="1">
        <f>IF(S27="TR",S29,"")</f>
        <v>13</v>
      </c>
      <c r="AF22" s="1">
        <f>IF(Q27="TR",S29,"")</f>
        <v>13</v>
      </c>
      <c r="AG22" s="1">
        <f>IF(S27="TR",1,"")</f>
        <v>1</v>
      </c>
      <c r="AH22" s="1">
        <f>IF(S27="TR",Q29,"")</f>
        <v>92</v>
      </c>
      <c r="AI22" s="1">
        <f>IF(T27="EF",1,"")</f>
        <v>1</v>
      </c>
      <c r="AJ22" s="1">
        <f>IF(T27="EF",Q29,"")</f>
        <v>92</v>
      </c>
    </row>
    <row r="23" spans="1:36" x14ac:dyDescent="0.25">
      <c r="A23" s="25"/>
      <c r="B23" s="26"/>
      <c r="C23" s="26"/>
      <c r="D23" s="26"/>
      <c r="E23" s="27"/>
      <c r="F23" s="25"/>
      <c r="G23" s="26"/>
      <c r="H23" s="26"/>
      <c r="I23" s="26"/>
      <c r="J23" s="27"/>
      <c r="K23" s="28"/>
      <c r="L23" s="28"/>
      <c r="M23" s="44"/>
      <c r="N23" s="45"/>
      <c r="O23" s="29"/>
      <c r="P23" s="28"/>
      <c r="Q23" s="28"/>
      <c r="R23" s="44"/>
      <c r="S23" s="45"/>
      <c r="T23" s="29"/>
      <c r="U23" s="24"/>
      <c r="V23" s="28"/>
      <c r="W23" s="44"/>
      <c r="X23" s="45"/>
      <c r="Y23" s="29"/>
      <c r="AB23" s="1">
        <f>IF(Q32="TR",Q34,"")</f>
        <v>134</v>
      </c>
      <c r="AC23" s="1">
        <f>IF(Q32="TR",Q35,"")</f>
        <v>59</v>
      </c>
      <c r="AD23" s="1">
        <f>IF(Q32="TR",Q36,"")</f>
        <v>4.3280000000000003</v>
      </c>
      <c r="AE23" s="1">
        <f>IF(S32="TR",S34,"")</f>
        <v>61</v>
      </c>
      <c r="AF23" s="1">
        <f>IF(Q32="TR",S34,"")</f>
        <v>61</v>
      </c>
      <c r="AG23" s="1">
        <f>IF(S32="TR",1,"")</f>
        <v>1</v>
      </c>
      <c r="AH23" s="1">
        <f>IF(S32="TR",Q34,"")</f>
        <v>134</v>
      </c>
      <c r="AI23" s="1" t="str">
        <f>IF(T32="EF",1,"")</f>
        <v/>
      </c>
      <c r="AJ23" s="1" t="str">
        <f>IF(T32="EF",Q34,"")</f>
        <v/>
      </c>
    </row>
    <row r="24" spans="1:36" x14ac:dyDescent="0.25">
      <c r="A24" s="25"/>
      <c r="B24" s="26"/>
      <c r="C24" s="26"/>
      <c r="D24" s="26"/>
      <c r="E24" s="27"/>
      <c r="F24" s="25"/>
      <c r="G24" s="26"/>
      <c r="H24" s="26"/>
      <c r="I24" s="26"/>
      <c r="J24" s="27"/>
      <c r="K24" s="15" t="s">
        <v>26</v>
      </c>
      <c r="L24" s="30">
        <v>67</v>
      </c>
      <c r="M24" s="44" t="s">
        <v>27</v>
      </c>
      <c r="N24" s="46">
        <v>35</v>
      </c>
      <c r="O24" s="31"/>
      <c r="P24" s="32" t="s">
        <v>26</v>
      </c>
      <c r="Q24" s="30">
        <v>49</v>
      </c>
      <c r="R24" s="44" t="s">
        <v>27</v>
      </c>
      <c r="S24" s="46">
        <v>35</v>
      </c>
      <c r="T24" s="31"/>
      <c r="U24" s="32" t="s">
        <v>26</v>
      </c>
      <c r="V24" s="30">
        <v>21</v>
      </c>
      <c r="W24" s="44" t="s">
        <v>27</v>
      </c>
      <c r="X24" s="46">
        <v>7</v>
      </c>
      <c r="Y24" s="31"/>
      <c r="AB24" s="1">
        <f>IF(Q37="TR",Q39,"")</f>
        <v>43</v>
      </c>
      <c r="AC24" s="1">
        <f>IF(Q37="TR",Q40,"")</f>
        <v>11</v>
      </c>
      <c r="AD24" s="1">
        <f>IF(Q37="TR",Q41,"")</f>
        <v>0.42599999999999999</v>
      </c>
      <c r="AE24" s="1">
        <f>IF(S37="TR",S39,"")</f>
        <v>34</v>
      </c>
      <c r="AF24" s="1">
        <f>IF(Q37="TR",S39,"")</f>
        <v>34</v>
      </c>
      <c r="AG24" s="1">
        <f>IF(S37="TR",1,"")</f>
        <v>1</v>
      </c>
      <c r="AH24" s="1">
        <f>IF(S37="TR",Q39,"")</f>
        <v>43</v>
      </c>
      <c r="AI24" s="1" t="str">
        <f>IF(T37="EF",1,"")</f>
        <v/>
      </c>
      <c r="AJ24" s="1" t="str">
        <f>IF(T37="EF",Q39,"")</f>
        <v/>
      </c>
    </row>
    <row r="25" spans="1:36" x14ac:dyDescent="0.25">
      <c r="A25" s="25"/>
      <c r="B25" s="26"/>
      <c r="C25" s="26"/>
      <c r="D25" s="26"/>
      <c r="E25" s="27"/>
      <c r="F25" s="25"/>
      <c r="G25" s="26"/>
      <c r="H25" s="26"/>
      <c r="I25" s="26"/>
      <c r="J25" s="27"/>
      <c r="K25" s="15" t="s">
        <v>28</v>
      </c>
      <c r="L25" s="30">
        <v>35</v>
      </c>
      <c r="M25" s="44"/>
      <c r="N25" s="47"/>
      <c r="O25" s="34"/>
      <c r="P25" s="32" t="s">
        <v>28</v>
      </c>
      <c r="Q25" s="30">
        <v>31</v>
      </c>
      <c r="R25" s="44"/>
      <c r="S25" s="47"/>
      <c r="T25" s="34"/>
      <c r="U25" s="32" t="s">
        <v>28</v>
      </c>
      <c r="V25" s="30">
        <v>4</v>
      </c>
      <c r="W25" s="44"/>
      <c r="X25" s="47"/>
      <c r="Y25" s="34"/>
      <c r="AB25" s="1">
        <f>IF(V12="TR",V14,"")</f>
        <v>105</v>
      </c>
      <c r="AC25" s="1">
        <f>IF(V12="TR",V15,"")</f>
        <v>17</v>
      </c>
      <c r="AD25" s="1">
        <f>IF(V12="TR",V16,"")</f>
        <v>0.91100000000000003</v>
      </c>
      <c r="AE25" s="1">
        <f>IF(X12="TR",X14,"")</f>
        <v>52</v>
      </c>
      <c r="AF25" s="1">
        <f>IF(V12="TR",X14,"")</f>
        <v>52</v>
      </c>
      <c r="AG25" s="1">
        <f>IF(X12="TR",1,"")</f>
        <v>1</v>
      </c>
      <c r="AH25" s="1">
        <f>IF(X12="TR",V14,"")</f>
        <v>105</v>
      </c>
      <c r="AI25" s="1" t="str">
        <f>IF(Y12="EF",1,"")</f>
        <v/>
      </c>
      <c r="AJ25" s="1" t="str">
        <f>IF(Y12="EF",V14,"")</f>
        <v/>
      </c>
    </row>
    <row r="26" spans="1:36" ht="15.75" thickBot="1" x14ac:dyDescent="0.3">
      <c r="A26" s="35"/>
      <c r="B26" s="36"/>
      <c r="C26" s="36"/>
      <c r="D26" s="36"/>
      <c r="E26" s="37"/>
      <c r="F26" s="35"/>
      <c r="G26" s="36"/>
      <c r="H26" s="36"/>
      <c r="I26" s="36"/>
      <c r="J26" s="37"/>
      <c r="K26" s="38" t="s">
        <v>29</v>
      </c>
      <c r="L26" s="39">
        <v>1.752</v>
      </c>
      <c r="M26" s="48"/>
      <c r="N26" s="49"/>
      <c r="O26" s="41"/>
      <c r="P26" s="42" t="s">
        <v>29</v>
      </c>
      <c r="Q26" s="39">
        <v>1.1719999999999999</v>
      </c>
      <c r="R26" s="48"/>
      <c r="S26" s="49"/>
      <c r="T26" s="41"/>
      <c r="U26" s="42" t="s">
        <v>29</v>
      </c>
      <c r="V26" s="39">
        <v>0.33200000000000002</v>
      </c>
      <c r="W26" s="48"/>
      <c r="X26" s="49"/>
      <c r="Y26" s="41"/>
      <c r="AB26" s="1">
        <f>IF(V17="TR",V19,"")</f>
        <v>13</v>
      </c>
      <c r="AC26" s="1">
        <f>IF(V17="TR",V20,"")</f>
        <v>12</v>
      </c>
      <c r="AD26" s="1">
        <f>IF(V17="TR",V21,"")</f>
        <v>0.41099999999999998</v>
      </c>
      <c r="AE26" s="1">
        <f>IF(X17="TR",X19,"")</f>
        <v>6</v>
      </c>
      <c r="AF26" s="1">
        <f>IF(V17="TR",X19,"")</f>
        <v>6</v>
      </c>
      <c r="AG26" s="1">
        <f>IF(X17="TR",1,"")</f>
        <v>1</v>
      </c>
      <c r="AH26" s="1">
        <f>IF(X17="TR",V19,"")</f>
        <v>13</v>
      </c>
      <c r="AI26" s="1" t="str">
        <f>IF(Y17="EF",1,"")</f>
        <v/>
      </c>
      <c r="AJ26" s="1" t="str">
        <f>IF(Y17="EF",V19,"")</f>
        <v/>
      </c>
    </row>
    <row r="27" spans="1:36" x14ac:dyDescent="0.25">
      <c r="A27" s="16"/>
      <c r="B27" s="17"/>
      <c r="C27" s="17"/>
      <c r="D27" s="17"/>
      <c r="E27" s="18"/>
      <c r="F27" s="16"/>
      <c r="G27" s="17"/>
      <c r="H27" s="17"/>
      <c r="I27" s="17"/>
      <c r="J27" s="18"/>
      <c r="K27" s="19" t="s">
        <v>213</v>
      </c>
      <c r="L27" s="55" t="s">
        <v>33</v>
      </c>
      <c r="M27" s="43"/>
      <c r="N27" s="56" t="s">
        <v>33</v>
      </c>
      <c r="O27" s="57"/>
      <c r="P27" s="19" t="s">
        <v>235</v>
      </c>
      <c r="Q27" s="55" t="s">
        <v>33</v>
      </c>
      <c r="R27" s="43"/>
      <c r="S27" s="56" t="s">
        <v>33</v>
      </c>
      <c r="T27" s="57" t="s">
        <v>34</v>
      </c>
      <c r="U27" s="23" t="s">
        <v>258</v>
      </c>
      <c r="V27" s="55" t="s">
        <v>33</v>
      </c>
      <c r="W27" s="43"/>
      <c r="X27" s="56" t="s">
        <v>33</v>
      </c>
      <c r="Y27" s="57"/>
      <c r="AB27" s="1">
        <f>IF(V22="TR",V24,"")</f>
        <v>21</v>
      </c>
      <c r="AC27" s="1">
        <f>IF(V22="TR",V25,"")</f>
        <v>4</v>
      </c>
      <c r="AD27" s="1">
        <f>IF(V22="TR",V26,"")</f>
        <v>0.33200000000000002</v>
      </c>
      <c r="AE27" s="1">
        <f>IF(X22="TR",X24,"")</f>
        <v>7</v>
      </c>
      <c r="AF27" s="1">
        <f>IF(V22="TR",X24,"")</f>
        <v>7</v>
      </c>
      <c r="AG27" s="1">
        <f>IF(X22="TR",1,"")</f>
        <v>1</v>
      </c>
      <c r="AH27" s="1">
        <f>IF(X22="TR",V24,"")</f>
        <v>21</v>
      </c>
      <c r="AI27" s="1" t="str">
        <f>IF(Y22="EF",1,"")</f>
        <v/>
      </c>
      <c r="AJ27" s="1" t="str">
        <f>IF(Y22="EF",V24,"")</f>
        <v/>
      </c>
    </row>
    <row r="28" spans="1:36" x14ac:dyDescent="0.25">
      <c r="A28" s="25"/>
      <c r="B28" s="26"/>
      <c r="C28" s="26"/>
      <c r="D28" s="26"/>
      <c r="E28" s="27"/>
      <c r="F28" s="25"/>
      <c r="G28" s="26"/>
      <c r="H28" s="26"/>
      <c r="I28" s="26"/>
      <c r="J28" s="27"/>
      <c r="K28" s="28"/>
      <c r="L28" s="28"/>
      <c r="M28" s="44"/>
      <c r="N28" s="45"/>
      <c r="O28" s="29"/>
      <c r="P28" s="28"/>
      <c r="Q28" s="28"/>
      <c r="R28" s="44"/>
      <c r="S28" s="45"/>
      <c r="T28" s="29"/>
      <c r="U28" s="24"/>
      <c r="V28" s="28"/>
      <c r="W28" s="44"/>
      <c r="X28" s="45"/>
      <c r="Y28" s="29"/>
      <c r="AB28" s="1">
        <f>IF(V27="TR",V29,"")</f>
        <v>331</v>
      </c>
      <c r="AC28" s="1">
        <f>IF(V27="TR",V30,"")</f>
        <v>34</v>
      </c>
      <c r="AD28" s="1">
        <f>IF(V27="TR",V31,"")</f>
        <v>9.6449999999999996</v>
      </c>
      <c r="AE28" s="1">
        <f>IF(X27="TR",X29,"")</f>
        <v>215</v>
      </c>
      <c r="AF28" s="1">
        <f>IF(V27="TR",X29,"")</f>
        <v>215</v>
      </c>
      <c r="AG28" s="1">
        <f>IF(X27="TR",1,"")</f>
        <v>1</v>
      </c>
      <c r="AH28" s="1">
        <f>IF(X27="TR",V29,"")</f>
        <v>331</v>
      </c>
      <c r="AI28" s="1" t="str">
        <f>IF(Y27="EF",1,"")</f>
        <v/>
      </c>
      <c r="AJ28" s="1" t="str">
        <f>IF(Y27="EF",V29,"")</f>
        <v/>
      </c>
    </row>
    <row r="29" spans="1:36" x14ac:dyDescent="0.25">
      <c r="A29" s="25"/>
      <c r="B29" s="26"/>
      <c r="C29" s="26"/>
      <c r="D29" s="26"/>
      <c r="E29" s="27"/>
      <c r="F29" s="25"/>
      <c r="G29" s="26"/>
      <c r="H29" s="26"/>
      <c r="I29" s="26"/>
      <c r="J29" s="27"/>
      <c r="K29" s="15" t="s">
        <v>26</v>
      </c>
      <c r="L29" s="30">
        <v>7</v>
      </c>
      <c r="M29" s="44" t="s">
        <v>27</v>
      </c>
      <c r="N29" s="46">
        <v>6</v>
      </c>
      <c r="O29" s="31"/>
      <c r="P29" s="32" t="s">
        <v>26</v>
      </c>
      <c r="Q29" s="30">
        <v>92</v>
      </c>
      <c r="R29" s="44" t="s">
        <v>27</v>
      </c>
      <c r="S29" s="46">
        <v>13</v>
      </c>
      <c r="T29" s="31"/>
      <c r="U29" s="32" t="s">
        <v>26</v>
      </c>
      <c r="V29" s="30">
        <v>331</v>
      </c>
      <c r="W29" s="44" t="s">
        <v>27</v>
      </c>
      <c r="X29" s="46">
        <v>215</v>
      </c>
      <c r="Y29" s="31"/>
      <c r="AB29" s="1" t="str">
        <f>IF(V32="TR",V34,"")</f>
        <v/>
      </c>
      <c r="AC29" s="1" t="str">
        <f>IF(V32="TR",V35,"")</f>
        <v/>
      </c>
      <c r="AD29" s="1" t="str">
        <f>IF(V32="TR",V36,"")</f>
        <v/>
      </c>
      <c r="AE29" s="1" t="str">
        <f>IF(X32="TR",X34,"")</f>
        <v/>
      </c>
      <c r="AF29" s="1" t="str">
        <f>IF(V32="TR",X34,"")</f>
        <v/>
      </c>
      <c r="AG29" s="1" t="str">
        <f>IF(X32="TR",1,"")</f>
        <v/>
      </c>
      <c r="AH29" s="1" t="str">
        <f>IF(X32="TR",V34,"")</f>
        <v/>
      </c>
      <c r="AI29" s="1" t="str">
        <f>IF(Y32="EF",1,"")</f>
        <v/>
      </c>
      <c r="AJ29" s="1" t="str">
        <f>IF(Y32="EF",V34,"")</f>
        <v/>
      </c>
    </row>
    <row r="30" spans="1:36" x14ac:dyDescent="0.25">
      <c r="A30" s="25"/>
      <c r="B30" s="26"/>
      <c r="C30" s="26"/>
      <c r="D30" s="26"/>
      <c r="E30" s="27"/>
      <c r="F30" s="25"/>
      <c r="G30" s="26"/>
      <c r="H30" s="26"/>
      <c r="I30" s="26"/>
      <c r="J30" s="27"/>
      <c r="K30" s="15" t="s">
        <v>28</v>
      </c>
      <c r="L30" s="30">
        <v>5</v>
      </c>
      <c r="M30" s="44"/>
      <c r="N30" s="47"/>
      <c r="O30" s="34"/>
      <c r="P30" s="32" t="s">
        <v>28</v>
      </c>
      <c r="Q30" s="30">
        <v>34</v>
      </c>
      <c r="R30" s="44"/>
      <c r="S30" s="47"/>
      <c r="T30" s="34"/>
      <c r="U30" s="32" t="s">
        <v>28</v>
      </c>
      <c r="V30" s="30">
        <v>34</v>
      </c>
      <c r="W30" s="44"/>
      <c r="X30" s="47"/>
      <c r="Y30" s="34"/>
      <c r="AB30" s="1" t="str">
        <f>IF(V37="TR",V39,"")</f>
        <v/>
      </c>
      <c r="AC30" s="1" t="str">
        <f>IF(V37="TR",V40,"")</f>
        <v/>
      </c>
      <c r="AD30" s="1" t="str">
        <f>IF(V37="TR",V41,"")</f>
        <v/>
      </c>
      <c r="AE30" s="1" t="str">
        <f>IF(X37="TR",X39,"")</f>
        <v/>
      </c>
      <c r="AF30" s="1" t="str">
        <f>IF(V37="TR",X39,"")</f>
        <v/>
      </c>
      <c r="AG30" s="1" t="str">
        <f>IF(X37="TR",1,"")</f>
        <v/>
      </c>
      <c r="AH30" s="1" t="str">
        <f>IF(X37="TR",V39,"")</f>
        <v/>
      </c>
      <c r="AI30" s="1" t="str">
        <f>IF(Y37="EF",1,"")</f>
        <v/>
      </c>
      <c r="AJ30" s="1" t="str">
        <f>IF(Y37="EF",V39,"")</f>
        <v/>
      </c>
    </row>
    <row r="31" spans="1:36" ht="15.75" thickBot="1" x14ac:dyDescent="0.3">
      <c r="A31" s="35"/>
      <c r="B31" s="36"/>
      <c r="C31" s="36"/>
      <c r="D31" s="36"/>
      <c r="E31" s="37"/>
      <c r="F31" s="35"/>
      <c r="G31" s="36"/>
      <c r="H31" s="36"/>
      <c r="I31" s="36"/>
      <c r="J31" s="37"/>
      <c r="K31" s="38" t="s">
        <v>29</v>
      </c>
      <c r="L31" s="39">
        <v>0.182</v>
      </c>
      <c r="M31" s="48"/>
      <c r="N31" s="49"/>
      <c r="O31" s="41"/>
      <c r="P31" s="42" t="s">
        <v>29</v>
      </c>
      <c r="Q31" s="39">
        <v>1.3120000000000001</v>
      </c>
      <c r="R31" s="48"/>
      <c r="S31" s="49"/>
      <c r="T31" s="41"/>
      <c r="U31" s="42" t="s">
        <v>29</v>
      </c>
      <c r="V31" s="39">
        <v>9.6449999999999996</v>
      </c>
      <c r="W31" s="48"/>
      <c r="X31" s="49"/>
      <c r="Y31" s="41"/>
    </row>
    <row r="32" spans="1:36" x14ac:dyDescent="0.25">
      <c r="A32" s="16"/>
      <c r="B32" s="17"/>
      <c r="C32" s="17"/>
      <c r="D32" s="17"/>
      <c r="E32" s="18"/>
      <c r="F32" s="16"/>
      <c r="G32" s="17"/>
      <c r="H32" s="17"/>
      <c r="I32" s="17"/>
      <c r="J32" s="18"/>
      <c r="K32" s="19" t="s">
        <v>214</v>
      </c>
      <c r="L32" s="55" t="s">
        <v>33</v>
      </c>
      <c r="M32" s="43"/>
      <c r="N32" s="56" t="s">
        <v>33</v>
      </c>
      <c r="O32" s="57" t="s">
        <v>34</v>
      </c>
      <c r="P32" s="19" t="s">
        <v>240</v>
      </c>
      <c r="Q32" s="55" t="s">
        <v>33</v>
      </c>
      <c r="R32" s="43"/>
      <c r="S32" s="56" t="s">
        <v>33</v>
      </c>
      <c r="T32" s="57"/>
      <c r="U32" s="23"/>
      <c r="V32" s="55"/>
      <c r="W32" s="43"/>
      <c r="X32" s="56"/>
      <c r="Y32" s="57"/>
    </row>
    <row r="33" spans="1:25" x14ac:dyDescent="0.25">
      <c r="A33" s="25"/>
      <c r="B33" s="26"/>
      <c r="C33" s="26"/>
      <c r="D33" s="26"/>
      <c r="E33" s="27"/>
      <c r="F33" s="25"/>
      <c r="G33" s="26"/>
      <c r="H33" s="26"/>
      <c r="I33" s="26"/>
      <c r="J33" s="27"/>
      <c r="K33" s="28"/>
      <c r="L33" s="28"/>
      <c r="M33" s="44"/>
      <c r="N33" s="45"/>
      <c r="O33" s="29"/>
      <c r="P33" s="28"/>
      <c r="Q33" s="28"/>
      <c r="R33" s="44"/>
      <c r="S33" s="45"/>
      <c r="T33" s="29"/>
      <c r="U33" s="24"/>
      <c r="V33" s="28"/>
      <c r="W33" s="44"/>
      <c r="X33" s="45"/>
      <c r="Y33" s="29"/>
    </row>
    <row r="34" spans="1:25" x14ac:dyDescent="0.25">
      <c r="A34" s="25"/>
      <c r="B34" s="26"/>
      <c r="C34" s="26"/>
      <c r="D34" s="26"/>
      <c r="E34" s="27"/>
      <c r="F34" s="25"/>
      <c r="G34" s="26"/>
      <c r="H34" s="26"/>
      <c r="I34" s="26"/>
      <c r="J34" s="27"/>
      <c r="K34" s="15" t="s">
        <v>26</v>
      </c>
      <c r="L34" s="30">
        <v>10</v>
      </c>
      <c r="M34" s="44" t="s">
        <v>27</v>
      </c>
      <c r="N34" s="46">
        <v>6</v>
      </c>
      <c r="O34" s="31"/>
      <c r="P34" s="32" t="s">
        <v>26</v>
      </c>
      <c r="Q34" s="30">
        <v>134</v>
      </c>
      <c r="R34" s="44" t="s">
        <v>27</v>
      </c>
      <c r="S34" s="46">
        <v>61</v>
      </c>
      <c r="T34" s="31"/>
      <c r="U34" s="32" t="s">
        <v>26</v>
      </c>
      <c r="V34" s="30"/>
      <c r="W34" s="44" t="s">
        <v>27</v>
      </c>
      <c r="X34" s="46"/>
      <c r="Y34" s="31"/>
    </row>
    <row r="35" spans="1:25" x14ac:dyDescent="0.25">
      <c r="A35" s="25"/>
      <c r="B35" s="26"/>
      <c r="C35" s="26"/>
      <c r="D35" s="26"/>
      <c r="E35" s="27"/>
      <c r="F35" s="25"/>
      <c r="G35" s="26"/>
      <c r="H35" s="26"/>
      <c r="I35" s="26"/>
      <c r="J35" s="27"/>
      <c r="K35" s="15" t="s">
        <v>28</v>
      </c>
      <c r="L35" s="30">
        <v>21</v>
      </c>
      <c r="M35" s="44"/>
      <c r="N35" s="47"/>
      <c r="O35" s="34"/>
      <c r="P35" s="32" t="s">
        <v>28</v>
      </c>
      <c r="Q35" s="30">
        <v>59</v>
      </c>
      <c r="R35" s="44"/>
      <c r="S35" s="47"/>
      <c r="T35" s="34"/>
      <c r="U35" s="32" t="s">
        <v>28</v>
      </c>
      <c r="V35" s="30"/>
      <c r="W35" s="44"/>
      <c r="X35" s="47"/>
      <c r="Y35" s="34"/>
    </row>
    <row r="36" spans="1:25" ht="15.75" thickBot="1" x14ac:dyDescent="0.3">
      <c r="A36" s="35"/>
      <c r="B36" s="36"/>
      <c r="C36" s="36"/>
      <c r="D36" s="36"/>
      <c r="E36" s="37"/>
      <c r="F36" s="35"/>
      <c r="G36" s="36"/>
      <c r="H36" s="36"/>
      <c r="I36" s="36"/>
      <c r="J36" s="37"/>
      <c r="K36" s="38" t="s">
        <v>29</v>
      </c>
      <c r="L36" s="39">
        <v>0.85099999999999998</v>
      </c>
      <c r="M36" s="48"/>
      <c r="N36" s="49"/>
      <c r="O36" s="41"/>
      <c r="P36" s="42" t="s">
        <v>29</v>
      </c>
      <c r="Q36" s="39">
        <v>4.3280000000000003</v>
      </c>
      <c r="R36" s="48"/>
      <c r="S36" s="49"/>
      <c r="T36" s="41"/>
      <c r="U36" s="42" t="s">
        <v>29</v>
      </c>
      <c r="V36" s="39"/>
      <c r="W36" s="48"/>
      <c r="X36" s="49"/>
      <c r="Y36" s="41"/>
    </row>
    <row r="37" spans="1:25" x14ac:dyDescent="0.25">
      <c r="A37" s="16"/>
      <c r="B37" s="17"/>
      <c r="C37" s="17"/>
      <c r="D37" s="17"/>
      <c r="E37" s="18"/>
      <c r="F37" s="16"/>
      <c r="G37" s="17"/>
      <c r="H37" s="17"/>
      <c r="I37" s="17"/>
      <c r="J37" s="18"/>
      <c r="K37" s="19" t="s">
        <v>216</v>
      </c>
      <c r="L37" s="55" t="s">
        <v>33</v>
      </c>
      <c r="M37" s="43"/>
      <c r="N37" s="56" t="s">
        <v>33</v>
      </c>
      <c r="O37" s="57"/>
      <c r="P37" s="19" t="s">
        <v>246</v>
      </c>
      <c r="Q37" s="55" t="s">
        <v>33</v>
      </c>
      <c r="R37" s="43"/>
      <c r="S37" s="56" t="s">
        <v>33</v>
      </c>
      <c r="T37" s="57"/>
      <c r="U37" s="23"/>
      <c r="V37" s="55"/>
      <c r="W37" s="43"/>
      <c r="X37" s="56"/>
      <c r="Y37" s="57"/>
    </row>
    <row r="38" spans="1:25" x14ac:dyDescent="0.25">
      <c r="A38" s="25"/>
      <c r="B38" s="26"/>
      <c r="C38" s="26"/>
      <c r="D38" s="26"/>
      <c r="E38" s="27"/>
      <c r="F38" s="25"/>
      <c r="G38" s="26"/>
      <c r="H38" s="26"/>
      <c r="I38" s="26"/>
      <c r="J38" s="27"/>
      <c r="K38" s="28"/>
      <c r="L38" s="28"/>
      <c r="M38" s="44"/>
      <c r="N38" s="45"/>
      <c r="O38" s="29"/>
      <c r="P38" s="28"/>
      <c r="Q38" s="28"/>
      <c r="R38" s="44"/>
      <c r="S38" s="45"/>
      <c r="T38" s="29"/>
      <c r="U38" s="24"/>
      <c r="V38" s="28"/>
      <c r="W38" s="44"/>
      <c r="X38" s="45"/>
      <c r="Y38" s="29"/>
    </row>
    <row r="39" spans="1:25" x14ac:dyDescent="0.25">
      <c r="A39" s="25"/>
      <c r="B39" s="26"/>
      <c r="C39" s="26"/>
      <c r="D39" s="26"/>
      <c r="E39" s="27"/>
      <c r="F39" s="25"/>
      <c r="G39" s="26"/>
      <c r="H39" s="26"/>
      <c r="I39" s="26"/>
      <c r="J39" s="27"/>
      <c r="K39" s="15" t="s">
        <v>26</v>
      </c>
      <c r="L39" s="30">
        <v>9</v>
      </c>
      <c r="M39" s="44" t="s">
        <v>27</v>
      </c>
      <c r="N39" s="46">
        <v>5</v>
      </c>
      <c r="O39" s="31"/>
      <c r="P39" s="32" t="s">
        <v>26</v>
      </c>
      <c r="Q39" s="30">
        <v>43</v>
      </c>
      <c r="R39" s="44" t="s">
        <v>27</v>
      </c>
      <c r="S39" s="46">
        <v>34</v>
      </c>
      <c r="T39" s="31"/>
      <c r="U39" s="32" t="s">
        <v>26</v>
      </c>
      <c r="V39" s="30"/>
      <c r="W39" s="44" t="s">
        <v>27</v>
      </c>
      <c r="X39" s="46"/>
      <c r="Y39" s="31"/>
    </row>
    <row r="40" spans="1:25" x14ac:dyDescent="0.25">
      <c r="A40" s="25"/>
      <c r="B40" s="26"/>
      <c r="C40" s="26"/>
      <c r="D40" s="26"/>
      <c r="E40" s="27"/>
      <c r="F40" s="25"/>
      <c r="G40" s="26"/>
      <c r="H40" s="26"/>
      <c r="I40" s="26"/>
      <c r="J40" s="27"/>
      <c r="K40" s="15" t="s">
        <v>28</v>
      </c>
      <c r="L40" s="30">
        <v>6</v>
      </c>
      <c r="M40" s="44"/>
      <c r="N40" s="47"/>
      <c r="O40" s="34"/>
      <c r="P40" s="32" t="s">
        <v>28</v>
      </c>
      <c r="Q40" s="30">
        <v>11</v>
      </c>
      <c r="R40" s="44"/>
      <c r="S40" s="47"/>
      <c r="T40" s="34"/>
      <c r="U40" s="32" t="s">
        <v>28</v>
      </c>
      <c r="V40" s="30"/>
      <c r="W40" s="44"/>
      <c r="X40" s="47"/>
      <c r="Y40" s="34"/>
    </row>
    <row r="41" spans="1:25" ht="15.75" thickBot="1" x14ac:dyDescent="0.3">
      <c r="A41" s="35"/>
      <c r="B41" s="36"/>
      <c r="C41" s="36"/>
      <c r="D41" s="36"/>
      <c r="E41" s="37"/>
      <c r="F41" s="35"/>
      <c r="G41" s="36"/>
      <c r="H41" s="36"/>
      <c r="I41" s="36"/>
      <c r="J41" s="37"/>
      <c r="K41" s="38" t="s">
        <v>29</v>
      </c>
      <c r="L41" s="39">
        <v>0.249</v>
      </c>
      <c r="M41" s="48"/>
      <c r="N41" s="49"/>
      <c r="O41" s="41"/>
      <c r="P41" s="42" t="s">
        <v>29</v>
      </c>
      <c r="Q41" s="39">
        <v>0.42599999999999999</v>
      </c>
      <c r="R41" s="48"/>
      <c r="S41" s="49"/>
      <c r="T41" s="41"/>
      <c r="U41" s="42" t="s">
        <v>29</v>
      </c>
      <c r="V41" s="39"/>
      <c r="W41" s="48"/>
      <c r="X41" s="49"/>
      <c r="Y41" s="41"/>
    </row>
    <row r="43" spans="1:25" ht="15.75" thickBot="1" x14ac:dyDescent="0.3"/>
    <row r="44" spans="1:25" ht="62.25" thickBot="1" x14ac:dyDescent="0.95">
      <c r="A44" s="159">
        <f>A1+1</f>
        <v>42514</v>
      </c>
      <c r="B44" s="160"/>
      <c r="C44" s="160"/>
      <c r="D44" s="160"/>
      <c r="E44" s="160"/>
      <c r="F44" s="160"/>
      <c r="G44" s="160"/>
      <c r="H44" s="160"/>
      <c r="I44" s="160"/>
      <c r="J44" s="160"/>
      <c r="K44" s="160"/>
      <c r="L44" s="160"/>
      <c r="M44" s="160"/>
      <c r="N44" s="160"/>
      <c r="O44" s="160"/>
      <c r="P44" s="160"/>
      <c r="Q44" s="160"/>
      <c r="R44" s="160"/>
      <c r="S44" s="160"/>
      <c r="T44" s="160"/>
      <c r="U44" s="160"/>
      <c r="V44" s="160"/>
      <c r="W44" s="160"/>
      <c r="X44" s="160"/>
      <c r="Y44" s="161"/>
    </row>
    <row r="45" spans="1:25" ht="21" x14ac:dyDescent="0.35">
      <c r="A45" s="51"/>
      <c r="B45" s="51"/>
      <c r="C45" s="51"/>
      <c r="D45" s="51"/>
      <c r="E45" s="51"/>
      <c r="F45" s="51"/>
      <c r="G45" s="51"/>
      <c r="H45" s="51"/>
      <c r="I45" s="51"/>
      <c r="J45" s="51"/>
      <c r="K45" s="51"/>
      <c r="L45" s="51"/>
      <c r="M45" s="51"/>
      <c r="N45" s="51"/>
      <c r="O45" s="51"/>
      <c r="P45" s="51"/>
      <c r="Q45" s="51"/>
      <c r="R45" s="51"/>
      <c r="S45" s="51"/>
      <c r="T45" s="51"/>
      <c r="U45" s="51"/>
      <c r="V45" s="51"/>
      <c r="W45" s="51"/>
      <c r="X45" s="51"/>
      <c r="Y45" s="51"/>
    </row>
    <row r="46" spans="1:25" ht="21" x14ac:dyDescent="0.35">
      <c r="A46" s="51"/>
      <c r="B46" s="51"/>
      <c r="C46" s="51"/>
      <c r="D46" s="51"/>
      <c r="E46" s="51"/>
      <c r="F46" s="51"/>
      <c r="G46" s="51"/>
      <c r="H46" s="51"/>
      <c r="I46" s="51"/>
      <c r="J46" s="51"/>
      <c r="K46" s="51"/>
      <c r="L46" s="51"/>
      <c r="M46" s="51"/>
      <c r="N46" s="51"/>
      <c r="O46" s="51"/>
      <c r="P46" s="51"/>
      <c r="Q46" s="51"/>
      <c r="R46" s="51"/>
      <c r="S46" s="51"/>
      <c r="T46" s="51"/>
      <c r="U46" s="51"/>
      <c r="V46" s="51"/>
      <c r="W46" s="51"/>
      <c r="X46" s="51"/>
      <c r="Y46" s="51"/>
    </row>
    <row r="47" spans="1:25" ht="21" x14ac:dyDescent="0.35">
      <c r="A47" s="162" t="s">
        <v>0</v>
      </c>
      <c r="B47" s="162"/>
      <c r="C47" s="162"/>
      <c r="D47" s="162"/>
      <c r="E47" s="51"/>
      <c r="F47" s="162" t="s">
        <v>1</v>
      </c>
      <c r="G47" s="162"/>
      <c r="H47" s="162"/>
      <c r="I47" s="162"/>
      <c r="J47" s="51"/>
      <c r="K47" s="162" t="s">
        <v>2</v>
      </c>
      <c r="L47" s="162"/>
      <c r="M47" s="162"/>
      <c r="N47" s="162"/>
      <c r="O47" s="51"/>
      <c r="P47" s="162" t="s">
        <v>3</v>
      </c>
      <c r="Q47" s="162"/>
      <c r="R47" s="162"/>
      <c r="S47" s="162"/>
      <c r="T47" s="51"/>
      <c r="U47" s="162" t="s">
        <v>4</v>
      </c>
      <c r="V47" s="162"/>
      <c r="W47" s="162"/>
      <c r="X47" s="162"/>
      <c r="Y47" s="51"/>
    </row>
    <row r="48" spans="1:25" x14ac:dyDescent="0.25">
      <c r="A48" s="3" t="s">
        <v>5</v>
      </c>
      <c r="B48" s="3"/>
      <c r="C48" s="3"/>
      <c r="D48" s="3">
        <f>SUM(L59,L64,L69,L74,L79,L84,Q59,Q64,Q69,Q74,Q79,Q84,V59,V64,V69,V74,V79,V84)</f>
        <v>30.794</v>
      </c>
      <c r="E48" s="4"/>
      <c r="F48" s="5" t="s">
        <v>6</v>
      </c>
      <c r="G48" s="5"/>
      <c r="H48" s="5"/>
      <c r="I48" s="5">
        <f>SUM(N57,N62,N67,N72,N77,N82,S57,S62,S67,S72,S77,S82,X57,X62,X67,X72,X77,X82)</f>
        <v>679</v>
      </c>
      <c r="J48" s="4"/>
      <c r="K48" s="6" t="s">
        <v>7</v>
      </c>
      <c r="L48" s="6"/>
      <c r="M48" s="6"/>
      <c r="N48" s="6">
        <f>AB55</f>
        <v>1132</v>
      </c>
      <c r="O48" s="4"/>
      <c r="P48" s="7" t="s">
        <v>8</v>
      </c>
      <c r="Q48" s="8"/>
      <c r="R48" s="8"/>
      <c r="S48" s="8">
        <f>AE55</f>
        <v>286</v>
      </c>
      <c r="T48" s="4"/>
      <c r="U48" s="9" t="s">
        <v>9</v>
      </c>
      <c r="V48" s="9"/>
      <c r="W48" s="9"/>
      <c r="X48" s="9">
        <f>AG55-AI55</f>
        <v>11</v>
      </c>
      <c r="Y48" s="4"/>
    </row>
    <row r="49" spans="1:36" x14ac:dyDescent="0.25">
      <c r="A49" s="10" t="s">
        <v>10</v>
      </c>
      <c r="B49" s="10"/>
      <c r="C49" s="10"/>
      <c r="D49" s="10">
        <f>SUM(L57,L62,L67,L72,L77,L82,Q57,Q62,Q67,Q72,Q77,Q82,V57,V62,V67,V72,V77,V82)</f>
        <v>1132</v>
      </c>
      <c r="F49" s="5" t="s">
        <v>11</v>
      </c>
      <c r="G49" s="5"/>
      <c r="H49" s="5"/>
      <c r="I49" s="5">
        <f>D49-I48</f>
        <v>453</v>
      </c>
      <c r="K49" s="6" t="s">
        <v>12</v>
      </c>
      <c r="L49" s="6"/>
      <c r="M49" s="6"/>
      <c r="N49" s="6">
        <f>AC55</f>
        <v>211</v>
      </c>
      <c r="P49" s="8" t="s">
        <v>13</v>
      </c>
      <c r="Q49" s="8"/>
      <c r="R49" s="8"/>
      <c r="S49" s="11">
        <f>AF55-AE55</f>
        <v>393</v>
      </c>
      <c r="U49" s="9" t="s">
        <v>14</v>
      </c>
      <c r="V49" s="9"/>
      <c r="W49" s="9"/>
      <c r="X49" s="9">
        <f>AH55-AJ55</f>
        <v>715</v>
      </c>
    </row>
    <row r="50" spans="1:36" x14ac:dyDescent="0.25">
      <c r="A50" s="12" t="s">
        <v>15</v>
      </c>
      <c r="B50" s="12"/>
      <c r="C50" s="12"/>
      <c r="D50" s="12">
        <f>SUM(L58,L63,L68,L73,L78,L83,Q58,Q63,Q68,Q73,Q78,Q83,V58,V63,V68,V73,V78,V83)</f>
        <v>211</v>
      </c>
      <c r="K50" s="6" t="s">
        <v>16</v>
      </c>
      <c r="L50" s="6"/>
      <c r="M50" s="6"/>
      <c r="N50" s="6">
        <f>AD55</f>
        <v>30.794</v>
      </c>
    </row>
    <row r="51" spans="1:36" x14ac:dyDescent="0.25">
      <c r="A51" s="13" t="s">
        <v>17</v>
      </c>
      <c r="B51" s="13"/>
      <c r="C51" s="13"/>
      <c r="D51" s="13">
        <f>COUNTA(K55,K60,K65,K70,K75,K80,P55,P60,P65,P70,P75,P80,U55,U60,U65,U70,U75,U80)</f>
        <v>14</v>
      </c>
    </row>
    <row r="52" spans="1:36" s="14" customFormat="1" x14ac:dyDescent="0.25">
      <c r="K52" s="6" t="s">
        <v>18</v>
      </c>
      <c r="L52" s="6"/>
      <c r="M52" s="6"/>
      <c r="N52" s="6">
        <f>D49-N48</f>
        <v>0</v>
      </c>
      <c r="P52" s="7" t="s">
        <v>19</v>
      </c>
      <c r="Q52" s="8"/>
      <c r="R52" s="8"/>
      <c r="S52" s="8">
        <f>I48-S48</f>
        <v>393</v>
      </c>
    </row>
    <row r="53" spans="1:36" s="14" customFormat="1" ht="15.75" thickBot="1" x14ac:dyDescent="0.3">
      <c r="K53" s="6" t="s">
        <v>20</v>
      </c>
      <c r="L53" s="6"/>
      <c r="M53" s="6"/>
      <c r="N53" s="6">
        <f>D50-N49</f>
        <v>0</v>
      </c>
      <c r="P53" s="15"/>
    </row>
    <row r="54" spans="1:36" ht="15.75" thickBot="1" x14ac:dyDescent="0.3">
      <c r="A54" s="167" t="s">
        <v>21</v>
      </c>
      <c r="B54" s="167"/>
      <c r="C54" s="167"/>
      <c r="D54" s="167"/>
      <c r="E54" s="167"/>
      <c r="F54" s="164" t="s">
        <v>22</v>
      </c>
      <c r="G54" s="165"/>
      <c r="H54" s="165"/>
      <c r="I54" s="165"/>
      <c r="J54" s="166"/>
      <c r="K54" s="164" t="s">
        <v>23</v>
      </c>
      <c r="L54" s="165"/>
      <c r="M54" s="165"/>
      <c r="N54" s="165"/>
      <c r="O54" s="166"/>
      <c r="P54" s="164" t="s">
        <v>24</v>
      </c>
      <c r="Q54" s="165"/>
      <c r="R54" s="165"/>
      <c r="S54" s="165"/>
      <c r="T54" s="166"/>
      <c r="U54" s="164" t="s">
        <v>25</v>
      </c>
      <c r="V54" s="165"/>
      <c r="W54" s="165"/>
      <c r="X54" s="165"/>
      <c r="Y54" s="168"/>
      <c r="AB54" s="163" t="s">
        <v>30</v>
      </c>
      <c r="AC54" s="163"/>
      <c r="AD54" s="163"/>
      <c r="AE54" s="163" t="s">
        <v>31</v>
      </c>
      <c r="AF54" s="163"/>
      <c r="AG54" s="163" t="s">
        <v>32</v>
      </c>
      <c r="AH54" s="163"/>
      <c r="AI54" s="163"/>
      <c r="AJ54" s="163"/>
    </row>
    <row r="55" spans="1:36" x14ac:dyDescent="0.25">
      <c r="A55" s="16"/>
      <c r="B55" s="17"/>
      <c r="C55" s="17"/>
      <c r="D55" s="17"/>
      <c r="E55" s="18"/>
      <c r="F55" s="16"/>
      <c r="G55" s="17"/>
      <c r="H55" s="17"/>
      <c r="I55" s="17"/>
      <c r="J55" s="18"/>
      <c r="K55" s="19" t="s">
        <v>201</v>
      </c>
      <c r="L55" s="55" t="s">
        <v>33</v>
      </c>
      <c r="M55" s="43"/>
      <c r="N55" s="56" t="s">
        <v>33</v>
      </c>
      <c r="O55" s="57"/>
      <c r="P55" s="23" t="s">
        <v>215</v>
      </c>
      <c r="Q55" s="55" t="s">
        <v>33</v>
      </c>
      <c r="R55" s="43"/>
      <c r="S55" s="56" t="s">
        <v>33</v>
      </c>
      <c r="T55" s="57" t="s">
        <v>34</v>
      </c>
      <c r="U55" s="24" t="s">
        <v>244</v>
      </c>
      <c r="V55" s="55" t="s">
        <v>33</v>
      </c>
      <c r="W55" s="43"/>
      <c r="X55" s="56" t="s">
        <v>35</v>
      </c>
      <c r="Y55" s="57"/>
      <c r="AB55" s="1">
        <f t="shared" ref="AB55:AJ55" si="1">SUM(AB56:AB73)</f>
        <v>1132</v>
      </c>
      <c r="AC55" s="1">
        <f t="shared" si="1"/>
        <v>211</v>
      </c>
      <c r="AD55" s="1">
        <f t="shared" si="1"/>
        <v>30.794</v>
      </c>
      <c r="AE55" s="1">
        <f t="shared" si="1"/>
        <v>286</v>
      </c>
      <c r="AF55" s="1">
        <f t="shared" si="1"/>
        <v>679</v>
      </c>
      <c r="AG55" s="1">
        <f t="shared" si="1"/>
        <v>13</v>
      </c>
      <c r="AH55" s="1">
        <f t="shared" si="1"/>
        <v>724</v>
      </c>
      <c r="AI55" s="1">
        <f t="shared" si="1"/>
        <v>2</v>
      </c>
      <c r="AJ55" s="1">
        <f t="shared" si="1"/>
        <v>9</v>
      </c>
    </row>
    <row r="56" spans="1:36" x14ac:dyDescent="0.25">
      <c r="A56" s="25"/>
      <c r="B56" s="26"/>
      <c r="C56" s="26"/>
      <c r="D56" s="26"/>
      <c r="E56" s="27"/>
      <c r="F56" s="25"/>
      <c r="G56" s="26"/>
      <c r="H56" s="26"/>
      <c r="I56" s="26"/>
      <c r="J56" s="27"/>
      <c r="K56" s="28"/>
      <c r="L56" s="28"/>
      <c r="M56" s="44"/>
      <c r="N56" s="45"/>
      <c r="O56" s="29"/>
      <c r="P56" s="24"/>
      <c r="Q56" s="28"/>
      <c r="R56" s="44"/>
      <c r="S56" s="45"/>
      <c r="T56" s="29"/>
      <c r="U56" s="24"/>
      <c r="V56" s="28"/>
      <c r="W56" s="44"/>
      <c r="X56" s="45"/>
      <c r="Y56" s="29"/>
      <c r="AB56" s="14">
        <f>IF(L55="TR",L57,"")</f>
        <v>37</v>
      </c>
      <c r="AC56" s="14">
        <f>IF(L55="TR",L58,"")</f>
        <v>28</v>
      </c>
      <c r="AD56" s="14">
        <f>IF(L55="TR",L59,"")</f>
        <v>1.34</v>
      </c>
      <c r="AE56" s="14">
        <f>IF(N55="TR",N57,"")</f>
        <v>35</v>
      </c>
      <c r="AF56" s="14">
        <f>IF(L55="TR",N57,"")</f>
        <v>35</v>
      </c>
      <c r="AG56" s="14">
        <f>IF(N55="TR",1,"")</f>
        <v>1</v>
      </c>
      <c r="AH56" s="14">
        <f>IF(N55="TR",L57,"")</f>
        <v>37</v>
      </c>
      <c r="AI56" s="14" t="str">
        <f>IF(O55="EF",1,"")</f>
        <v/>
      </c>
      <c r="AJ56" s="14" t="str">
        <f>IF(O55="EF",L57,"")</f>
        <v/>
      </c>
    </row>
    <row r="57" spans="1:36" x14ac:dyDescent="0.25">
      <c r="A57" s="25"/>
      <c r="B57" s="26"/>
      <c r="C57" s="26"/>
      <c r="D57" s="26"/>
      <c r="E57" s="27"/>
      <c r="F57" s="25"/>
      <c r="G57" s="26"/>
      <c r="H57" s="26"/>
      <c r="I57" s="26"/>
      <c r="J57" s="27"/>
      <c r="K57" s="15" t="s">
        <v>26</v>
      </c>
      <c r="L57" s="30">
        <v>37</v>
      </c>
      <c r="M57" s="44" t="s">
        <v>27</v>
      </c>
      <c r="N57" s="46">
        <v>35</v>
      </c>
      <c r="O57" s="31"/>
      <c r="P57" s="32" t="s">
        <v>26</v>
      </c>
      <c r="Q57" s="30">
        <v>2</v>
      </c>
      <c r="R57" s="44" t="s">
        <v>27</v>
      </c>
      <c r="S57" s="46">
        <v>2</v>
      </c>
      <c r="T57" s="31"/>
      <c r="U57" s="32" t="s">
        <v>26</v>
      </c>
      <c r="V57" s="30">
        <v>408</v>
      </c>
      <c r="W57" s="44" t="s">
        <v>27</v>
      </c>
      <c r="X57" s="46">
        <v>393</v>
      </c>
      <c r="Y57" s="31"/>
      <c r="AB57" s="14">
        <f>IF(L60="TR",L62,"")</f>
        <v>60</v>
      </c>
      <c r="AC57" s="14">
        <f>IF(L60="TR",L63,"")</f>
        <v>29</v>
      </c>
      <c r="AD57" s="14">
        <f>IF(L60="TR",L64,"")</f>
        <v>2.3359999999999999</v>
      </c>
      <c r="AE57" s="14">
        <f>IF(N60="TR",N62,"")</f>
        <v>54</v>
      </c>
      <c r="AF57" s="14">
        <f>IF(L60="TR",N62,"")</f>
        <v>54</v>
      </c>
      <c r="AG57" s="14">
        <f>IF(N60="TR",1,"")</f>
        <v>1</v>
      </c>
      <c r="AH57" s="14">
        <f>IF(N60="TR",L62,"")</f>
        <v>60</v>
      </c>
      <c r="AI57" s="14" t="str">
        <f>IF(O60="EF",1,"")</f>
        <v/>
      </c>
      <c r="AJ57" s="14" t="str">
        <f>IF(O60="EF",L62,"")</f>
        <v/>
      </c>
    </row>
    <row r="58" spans="1:36" x14ac:dyDescent="0.25">
      <c r="A58" s="25"/>
      <c r="B58" s="26"/>
      <c r="C58" s="26"/>
      <c r="D58" s="26"/>
      <c r="E58" s="27"/>
      <c r="F58" s="25"/>
      <c r="G58" s="26"/>
      <c r="H58" s="26"/>
      <c r="I58" s="26"/>
      <c r="J58" s="27"/>
      <c r="K58" s="15" t="s">
        <v>28</v>
      </c>
      <c r="L58" s="30">
        <v>28</v>
      </c>
      <c r="M58" s="44"/>
      <c r="N58" s="47"/>
      <c r="O58" s="34"/>
      <c r="P58" s="32" t="s">
        <v>28</v>
      </c>
      <c r="Q58" s="30">
        <v>2</v>
      </c>
      <c r="R58" s="44"/>
      <c r="S58" s="47"/>
      <c r="T58" s="34"/>
      <c r="U58" s="32" t="s">
        <v>28</v>
      </c>
      <c r="V58" s="30">
        <v>9</v>
      </c>
      <c r="W58" s="44"/>
      <c r="X58" s="47"/>
      <c r="Y58" s="34"/>
      <c r="AB58" s="1">
        <f>IF(L65="TR",L67,"")</f>
        <v>7</v>
      </c>
      <c r="AC58" s="1">
        <f>IF(L65="TR",L68,"")</f>
        <v>5</v>
      </c>
      <c r="AD58" s="1">
        <f>IF(L65="TR",L69,"")</f>
        <v>0.17299999999999999</v>
      </c>
      <c r="AE58" s="1">
        <f>IF(N65="TR",N67,"")</f>
        <v>5</v>
      </c>
      <c r="AF58" s="1">
        <f>IF(L65="TR",N67,"")</f>
        <v>5</v>
      </c>
      <c r="AG58" s="1">
        <f>IF(N65="TR",1,"")</f>
        <v>1</v>
      </c>
      <c r="AH58" s="1">
        <f>IF(N65="TR",L67,"")</f>
        <v>7</v>
      </c>
      <c r="AI58" s="1">
        <f>IF(O65="EF",1,"")</f>
        <v>1</v>
      </c>
      <c r="AJ58" s="1">
        <f>IF(O65="EF",L67,"")</f>
        <v>7</v>
      </c>
    </row>
    <row r="59" spans="1:36" ht="15.75" thickBot="1" x14ac:dyDescent="0.3">
      <c r="A59" s="35"/>
      <c r="B59" s="36"/>
      <c r="C59" s="36"/>
      <c r="D59" s="36"/>
      <c r="E59" s="37"/>
      <c r="F59" s="35"/>
      <c r="G59" s="36"/>
      <c r="H59" s="36"/>
      <c r="I59" s="36"/>
      <c r="J59" s="37"/>
      <c r="K59" s="38" t="s">
        <v>29</v>
      </c>
      <c r="L59" s="39">
        <v>1.34</v>
      </c>
      <c r="M59" s="48"/>
      <c r="N59" s="49"/>
      <c r="O59" s="41"/>
      <c r="P59" s="42" t="s">
        <v>29</v>
      </c>
      <c r="Q59" s="39">
        <v>4.9000000000000002E-2</v>
      </c>
      <c r="R59" s="48"/>
      <c r="S59" s="49"/>
      <c r="T59" s="41"/>
      <c r="U59" s="42" t="s">
        <v>29</v>
      </c>
      <c r="V59" s="39">
        <v>15.358000000000001</v>
      </c>
      <c r="W59" s="48"/>
      <c r="X59" s="49"/>
      <c r="Y59" s="41"/>
      <c r="AB59" s="1">
        <f>IF(L70="TR",L72,"")</f>
        <v>40</v>
      </c>
      <c r="AC59" s="1">
        <f>IF(L70="TR",L73,"")</f>
        <v>32</v>
      </c>
      <c r="AD59" s="1">
        <f>IF(L70="TR",L74,"")</f>
        <v>1.0549999999999999</v>
      </c>
      <c r="AE59" s="1">
        <f>IF(N70="TR",N72,"")</f>
        <v>31</v>
      </c>
      <c r="AF59" s="1">
        <f>IF(L70="TR",N72,"")</f>
        <v>31</v>
      </c>
      <c r="AG59" s="1">
        <f>IF(N70="TR",1,"")</f>
        <v>1</v>
      </c>
      <c r="AH59" s="1">
        <f>IF(N70="TR",L72,"")</f>
        <v>40</v>
      </c>
      <c r="AI59" s="1" t="str">
        <f>IF(O70="EF",1,"")</f>
        <v/>
      </c>
      <c r="AJ59" s="1" t="str">
        <f>IF(O70="EF",L72,"")</f>
        <v/>
      </c>
    </row>
    <row r="60" spans="1:36" x14ac:dyDescent="0.25">
      <c r="A60" s="16"/>
      <c r="B60" s="17"/>
      <c r="C60" s="17"/>
      <c r="D60" s="17"/>
      <c r="E60" s="18"/>
      <c r="F60" s="16"/>
      <c r="G60" s="17"/>
      <c r="H60" s="17"/>
      <c r="I60" s="17"/>
      <c r="J60" s="18"/>
      <c r="K60" s="19" t="s">
        <v>208</v>
      </c>
      <c r="L60" s="55" t="s">
        <v>33</v>
      </c>
      <c r="M60" s="43"/>
      <c r="N60" s="56" t="s">
        <v>33</v>
      </c>
      <c r="O60" s="57"/>
      <c r="P60" s="23" t="s">
        <v>236</v>
      </c>
      <c r="Q60" s="55" t="s">
        <v>33</v>
      </c>
      <c r="R60" s="43"/>
      <c r="S60" s="56" t="s">
        <v>33</v>
      </c>
      <c r="T60" s="57"/>
      <c r="U60" s="23" t="s">
        <v>259</v>
      </c>
      <c r="V60" s="55" t="s">
        <v>33</v>
      </c>
      <c r="W60" s="43"/>
      <c r="X60" s="56" t="s">
        <v>33</v>
      </c>
      <c r="Y60" s="57"/>
      <c r="AB60" s="1">
        <f>IF(L75="TR",L77,"")</f>
        <v>20</v>
      </c>
      <c r="AC60" s="1">
        <f>IF(L75="TR",L78,"")</f>
        <v>14</v>
      </c>
      <c r="AD60" s="1">
        <f>IF(L75="TR",L79,"")</f>
        <v>0.48799999999999999</v>
      </c>
      <c r="AE60" s="1">
        <f>IF(N75="TR",N77,"")</f>
        <v>10</v>
      </c>
      <c r="AF60" s="1">
        <f>IF(L75="TR",N77,"")</f>
        <v>10</v>
      </c>
      <c r="AG60" s="1">
        <f>IF(N75="TR",1,"")</f>
        <v>1</v>
      </c>
      <c r="AH60" s="1">
        <f>IF(N75="TR",L77,"")</f>
        <v>20</v>
      </c>
      <c r="AI60" s="1" t="str">
        <f>IF(O75="EF",1,"")</f>
        <v/>
      </c>
      <c r="AJ60" s="1" t="str">
        <f>IF(O75="EF",L77,"")</f>
        <v/>
      </c>
    </row>
    <row r="61" spans="1:36" x14ac:dyDescent="0.25">
      <c r="A61" s="25"/>
      <c r="B61" s="26"/>
      <c r="C61" s="26"/>
      <c r="D61" s="26"/>
      <c r="E61" s="27"/>
      <c r="F61" s="25"/>
      <c r="G61" s="26"/>
      <c r="H61" s="26"/>
      <c r="I61" s="26"/>
      <c r="J61" s="27"/>
      <c r="K61" s="28"/>
      <c r="L61" s="28"/>
      <c r="M61" s="44"/>
      <c r="N61" s="45"/>
      <c r="O61" s="29"/>
      <c r="P61" s="24"/>
      <c r="Q61" s="28"/>
      <c r="R61" s="44"/>
      <c r="S61" s="45"/>
      <c r="T61" s="29"/>
      <c r="U61" s="24"/>
      <c r="V61" s="28"/>
      <c r="W61" s="44"/>
      <c r="X61" s="45"/>
      <c r="Y61" s="29"/>
      <c r="AB61" s="1">
        <f>IF(L80="TR",L82,"")</f>
        <v>28</v>
      </c>
      <c r="AC61" s="1">
        <f>IF(L80="TR",L83,"")</f>
        <v>16</v>
      </c>
      <c r="AD61" s="1">
        <f>IF(L80="TR",L84,"")</f>
        <v>0.67600000000000005</v>
      </c>
      <c r="AE61" s="1">
        <f>IF(N80="TR",N82,"")</f>
        <v>16</v>
      </c>
      <c r="AF61" s="1">
        <f>IF(L80="TR",N82,"")</f>
        <v>16</v>
      </c>
      <c r="AG61" s="1">
        <f>IF(N80="TR",1,"")</f>
        <v>1</v>
      </c>
      <c r="AH61" s="1">
        <f>IF(N80="TR",L82,"")</f>
        <v>28</v>
      </c>
      <c r="AI61" s="1" t="str">
        <f>IF(O80="EF",1,"")</f>
        <v/>
      </c>
      <c r="AJ61" s="1" t="str">
        <f>IF(O80="EF",L82,"")</f>
        <v/>
      </c>
    </row>
    <row r="62" spans="1:36" x14ac:dyDescent="0.25">
      <c r="A62" s="25"/>
      <c r="B62" s="26"/>
      <c r="C62" s="26"/>
      <c r="D62" s="26"/>
      <c r="E62" s="27"/>
      <c r="F62" s="25"/>
      <c r="G62" s="26"/>
      <c r="H62" s="26"/>
      <c r="I62" s="26"/>
      <c r="J62" s="27"/>
      <c r="K62" s="15" t="s">
        <v>26</v>
      </c>
      <c r="L62" s="30">
        <v>60</v>
      </c>
      <c r="M62" s="44" t="s">
        <v>27</v>
      </c>
      <c r="N62" s="46">
        <v>54</v>
      </c>
      <c r="O62" s="31"/>
      <c r="P62" s="32" t="s">
        <v>26</v>
      </c>
      <c r="Q62" s="30">
        <v>162</v>
      </c>
      <c r="R62" s="44" t="s">
        <v>27</v>
      </c>
      <c r="S62" s="46">
        <v>17</v>
      </c>
      <c r="T62" s="31"/>
      <c r="U62" s="32" t="s">
        <v>26</v>
      </c>
      <c r="V62" s="30">
        <v>24</v>
      </c>
      <c r="W62" s="44" t="s">
        <v>27</v>
      </c>
      <c r="X62" s="46">
        <v>24</v>
      </c>
      <c r="Y62" s="31"/>
      <c r="AB62" s="1">
        <f>IF(Q55="TR",Q57,"")</f>
        <v>2</v>
      </c>
      <c r="AC62" s="1">
        <f>IF(Q55="TR",Q58,"")</f>
        <v>2</v>
      </c>
      <c r="AD62" s="1">
        <f>IF(Q55="TR",Q59,"")</f>
        <v>4.9000000000000002E-2</v>
      </c>
      <c r="AE62" s="1">
        <f>IF(S55="TR",S57,"")</f>
        <v>2</v>
      </c>
      <c r="AF62" s="1">
        <f>IF(Q55="TR",S57,"")</f>
        <v>2</v>
      </c>
      <c r="AG62" s="1">
        <f>IF(S55="TR",1,"")</f>
        <v>1</v>
      </c>
      <c r="AH62" s="1">
        <f>IF(S55="TR",Q57,"")</f>
        <v>2</v>
      </c>
      <c r="AI62" s="1">
        <f>IF(T55="EF",1,"")</f>
        <v>1</v>
      </c>
      <c r="AJ62" s="1">
        <f>IF(T55="EF",Q57,"")</f>
        <v>2</v>
      </c>
    </row>
    <row r="63" spans="1:36" x14ac:dyDescent="0.25">
      <c r="A63" s="25"/>
      <c r="B63" s="26"/>
      <c r="C63" s="26"/>
      <c r="D63" s="26"/>
      <c r="E63" s="27"/>
      <c r="F63" s="25"/>
      <c r="G63" s="26"/>
      <c r="H63" s="26"/>
      <c r="I63" s="26"/>
      <c r="J63" s="27"/>
      <c r="K63" s="15" t="s">
        <v>28</v>
      </c>
      <c r="L63" s="30">
        <v>29</v>
      </c>
      <c r="M63" s="44"/>
      <c r="N63" s="47"/>
      <c r="O63" s="34"/>
      <c r="P63" s="32" t="s">
        <v>28</v>
      </c>
      <c r="Q63" s="30">
        <v>21</v>
      </c>
      <c r="R63" s="44"/>
      <c r="S63" s="47"/>
      <c r="T63" s="34"/>
      <c r="U63" s="32" t="s">
        <v>28</v>
      </c>
      <c r="V63" s="30">
        <v>17</v>
      </c>
      <c r="W63" s="44"/>
      <c r="X63" s="47"/>
      <c r="Y63" s="34"/>
      <c r="AB63" s="1">
        <f>IF(Q60="TR",Q62,"")</f>
        <v>162</v>
      </c>
      <c r="AC63" s="1">
        <f>IF(Q60="TR",Q63,"")</f>
        <v>21</v>
      </c>
      <c r="AD63" s="1">
        <f>IF(Q60="TR",Q64,"")</f>
        <v>1.8819999999999999</v>
      </c>
      <c r="AE63" s="1">
        <f>IF(S60="TR",S62,"")</f>
        <v>17</v>
      </c>
      <c r="AF63" s="1">
        <f>IF(Q60="TR",S62,"")</f>
        <v>17</v>
      </c>
      <c r="AG63" s="1">
        <f>IF(S60="TR",1,"")</f>
        <v>1</v>
      </c>
      <c r="AH63" s="1">
        <f>IF(S60="TR",Q62,"")</f>
        <v>162</v>
      </c>
      <c r="AI63" s="1" t="str">
        <f>IF(T60="EF",1,"")</f>
        <v/>
      </c>
      <c r="AJ63" s="1" t="str">
        <f>IF(T60="EF",Q62,"")</f>
        <v/>
      </c>
    </row>
    <row r="64" spans="1:36" ht="15.75" thickBot="1" x14ac:dyDescent="0.3">
      <c r="A64" s="35"/>
      <c r="B64" s="36"/>
      <c r="C64" s="36"/>
      <c r="D64" s="36"/>
      <c r="E64" s="37"/>
      <c r="F64" s="35"/>
      <c r="G64" s="36"/>
      <c r="H64" s="36"/>
      <c r="I64" s="36"/>
      <c r="J64" s="37"/>
      <c r="K64" s="38" t="s">
        <v>29</v>
      </c>
      <c r="L64" s="39">
        <v>2.3359999999999999</v>
      </c>
      <c r="M64" s="48"/>
      <c r="N64" s="49"/>
      <c r="O64" s="41"/>
      <c r="P64" s="42" t="s">
        <v>29</v>
      </c>
      <c r="Q64" s="39">
        <v>1.8819999999999999</v>
      </c>
      <c r="R64" s="48"/>
      <c r="S64" s="49"/>
      <c r="T64" s="41"/>
      <c r="U64" s="42" t="s">
        <v>29</v>
      </c>
      <c r="V64" s="39">
        <v>0.626</v>
      </c>
      <c r="W64" s="48"/>
      <c r="X64" s="49"/>
      <c r="Y64" s="41"/>
      <c r="AB64" s="1">
        <f>IF(Q65="TR",Q67,"")</f>
        <v>185</v>
      </c>
      <c r="AC64" s="1">
        <f>IF(Q65="TR",Q68,"")</f>
        <v>22</v>
      </c>
      <c r="AD64" s="1">
        <f>IF(Q65="TR",Q69,"")</f>
        <v>1.8540000000000001</v>
      </c>
      <c r="AE64" s="1">
        <f>IF(S65="TR",S67,"")</f>
        <v>15</v>
      </c>
      <c r="AF64" s="1">
        <f>IF(Q65="TR",S67,"")</f>
        <v>15</v>
      </c>
      <c r="AG64" s="1">
        <f>IF(S65="TR",1,"")</f>
        <v>1</v>
      </c>
      <c r="AH64" s="1">
        <f>IF(S65="TR",Q67,"")</f>
        <v>185</v>
      </c>
      <c r="AI64" s="1" t="str">
        <f>IF(T65="EF",1,"")</f>
        <v/>
      </c>
      <c r="AJ64" s="1" t="str">
        <f>IF(T65="EF",Q67,"")</f>
        <v/>
      </c>
    </row>
    <row r="65" spans="1:36" x14ac:dyDescent="0.25">
      <c r="A65" s="16"/>
      <c r="B65" s="17"/>
      <c r="C65" s="17"/>
      <c r="D65" s="17"/>
      <c r="E65" s="18"/>
      <c r="F65" s="16"/>
      <c r="G65" s="17"/>
      <c r="H65" s="17"/>
      <c r="I65" s="17"/>
      <c r="J65" s="18"/>
      <c r="K65" s="19" t="s">
        <v>209</v>
      </c>
      <c r="L65" s="55" t="s">
        <v>33</v>
      </c>
      <c r="M65" s="43"/>
      <c r="N65" s="56" t="s">
        <v>33</v>
      </c>
      <c r="O65" s="57" t="s">
        <v>34</v>
      </c>
      <c r="P65" s="23" t="s">
        <v>237</v>
      </c>
      <c r="Q65" s="55" t="s">
        <v>33</v>
      </c>
      <c r="R65" s="43"/>
      <c r="S65" s="56" t="s">
        <v>33</v>
      </c>
      <c r="T65" s="57"/>
      <c r="U65" s="23"/>
      <c r="V65" s="55"/>
      <c r="W65" s="43"/>
      <c r="X65" s="56"/>
      <c r="Y65" s="57"/>
      <c r="AB65" s="1">
        <f>IF(Q70="TR",Q72,"")</f>
        <v>19</v>
      </c>
      <c r="AC65" s="1">
        <f>IF(Q70="TR",Q73,"")</f>
        <v>3</v>
      </c>
      <c r="AD65" s="1">
        <f>IF(Q70="TR",Q74,"")</f>
        <v>0.56699999999999995</v>
      </c>
      <c r="AE65" s="1">
        <f>IF(S70="TR",S72,"")</f>
        <v>9</v>
      </c>
      <c r="AF65" s="1">
        <f>IF(Q70="TR",S72,"")</f>
        <v>9</v>
      </c>
      <c r="AG65" s="1">
        <f>IF(S70="TR",1,"")</f>
        <v>1</v>
      </c>
      <c r="AH65" s="1">
        <f>IF(S70="TR",Q72,"")</f>
        <v>19</v>
      </c>
      <c r="AI65" s="1" t="str">
        <f>IF(T70="EF",1,"")</f>
        <v/>
      </c>
      <c r="AJ65" s="1" t="str">
        <f>IF(T70="EF",Q72,"")</f>
        <v/>
      </c>
    </row>
    <row r="66" spans="1:36" x14ac:dyDescent="0.25">
      <c r="A66" s="25"/>
      <c r="B66" s="26"/>
      <c r="C66" s="26"/>
      <c r="D66" s="26"/>
      <c r="E66" s="27"/>
      <c r="F66" s="25"/>
      <c r="G66" s="26"/>
      <c r="H66" s="26"/>
      <c r="I66" s="26"/>
      <c r="J66" s="27"/>
      <c r="K66" s="28"/>
      <c r="L66" s="28"/>
      <c r="M66" s="44"/>
      <c r="N66" s="45"/>
      <c r="O66" s="29"/>
      <c r="P66" s="24"/>
      <c r="Q66" s="28"/>
      <c r="R66" s="44"/>
      <c r="S66" s="45"/>
      <c r="T66" s="29"/>
      <c r="U66" s="24"/>
      <c r="V66" s="28"/>
      <c r="W66" s="44"/>
      <c r="X66" s="45"/>
      <c r="Y66" s="29"/>
      <c r="AB66" s="1">
        <f>IF(Q75="TR",Q77,"")</f>
        <v>56</v>
      </c>
      <c r="AC66" s="1">
        <f>IF(Q75="TR",Q78,"")</f>
        <v>6</v>
      </c>
      <c r="AD66" s="1">
        <f>IF(Q75="TR",Q79,"")</f>
        <v>1.778</v>
      </c>
      <c r="AE66" s="1">
        <f>IF(S75="TR",S77,"")</f>
        <v>56</v>
      </c>
      <c r="AF66" s="1">
        <f>IF(Q75="TR",S77,"")</f>
        <v>56</v>
      </c>
      <c r="AG66" s="1">
        <f>IF(S75="TR",1,"")</f>
        <v>1</v>
      </c>
      <c r="AH66" s="1">
        <f>IF(S75="TR",Q77,"")</f>
        <v>56</v>
      </c>
      <c r="AI66" s="1" t="str">
        <f>IF(T75="EF",1,"")</f>
        <v/>
      </c>
      <c r="AJ66" s="1" t="str">
        <f>IF(T75="EF",Q77,"")</f>
        <v/>
      </c>
    </row>
    <row r="67" spans="1:36" x14ac:dyDescent="0.25">
      <c r="A67" s="25"/>
      <c r="B67" s="26"/>
      <c r="C67" s="26"/>
      <c r="D67" s="26"/>
      <c r="E67" s="27"/>
      <c r="F67" s="25"/>
      <c r="G67" s="26"/>
      <c r="H67" s="26"/>
      <c r="I67" s="26"/>
      <c r="J67" s="27"/>
      <c r="K67" s="15" t="s">
        <v>26</v>
      </c>
      <c r="L67" s="30">
        <v>7</v>
      </c>
      <c r="M67" s="44" t="s">
        <v>27</v>
      </c>
      <c r="N67" s="46">
        <v>5</v>
      </c>
      <c r="O67" s="31"/>
      <c r="P67" s="32" t="s">
        <v>26</v>
      </c>
      <c r="Q67" s="30">
        <v>185</v>
      </c>
      <c r="R67" s="44" t="s">
        <v>27</v>
      </c>
      <c r="S67" s="46">
        <v>15</v>
      </c>
      <c r="T67" s="31"/>
      <c r="U67" s="32" t="s">
        <v>26</v>
      </c>
      <c r="V67" s="30"/>
      <c r="W67" s="44" t="s">
        <v>27</v>
      </c>
      <c r="X67" s="46"/>
      <c r="Y67" s="31"/>
      <c r="AB67" s="1">
        <f>IF(Q80="TR",Q82,"")</f>
        <v>84</v>
      </c>
      <c r="AC67" s="1">
        <f>IF(Q80="TR",Q83,"")</f>
        <v>7</v>
      </c>
      <c r="AD67" s="1">
        <f>IF(Q80="TR",Q84,"")</f>
        <v>2.6120000000000001</v>
      </c>
      <c r="AE67" s="1">
        <f>IF(S80="TR",S82,"")</f>
        <v>12</v>
      </c>
      <c r="AF67" s="1">
        <f>IF(Q80="TR",S82,"")</f>
        <v>12</v>
      </c>
      <c r="AG67" s="1">
        <f>IF(S80="TR",1,"")</f>
        <v>1</v>
      </c>
      <c r="AH67" s="1">
        <f>IF(S80="TR",Q82,"")</f>
        <v>84</v>
      </c>
      <c r="AI67" s="1" t="str">
        <f>IF(T80="EF",1,"")</f>
        <v/>
      </c>
      <c r="AJ67" s="1" t="str">
        <f>IF(T80="EF",Q82,"")</f>
        <v/>
      </c>
    </row>
    <row r="68" spans="1:36" x14ac:dyDescent="0.25">
      <c r="A68" s="25"/>
      <c r="B68" s="26"/>
      <c r="C68" s="26"/>
      <c r="D68" s="26"/>
      <c r="E68" s="27"/>
      <c r="F68" s="25"/>
      <c r="G68" s="26"/>
      <c r="H68" s="26"/>
      <c r="I68" s="26"/>
      <c r="J68" s="27"/>
      <c r="K68" s="15" t="s">
        <v>28</v>
      </c>
      <c r="L68" s="30">
        <v>5</v>
      </c>
      <c r="M68" s="44"/>
      <c r="N68" s="47"/>
      <c r="O68" s="34"/>
      <c r="P68" s="32" t="s">
        <v>28</v>
      </c>
      <c r="Q68" s="30">
        <v>22</v>
      </c>
      <c r="R68" s="44"/>
      <c r="S68" s="47"/>
      <c r="T68" s="34"/>
      <c r="U68" s="32" t="s">
        <v>28</v>
      </c>
      <c r="V68" s="30"/>
      <c r="W68" s="44"/>
      <c r="X68" s="47"/>
      <c r="Y68" s="34"/>
      <c r="AB68" s="1">
        <f>IF(V55="TR",V57,"")</f>
        <v>408</v>
      </c>
      <c r="AC68" s="1">
        <f>IF(V55="TR",V58,"")</f>
        <v>9</v>
      </c>
      <c r="AD68" s="1">
        <f>IF(V55="TR",V59,"")</f>
        <v>15.358000000000001</v>
      </c>
      <c r="AE68" s="1" t="str">
        <f>IF(X55="TR",X57,"")</f>
        <v/>
      </c>
      <c r="AF68" s="1">
        <f>IF(V55="TR",X57,"")</f>
        <v>393</v>
      </c>
      <c r="AG68" s="1" t="str">
        <f>IF(X55="TR",1,"")</f>
        <v/>
      </c>
      <c r="AH68" s="1" t="str">
        <f>IF(X55="TR",V57,"")</f>
        <v/>
      </c>
      <c r="AI68" s="1" t="str">
        <f>IF(Y55="EF",1,"")</f>
        <v/>
      </c>
      <c r="AJ68" s="1" t="str">
        <f>IF(Y55="EF",V57,"")</f>
        <v/>
      </c>
    </row>
    <row r="69" spans="1:36" ht="15.75" thickBot="1" x14ac:dyDescent="0.3">
      <c r="A69" s="35"/>
      <c r="B69" s="36"/>
      <c r="C69" s="36"/>
      <c r="D69" s="36"/>
      <c r="E69" s="37"/>
      <c r="F69" s="35"/>
      <c r="G69" s="36"/>
      <c r="H69" s="36"/>
      <c r="I69" s="36"/>
      <c r="J69" s="37"/>
      <c r="K69" s="38" t="s">
        <v>29</v>
      </c>
      <c r="L69" s="39">
        <v>0.17299999999999999</v>
      </c>
      <c r="M69" s="48"/>
      <c r="N69" s="49"/>
      <c r="O69" s="41"/>
      <c r="P69" s="42" t="s">
        <v>29</v>
      </c>
      <c r="Q69" s="39">
        <v>1.8540000000000001</v>
      </c>
      <c r="R69" s="48"/>
      <c r="S69" s="49"/>
      <c r="T69" s="41"/>
      <c r="U69" s="42" t="s">
        <v>29</v>
      </c>
      <c r="V69" s="39"/>
      <c r="W69" s="48"/>
      <c r="X69" s="49"/>
      <c r="Y69" s="41"/>
      <c r="AB69" s="1">
        <f>IF(V60="TR",V62,"")</f>
        <v>24</v>
      </c>
      <c r="AC69" s="1">
        <f>IF(V60="TR",V63,"")</f>
        <v>17</v>
      </c>
      <c r="AD69" s="1">
        <f>IF(V60="TR",V64,"")</f>
        <v>0.626</v>
      </c>
      <c r="AE69" s="1">
        <f>IF(X60="TR",X62,"")</f>
        <v>24</v>
      </c>
      <c r="AF69" s="1">
        <f>IF(V60="TR",X62,"")</f>
        <v>24</v>
      </c>
      <c r="AG69" s="1">
        <f>IF(X60="TR",1,"")</f>
        <v>1</v>
      </c>
      <c r="AH69" s="1">
        <f>IF(X60="TR",V62,"")</f>
        <v>24</v>
      </c>
      <c r="AI69" s="1" t="str">
        <f>IF(Y60="EF",1,"")</f>
        <v/>
      </c>
      <c r="AJ69" s="1" t="str">
        <f>IF(Y60="EF",V62,"")</f>
        <v/>
      </c>
    </row>
    <row r="70" spans="1:36" x14ac:dyDescent="0.25">
      <c r="A70" s="16"/>
      <c r="B70" s="17"/>
      <c r="C70" s="17"/>
      <c r="D70" s="17"/>
      <c r="E70" s="18"/>
      <c r="F70" s="16"/>
      <c r="G70" s="17"/>
      <c r="H70" s="17"/>
      <c r="I70" s="17"/>
      <c r="J70" s="18"/>
      <c r="K70" s="19" t="s">
        <v>210</v>
      </c>
      <c r="L70" s="55" t="s">
        <v>33</v>
      </c>
      <c r="M70" s="43"/>
      <c r="N70" s="56" t="s">
        <v>33</v>
      </c>
      <c r="O70" s="57"/>
      <c r="P70" s="23" t="s">
        <v>238</v>
      </c>
      <c r="Q70" s="55" t="s">
        <v>33</v>
      </c>
      <c r="R70" s="43"/>
      <c r="S70" s="56" t="s">
        <v>33</v>
      </c>
      <c r="T70" s="57"/>
      <c r="U70" s="23"/>
      <c r="V70" s="55"/>
      <c r="W70" s="43"/>
      <c r="X70" s="56"/>
      <c r="Y70" s="57"/>
      <c r="AB70" s="1" t="str">
        <f>IF(V65="TR",V67,"")</f>
        <v/>
      </c>
      <c r="AC70" s="1" t="str">
        <f>IF(V65="TR",V68,"")</f>
        <v/>
      </c>
      <c r="AD70" s="1" t="str">
        <f>IF(V65="TR",V69,"")</f>
        <v/>
      </c>
      <c r="AE70" s="1" t="str">
        <f>IF(X65="TR",X67,"")</f>
        <v/>
      </c>
      <c r="AF70" s="1" t="str">
        <f>IF(V65="TR",X67,"")</f>
        <v/>
      </c>
      <c r="AG70" s="1" t="str">
        <f>IF(X65="TR",1,"")</f>
        <v/>
      </c>
      <c r="AH70" s="1" t="str">
        <f>IF(X65="TR",V67,"")</f>
        <v/>
      </c>
      <c r="AI70" s="1" t="str">
        <f>IF(Y65="EF",1,"")</f>
        <v/>
      </c>
      <c r="AJ70" s="1" t="str">
        <f>IF(Y65="EF",V67,"")</f>
        <v/>
      </c>
    </row>
    <row r="71" spans="1:36" x14ac:dyDescent="0.25">
      <c r="A71" s="25"/>
      <c r="B71" s="26"/>
      <c r="C71" s="26"/>
      <c r="D71" s="26"/>
      <c r="E71" s="27"/>
      <c r="F71" s="25"/>
      <c r="G71" s="26"/>
      <c r="H71" s="26"/>
      <c r="I71" s="26"/>
      <c r="J71" s="27"/>
      <c r="K71" s="28"/>
      <c r="L71" s="28"/>
      <c r="M71" s="44"/>
      <c r="N71" s="45"/>
      <c r="O71" s="29"/>
      <c r="P71" s="24"/>
      <c r="Q71" s="28"/>
      <c r="R71" s="44"/>
      <c r="S71" s="45"/>
      <c r="T71" s="29"/>
      <c r="U71" s="24"/>
      <c r="V71" s="28"/>
      <c r="W71" s="44"/>
      <c r="X71" s="45"/>
      <c r="Y71" s="29"/>
      <c r="AB71" s="1" t="str">
        <f>IF(V70="TR",V72,"")</f>
        <v/>
      </c>
      <c r="AC71" s="1" t="str">
        <f>IF(V70="TR",V73,"")</f>
        <v/>
      </c>
      <c r="AD71" s="1" t="str">
        <f>IF(V70="TR",V74,"")</f>
        <v/>
      </c>
      <c r="AE71" s="1" t="str">
        <f>IF(X70="TR",X72,"")</f>
        <v/>
      </c>
      <c r="AF71" s="1" t="str">
        <f>IF(V70="TR",X72,"")</f>
        <v/>
      </c>
      <c r="AG71" s="1" t="str">
        <f>IF(X70="TR",1,"")</f>
        <v/>
      </c>
      <c r="AH71" s="1" t="str">
        <f>IF(X70="TR",V72,"")</f>
        <v/>
      </c>
      <c r="AI71" s="1" t="str">
        <f>IF(Y70="EF",1,"")</f>
        <v/>
      </c>
      <c r="AJ71" s="1" t="str">
        <f>IF(Y70="EF",V72,"")</f>
        <v/>
      </c>
    </row>
    <row r="72" spans="1:36" x14ac:dyDescent="0.25">
      <c r="A72" s="25"/>
      <c r="B72" s="26"/>
      <c r="C72" s="26"/>
      <c r="D72" s="26"/>
      <c r="E72" s="27"/>
      <c r="F72" s="25"/>
      <c r="G72" s="26"/>
      <c r="H72" s="26"/>
      <c r="I72" s="26"/>
      <c r="J72" s="27"/>
      <c r="K72" s="15" t="s">
        <v>26</v>
      </c>
      <c r="L72" s="30">
        <v>40</v>
      </c>
      <c r="M72" s="44" t="s">
        <v>27</v>
      </c>
      <c r="N72" s="46">
        <v>31</v>
      </c>
      <c r="O72" s="31"/>
      <c r="P72" s="32" t="s">
        <v>26</v>
      </c>
      <c r="Q72" s="30">
        <v>19</v>
      </c>
      <c r="R72" s="44" t="s">
        <v>27</v>
      </c>
      <c r="S72" s="46">
        <v>9</v>
      </c>
      <c r="T72" s="31"/>
      <c r="U72" s="32" t="s">
        <v>26</v>
      </c>
      <c r="V72" s="30"/>
      <c r="W72" s="44" t="s">
        <v>27</v>
      </c>
      <c r="X72" s="46"/>
      <c r="Y72" s="31"/>
      <c r="AB72" s="1" t="str">
        <f>IF(V75="TR",V77,"")</f>
        <v/>
      </c>
      <c r="AC72" s="1" t="str">
        <f>IF(V75="TR",V78,"")</f>
        <v/>
      </c>
      <c r="AD72" s="1" t="str">
        <f>IF(V75="TR",V79,"")</f>
        <v/>
      </c>
      <c r="AE72" s="1" t="str">
        <f>IF(X75="TR",X77,"")</f>
        <v/>
      </c>
      <c r="AF72" s="1" t="str">
        <f>IF(V75="TR",X77,"")</f>
        <v/>
      </c>
      <c r="AG72" s="1" t="str">
        <f>IF(X75="TR",1,"")</f>
        <v/>
      </c>
      <c r="AH72" s="1" t="str">
        <f>IF(X75="TR",V77,"")</f>
        <v/>
      </c>
      <c r="AI72" s="1" t="str">
        <f>IF(Y75="EF",1,"")</f>
        <v/>
      </c>
      <c r="AJ72" s="1" t="str">
        <f>IF(Y75="EF",V77,"")</f>
        <v/>
      </c>
    </row>
    <row r="73" spans="1:36" x14ac:dyDescent="0.25">
      <c r="A73" s="25"/>
      <c r="B73" s="26"/>
      <c r="C73" s="26"/>
      <c r="D73" s="26"/>
      <c r="E73" s="27"/>
      <c r="F73" s="25"/>
      <c r="G73" s="26"/>
      <c r="H73" s="26"/>
      <c r="I73" s="26"/>
      <c r="J73" s="27"/>
      <c r="K73" s="15" t="s">
        <v>28</v>
      </c>
      <c r="L73" s="30">
        <v>32</v>
      </c>
      <c r="M73" s="44"/>
      <c r="N73" s="47"/>
      <c r="O73" s="34"/>
      <c r="P73" s="32" t="s">
        <v>28</v>
      </c>
      <c r="Q73" s="30">
        <v>3</v>
      </c>
      <c r="R73" s="44"/>
      <c r="S73" s="47"/>
      <c r="T73" s="34"/>
      <c r="U73" s="32" t="s">
        <v>28</v>
      </c>
      <c r="V73" s="30"/>
      <c r="W73" s="44"/>
      <c r="X73" s="47"/>
      <c r="Y73" s="34"/>
      <c r="AB73" s="1" t="str">
        <f>IF(V80="TR",V82,"")</f>
        <v/>
      </c>
      <c r="AC73" s="1" t="str">
        <f>IF(V80="TR",V83,"")</f>
        <v/>
      </c>
      <c r="AD73" s="1" t="str">
        <f>IF(V80="TR",V84,"")</f>
        <v/>
      </c>
      <c r="AE73" s="1" t="str">
        <f>IF(X80="TR",X82,"")</f>
        <v/>
      </c>
      <c r="AF73" s="1" t="str">
        <f>IF(V80="TR",X82,"")</f>
        <v/>
      </c>
      <c r="AG73" s="1" t="str">
        <f>IF(X80="TR",1,"")</f>
        <v/>
      </c>
      <c r="AH73" s="1" t="str">
        <f>IF(X80="TR",V82,"")</f>
        <v/>
      </c>
      <c r="AI73" s="1" t="str">
        <f>IF(Y80="EF",1,"")</f>
        <v/>
      </c>
      <c r="AJ73" s="1" t="str">
        <f>IF(Y80="EF",V82,"")</f>
        <v/>
      </c>
    </row>
    <row r="74" spans="1:36" ht="15.75" thickBot="1" x14ac:dyDescent="0.3">
      <c r="A74" s="35"/>
      <c r="B74" s="36"/>
      <c r="C74" s="36"/>
      <c r="D74" s="36"/>
      <c r="E74" s="37"/>
      <c r="F74" s="35"/>
      <c r="G74" s="36"/>
      <c r="H74" s="36"/>
      <c r="I74" s="36"/>
      <c r="J74" s="37"/>
      <c r="K74" s="38" t="s">
        <v>29</v>
      </c>
      <c r="L74" s="39">
        <v>1.0549999999999999</v>
      </c>
      <c r="M74" s="48"/>
      <c r="N74" s="49"/>
      <c r="O74" s="41"/>
      <c r="P74" s="42" t="s">
        <v>29</v>
      </c>
      <c r="Q74" s="39">
        <v>0.56699999999999995</v>
      </c>
      <c r="R74" s="48"/>
      <c r="S74" s="49"/>
      <c r="T74" s="41"/>
      <c r="U74" s="42" t="s">
        <v>29</v>
      </c>
      <c r="V74" s="39"/>
      <c r="W74" s="48"/>
      <c r="X74" s="49"/>
      <c r="Y74" s="41"/>
    </row>
    <row r="75" spans="1:36" x14ac:dyDescent="0.25">
      <c r="A75" s="16"/>
      <c r="B75" s="17"/>
      <c r="C75" s="17"/>
      <c r="D75" s="17"/>
      <c r="E75" s="18"/>
      <c r="F75" s="16"/>
      <c r="G75" s="17"/>
      <c r="H75" s="17"/>
      <c r="I75" s="17"/>
      <c r="J75" s="18"/>
      <c r="K75" s="19" t="s">
        <v>211</v>
      </c>
      <c r="L75" s="55" t="s">
        <v>33</v>
      </c>
      <c r="M75" s="43"/>
      <c r="N75" s="56" t="s">
        <v>33</v>
      </c>
      <c r="O75" s="57"/>
      <c r="P75" s="23" t="s">
        <v>241</v>
      </c>
      <c r="Q75" s="55" t="s">
        <v>33</v>
      </c>
      <c r="R75" s="43"/>
      <c r="S75" s="56" t="s">
        <v>33</v>
      </c>
      <c r="T75" s="57"/>
      <c r="U75" s="23"/>
      <c r="V75" s="55"/>
      <c r="W75" s="43"/>
      <c r="X75" s="56"/>
      <c r="Y75" s="57"/>
    </row>
    <row r="76" spans="1:36" x14ac:dyDescent="0.25">
      <c r="A76" s="25"/>
      <c r="B76" s="26"/>
      <c r="C76" s="26"/>
      <c r="D76" s="26"/>
      <c r="E76" s="27"/>
      <c r="F76" s="25"/>
      <c r="G76" s="26"/>
      <c r="H76" s="26"/>
      <c r="I76" s="26"/>
      <c r="J76" s="27"/>
      <c r="K76" s="28"/>
      <c r="L76" s="28"/>
      <c r="M76" s="44"/>
      <c r="N76" s="45"/>
      <c r="O76" s="29">
        <f>L77</f>
        <v>20</v>
      </c>
      <c r="P76" s="24"/>
      <c r="Q76" s="28"/>
      <c r="R76" s="44"/>
      <c r="S76" s="45"/>
      <c r="T76" s="29"/>
      <c r="U76" s="24"/>
      <c r="V76" s="28"/>
      <c r="W76" s="44"/>
      <c r="X76" s="45"/>
      <c r="Y76" s="29"/>
    </row>
    <row r="77" spans="1:36" x14ac:dyDescent="0.25">
      <c r="A77" s="25"/>
      <c r="B77" s="26"/>
      <c r="C77" s="26"/>
      <c r="D77" s="26"/>
      <c r="E77" s="27"/>
      <c r="F77" s="25"/>
      <c r="G77" s="26"/>
      <c r="H77" s="26"/>
      <c r="I77" s="26"/>
      <c r="J77" s="27"/>
      <c r="K77" s="15" t="s">
        <v>26</v>
      </c>
      <c r="L77" s="30">
        <v>20</v>
      </c>
      <c r="M77" s="44" t="s">
        <v>27</v>
      </c>
      <c r="N77" s="46">
        <v>10</v>
      </c>
      <c r="O77" s="31"/>
      <c r="P77" s="32" t="s">
        <v>26</v>
      </c>
      <c r="Q77" s="30">
        <v>56</v>
      </c>
      <c r="R77" s="44" t="s">
        <v>27</v>
      </c>
      <c r="S77" s="46">
        <v>56</v>
      </c>
      <c r="T77" s="31"/>
      <c r="U77" s="32" t="s">
        <v>26</v>
      </c>
      <c r="V77" s="30"/>
      <c r="W77" s="44" t="s">
        <v>27</v>
      </c>
      <c r="X77" s="46"/>
      <c r="Y77" s="31"/>
    </row>
    <row r="78" spans="1:36" x14ac:dyDescent="0.25">
      <c r="A78" s="25"/>
      <c r="B78" s="26"/>
      <c r="C78" s="26"/>
      <c r="D78" s="26"/>
      <c r="E78" s="27"/>
      <c r="F78" s="25"/>
      <c r="G78" s="26"/>
      <c r="H78" s="26"/>
      <c r="I78" s="26"/>
      <c r="J78" s="27"/>
      <c r="K78" s="15" t="s">
        <v>28</v>
      </c>
      <c r="L78" s="30">
        <v>14</v>
      </c>
      <c r="M78" s="44"/>
      <c r="N78" s="47">
        <f>L77</f>
        <v>20</v>
      </c>
      <c r="O78" s="34"/>
      <c r="P78" s="32" t="s">
        <v>28</v>
      </c>
      <c r="Q78" s="30">
        <v>6</v>
      </c>
      <c r="R78" s="44"/>
      <c r="S78" s="47"/>
      <c r="T78" s="34"/>
      <c r="U78" s="32" t="s">
        <v>28</v>
      </c>
      <c r="V78" s="30"/>
      <c r="W78" s="44"/>
      <c r="X78" s="47"/>
      <c r="Y78" s="34"/>
    </row>
    <row r="79" spans="1:36" ht="15.75" thickBot="1" x14ac:dyDescent="0.3">
      <c r="A79" s="35"/>
      <c r="B79" s="36"/>
      <c r="C79" s="36"/>
      <c r="D79" s="36"/>
      <c r="E79" s="37"/>
      <c r="F79" s="35"/>
      <c r="G79" s="36"/>
      <c r="H79" s="36"/>
      <c r="I79" s="36"/>
      <c r="J79" s="37"/>
      <c r="K79" s="38" t="s">
        <v>29</v>
      </c>
      <c r="L79" s="39">
        <v>0.48799999999999999</v>
      </c>
      <c r="M79" s="48"/>
      <c r="N79" s="49">
        <f>COUNTA(K75)</f>
        <v>1</v>
      </c>
      <c r="O79" s="41"/>
      <c r="P79" s="42" t="s">
        <v>29</v>
      </c>
      <c r="Q79" s="39">
        <v>1.778</v>
      </c>
      <c r="R79" s="48"/>
      <c r="S79" s="49"/>
      <c r="T79" s="41"/>
      <c r="U79" s="42" t="s">
        <v>29</v>
      </c>
      <c r="V79" s="39"/>
      <c r="W79" s="48"/>
      <c r="X79" s="49"/>
      <c r="Y79" s="41"/>
    </row>
    <row r="80" spans="1:36" x14ac:dyDescent="0.25">
      <c r="A80" s="16"/>
      <c r="B80" s="17"/>
      <c r="C80" s="17"/>
      <c r="D80" s="17"/>
      <c r="E80" s="18"/>
      <c r="F80" s="16"/>
      <c r="G80" s="17"/>
      <c r="H80" s="17"/>
      <c r="I80" s="17"/>
      <c r="J80" s="18"/>
      <c r="K80" s="19" t="s">
        <v>212</v>
      </c>
      <c r="L80" s="55" t="s">
        <v>33</v>
      </c>
      <c r="M80" s="43"/>
      <c r="N80" s="56" t="s">
        <v>33</v>
      </c>
      <c r="O80" s="57"/>
      <c r="P80" s="23" t="s">
        <v>242</v>
      </c>
      <c r="Q80" s="55" t="s">
        <v>33</v>
      </c>
      <c r="R80" s="43"/>
      <c r="S80" s="56" t="s">
        <v>33</v>
      </c>
      <c r="T80" s="57"/>
      <c r="U80" s="23"/>
      <c r="V80" s="55"/>
      <c r="W80" s="43"/>
      <c r="X80" s="56"/>
      <c r="Y80" s="57"/>
    </row>
    <row r="81" spans="1:25" x14ac:dyDescent="0.25">
      <c r="A81" s="25"/>
      <c r="B81" s="26"/>
      <c r="C81" s="26"/>
      <c r="D81" s="26"/>
      <c r="E81" s="27"/>
      <c r="F81" s="25"/>
      <c r="G81" s="26"/>
      <c r="H81" s="26"/>
      <c r="I81" s="26"/>
      <c r="J81" s="27"/>
      <c r="K81" s="28"/>
      <c r="L81" s="28"/>
      <c r="M81" s="44"/>
      <c r="N81" s="45"/>
      <c r="O81" s="29">
        <f>L82</f>
        <v>28</v>
      </c>
      <c r="P81" s="24"/>
      <c r="Q81" s="28"/>
      <c r="R81" s="44"/>
      <c r="S81" s="45"/>
      <c r="T81" s="29"/>
      <c r="U81" s="24"/>
      <c r="V81" s="28"/>
      <c r="W81" s="44"/>
      <c r="X81" s="45"/>
      <c r="Y81" s="29"/>
    </row>
    <row r="82" spans="1:25" x14ac:dyDescent="0.25">
      <c r="A82" s="25"/>
      <c r="B82" s="26"/>
      <c r="C82" s="26"/>
      <c r="D82" s="26"/>
      <c r="E82" s="27"/>
      <c r="F82" s="25"/>
      <c r="G82" s="26"/>
      <c r="H82" s="26"/>
      <c r="I82" s="26"/>
      <c r="J82" s="27"/>
      <c r="K82" s="15" t="s">
        <v>26</v>
      </c>
      <c r="L82" s="30">
        <v>28</v>
      </c>
      <c r="M82" s="44" t="s">
        <v>27</v>
      </c>
      <c r="N82" s="46">
        <v>16</v>
      </c>
      <c r="O82" s="31"/>
      <c r="P82" s="32" t="s">
        <v>26</v>
      </c>
      <c r="Q82" s="30">
        <v>84</v>
      </c>
      <c r="R82" s="44" t="s">
        <v>27</v>
      </c>
      <c r="S82" s="46">
        <v>12</v>
      </c>
      <c r="T82" s="31"/>
      <c r="U82" s="32" t="s">
        <v>26</v>
      </c>
      <c r="V82" s="30"/>
      <c r="W82" s="44" t="s">
        <v>27</v>
      </c>
      <c r="X82" s="46"/>
      <c r="Y82" s="31"/>
    </row>
    <row r="83" spans="1:25" x14ac:dyDescent="0.25">
      <c r="A83" s="25"/>
      <c r="B83" s="26"/>
      <c r="C83" s="26"/>
      <c r="D83" s="26"/>
      <c r="E83" s="27"/>
      <c r="F83" s="25"/>
      <c r="G83" s="26"/>
      <c r="H83" s="26"/>
      <c r="I83" s="26"/>
      <c r="J83" s="27"/>
      <c r="K83" s="15" t="s">
        <v>28</v>
      </c>
      <c r="L83" s="30">
        <v>16</v>
      </c>
      <c r="M83" s="44"/>
      <c r="N83" s="47">
        <f>L82</f>
        <v>28</v>
      </c>
      <c r="O83" s="34"/>
      <c r="P83" s="32" t="s">
        <v>28</v>
      </c>
      <c r="Q83" s="30">
        <v>7</v>
      </c>
      <c r="R83" s="44"/>
      <c r="S83" s="47"/>
      <c r="T83" s="34"/>
      <c r="U83" s="32" t="s">
        <v>28</v>
      </c>
      <c r="V83" s="30"/>
      <c r="W83" s="44"/>
      <c r="X83" s="47"/>
      <c r="Y83" s="34"/>
    </row>
    <row r="84" spans="1:25" ht="15.75" thickBot="1" x14ac:dyDescent="0.3">
      <c r="A84" s="35"/>
      <c r="B84" s="36"/>
      <c r="C84" s="36"/>
      <c r="D84" s="36"/>
      <c r="E84" s="37"/>
      <c r="F84" s="35"/>
      <c r="G84" s="36"/>
      <c r="H84" s="36"/>
      <c r="I84" s="36"/>
      <c r="J84" s="37"/>
      <c r="K84" s="38" t="s">
        <v>29</v>
      </c>
      <c r="L84" s="39">
        <v>0.67600000000000005</v>
      </c>
      <c r="M84" s="48"/>
      <c r="N84" s="49">
        <f>COUNTA(K80)</f>
        <v>1</v>
      </c>
      <c r="O84" s="41"/>
      <c r="P84" s="42" t="s">
        <v>29</v>
      </c>
      <c r="Q84" s="39">
        <v>2.6120000000000001</v>
      </c>
      <c r="R84" s="48"/>
      <c r="S84" s="49"/>
      <c r="T84" s="41"/>
      <c r="U84" s="42" t="s">
        <v>29</v>
      </c>
      <c r="V84" s="39"/>
      <c r="W84" s="48"/>
      <c r="X84" s="49"/>
      <c r="Y84" s="41"/>
    </row>
    <row r="86" spans="1:25" ht="15.75" thickBot="1" x14ac:dyDescent="0.3"/>
    <row r="87" spans="1:25" ht="62.25" thickBot="1" x14ac:dyDescent="0.95">
      <c r="A87" s="159">
        <f>A1+2</f>
        <v>42515</v>
      </c>
      <c r="B87" s="160"/>
      <c r="C87" s="160"/>
      <c r="D87" s="160"/>
      <c r="E87" s="160"/>
      <c r="F87" s="160"/>
      <c r="G87" s="160"/>
      <c r="H87" s="160"/>
      <c r="I87" s="160"/>
      <c r="J87" s="160"/>
      <c r="K87" s="160"/>
      <c r="L87" s="160"/>
      <c r="M87" s="160"/>
      <c r="N87" s="160"/>
      <c r="O87" s="160"/>
      <c r="P87" s="160"/>
      <c r="Q87" s="160"/>
      <c r="R87" s="160"/>
      <c r="S87" s="160"/>
      <c r="T87" s="160"/>
      <c r="U87" s="160"/>
      <c r="V87" s="160"/>
      <c r="W87" s="160"/>
      <c r="X87" s="160"/>
      <c r="Y87" s="161"/>
    </row>
    <row r="88" spans="1:25" ht="21" customHeight="1" x14ac:dyDescent="0.9">
      <c r="A88" s="2"/>
      <c r="B88" s="2"/>
      <c r="C88" s="2"/>
      <c r="D88" s="2"/>
      <c r="E88" s="2"/>
      <c r="F88" s="2"/>
      <c r="G88" s="2"/>
      <c r="H88" s="2"/>
      <c r="I88" s="2"/>
      <c r="J88" s="2"/>
      <c r="K88" s="2"/>
      <c r="L88" s="2"/>
      <c r="M88" s="2"/>
      <c r="N88" s="2"/>
      <c r="O88" s="2"/>
      <c r="P88" s="2"/>
      <c r="Q88" s="2"/>
      <c r="R88" s="2"/>
      <c r="S88" s="2"/>
      <c r="T88" s="2"/>
      <c r="U88" s="2"/>
      <c r="V88" s="2"/>
      <c r="W88" s="2"/>
      <c r="X88" s="2"/>
      <c r="Y88" s="2"/>
    </row>
    <row r="89" spans="1:25" ht="21" customHeight="1" x14ac:dyDescent="0.9">
      <c r="A89" s="2"/>
      <c r="B89" s="2"/>
      <c r="C89" s="2"/>
      <c r="D89" s="2"/>
      <c r="E89" s="2"/>
      <c r="F89" s="2"/>
      <c r="G89" s="2"/>
      <c r="H89" s="2"/>
      <c r="I89" s="2"/>
      <c r="J89" s="2"/>
      <c r="K89" s="2"/>
      <c r="L89" s="2"/>
      <c r="M89" s="2"/>
      <c r="N89" s="2"/>
      <c r="O89" s="2"/>
      <c r="P89" s="2"/>
      <c r="Q89" s="2"/>
      <c r="R89" s="2"/>
      <c r="S89" s="2"/>
      <c r="T89" s="2"/>
      <c r="U89" s="2"/>
      <c r="V89" s="2"/>
      <c r="W89" s="2"/>
      <c r="X89" s="2"/>
      <c r="Y89" s="2"/>
    </row>
    <row r="90" spans="1:25" ht="21" x14ac:dyDescent="0.35">
      <c r="A90" s="162" t="s">
        <v>0</v>
      </c>
      <c r="B90" s="162"/>
      <c r="C90" s="162"/>
      <c r="D90" s="162"/>
      <c r="E90" s="51"/>
      <c r="F90" s="162" t="s">
        <v>1</v>
      </c>
      <c r="G90" s="162"/>
      <c r="H90" s="162"/>
      <c r="I90" s="162"/>
      <c r="J90" s="51"/>
      <c r="K90" s="162" t="s">
        <v>2</v>
      </c>
      <c r="L90" s="162"/>
      <c r="M90" s="162"/>
      <c r="N90" s="162"/>
      <c r="O90" s="51"/>
      <c r="P90" s="162" t="s">
        <v>3</v>
      </c>
      <c r="Q90" s="162"/>
      <c r="R90" s="162"/>
      <c r="S90" s="162"/>
      <c r="T90" s="51"/>
      <c r="U90" s="162" t="s">
        <v>4</v>
      </c>
      <c r="V90" s="162"/>
      <c r="W90" s="162"/>
      <c r="X90" s="162"/>
      <c r="Y90" s="51"/>
    </row>
    <row r="91" spans="1:25" x14ac:dyDescent="0.25">
      <c r="A91" s="3" t="s">
        <v>5</v>
      </c>
      <c r="B91" s="3"/>
      <c r="C91" s="3"/>
      <c r="D91" s="3">
        <f>SUM(L102,L107,L112,L117,L122,L127,Q102,Q107,Q112,Q117,Q122,Q127,V102,V107,V112,V117,V122,V127)</f>
        <v>24.267000000000003</v>
      </c>
      <c r="E91" s="4"/>
      <c r="F91" s="5" t="s">
        <v>6</v>
      </c>
      <c r="G91" s="5"/>
      <c r="H91" s="5"/>
      <c r="I91" s="5">
        <f>SUM(N100,N105,N110,N115,N120,N125,S100,S105,S110,S115,S120,S125,X100,X105,X110,X115,X120,X125)</f>
        <v>422</v>
      </c>
      <c r="J91" s="4"/>
      <c r="K91" s="6" t="s">
        <v>7</v>
      </c>
      <c r="L91" s="6"/>
      <c r="M91" s="6"/>
      <c r="N91" s="6">
        <f>AB98</f>
        <v>636</v>
      </c>
      <c r="O91" s="4"/>
      <c r="P91" s="7" t="s">
        <v>8</v>
      </c>
      <c r="Q91" s="8"/>
      <c r="R91" s="8"/>
      <c r="S91" s="8">
        <f>AE98</f>
        <v>10</v>
      </c>
      <c r="T91" s="4"/>
      <c r="U91" s="9" t="s">
        <v>9</v>
      </c>
      <c r="V91" s="9"/>
      <c r="W91" s="9"/>
      <c r="X91" s="9">
        <f>AG98-AI98</f>
        <v>1</v>
      </c>
      <c r="Y91" s="4"/>
    </row>
    <row r="92" spans="1:25" x14ac:dyDescent="0.25">
      <c r="A92" s="10" t="s">
        <v>10</v>
      </c>
      <c r="B92" s="10"/>
      <c r="C92" s="10"/>
      <c r="D92" s="10">
        <f>SUM(L100,L105,L110,L115,L120,L125,Q100,Q105,Q110,Q115,Q120,Q125,V100,V105,V110,V115,V120,V125)</f>
        <v>972</v>
      </c>
      <c r="F92" s="5" t="s">
        <v>11</v>
      </c>
      <c r="G92" s="5"/>
      <c r="H92" s="5"/>
      <c r="I92" s="5">
        <f>D92-I91</f>
        <v>550</v>
      </c>
      <c r="K92" s="6" t="s">
        <v>12</v>
      </c>
      <c r="L92" s="6"/>
      <c r="M92" s="6"/>
      <c r="N92" s="6">
        <f>AC98</f>
        <v>77</v>
      </c>
      <c r="P92" s="8" t="s">
        <v>13</v>
      </c>
      <c r="Q92" s="8"/>
      <c r="R92" s="8"/>
      <c r="S92" s="11">
        <f>AF98-AE98</f>
        <v>404</v>
      </c>
      <c r="U92" s="9" t="s">
        <v>14</v>
      </c>
      <c r="V92" s="9"/>
      <c r="W92" s="9"/>
      <c r="X92" s="9">
        <f>AH98-AJ98</f>
        <v>10</v>
      </c>
    </row>
    <row r="93" spans="1:25" x14ac:dyDescent="0.25">
      <c r="A93" s="12" t="s">
        <v>15</v>
      </c>
      <c r="B93" s="12"/>
      <c r="C93" s="12"/>
      <c r="D93" s="12">
        <f>SUM(L101,L106,L111,L116,L121,L126,Q101,Q106,Q111,Q116,Q121,Q126,V101,V106,V111,V116,V121,V126)</f>
        <v>190</v>
      </c>
      <c r="K93" s="6" t="s">
        <v>16</v>
      </c>
      <c r="L93" s="6"/>
      <c r="M93" s="6"/>
      <c r="N93" s="6">
        <f>AD98</f>
        <v>16.518999999999998</v>
      </c>
    </row>
    <row r="94" spans="1:25" x14ac:dyDescent="0.25">
      <c r="A94" s="13" t="s">
        <v>17</v>
      </c>
      <c r="B94" s="13"/>
      <c r="C94" s="13"/>
      <c r="D94" s="13">
        <f>COUNTA(K98,K103,K108,K113,K118,K123,P98,P103,P108,P113,P118,P123,U98,U103,U108,U113,U118,U123)</f>
        <v>7</v>
      </c>
    </row>
    <row r="95" spans="1:25" s="14" customFormat="1" x14ac:dyDescent="0.25">
      <c r="K95" s="6" t="s">
        <v>18</v>
      </c>
      <c r="L95" s="6"/>
      <c r="M95" s="6"/>
      <c r="N95" s="6">
        <f>D92-N91</f>
        <v>336</v>
      </c>
      <c r="P95" s="7" t="s">
        <v>19</v>
      </c>
      <c r="Q95" s="8"/>
      <c r="R95" s="8"/>
      <c r="S95" s="8">
        <f>I91-S91</f>
        <v>412</v>
      </c>
    </row>
    <row r="96" spans="1:25" s="14" customFormat="1" ht="15.75" thickBot="1" x14ac:dyDescent="0.3">
      <c r="K96" s="6" t="s">
        <v>20</v>
      </c>
      <c r="L96" s="6"/>
      <c r="M96" s="6"/>
      <c r="N96" s="6">
        <f>D93-N92</f>
        <v>113</v>
      </c>
      <c r="P96" s="15"/>
    </row>
    <row r="97" spans="1:36" ht="15.75" thickBot="1" x14ac:dyDescent="0.3">
      <c r="A97" s="167" t="s">
        <v>21</v>
      </c>
      <c r="B97" s="167"/>
      <c r="C97" s="167"/>
      <c r="D97" s="167"/>
      <c r="E97" s="167"/>
      <c r="F97" s="164" t="s">
        <v>22</v>
      </c>
      <c r="G97" s="165"/>
      <c r="H97" s="165"/>
      <c r="I97" s="165"/>
      <c r="J97" s="166"/>
      <c r="K97" s="164" t="s">
        <v>23</v>
      </c>
      <c r="L97" s="165"/>
      <c r="M97" s="165"/>
      <c r="N97" s="165"/>
      <c r="O97" s="166"/>
      <c r="P97" s="164" t="s">
        <v>24</v>
      </c>
      <c r="Q97" s="165"/>
      <c r="R97" s="165"/>
      <c r="S97" s="165"/>
      <c r="T97" s="166"/>
      <c r="U97" s="165" t="s">
        <v>25</v>
      </c>
      <c r="V97" s="165"/>
      <c r="W97" s="165"/>
      <c r="X97" s="165"/>
      <c r="Y97" s="168"/>
      <c r="AB97" s="163" t="s">
        <v>30</v>
      </c>
      <c r="AC97" s="163"/>
      <c r="AD97" s="163"/>
      <c r="AE97" s="163" t="s">
        <v>31</v>
      </c>
      <c r="AF97" s="163"/>
      <c r="AG97" s="163" t="s">
        <v>32</v>
      </c>
      <c r="AH97" s="163"/>
      <c r="AI97" s="163"/>
      <c r="AJ97" s="163"/>
    </row>
    <row r="98" spans="1:36" x14ac:dyDescent="0.25">
      <c r="A98" s="16"/>
      <c r="B98" s="17"/>
      <c r="C98" s="17"/>
      <c r="D98" s="17"/>
      <c r="E98" s="18"/>
      <c r="F98" s="16"/>
      <c r="G98" s="17"/>
      <c r="H98" s="17"/>
      <c r="I98" s="17"/>
      <c r="J98" s="18"/>
      <c r="K98" s="19" t="s">
        <v>228</v>
      </c>
      <c r="L98" s="55" t="s">
        <v>33</v>
      </c>
      <c r="M98" s="43"/>
      <c r="N98" s="56" t="s">
        <v>33</v>
      </c>
      <c r="O98" s="57"/>
      <c r="P98" s="23" t="s">
        <v>260</v>
      </c>
      <c r="Q98" s="55" t="s">
        <v>33</v>
      </c>
      <c r="R98" s="43"/>
      <c r="S98" s="56"/>
      <c r="T98" s="57"/>
      <c r="U98" s="24"/>
      <c r="V98" s="55"/>
      <c r="W98" s="43"/>
      <c r="X98" s="56"/>
      <c r="Y98" s="57"/>
      <c r="AB98" s="1">
        <f t="shared" ref="AB98:AJ98" si="2">SUM(AB99:AB116)</f>
        <v>636</v>
      </c>
      <c r="AC98" s="1">
        <f t="shared" si="2"/>
        <v>77</v>
      </c>
      <c r="AD98" s="1">
        <f t="shared" si="2"/>
        <v>16.518999999999998</v>
      </c>
      <c r="AE98" s="1">
        <f t="shared" si="2"/>
        <v>10</v>
      </c>
      <c r="AF98" s="1">
        <f t="shared" si="2"/>
        <v>414</v>
      </c>
      <c r="AG98" s="1">
        <f t="shared" si="2"/>
        <v>1</v>
      </c>
      <c r="AH98" s="1">
        <f t="shared" si="2"/>
        <v>10</v>
      </c>
      <c r="AI98" s="1">
        <f t="shared" si="2"/>
        <v>0</v>
      </c>
      <c r="AJ98" s="1">
        <f t="shared" si="2"/>
        <v>0</v>
      </c>
    </row>
    <row r="99" spans="1:36" x14ac:dyDescent="0.25">
      <c r="A99" s="25"/>
      <c r="B99" s="26"/>
      <c r="C99" s="26"/>
      <c r="D99" s="26"/>
      <c r="E99" s="27"/>
      <c r="F99" s="25"/>
      <c r="G99" s="26"/>
      <c r="H99" s="26"/>
      <c r="I99" s="26"/>
      <c r="J99" s="27"/>
      <c r="K99" s="28"/>
      <c r="L99" s="28"/>
      <c r="M99" s="44"/>
      <c r="N99" s="45"/>
      <c r="O99" s="29"/>
      <c r="P99" s="24"/>
      <c r="Q99" s="28"/>
      <c r="R99" s="44"/>
      <c r="S99" s="45"/>
      <c r="T99" s="29"/>
      <c r="U99" s="24"/>
      <c r="V99" s="28"/>
      <c r="W99" s="44"/>
      <c r="X99" s="45"/>
      <c r="Y99" s="29"/>
      <c r="AB99" s="14">
        <f>IF(L98="TR",L100,"")</f>
        <v>10</v>
      </c>
      <c r="AC99" s="14">
        <f>IF(L98="TR",L101,"")</f>
        <v>8</v>
      </c>
      <c r="AD99" s="14">
        <f>IF(L98="TR",L102,"")</f>
        <v>0.35899999999999999</v>
      </c>
      <c r="AE99" s="14">
        <f>IF(N98="TR",N100,"")</f>
        <v>10</v>
      </c>
      <c r="AF99" s="14">
        <f>IF(L98="TR",N100,"")</f>
        <v>10</v>
      </c>
      <c r="AG99" s="14">
        <f>IF(N98="TR",1,"")</f>
        <v>1</v>
      </c>
      <c r="AH99" s="14">
        <f>IF(N98="TR",L100,"")</f>
        <v>10</v>
      </c>
      <c r="AI99" s="14" t="str">
        <f>IF(O98="EF",1,"")</f>
        <v/>
      </c>
      <c r="AJ99" s="14" t="str">
        <f>IF(O98="EF",L100,"")</f>
        <v/>
      </c>
    </row>
    <row r="100" spans="1:36" x14ac:dyDescent="0.25">
      <c r="A100" s="25"/>
      <c r="B100" s="26"/>
      <c r="C100" s="26"/>
      <c r="D100" s="26"/>
      <c r="E100" s="27"/>
      <c r="F100" s="25"/>
      <c r="G100" s="26"/>
      <c r="H100" s="26"/>
      <c r="I100" s="26"/>
      <c r="J100" s="27"/>
      <c r="K100" s="15" t="s">
        <v>26</v>
      </c>
      <c r="L100" s="30">
        <v>10</v>
      </c>
      <c r="M100" s="44" t="s">
        <v>27</v>
      </c>
      <c r="N100" s="46">
        <v>10</v>
      </c>
      <c r="O100" s="31"/>
      <c r="P100" s="32" t="s">
        <v>26</v>
      </c>
      <c r="Q100" s="30">
        <v>20</v>
      </c>
      <c r="R100" s="44" t="s">
        <v>27</v>
      </c>
      <c r="S100" s="46">
        <v>20</v>
      </c>
      <c r="T100" s="31"/>
      <c r="U100" s="32" t="s">
        <v>26</v>
      </c>
      <c r="V100" s="30"/>
      <c r="W100" s="44" t="s">
        <v>27</v>
      </c>
      <c r="X100" s="46"/>
      <c r="Y100" s="31"/>
      <c r="AB100" s="14">
        <f>IF(L103="TR",L105,"")</f>
        <v>19</v>
      </c>
      <c r="AC100" s="14">
        <f>IF(L103="TR",L106,"")</f>
        <v>13</v>
      </c>
      <c r="AD100" s="14">
        <f>IF(L103="TR",L107,"")</f>
        <v>0.55700000000000005</v>
      </c>
      <c r="AE100" s="14" t="str">
        <f>IF(N103="TR",N105,"")</f>
        <v/>
      </c>
      <c r="AF100" s="14">
        <f>IF(L103="TR",N105,"")</f>
        <v>19</v>
      </c>
      <c r="AG100" s="14" t="str">
        <f>IF(N103="TR",1,"")</f>
        <v/>
      </c>
      <c r="AH100" s="14" t="str">
        <f>IF(N103="TR",L105,"")</f>
        <v/>
      </c>
      <c r="AI100" s="14" t="str">
        <f>IF(O103="EF",1,"")</f>
        <v/>
      </c>
      <c r="AJ100" s="14" t="str">
        <f>IF(O103="EF",L105,"")</f>
        <v/>
      </c>
    </row>
    <row r="101" spans="1:36" x14ac:dyDescent="0.25">
      <c r="A101" s="25"/>
      <c r="B101" s="26"/>
      <c r="C101" s="26"/>
      <c r="D101" s="26"/>
      <c r="E101" s="27"/>
      <c r="F101" s="25"/>
      <c r="G101" s="26"/>
      <c r="H101" s="26"/>
      <c r="I101" s="26"/>
      <c r="J101" s="27"/>
      <c r="K101" s="15" t="s">
        <v>28</v>
      </c>
      <c r="L101" s="30">
        <v>8</v>
      </c>
      <c r="M101" s="44"/>
      <c r="N101" s="47"/>
      <c r="O101" s="34"/>
      <c r="P101" s="32" t="s">
        <v>28</v>
      </c>
      <c r="Q101" s="30">
        <v>13</v>
      </c>
      <c r="R101" s="44"/>
      <c r="S101" s="47"/>
      <c r="T101" s="34"/>
      <c r="U101" s="32" t="s">
        <v>28</v>
      </c>
      <c r="V101" s="30"/>
      <c r="W101" s="44"/>
      <c r="X101" s="47"/>
      <c r="Y101" s="34"/>
      <c r="AB101" s="1" t="str">
        <f>IF(L108="TR",L110,"")</f>
        <v/>
      </c>
      <c r="AC101" s="1" t="str">
        <f>IF(L108="TR",L111,"")</f>
        <v/>
      </c>
      <c r="AD101" s="1" t="str">
        <f>IF(L108="TR",L112,"")</f>
        <v/>
      </c>
      <c r="AE101" s="1" t="str">
        <f>IF(N108="TR",N110,"")</f>
        <v/>
      </c>
      <c r="AF101" s="1" t="str">
        <f>IF(L108="TR",N110,"")</f>
        <v/>
      </c>
      <c r="AG101" s="1" t="str">
        <f>IF(N108="TR",1,"")</f>
        <v/>
      </c>
      <c r="AH101" s="1" t="str">
        <f>IF(N108="TR",L110,"")</f>
        <v/>
      </c>
      <c r="AI101" s="1" t="str">
        <f>IF(O108="EF",1,"")</f>
        <v/>
      </c>
      <c r="AJ101" s="1" t="str">
        <f>IF(O108="EF",L110,"")</f>
        <v/>
      </c>
    </row>
    <row r="102" spans="1:36" ht="15.75" thickBot="1" x14ac:dyDescent="0.3">
      <c r="A102" s="35"/>
      <c r="B102" s="36"/>
      <c r="C102" s="36"/>
      <c r="D102" s="36"/>
      <c r="E102" s="37"/>
      <c r="F102" s="35"/>
      <c r="G102" s="36"/>
      <c r="H102" s="36"/>
      <c r="I102" s="36"/>
      <c r="J102" s="37"/>
      <c r="K102" s="38" t="s">
        <v>29</v>
      </c>
      <c r="L102" s="39">
        <v>0.35899999999999999</v>
      </c>
      <c r="M102" s="48"/>
      <c r="N102" s="49"/>
      <c r="O102" s="41"/>
      <c r="P102" s="42" t="s">
        <v>29</v>
      </c>
      <c r="Q102" s="39">
        <v>0.62</v>
      </c>
      <c r="R102" s="48"/>
      <c r="S102" s="49"/>
      <c r="T102" s="41"/>
      <c r="U102" s="42" t="s">
        <v>29</v>
      </c>
      <c r="V102" s="39"/>
      <c r="W102" s="48"/>
      <c r="X102" s="49"/>
      <c r="Y102" s="41"/>
      <c r="AB102" s="1">
        <f>IF(L113="TR",L115,"")</f>
        <v>86</v>
      </c>
      <c r="AC102" s="1">
        <f>IF(L113="TR",L116,"")</f>
        <v>33</v>
      </c>
      <c r="AD102" s="1">
        <f>IF(L113="TR",L117,"")</f>
        <v>2.8450000000000002</v>
      </c>
      <c r="AE102" s="1" t="str">
        <f>IF(N113="TR",N115,"")</f>
        <v/>
      </c>
      <c r="AF102" s="1">
        <f>IF(L113="TR",N115,"")</f>
        <v>67</v>
      </c>
      <c r="AG102" s="1" t="str">
        <f>IF(N113="TR",1,"")</f>
        <v/>
      </c>
      <c r="AH102" s="1" t="str">
        <f>IF(N113="TR",L115,"")</f>
        <v/>
      </c>
      <c r="AI102" s="1" t="str">
        <f>IF(O113="EF",1,"")</f>
        <v/>
      </c>
      <c r="AJ102" s="1" t="str">
        <f>IF(O113="EF",L115,"")</f>
        <v/>
      </c>
    </row>
    <row r="103" spans="1:36" x14ac:dyDescent="0.25">
      <c r="A103" s="16"/>
      <c r="B103" s="17"/>
      <c r="C103" s="17"/>
      <c r="D103" s="17"/>
      <c r="E103" s="18"/>
      <c r="F103" s="16"/>
      <c r="G103" s="17"/>
      <c r="H103" s="17"/>
      <c r="I103" s="17"/>
      <c r="J103" s="18"/>
      <c r="K103" s="19" t="s">
        <v>229</v>
      </c>
      <c r="L103" s="55" t="s">
        <v>33</v>
      </c>
      <c r="M103" s="43"/>
      <c r="N103" s="56"/>
      <c r="O103" s="57"/>
      <c r="P103" s="23"/>
      <c r="Q103" s="55"/>
      <c r="R103" s="43"/>
      <c r="S103" s="56"/>
      <c r="T103" s="57"/>
      <c r="U103" s="23"/>
      <c r="V103" s="55"/>
      <c r="W103" s="43"/>
      <c r="X103" s="56"/>
      <c r="Y103" s="57"/>
      <c r="AB103" s="1">
        <f>IF(L118="TR",L120,"")</f>
        <v>464</v>
      </c>
      <c r="AC103" s="1">
        <f>IF(L118="TR",L121,"")</f>
        <v>4</v>
      </c>
      <c r="AD103" s="1">
        <f>IF(L118="TR",L122,"")</f>
        <v>11.067</v>
      </c>
      <c r="AE103" s="1" t="str">
        <f>IF(N118="TR",N120,"")</f>
        <v/>
      </c>
      <c r="AF103" s="1">
        <f>IF(L118="TR",N120,"")</f>
        <v>280</v>
      </c>
      <c r="AG103" s="1" t="str">
        <f>IF(N118="TR",1,"")</f>
        <v/>
      </c>
      <c r="AH103" s="1" t="str">
        <f>IF(N118="TR",L120,"")</f>
        <v/>
      </c>
      <c r="AI103" s="1" t="str">
        <f>IF(O118="EF",1,"")</f>
        <v/>
      </c>
      <c r="AJ103" s="1" t="str">
        <f>IF(O118="EF",L120,"")</f>
        <v/>
      </c>
    </row>
    <row r="104" spans="1:36" x14ac:dyDescent="0.25">
      <c r="A104" s="25"/>
      <c r="B104" s="26"/>
      <c r="C104" s="26"/>
      <c r="D104" s="26"/>
      <c r="E104" s="27"/>
      <c r="F104" s="25"/>
      <c r="G104" s="26"/>
      <c r="H104" s="26"/>
      <c r="I104" s="26"/>
      <c r="J104" s="27"/>
      <c r="K104" s="28"/>
      <c r="L104" s="28"/>
      <c r="M104" s="44"/>
      <c r="N104" s="45"/>
      <c r="O104" s="29"/>
      <c r="P104" s="24"/>
      <c r="Q104" s="28"/>
      <c r="R104" s="44"/>
      <c r="S104" s="45"/>
      <c r="T104" s="29"/>
      <c r="U104" s="24"/>
      <c r="V104" s="28"/>
      <c r="W104" s="44"/>
      <c r="X104" s="45"/>
      <c r="Y104" s="29"/>
      <c r="AB104" s="1">
        <f>IF(L123="TR",L125,"")</f>
        <v>37</v>
      </c>
      <c r="AC104" s="1">
        <f>IF(L123="TR",L126,"")</f>
        <v>6</v>
      </c>
      <c r="AD104" s="1">
        <f>IF(L123="TR",L127,"")</f>
        <v>1.071</v>
      </c>
      <c r="AE104" s="1" t="str">
        <f>IF(N123="TR",N125,"")</f>
        <v/>
      </c>
      <c r="AF104" s="1">
        <f>IF(L123="TR",N125,"")</f>
        <v>18</v>
      </c>
      <c r="AG104" s="1" t="str">
        <f>IF(N123="TR",1,"")</f>
        <v/>
      </c>
      <c r="AH104" s="1" t="str">
        <f>IF(N123="TR",L125,"")</f>
        <v/>
      </c>
      <c r="AI104" s="1" t="str">
        <f>IF(O123="EF",1,"")</f>
        <v/>
      </c>
      <c r="AJ104" s="1" t="str">
        <f>IF(O123="EF",L125,"")</f>
        <v/>
      </c>
    </row>
    <row r="105" spans="1:36" x14ac:dyDescent="0.25">
      <c r="A105" s="25"/>
      <c r="B105" s="26"/>
      <c r="C105" s="26"/>
      <c r="D105" s="26"/>
      <c r="E105" s="27"/>
      <c r="F105" s="25"/>
      <c r="G105" s="26"/>
      <c r="H105" s="26"/>
      <c r="I105" s="26"/>
      <c r="J105" s="27"/>
      <c r="K105" s="15" t="s">
        <v>26</v>
      </c>
      <c r="L105" s="30">
        <v>19</v>
      </c>
      <c r="M105" s="44" t="s">
        <v>27</v>
      </c>
      <c r="N105" s="46">
        <v>19</v>
      </c>
      <c r="O105" s="31"/>
      <c r="P105" s="32" t="s">
        <v>26</v>
      </c>
      <c r="Q105" s="30"/>
      <c r="R105" s="44" t="s">
        <v>27</v>
      </c>
      <c r="S105" s="46"/>
      <c r="T105" s="31"/>
      <c r="U105" s="32" t="s">
        <v>26</v>
      </c>
      <c r="V105" s="30"/>
      <c r="W105" s="44" t="s">
        <v>27</v>
      </c>
      <c r="X105" s="46"/>
      <c r="Y105" s="31"/>
      <c r="AB105" s="1">
        <f>IF(Q98="TR",Q100,"")</f>
        <v>20</v>
      </c>
      <c r="AC105" s="1">
        <f>IF(Q98="TR",Q101,"")</f>
        <v>13</v>
      </c>
      <c r="AD105" s="1">
        <f>IF(Q98="TR",Q102,"")</f>
        <v>0.62</v>
      </c>
      <c r="AE105" s="1" t="str">
        <f>IF(S98="TR",S100,"")</f>
        <v/>
      </c>
      <c r="AF105" s="1">
        <f>IF(Q98="TR",S100,"")</f>
        <v>20</v>
      </c>
      <c r="AG105" s="1" t="str">
        <f>IF(S98="TR",1,"")</f>
        <v/>
      </c>
      <c r="AH105" s="1" t="str">
        <f>IF(S98="TR",Q100,"")</f>
        <v/>
      </c>
      <c r="AI105" s="1" t="str">
        <f>IF(T98="EF",1,"")</f>
        <v/>
      </c>
      <c r="AJ105" s="1" t="str">
        <f>IF(T98="EF",Q100,"")</f>
        <v/>
      </c>
    </row>
    <row r="106" spans="1:36" x14ac:dyDescent="0.25">
      <c r="A106" s="25"/>
      <c r="B106" s="26"/>
      <c r="C106" s="26"/>
      <c r="D106" s="26"/>
      <c r="E106" s="27"/>
      <c r="F106" s="25"/>
      <c r="G106" s="26"/>
      <c r="H106" s="26"/>
      <c r="I106" s="26"/>
      <c r="J106" s="27"/>
      <c r="K106" s="15" t="s">
        <v>28</v>
      </c>
      <c r="L106" s="30">
        <v>13</v>
      </c>
      <c r="M106" s="44"/>
      <c r="N106" s="47"/>
      <c r="O106" s="34"/>
      <c r="P106" s="32" t="s">
        <v>28</v>
      </c>
      <c r="Q106" s="30"/>
      <c r="R106" s="44"/>
      <c r="S106" s="47"/>
      <c r="T106" s="34"/>
      <c r="U106" s="32" t="s">
        <v>28</v>
      </c>
      <c r="V106" s="30"/>
      <c r="W106" s="44"/>
      <c r="X106" s="47"/>
      <c r="Y106" s="34"/>
      <c r="AB106" s="1" t="str">
        <f>IF(Q103="TR",Q105,"")</f>
        <v/>
      </c>
      <c r="AC106" s="1" t="str">
        <f>IF(Q103="TR",Q106,"")</f>
        <v/>
      </c>
      <c r="AD106" s="1" t="str">
        <f>IF(Q103="TR",Q107,"")</f>
        <v/>
      </c>
      <c r="AE106" s="1" t="str">
        <f>IF(S103="TR",S105,"")</f>
        <v/>
      </c>
      <c r="AF106" s="1" t="str">
        <f>IF(Q103="TR",S105,"")</f>
        <v/>
      </c>
      <c r="AG106" s="1" t="str">
        <f>IF(S103="TR",1,"")</f>
        <v/>
      </c>
      <c r="AH106" s="1" t="str">
        <f>IF(S103="TR",Q105,"")</f>
        <v/>
      </c>
      <c r="AI106" s="1" t="str">
        <f>IF(T103="EF",1,"")</f>
        <v/>
      </c>
      <c r="AJ106" s="1" t="str">
        <f>IF(T103="EF",Q105,"")</f>
        <v/>
      </c>
    </row>
    <row r="107" spans="1:36" ht="15.75" thickBot="1" x14ac:dyDescent="0.3">
      <c r="A107" s="35"/>
      <c r="B107" s="36"/>
      <c r="C107" s="36"/>
      <c r="D107" s="36"/>
      <c r="E107" s="37"/>
      <c r="F107" s="35"/>
      <c r="G107" s="36"/>
      <c r="H107" s="36"/>
      <c r="I107" s="36"/>
      <c r="J107" s="37"/>
      <c r="K107" s="38" t="s">
        <v>29</v>
      </c>
      <c r="L107" s="39">
        <v>0.55700000000000005</v>
      </c>
      <c r="M107" s="48"/>
      <c r="N107" s="49"/>
      <c r="O107" s="41"/>
      <c r="P107" s="42" t="s">
        <v>29</v>
      </c>
      <c r="Q107" s="39"/>
      <c r="R107" s="48"/>
      <c r="S107" s="49"/>
      <c r="T107" s="41"/>
      <c r="U107" s="42" t="s">
        <v>29</v>
      </c>
      <c r="V107" s="39"/>
      <c r="W107" s="48"/>
      <c r="X107" s="49"/>
      <c r="Y107" s="41"/>
      <c r="AB107" s="1" t="str">
        <f>IF(Q108="TR",Q110,"")</f>
        <v/>
      </c>
      <c r="AC107" s="1" t="str">
        <f>IF(Q108="TR",Q111,"")</f>
        <v/>
      </c>
      <c r="AD107" s="1" t="str">
        <f>IF(Q108="TR",Q112,"")</f>
        <v/>
      </c>
      <c r="AE107" s="1" t="str">
        <f>IF(S108="TR",S110,"")</f>
        <v/>
      </c>
      <c r="AF107" s="1" t="str">
        <f>IF(Q108="TR",S110,"")</f>
        <v/>
      </c>
      <c r="AG107" s="1" t="str">
        <f>IF(S108="TR",1,"")</f>
        <v/>
      </c>
      <c r="AH107" s="1" t="str">
        <f>IF(S108="TR",Q110,"")</f>
        <v/>
      </c>
      <c r="AI107" s="1" t="str">
        <f>IF(T108="EF",1,"")</f>
        <v/>
      </c>
      <c r="AJ107" s="1" t="str">
        <f>IF(T108="EF",Q110,"")</f>
        <v/>
      </c>
    </row>
    <row r="108" spans="1:36" x14ac:dyDescent="0.25">
      <c r="A108" s="16"/>
      <c r="B108" s="17"/>
      <c r="C108" s="17"/>
      <c r="D108" s="17"/>
      <c r="E108" s="18"/>
      <c r="F108" s="16"/>
      <c r="G108" s="17"/>
      <c r="H108" s="17"/>
      <c r="I108" s="17"/>
      <c r="J108" s="18"/>
      <c r="K108" s="19" t="s">
        <v>243</v>
      </c>
      <c r="L108" s="55"/>
      <c r="M108" s="43"/>
      <c r="N108" s="56"/>
      <c r="O108" s="57"/>
      <c r="P108" s="23"/>
      <c r="Q108" s="55"/>
      <c r="R108" s="43"/>
      <c r="S108" s="56"/>
      <c r="T108" s="57"/>
      <c r="U108" s="23"/>
      <c r="V108" s="55"/>
      <c r="W108" s="43"/>
      <c r="X108" s="56"/>
      <c r="Y108" s="57"/>
      <c r="AB108" s="1" t="str">
        <f>IF(Q113="TR",Q115,"")</f>
        <v/>
      </c>
      <c r="AC108" s="1" t="str">
        <f>IF(Q113="TR",Q116,"")</f>
        <v/>
      </c>
      <c r="AD108" s="1" t="str">
        <f>IF(Q113="TR",Q117,"")</f>
        <v/>
      </c>
      <c r="AE108" s="1" t="str">
        <f>IF(S113="TR",S115,"")</f>
        <v/>
      </c>
      <c r="AF108" s="1" t="str">
        <f>IF(Q113="TR",S115,"")</f>
        <v/>
      </c>
      <c r="AG108" s="1" t="str">
        <f>IF(S113="TR",1,"")</f>
        <v/>
      </c>
      <c r="AH108" s="1" t="str">
        <f>IF(S113="TR",Q115,"")</f>
        <v/>
      </c>
      <c r="AI108" s="1" t="str">
        <f>IF(T113="EF",1,"")</f>
        <v/>
      </c>
      <c r="AJ108" s="1" t="str">
        <f>IF(T113="EF",Q115,"")</f>
        <v/>
      </c>
    </row>
    <row r="109" spans="1:36" x14ac:dyDescent="0.25">
      <c r="A109" s="25"/>
      <c r="B109" s="26"/>
      <c r="C109" s="26"/>
      <c r="D109" s="26"/>
      <c r="E109" s="27"/>
      <c r="F109" s="25"/>
      <c r="G109" s="26"/>
      <c r="H109" s="26"/>
      <c r="I109" s="26"/>
      <c r="J109" s="27"/>
      <c r="K109" s="28"/>
      <c r="L109" s="28"/>
      <c r="M109" s="44"/>
      <c r="N109" s="45"/>
      <c r="O109" s="29"/>
      <c r="P109" s="24"/>
      <c r="Q109" s="28"/>
      <c r="R109" s="44"/>
      <c r="S109" s="45"/>
      <c r="T109" s="29"/>
      <c r="U109" s="24"/>
      <c r="V109" s="28"/>
      <c r="W109" s="44"/>
      <c r="X109" s="45"/>
      <c r="Y109" s="29"/>
      <c r="AB109" s="1" t="str">
        <f>IF(Q118="TR",Q120,"")</f>
        <v/>
      </c>
      <c r="AC109" s="1" t="str">
        <f>IF(Q118="TR",Q121,"")</f>
        <v/>
      </c>
      <c r="AD109" s="1" t="str">
        <f>IF(Q118="TR",Q122,"")</f>
        <v/>
      </c>
      <c r="AE109" s="1" t="str">
        <f>IF(S118="TR",S120,"")</f>
        <v/>
      </c>
      <c r="AF109" s="1" t="str">
        <f>IF(Q118="TR",S120,"")</f>
        <v/>
      </c>
      <c r="AG109" s="1" t="str">
        <f>IF(S118="TR",1,"")</f>
        <v/>
      </c>
      <c r="AH109" s="1" t="str">
        <f>IF(S118="TR",Q120,"")</f>
        <v/>
      </c>
      <c r="AI109" s="1" t="str">
        <f>IF(T118="EF",1,"")</f>
        <v/>
      </c>
      <c r="AJ109" s="1" t="str">
        <f>IF(T118="EF",Q120,"")</f>
        <v/>
      </c>
    </row>
    <row r="110" spans="1:36" x14ac:dyDescent="0.25">
      <c r="A110" s="25"/>
      <c r="B110" s="26"/>
      <c r="C110" s="26"/>
      <c r="D110" s="26"/>
      <c r="E110" s="27"/>
      <c r="F110" s="25"/>
      <c r="G110" s="26"/>
      <c r="H110" s="26"/>
      <c r="I110" s="26"/>
      <c r="J110" s="27"/>
      <c r="K110" s="15" t="s">
        <v>26</v>
      </c>
      <c r="L110" s="30">
        <v>336</v>
      </c>
      <c r="M110" s="44" t="s">
        <v>27</v>
      </c>
      <c r="N110" s="46">
        <v>8</v>
      </c>
      <c r="O110" s="31"/>
      <c r="P110" s="32" t="s">
        <v>26</v>
      </c>
      <c r="Q110" s="30"/>
      <c r="R110" s="44" t="s">
        <v>27</v>
      </c>
      <c r="S110" s="46"/>
      <c r="T110" s="31"/>
      <c r="U110" s="32" t="s">
        <v>26</v>
      </c>
      <c r="V110" s="30"/>
      <c r="W110" s="44" t="s">
        <v>27</v>
      </c>
      <c r="X110" s="46"/>
      <c r="Y110" s="31"/>
      <c r="AB110" s="1" t="str">
        <f>IF(Q123="TR",Q125,"")</f>
        <v/>
      </c>
      <c r="AC110" s="1" t="str">
        <f>IF(Q123="TR",Q126,"")</f>
        <v/>
      </c>
      <c r="AD110" s="1" t="str">
        <f>IF(Q123="TR",Q127,"")</f>
        <v/>
      </c>
      <c r="AE110" s="1" t="str">
        <f>IF(S123="TR",S125,"")</f>
        <v/>
      </c>
      <c r="AF110" s="1" t="str">
        <f>IF(Q123="TR",S125,"")</f>
        <v/>
      </c>
      <c r="AG110" s="1" t="str">
        <f>IF(S123="TR",1,"")</f>
        <v/>
      </c>
      <c r="AH110" s="1" t="str">
        <f>IF(S123="TR",Q125,"")</f>
        <v/>
      </c>
      <c r="AI110" s="1" t="str">
        <f>IF(T123="EF",1,"")</f>
        <v/>
      </c>
      <c r="AJ110" s="1" t="str">
        <f>IF(T123="EF",Q125,"")</f>
        <v/>
      </c>
    </row>
    <row r="111" spans="1:36" x14ac:dyDescent="0.25">
      <c r="A111" s="25"/>
      <c r="B111" s="26"/>
      <c r="C111" s="26"/>
      <c r="D111" s="26"/>
      <c r="E111" s="27"/>
      <c r="F111" s="25"/>
      <c r="G111" s="26"/>
      <c r="H111" s="26"/>
      <c r="I111" s="26"/>
      <c r="J111" s="27"/>
      <c r="K111" s="15" t="s">
        <v>28</v>
      </c>
      <c r="L111" s="30">
        <v>113</v>
      </c>
      <c r="M111" s="44"/>
      <c r="N111" s="47"/>
      <c r="O111" s="34"/>
      <c r="P111" s="32" t="s">
        <v>28</v>
      </c>
      <c r="Q111" s="30"/>
      <c r="R111" s="44"/>
      <c r="S111" s="47"/>
      <c r="T111" s="34"/>
      <c r="U111" s="32" t="s">
        <v>28</v>
      </c>
      <c r="V111" s="30"/>
      <c r="W111" s="44"/>
      <c r="X111" s="47"/>
      <c r="Y111" s="34"/>
      <c r="AB111" s="1" t="str">
        <f>IF(V98="TR",V100,"")</f>
        <v/>
      </c>
      <c r="AC111" s="1" t="str">
        <f>IF(V98="TR",V101,"")</f>
        <v/>
      </c>
      <c r="AD111" s="1" t="str">
        <f>IF(V98="TR",V102,"")</f>
        <v/>
      </c>
      <c r="AE111" s="1" t="str">
        <f>IF(X98="TR",X100,"")</f>
        <v/>
      </c>
      <c r="AF111" s="1" t="str">
        <f>IF(V98="TR",X100,"")</f>
        <v/>
      </c>
      <c r="AG111" s="1" t="str">
        <f>IF(X98="TR",1,"")</f>
        <v/>
      </c>
      <c r="AH111" s="1" t="str">
        <f>IF(X98="TR",V100,"")</f>
        <v/>
      </c>
      <c r="AI111" s="1" t="str">
        <f>IF(Y98="EF",1,"")</f>
        <v/>
      </c>
      <c r="AJ111" s="1" t="str">
        <f>IF(Y98="EF",V100,"")</f>
        <v/>
      </c>
    </row>
    <row r="112" spans="1:36" ht="15.75" thickBot="1" x14ac:dyDescent="0.3">
      <c r="A112" s="35"/>
      <c r="B112" s="36"/>
      <c r="C112" s="36"/>
      <c r="D112" s="36"/>
      <c r="E112" s="37"/>
      <c r="F112" s="35"/>
      <c r="G112" s="36"/>
      <c r="H112" s="36"/>
      <c r="I112" s="36"/>
      <c r="J112" s="37"/>
      <c r="K112" s="38" t="s">
        <v>29</v>
      </c>
      <c r="L112" s="39">
        <v>7.7480000000000002</v>
      </c>
      <c r="M112" s="48"/>
      <c r="N112" s="49"/>
      <c r="O112" s="41"/>
      <c r="P112" s="42" t="s">
        <v>29</v>
      </c>
      <c r="Q112" s="39"/>
      <c r="R112" s="48"/>
      <c r="S112" s="49"/>
      <c r="T112" s="41"/>
      <c r="U112" s="42" t="s">
        <v>29</v>
      </c>
      <c r="V112" s="39"/>
      <c r="W112" s="48"/>
      <c r="X112" s="49"/>
      <c r="Y112" s="41"/>
      <c r="AB112" s="1" t="str">
        <f>IF(V103="TR",V105,"")</f>
        <v/>
      </c>
      <c r="AC112" s="1" t="str">
        <f>IF(V103="TR",V106,"")</f>
        <v/>
      </c>
      <c r="AD112" s="1" t="str">
        <f>IF(V103="TR",V107,"")</f>
        <v/>
      </c>
      <c r="AE112" s="1" t="str">
        <f>IF(X103="TR",X105,"")</f>
        <v/>
      </c>
      <c r="AF112" s="1" t="str">
        <f>IF(V103="TR",X105,"")</f>
        <v/>
      </c>
      <c r="AG112" s="1" t="str">
        <f>IF(X103="TR",1,"")</f>
        <v/>
      </c>
      <c r="AH112" s="1" t="str">
        <f>IF(X103="TR",V105,"")</f>
        <v/>
      </c>
      <c r="AI112" s="1" t="str">
        <f>IF(Y103="EF",1,"")</f>
        <v/>
      </c>
      <c r="AJ112" s="1" t="str">
        <f>IF(Y103="EF",V105,"")</f>
        <v/>
      </c>
    </row>
    <row r="113" spans="1:36" x14ac:dyDescent="0.25">
      <c r="A113" s="16"/>
      <c r="B113" s="17"/>
      <c r="C113" s="17"/>
      <c r="D113" s="17"/>
      <c r="E113" s="18"/>
      <c r="F113" s="16"/>
      <c r="G113" s="17"/>
      <c r="H113" s="17"/>
      <c r="I113" s="17"/>
      <c r="J113" s="18"/>
      <c r="K113" s="19" t="s">
        <v>245</v>
      </c>
      <c r="L113" s="55" t="s">
        <v>33</v>
      </c>
      <c r="M113" s="43"/>
      <c r="N113" s="56"/>
      <c r="O113" s="57"/>
      <c r="P113" s="23"/>
      <c r="Q113" s="55"/>
      <c r="R113" s="43"/>
      <c r="S113" s="56"/>
      <c r="T113" s="57"/>
      <c r="U113" s="23"/>
      <c r="V113" s="55"/>
      <c r="W113" s="43"/>
      <c r="X113" s="56"/>
      <c r="Y113" s="57"/>
      <c r="AB113" s="1" t="str">
        <f>IF(V108="TR",V110,"")</f>
        <v/>
      </c>
      <c r="AC113" s="1" t="str">
        <f>IF(V108="TR",V111,"")</f>
        <v/>
      </c>
      <c r="AD113" s="1" t="str">
        <f>IF(V108="TR",V112,"")</f>
        <v/>
      </c>
      <c r="AE113" s="1" t="str">
        <f>IF(X108="TR",X110,"")</f>
        <v/>
      </c>
      <c r="AF113" s="1" t="str">
        <f>IF(V108="TR",X110,"")</f>
        <v/>
      </c>
      <c r="AG113" s="1" t="str">
        <f>IF(X108="TR",1,"")</f>
        <v/>
      </c>
      <c r="AH113" s="1" t="str">
        <f>IF(X108="TR",V110,"")</f>
        <v/>
      </c>
      <c r="AI113" s="1" t="str">
        <f>IF(Y108="EF",1,"")</f>
        <v/>
      </c>
      <c r="AJ113" s="1" t="str">
        <f>IF(Y108="EF",V110,"")</f>
        <v/>
      </c>
    </row>
    <row r="114" spans="1:36" x14ac:dyDescent="0.25">
      <c r="A114" s="25"/>
      <c r="B114" s="26"/>
      <c r="C114" s="26"/>
      <c r="D114" s="26"/>
      <c r="E114" s="27"/>
      <c r="F114" s="25"/>
      <c r="G114" s="26"/>
      <c r="H114" s="26"/>
      <c r="I114" s="26"/>
      <c r="J114" s="27"/>
      <c r="K114" s="28"/>
      <c r="L114" s="28"/>
      <c r="M114" s="44"/>
      <c r="N114" s="45"/>
      <c r="O114" s="29"/>
      <c r="P114" s="24"/>
      <c r="Q114" s="28"/>
      <c r="R114" s="44"/>
      <c r="S114" s="45"/>
      <c r="T114" s="29"/>
      <c r="U114" s="24"/>
      <c r="V114" s="28"/>
      <c r="W114" s="44"/>
      <c r="X114" s="45"/>
      <c r="Y114" s="29"/>
      <c r="AB114" s="1" t="str">
        <f>IF(V113="TR",V115,"")</f>
        <v/>
      </c>
      <c r="AC114" s="1" t="str">
        <f>IF(V113="TR",V116,"")</f>
        <v/>
      </c>
      <c r="AD114" s="1" t="str">
        <f>IF(V113="TR",V117,"")</f>
        <v/>
      </c>
      <c r="AE114" s="1" t="str">
        <f>IF(X113="TR",X115,"")</f>
        <v/>
      </c>
      <c r="AF114" s="1" t="str">
        <f>IF(V113="TR",X115,"")</f>
        <v/>
      </c>
      <c r="AG114" s="1" t="str">
        <f>IF(X113="TR",1,"")</f>
        <v/>
      </c>
      <c r="AH114" s="1" t="str">
        <f>IF(X113="TR",V115,"")</f>
        <v/>
      </c>
      <c r="AI114" s="1" t="str">
        <f>IF(Y113="EF",1,"")</f>
        <v/>
      </c>
      <c r="AJ114" s="1" t="str">
        <f>IF(Y113="EF",V115,"")</f>
        <v/>
      </c>
    </row>
    <row r="115" spans="1:36" x14ac:dyDescent="0.25">
      <c r="A115" s="25"/>
      <c r="B115" s="26"/>
      <c r="C115" s="26"/>
      <c r="D115" s="26"/>
      <c r="E115" s="27"/>
      <c r="F115" s="25"/>
      <c r="G115" s="26"/>
      <c r="H115" s="26"/>
      <c r="I115" s="26"/>
      <c r="J115" s="27"/>
      <c r="K115" s="15" t="s">
        <v>26</v>
      </c>
      <c r="L115" s="30">
        <v>86</v>
      </c>
      <c r="M115" s="44" t="s">
        <v>27</v>
      </c>
      <c r="N115" s="46">
        <v>67</v>
      </c>
      <c r="O115" s="31"/>
      <c r="P115" s="32" t="s">
        <v>26</v>
      </c>
      <c r="Q115" s="30"/>
      <c r="R115" s="44" t="s">
        <v>27</v>
      </c>
      <c r="S115" s="46"/>
      <c r="T115" s="31"/>
      <c r="U115" s="32" t="s">
        <v>26</v>
      </c>
      <c r="V115" s="30"/>
      <c r="W115" s="44" t="s">
        <v>27</v>
      </c>
      <c r="X115" s="46"/>
      <c r="Y115" s="31"/>
      <c r="AB115" s="1" t="str">
        <f>IF(V118="TR",V120,"")</f>
        <v/>
      </c>
      <c r="AC115" s="1" t="str">
        <f>IF(V118="TR",V121,"")</f>
        <v/>
      </c>
      <c r="AD115" s="1" t="str">
        <f>IF(V118="TR",V122,"")</f>
        <v/>
      </c>
      <c r="AE115" s="1" t="str">
        <f>IF(X118="TR",X120,"")</f>
        <v/>
      </c>
      <c r="AF115" s="1" t="str">
        <f>IF(V118="TR",X120,"")</f>
        <v/>
      </c>
      <c r="AG115" s="1" t="str">
        <f>IF(X118="TR",1,"")</f>
        <v/>
      </c>
      <c r="AH115" s="1" t="str">
        <f>IF(X118="TR",V120,"")</f>
        <v/>
      </c>
      <c r="AI115" s="1" t="str">
        <f>IF(Y118="EF",1,"")</f>
        <v/>
      </c>
      <c r="AJ115" s="1" t="str">
        <f>IF(Y118="EF",V120,"")</f>
        <v/>
      </c>
    </row>
    <row r="116" spans="1:36" x14ac:dyDescent="0.25">
      <c r="A116" s="25"/>
      <c r="B116" s="26"/>
      <c r="C116" s="26"/>
      <c r="D116" s="26"/>
      <c r="E116" s="27"/>
      <c r="F116" s="25"/>
      <c r="G116" s="26"/>
      <c r="H116" s="26"/>
      <c r="I116" s="26"/>
      <c r="J116" s="27"/>
      <c r="K116" s="15" t="s">
        <v>28</v>
      </c>
      <c r="L116" s="30">
        <v>33</v>
      </c>
      <c r="M116" s="44"/>
      <c r="N116" s="47"/>
      <c r="O116" s="34"/>
      <c r="P116" s="32" t="s">
        <v>28</v>
      </c>
      <c r="Q116" s="30"/>
      <c r="R116" s="44"/>
      <c r="S116" s="47"/>
      <c r="T116" s="34"/>
      <c r="U116" s="32" t="s">
        <v>28</v>
      </c>
      <c r="V116" s="30"/>
      <c r="W116" s="44"/>
      <c r="X116" s="47"/>
      <c r="Y116" s="34"/>
      <c r="AB116" s="1" t="str">
        <f>IF(V123="TR",V125,"")</f>
        <v/>
      </c>
      <c r="AC116" s="1" t="str">
        <f>IF(V123="TR",V126,"")</f>
        <v/>
      </c>
      <c r="AD116" s="1" t="str">
        <f>IF(V123="TR",V127,"")</f>
        <v/>
      </c>
      <c r="AE116" s="1" t="str">
        <f>IF(X123="TR",X125,"")</f>
        <v/>
      </c>
      <c r="AF116" s="1" t="str">
        <f>IF(V123="TR",X125,"")</f>
        <v/>
      </c>
      <c r="AG116" s="1" t="str">
        <f>IF(X123="TR",1,"")</f>
        <v/>
      </c>
      <c r="AH116" s="1" t="str">
        <f>IF(X123="TR",V125,"")</f>
        <v/>
      </c>
      <c r="AI116" s="1" t="str">
        <f>IF(Y123="EF",1,"")</f>
        <v/>
      </c>
      <c r="AJ116" s="1" t="str">
        <f>IF(Y123="EF",V125,"")</f>
        <v/>
      </c>
    </row>
    <row r="117" spans="1:36" ht="15.75" thickBot="1" x14ac:dyDescent="0.3">
      <c r="A117" s="35"/>
      <c r="B117" s="36"/>
      <c r="C117" s="36"/>
      <c r="D117" s="36"/>
      <c r="E117" s="37"/>
      <c r="F117" s="35"/>
      <c r="G117" s="36"/>
      <c r="H117" s="36"/>
      <c r="I117" s="36"/>
      <c r="J117" s="37"/>
      <c r="K117" s="38" t="s">
        <v>29</v>
      </c>
      <c r="L117" s="39">
        <v>2.8450000000000002</v>
      </c>
      <c r="M117" s="48"/>
      <c r="N117" s="49"/>
      <c r="O117" s="41"/>
      <c r="P117" s="42" t="s">
        <v>29</v>
      </c>
      <c r="Q117" s="39"/>
      <c r="R117" s="48"/>
      <c r="S117" s="49"/>
      <c r="T117" s="41"/>
      <c r="U117" s="42" t="s">
        <v>29</v>
      </c>
      <c r="V117" s="39"/>
      <c r="W117" s="48"/>
      <c r="X117" s="49"/>
      <c r="Y117" s="41"/>
    </row>
    <row r="118" spans="1:36" x14ac:dyDescent="0.25">
      <c r="A118" s="16"/>
      <c r="B118" s="17"/>
      <c r="C118" s="17"/>
      <c r="D118" s="17"/>
      <c r="E118" s="18"/>
      <c r="F118" s="16"/>
      <c r="G118" s="17"/>
      <c r="H118" s="17"/>
      <c r="I118" s="17"/>
      <c r="J118" s="18"/>
      <c r="K118" s="19" t="s">
        <v>247</v>
      </c>
      <c r="L118" s="55" t="s">
        <v>33</v>
      </c>
      <c r="M118" s="43"/>
      <c r="N118" s="56"/>
      <c r="O118" s="57"/>
      <c r="P118" s="23"/>
      <c r="Q118" s="55"/>
      <c r="R118" s="43"/>
      <c r="S118" s="56"/>
      <c r="T118" s="57"/>
      <c r="U118" s="23"/>
      <c r="V118" s="55"/>
      <c r="W118" s="43"/>
      <c r="X118" s="56"/>
      <c r="Y118" s="57"/>
    </row>
    <row r="119" spans="1:36" x14ac:dyDescent="0.25">
      <c r="A119" s="25"/>
      <c r="B119" s="26"/>
      <c r="C119" s="26"/>
      <c r="D119" s="26"/>
      <c r="E119" s="27"/>
      <c r="F119" s="25"/>
      <c r="G119" s="26"/>
      <c r="H119" s="26"/>
      <c r="I119" s="26"/>
      <c r="J119" s="27"/>
      <c r="K119" s="28"/>
      <c r="L119" s="28"/>
      <c r="M119" s="44"/>
      <c r="N119" s="45"/>
      <c r="O119" s="29"/>
      <c r="P119" s="24"/>
      <c r="Q119" s="28"/>
      <c r="R119" s="44"/>
      <c r="S119" s="45"/>
      <c r="T119" s="29"/>
      <c r="U119" s="24"/>
      <c r="V119" s="28"/>
      <c r="W119" s="44"/>
      <c r="X119" s="45"/>
      <c r="Y119" s="29"/>
    </row>
    <row r="120" spans="1:36" x14ac:dyDescent="0.25">
      <c r="A120" s="25"/>
      <c r="B120" s="26"/>
      <c r="C120" s="26"/>
      <c r="D120" s="26"/>
      <c r="E120" s="27"/>
      <c r="F120" s="25"/>
      <c r="G120" s="26"/>
      <c r="H120" s="26"/>
      <c r="I120" s="26"/>
      <c r="J120" s="27"/>
      <c r="K120" s="15" t="s">
        <v>26</v>
      </c>
      <c r="L120" s="30">
        <v>464</v>
      </c>
      <c r="M120" s="44" t="s">
        <v>27</v>
      </c>
      <c r="N120" s="46">
        <v>280</v>
      </c>
      <c r="O120" s="31"/>
      <c r="P120" s="32" t="s">
        <v>26</v>
      </c>
      <c r="Q120" s="30"/>
      <c r="R120" s="44" t="s">
        <v>27</v>
      </c>
      <c r="S120" s="46"/>
      <c r="T120" s="31"/>
      <c r="U120" s="32" t="s">
        <v>26</v>
      </c>
      <c r="V120" s="30"/>
      <c r="W120" s="44" t="s">
        <v>27</v>
      </c>
      <c r="X120" s="46"/>
      <c r="Y120" s="31"/>
    </row>
    <row r="121" spans="1:36" x14ac:dyDescent="0.25">
      <c r="A121" s="25"/>
      <c r="B121" s="26"/>
      <c r="C121" s="26"/>
      <c r="D121" s="26"/>
      <c r="E121" s="27"/>
      <c r="F121" s="25"/>
      <c r="G121" s="26"/>
      <c r="H121" s="26"/>
      <c r="I121" s="26"/>
      <c r="J121" s="27"/>
      <c r="K121" s="15" t="s">
        <v>28</v>
      </c>
      <c r="L121" s="30">
        <v>4</v>
      </c>
      <c r="M121" s="44"/>
      <c r="N121" s="47"/>
      <c r="O121" s="34"/>
      <c r="P121" s="32" t="s">
        <v>28</v>
      </c>
      <c r="Q121" s="30"/>
      <c r="R121" s="44"/>
      <c r="S121" s="47"/>
      <c r="T121" s="34"/>
      <c r="U121" s="32" t="s">
        <v>28</v>
      </c>
      <c r="V121" s="30"/>
      <c r="W121" s="44"/>
      <c r="X121" s="47"/>
      <c r="Y121" s="34"/>
    </row>
    <row r="122" spans="1:36" ht="15.75" thickBot="1" x14ac:dyDescent="0.3">
      <c r="A122" s="35"/>
      <c r="B122" s="36"/>
      <c r="C122" s="36"/>
      <c r="D122" s="36"/>
      <c r="E122" s="37"/>
      <c r="F122" s="35"/>
      <c r="G122" s="36"/>
      <c r="H122" s="36"/>
      <c r="I122" s="36"/>
      <c r="J122" s="37"/>
      <c r="K122" s="38" t="s">
        <v>29</v>
      </c>
      <c r="L122" s="39">
        <v>11.067</v>
      </c>
      <c r="M122" s="48"/>
      <c r="N122" s="49"/>
      <c r="O122" s="41"/>
      <c r="P122" s="42" t="s">
        <v>29</v>
      </c>
      <c r="Q122" s="39"/>
      <c r="R122" s="48"/>
      <c r="S122" s="49"/>
      <c r="T122" s="41"/>
      <c r="U122" s="42" t="s">
        <v>29</v>
      </c>
      <c r="V122" s="39"/>
      <c r="W122" s="48"/>
      <c r="X122" s="49"/>
      <c r="Y122" s="41"/>
    </row>
    <row r="123" spans="1:36" x14ac:dyDescent="0.25">
      <c r="A123" s="16"/>
      <c r="B123" s="17"/>
      <c r="C123" s="17"/>
      <c r="D123" s="17"/>
      <c r="E123" s="18"/>
      <c r="F123" s="16"/>
      <c r="G123" s="17"/>
      <c r="H123" s="17"/>
      <c r="I123" s="17"/>
      <c r="J123" s="18"/>
      <c r="K123" s="19" t="s">
        <v>256</v>
      </c>
      <c r="L123" s="55" t="s">
        <v>33</v>
      </c>
      <c r="M123" s="43"/>
      <c r="N123" s="56"/>
      <c r="O123" s="57"/>
      <c r="P123" s="23"/>
      <c r="Q123" s="55"/>
      <c r="R123" s="43"/>
      <c r="S123" s="56"/>
      <c r="T123" s="57"/>
      <c r="U123" s="23"/>
      <c r="V123" s="55"/>
      <c r="W123" s="43"/>
      <c r="X123" s="56"/>
      <c r="Y123" s="57"/>
    </row>
    <row r="124" spans="1:36" x14ac:dyDescent="0.25">
      <c r="A124" s="25"/>
      <c r="B124" s="26"/>
      <c r="C124" s="26"/>
      <c r="D124" s="26"/>
      <c r="E124" s="27"/>
      <c r="F124" s="25"/>
      <c r="G124" s="26"/>
      <c r="H124" s="26"/>
      <c r="I124" s="26"/>
      <c r="J124" s="27"/>
      <c r="K124" s="28"/>
      <c r="L124" s="28"/>
      <c r="M124" s="44"/>
      <c r="N124" s="45"/>
      <c r="O124" s="29"/>
      <c r="P124" s="24"/>
      <c r="Q124" s="28"/>
      <c r="R124" s="44"/>
      <c r="S124" s="45"/>
      <c r="T124" s="29"/>
      <c r="U124" s="24"/>
      <c r="V124" s="28"/>
      <c r="W124" s="44"/>
      <c r="X124" s="45"/>
      <c r="Y124" s="29"/>
    </row>
    <row r="125" spans="1:36" x14ac:dyDescent="0.25">
      <c r="A125" s="25"/>
      <c r="B125" s="26"/>
      <c r="C125" s="26"/>
      <c r="D125" s="26"/>
      <c r="E125" s="27"/>
      <c r="F125" s="25"/>
      <c r="G125" s="26"/>
      <c r="H125" s="26"/>
      <c r="I125" s="26"/>
      <c r="J125" s="27"/>
      <c r="K125" s="15" t="s">
        <v>26</v>
      </c>
      <c r="L125" s="30">
        <v>37</v>
      </c>
      <c r="M125" s="44" t="s">
        <v>27</v>
      </c>
      <c r="N125" s="46">
        <v>18</v>
      </c>
      <c r="O125" s="31"/>
      <c r="P125" s="32" t="s">
        <v>26</v>
      </c>
      <c r="Q125" s="30"/>
      <c r="R125" s="44" t="s">
        <v>27</v>
      </c>
      <c r="S125" s="46"/>
      <c r="T125" s="31"/>
      <c r="U125" s="32" t="s">
        <v>26</v>
      </c>
      <c r="V125" s="30"/>
      <c r="W125" s="44" t="s">
        <v>27</v>
      </c>
      <c r="X125" s="46"/>
      <c r="Y125" s="31"/>
    </row>
    <row r="126" spans="1:36" x14ac:dyDescent="0.25">
      <c r="A126" s="25"/>
      <c r="B126" s="26"/>
      <c r="C126" s="26"/>
      <c r="D126" s="26"/>
      <c r="E126" s="27"/>
      <c r="F126" s="25"/>
      <c r="G126" s="26"/>
      <c r="H126" s="26"/>
      <c r="I126" s="26"/>
      <c r="J126" s="27"/>
      <c r="K126" s="15" t="s">
        <v>28</v>
      </c>
      <c r="L126" s="30">
        <v>6</v>
      </c>
      <c r="M126" s="44"/>
      <c r="N126" s="47"/>
      <c r="O126" s="34"/>
      <c r="P126" s="32" t="s">
        <v>28</v>
      </c>
      <c r="Q126" s="30"/>
      <c r="R126" s="44"/>
      <c r="S126" s="47"/>
      <c r="T126" s="34"/>
      <c r="U126" s="32" t="s">
        <v>28</v>
      </c>
      <c r="V126" s="30"/>
      <c r="W126" s="44"/>
      <c r="X126" s="47"/>
      <c r="Y126" s="34"/>
    </row>
    <row r="127" spans="1:36" ht="15.75" thickBot="1" x14ac:dyDescent="0.3">
      <c r="A127" s="35"/>
      <c r="B127" s="36"/>
      <c r="C127" s="36"/>
      <c r="D127" s="36"/>
      <c r="E127" s="37"/>
      <c r="F127" s="35"/>
      <c r="G127" s="36"/>
      <c r="H127" s="36"/>
      <c r="I127" s="36"/>
      <c r="J127" s="37"/>
      <c r="K127" s="38" t="s">
        <v>29</v>
      </c>
      <c r="L127" s="39">
        <v>1.071</v>
      </c>
      <c r="M127" s="48"/>
      <c r="N127" s="49"/>
      <c r="O127" s="41"/>
      <c r="P127" s="42" t="s">
        <v>29</v>
      </c>
      <c r="Q127" s="39"/>
      <c r="R127" s="48"/>
      <c r="S127" s="49"/>
      <c r="T127" s="41"/>
      <c r="U127" s="42" t="s">
        <v>29</v>
      </c>
      <c r="V127" s="39"/>
      <c r="W127" s="48"/>
      <c r="X127" s="49"/>
      <c r="Y127" s="41"/>
    </row>
    <row r="129" spans="1:36" ht="15.75" thickBot="1" x14ac:dyDescent="0.3"/>
    <row r="130" spans="1:36" ht="62.25" thickBot="1" x14ac:dyDescent="0.95">
      <c r="A130" s="159">
        <f>A1+3</f>
        <v>42516</v>
      </c>
      <c r="B130" s="160"/>
      <c r="C130" s="160"/>
      <c r="D130" s="160"/>
      <c r="E130" s="160"/>
      <c r="F130" s="160"/>
      <c r="G130" s="160"/>
      <c r="H130" s="160"/>
      <c r="I130" s="160"/>
      <c r="J130" s="160"/>
      <c r="K130" s="160"/>
      <c r="L130" s="160"/>
      <c r="M130" s="160"/>
      <c r="N130" s="160"/>
      <c r="O130" s="160"/>
      <c r="P130" s="160"/>
      <c r="Q130" s="160"/>
      <c r="R130" s="160"/>
      <c r="S130" s="160"/>
      <c r="T130" s="160"/>
      <c r="U130" s="160"/>
      <c r="V130" s="160"/>
      <c r="W130" s="160"/>
      <c r="X130" s="160"/>
      <c r="Y130" s="161"/>
    </row>
    <row r="131" spans="1:36" ht="21" customHeight="1" x14ac:dyDescent="0.9">
      <c r="A131" s="2"/>
      <c r="B131" s="2"/>
      <c r="C131" s="2"/>
      <c r="D131" s="2"/>
      <c r="E131" s="2"/>
      <c r="F131" s="2"/>
      <c r="G131" s="2"/>
      <c r="H131" s="2"/>
      <c r="I131" s="2"/>
      <c r="J131" s="2"/>
      <c r="K131" s="2"/>
      <c r="L131" s="2"/>
      <c r="M131" s="2"/>
      <c r="N131" s="2"/>
      <c r="O131" s="2"/>
      <c r="P131" s="2"/>
      <c r="Q131" s="2"/>
      <c r="R131" s="2"/>
      <c r="S131" s="2"/>
      <c r="T131" s="2"/>
      <c r="U131" s="2"/>
      <c r="V131" s="2"/>
      <c r="W131" s="2"/>
      <c r="X131" s="2"/>
      <c r="Y131" s="2"/>
    </row>
    <row r="132" spans="1:36" ht="21" customHeight="1" x14ac:dyDescent="0.9">
      <c r="A132" s="2"/>
      <c r="B132" s="2"/>
      <c r="C132" s="2"/>
      <c r="D132" s="2"/>
      <c r="E132" s="2"/>
      <c r="F132" s="2"/>
      <c r="G132" s="2"/>
      <c r="H132" s="2"/>
      <c r="I132" s="2"/>
      <c r="J132" s="2"/>
      <c r="K132" s="2"/>
      <c r="L132" s="2"/>
      <c r="M132" s="2"/>
      <c r="N132" s="2"/>
      <c r="O132" s="2"/>
      <c r="P132" s="2"/>
      <c r="Q132" s="2"/>
      <c r="R132" s="2"/>
      <c r="S132" s="2"/>
      <c r="T132" s="2"/>
      <c r="U132" s="2"/>
      <c r="V132" s="2"/>
      <c r="W132" s="2"/>
      <c r="X132" s="2"/>
      <c r="Y132" s="2"/>
    </row>
    <row r="133" spans="1:36" ht="21" x14ac:dyDescent="0.35">
      <c r="A133" s="162" t="s">
        <v>0</v>
      </c>
      <c r="B133" s="162"/>
      <c r="C133" s="162"/>
      <c r="D133" s="162"/>
      <c r="E133" s="51"/>
      <c r="F133" s="162" t="s">
        <v>1</v>
      </c>
      <c r="G133" s="162"/>
      <c r="H133" s="162"/>
      <c r="I133" s="162"/>
      <c r="J133" s="51"/>
      <c r="K133" s="162" t="s">
        <v>2</v>
      </c>
      <c r="L133" s="162"/>
      <c r="M133" s="162"/>
      <c r="N133" s="162"/>
      <c r="O133" s="51"/>
      <c r="P133" s="162" t="s">
        <v>3</v>
      </c>
      <c r="Q133" s="162"/>
      <c r="R133" s="162"/>
      <c r="S133" s="162"/>
      <c r="T133" s="51"/>
      <c r="U133" s="162" t="s">
        <v>4</v>
      </c>
      <c r="V133" s="162"/>
      <c r="W133" s="162"/>
      <c r="X133" s="162"/>
      <c r="Y133" s="51"/>
    </row>
    <row r="134" spans="1:36" x14ac:dyDescent="0.25">
      <c r="A134" s="3" t="s">
        <v>5</v>
      </c>
      <c r="B134" s="3"/>
      <c r="C134" s="3"/>
      <c r="D134" s="3">
        <f>SUM(L145,Q170,L150,L155,L160,L165,L170,Q145,Q150,Q155,Q160,Q165,V145,V150,V155,V160,V165,V170)</f>
        <v>22.635000000000002</v>
      </c>
      <c r="E134" s="4"/>
      <c r="F134" s="5" t="s">
        <v>6</v>
      </c>
      <c r="G134" s="5"/>
      <c r="H134" s="5"/>
      <c r="I134" s="5">
        <f>SUM(N143,S168,N148,N153,N158,N163,N168,S143,S148,S153,S158,S163,X143,X148,X153,X158,X163,X168)</f>
        <v>597</v>
      </c>
      <c r="J134" s="4"/>
      <c r="K134" s="6" t="s">
        <v>7</v>
      </c>
      <c r="L134" s="6"/>
      <c r="M134" s="6"/>
      <c r="N134" s="6">
        <f>AB141</f>
        <v>0</v>
      </c>
      <c r="O134" s="4"/>
      <c r="P134" s="7" t="s">
        <v>8</v>
      </c>
      <c r="Q134" s="8"/>
      <c r="R134" s="8"/>
      <c r="S134" s="8">
        <f>AE141</f>
        <v>0</v>
      </c>
      <c r="T134" s="4"/>
      <c r="U134" s="9" t="s">
        <v>9</v>
      </c>
      <c r="V134" s="9"/>
      <c r="W134" s="9"/>
      <c r="X134" s="9">
        <f>AG141-AI141</f>
        <v>0</v>
      </c>
      <c r="Y134" s="4"/>
    </row>
    <row r="135" spans="1:36" x14ac:dyDescent="0.25">
      <c r="A135" s="10" t="s">
        <v>10</v>
      </c>
      <c r="B135" s="10"/>
      <c r="C135" s="10"/>
      <c r="D135" s="10">
        <f>SUM(L143,Q168,L148,L153,L158,L163,L168,Q143,Q148,Q153,Q158,Q163,V143,V148,V153,V158,V163,V168)</f>
        <v>912</v>
      </c>
      <c r="F135" s="5" t="s">
        <v>11</v>
      </c>
      <c r="G135" s="5"/>
      <c r="H135" s="5"/>
      <c r="I135" s="5">
        <f>D135-I134</f>
        <v>315</v>
      </c>
      <c r="K135" s="6" t="s">
        <v>12</v>
      </c>
      <c r="L135" s="6"/>
      <c r="M135" s="6"/>
      <c r="N135" s="6">
        <f>AC141</f>
        <v>0</v>
      </c>
      <c r="P135" s="8" t="s">
        <v>13</v>
      </c>
      <c r="Q135" s="8"/>
      <c r="R135" s="8"/>
      <c r="S135" s="11">
        <f>AF141-AE141</f>
        <v>0</v>
      </c>
      <c r="U135" s="9" t="s">
        <v>14</v>
      </c>
      <c r="V135" s="9"/>
      <c r="W135" s="9"/>
      <c r="X135" s="9">
        <f>AH141-AJ141</f>
        <v>0</v>
      </c>
    </row>
    <row r="136" spans="1:36" x14ac:dyDescent="0.25">
      <c r="A136" s="12" t="s">
        <v>15</v>
      </c>
      <c r="B136" s="12"/>
      <c r="C136" s="12"/>
      <c r="D136" s="12">
        <f>SUM(L144,Q169,L149,L154,L159,L164,L169,Q144,Q149,Q154,Q159,Q164,V144,V149,V154,V159,V164,V169)</f>
        <v>172</v>
      </c>
      <c r="K136" s="6" t="s">
        <v>16</v>
      </c>
      <c r="L136" s="6"/>
      <c r="M136" s="6"/>
      <c r="N136" s="6">
        <f>AD141</f>
        <v>0</v>
      </c>
    </row>
    <row r="137" spans="1:36" x14ac:dyDescent="0.25">
      <c r="A137" s="13" t="s">
        <v>17</v>
      </c>
      <c r="B137" s="13"/>
      <c r="C137" s="13"/>
      <c r="D137" s="13">
        <f>COUNTA(K141,K146,K151,K156,K161,K166,P141,P146,P151,P156,P161,P166,U141,U146,U151,U156,U161,U166)</f>
        <v>8</v>
      </c>
    </row>
    <row r="138" spans="1:36" s="14" customFormat="1" x14ac:dyDescent="0.25">
      <c r="K138" s="6" t="s">
        <v>18</v>
      </c>
      <c r="L138" s="6"/>
      <c r="M138" s="6"/>
      <c r="N138" s="6">
        <f>D135-N134</f>
        <v>912</v>
      </c>
      <c r="P138" s="7" t="s">
        <v>19</v>
      </c>
      <c r="Q138" s="8"/>
      <c r="R138" s="8"/>
      <c r="S138" s="8">
        <f>I134-S134</f>
        <v>597</v>
      </c>
    </row>
    <row r="139" spans="1:36" s="14" customFormat="1" ht="15.75" thickBot="1" x14ac:dyDescent="0.3">
      <c r="K139" s="6" t="s">
        <v>20</v>
      </c>
      <c r="L139" s="6"/>
      <c r="M139" s="6"/>
      <c r="N139" s="6">
        <f>D136-N135</f>
        <v>172</v>
      </c>
      <c r="P139" s="15"/>
    </row>
    <row r="140" spans="1:36" ht="15.75" thickBot="1" x14ac:dyDescent="0.3">
      <c r="A140" s="167" t="s">
        <v>21</v>
      </c>
      <c r="B140" s="167"/>
      <c r="C140" s="167"/>
      <c r="D140" s="167"/>
      <c r="E140" s="167"/>
      <c r="F140" s="164" t="s">
        <v>22</v>
      </c>
      <c r="G140" s="165"/>
      <c r="H140" s="165"/>
      <c r="I140" s="165"/>
      <c r="J140" s="166"/>
      <c r="K140" s="164" t="s">
        <v>23</v>
      </c>
      <c r="L140" s="165"/>
      <c r="M140" s="165"/>
      <c r="N140" s="165"/>
      <c r="O140" s="166"/>
      <c r="P140" s="164" t="s">
        <v>24</v>
      </c>
      <c r="Q140" s="165"/>
      <c r="R140" s="165"/>
      <c r="S140" s="165"/>
      <c r="T140" s="166"/>
      <c r="U140" s="164" t="s">
        <v>25</v>
      </c>
      <c r="V140" s="165"/>
      <c r="W140" s="165"/>
      <c r="X140" s="165"/>
      <c r="Y140" s="168"/>
      <c r="AB140" s="163" t="s">
        <v>30</v>
      </c>
      <c r="AC140" s="163"/>
      <c r="AD140" s="163"/>
      <c r="AE140" s="163" t="s">
        <v>31</v>
      </c>
      <c r="AF140" s="163"/>
      <c r="AG140" s="163" t="s">
        <v>32</v>
      </c>
      <c r="AH140" s="163"/>
      <c r="AI140" s="163"/>
      <c r="AJ140" s="163"/>
    </row>
    <row r="141" spans="1:36" x14ac:dyDescent="0.25">
      <c r="A141" s="16"/>
      <c r="B141" s="17"/>
      <c r="C141" s="17"/>
      <c r="D141" s="17"/>
      <c r="E141" s="18"/>
      <c r="F141" s="16"/>
      <c r="G141" s="17"/>
      <c r="H141" s="17"/>
      <c r="I141" s="17"/>
      <c r="J141" s="18"/>
      <c r="K141" s="19" t="s">
        <v>226</v>
      </c>
      <c r="L141" s="55"/>
      <c r="M141" s="43"/>
      <c r="N141" s="56"/>
      <c r="O141" s="57"/>
      <c r="P141" s="23" t="s">
        <v>248</v>
      </c>
      <c r="Q141" s="55"/>
      <c r="R141" s="43"/>
      <c r="S141" s="56"/>
      <c r="T141" s="57"/>
      <c r="U141" s="24"/>
      <c r="V141" s="55"/>
      <c r="W141" s="43"/>
      <c r="X141" s="56"/>
      <c r="Y141" s="57"/>
      <c r="AB141" s="1">
        <f t="shared" ref="AB141:AJ141" si="3">SUM(AB142:AB159)</f>
        <v>0</v>
      </c>
      <c r="AC141" s="1">
        <f t="shared" si="3"/>
        <v>0</v>
      </c>
      <c r="AD141" s="1">
        <f t="shared" si="3"/>
        <v>0</v>
      </c>
      <c r="AE141" s="1">
        <f t="shared" si="3"/>
        <v>0</v>
      </c>
      <c r="AF141" s="1">
        <f t="shared" si="3"/>
        <v>0</v>
      </c>
      <c r="AG141" s="1">
        <f t="shared" si="3"/>
        <v>0</v>
      </c>
      <c r="AH141" s="1">
        <f t="shared" si="3"/>
        <v>0</v>
      </c>
      <c r="AI141" s="1">
        <f t="shared" si="3"/>
        <v>0</v>
      </c>
      <c r="AJ141" s="1">
        <f t="shared" si="3"/>
        <v>0</v>
      </c>
    </row>
    <row r="142" spans="1:36" x14ac:dyDescent="0.25">
      <c r="A142" s="25"/>
      <c r="B142" s="26"/>
      <c r="C142" s="26"/>
      <c r="D142" s="26"/>
      <c r="E142" s="27"/>
      <c r="F142" s="25"/>
      <c r="G142" s="26"/>
      <c r="H142" s="26"/>
      <c r="I142" s="26"/>
      <c r="J142" s="27"/>
      <c r="K142" s="28"/>
      <c r="L142" s="28"/>
      <c r="M142" s="44"/>
      <c r="N142" s="45"/>
      <c r="O142" s="29"/>
      <c r="P142" s="24"/>
      <c r="Q142" s="28"/>
      <c r="R142" s="44"/>
      <c r="S142" s="45"/>
      <c r="T142" s="29"/>
      <c r="U142" s="24"/>
      <c r="V142" s="28"/>
      <c r="W142" s="44"/>
      <c r="X142" s="45"/>
      <c r="Y142" s="29"/>
      <c r="AB142" s="14" t="str">
        <f>IF(L141="TR",L143,"")</f>
        <v/>
      </c>
      <c r="AC142" s="14" t="str">
        <f>IF(L141="TR",L144,"")</f>
        <v/>
      </c>
      <c r="AD142" s="14" t="str">
        <f>IF(L141="TR",L145,"")</f>
        <v/>
      </c>
      <c r="AE142" s="14" t="str">
        <f>IF(N141="TR",N143,"")</f>
        <v/>
      </c>
      <c r="AF142" s="14" t="str">
        <f>IF(L141="TR",N143,"")</f>
        <v/>
      </c>
      <c r="AG142" s="14" t="str">
        <f>IF(N141="TR",1,"")</f>
        <v/>
      </c>
      <c r="AH142" s="14" t="str">
        <f>IF(N141="TR",L143,"")</f>
        <v/>
      </c>
      <c r="AI142" s="14" t="str">
        <f>IF(O141="EF",1,"")</f>
        <v/>
      </c>
      <c r="AJ142" s="14" t="str">
        <f>IF(O141="EF",L143,"")</f>
        <v/>
      </c>
    </row>
    <row r="143" spans="1:36" x14ac:dyDescent="0.25">
      <c r="A143" s="25"/>
      <c r="B143" s="26"/>
      <c r="C143" s="26"/>
      <c r="D143" s="26"/>
      <c r="E143" s="27"/>
      <c r="F143" s="25"/>
      <c r="G143" s="26"/>
      <c r="H143" s="26"/>
      <c r="I143" s="26"/>
      <c r="J143" s="27"/>
      <c r="K143" s="15" t="s">
        <v>26</v>
      </c>
      <c r="L143" s="30">
        <v>185</v>
      </c>
      <c r="M143" s="44" t="s">
        <v>27</v>
      </c>
      <c r="N143" s="46">
        <v>142</v>
      </c>
      <c r="O143" s="31"/>
      <c r="P143" s="32" t="s">
        <v>26</v>
      </c>
      <c r="Q143" s="30">
        <v>460</v>
      </c>
      <c r="R143" s="44" t="s">
        <v>27</v>
      </c>
      <c r="S143" s="46">
        <v>230</v>
      </c>
      <c r="T143" s="31"/>
      <c r="U143" s="32" t="s">
        <v>26</v>
      </c>
      <c r="V143" s="30"/>
      <c r="W143" s="44" t="s">
        <v>27</v>
      </c>
      <c r="X143" s="46"/>
      <c r="Y143" s="31"/>
      <c r="AB143" s="14" t="str">
        <f>IF(L146="TR",L148,"")</f>
        <v/>
      </c>
      <c r="AC143" s="14" t="str">
        <f>IF(L146="TR",L149,"")</f>
        <v/>
      </c>
      <c r="AD143" s="14" t="str">
        <f>IF(L146="TR",L150,"")</f>
        <v/>
      </c>
      <c r="AE143" s="14" t="str">
        <f>IF(N146="TR",N148,"")</f>
        <v/>
      </c>
      <c r="AF143" s="14" t="str">
        <f>IF(L146="TR",N148,"")</f>
        <v/>
      </c>
      <c r="AG143" s="14" t="str">
        <f>IF(N146="TR",1,"")</f>
        <v/>
      </c>
      <c r="AH143" s="14" t="str">
        <f>IF(N146="TR",L148,"")</f>
        <v/>
      </c>
      <c r="AI143" s="14" t="str">
        <f>IF(O146="EF",1,"")</f>
        <v/>
      </c>
      <c r="AJ143" s="14" t="str">
        <f>IF(O146="EF",L148,"")</f>
        <v/>
      </c>
    </row>
    <row r="144" spans="1:36" x14ac:dyDescent="0.25">
      <c r="A144" s="25"/>
      <c r="B144" s="26"/>
      <c r="C144" s="26"/>
      <c r="D144" s="26"/>
      <c r="E144" s="27"/>
      <c r="F144" s="25"/>
      <c r="G144" s="26"/>
      <c r="H144" s="26"/>
      <c r="I144" s="26"/>
      <c r="J144" s="27"/>
      <c r="K144" s="15" t="s">
        <v>28</v>
      </c>
      <c r="L144" s="30">
        <v>69</v>
      </c>
      <c r="M144" s="44"/>
      <c r="N144" s="47"/>
      <c r="O144" s="34"/>
      <c r="P144" s="32" t="s">
        <v>28</v>
      </c>
      <c r="Q144" s="30">
        <v>4</v>
      </c>
      <c r="R144" s="44"/>
      <c r="S144" s="47"/>
      <c r="T144" s="34"/>
      <c r="U144" s="32" t="s">
        <v>28</v>
      </c>
      <c r="V144" s="30"/>
      <c r="W144" s="44"/>
      <c r="X144" s="47"/>
      <c r="Y144" s="34"/>
      <c r="AB144" s="1" t="str">
        <f>IF(L151="TR",L153,"")</f>
        <v/>
      </c>
      <c r="AC144" s="1" t="str">
        <f>IF(L151="TR",L154,"")</f>
        <v/>
      </c>
      <c r="AD144" s="1" t="str">
        <f>IF(L151="TR",L155,"")</f>
        <v/>
      </c>
      <c r="AE144" s="1" t="str">
        <f>IF(N151="TR",N153,"")</f>
        <v/>
      </c>
      <c r="AF144" s="1" t="str">
        <f>IF(L151="TR",N153,"")</f>
        <v/>
      </c>
      <c r="AG144" s="1" t="str">
        <f>IF(N151="TR",1,"")</f>
        <v/>
      </c>
      <c r="AH144" s="1" t="str">
        <f>IF(N151="TR",L153,"")</f>
        <v/>
      </c>
      <c r="AI144" s="1" t="str">
        <f>IF(O151="EF",1,"")</f>
        <v/>
      </c>
      <c r="AJ144" s="1" t="str">
        <f>IF(O151="EF",L153,"")</f>
        <v/>
      </c>
    </row>
    <row r="145" spans="1:36" ht="15.75" thickBot="1" x14ac:dyDescent="0.3">
      <c r="A145" s="35"/>
      <c r="B145" s="36"/>
      <c r="C145" s="36"/>
      <c r="D145" s="36"/>
      <c r="E145" s="37"/>
      <c r="F145" s="35"/>
      <c r="G145" s="36"/>
      <c r="H145" s="36"/>
      <c r="I145" s="36"/>
      <c r="J145" s="37"/>
      <c r="K145" s="38" t="s">
        <v>29</v>
      </c>
      <c r="L145" s="39">
        <v>5.1159999999999997</v>
      </c>
      <c r="M145" s="48"/>
      <c r="N145" s="49"/>
      <c r="O145" s="41"/>
      <c r="P145" s="42" t="s">
        <v>29</v>
      </c>
      <c r="Q145" s="39">
        <v>9.89</v>
      </c>
      <c r="R145" s="48"/>
      <c r="S145" s="49"/>
      <c r="T145" s="41"/>
      <c r="U145" s="42" t="s">
        <v>29</v>
      </c>
      <c r="V145" s="39"/>
      <c r="W145" s="48"/>
      <c r="X145" s="49"/>
      <c r="Y145" s="41"/>
      <c r="AB145" s="1" t="str">
        <f>IF(L156="TR",L158,"")</f>
        <v/>
      </c>
      <c r="AC145" s="1" t="str">
        <f>IF(L156="TR",L159,"")</f>
        <v/>
      </c>
      <c r="AD145" s="1" t="str">
        <f>IF(L156="TR",L160,"")</f>
        <v/>
      </c>
      <c r="AE145" s="1" t="str">
        <f>IF(N156="TR",N158,"")</f>
        <v/>
      </c>
      <c r="AF145" s="1" t="str">
        <f>IF(L156="TR",N158,"")</f>
        <v/>
      </c>
      <c r="AG145" s="1" t="str">
        <f>IF(N156="TR",1,"")</f>
        <v/>
      </c>
      <c r="AH145" s="1" t="str">
        <f>IF(N156="TR",L158,"")</f>
        <v/>
      </c>
      <c r="AI145" s="1" t="str">
        <f>IF(O156="EF",1,"")</f>
        <v/>
      </c>
      <c r="AJ145" s="1" t="str">
        <f>IF(O156="EF",L158,"")</f>
        <v/>
      </c>
    </row>
    <row r="146" spans="1:36" x14ac:dyDescent="0.25">
      <c r="A146" s="16"/>
      <c r="B146" s="17"/>
      <c r="C146" s="17"/>
      <c r="D146" s="17"/>
      <c r="E146" s="18"/>
      <c r="F146" s="16"/>
      <c r="G146" s="17"/>
      <c r="H146" s="17"/>
      <c r="I146" s="17"/>
      <c r="J146" s="18"/>
      <c r="K146" s="19" t="s">
        <v>227</v>
      </c>
      <c r="L146" s="55"/>
      <c r="M146" s="43"/>
      <c r="N146" s="56"/>
      <c r="O146" s="57"/>
      <c r="P146" s="23" t="s">
        <v>261</v>
      </c>
      <c r="Q146" s="55"/>
      <c r="R146" s="43"/>
      <c r="S146" s="56"/>
      <c r="T146" s="57"/>
      <c r="U146" s="23"/>
      <c r="V146" s="55"/>
      <c r="W146" s="43"/>
      <c r="X146" s="56"/>
      <c r="Y146" s="57"/>
      <c r="AB146" s="1" t="str">
        <f>IF(L161="TR",L163,"")</f>
        <v/>
      </c>
      <c r="AC146" s="1" t="str">
        <f>IF(L161="TR",L164,"")</f>
        <v/>
      </c>
      <c r="AD146" s="1" t="str">
        <f>IF(L161="TR",L165,"")</f>
        <v/>
      </c>
      <c r="AE146" s="1" t="str">
        <f>IF(N161="TR",N163,"")</f>
        <v/>
      </c>
      <c r="AF146" s="1" t="str">
        <f>IF(L161="TR",N163,"")</f>
        <v/>
      </c>
      <c r="AG146" s="1" t="str">
        <f>IF(N161="TR",1,"")</f>
        <v/>
      </c>
      <c r="AH146" s="1" t="str">
        <f>IF(N161="TR",L163,"")</f>
        <v/>
      </c>
      <c r="AI146" s="1" t="str">
        <f>IF(O161="EF",1,"")</f>
        <v/>
      </c>
      <c r="AJ146" s="1" t="str">
        <f>IF(O161="EF",L163,"")</f>
        <v/>
      </c>
    </row>
    <row r="147" spans="1:36" x14ac:dyDescent="0.25">
      <c r="A147" s="25"/>
      <c r="B147" s="26"/>
      <c r="C147" s="26"/>
      <c r="D147" s="26"/>
      <c r="E147" s="27"/>
      <c r="F147" s="25"/>
      <c r="G147" s="26"/>
      <c r="H147" s="26"/>
      <c r="I147" s="26"/>
      <c r="J147" s="27"/>
      <c r="K147" s="28"/>
      <c r="L147" s="28"/>
      <c r="M147" s="44"/>
      <c r="N147" s="45"/>
      <c r="O147" s="29"/>
      <c r="P147" s="24"/>
      <c r="Q147" s="28"/>
      <c r="R147" s="44"/>
      <c r="S147" s="45"/>
      <c r="T147" s="29"/>
      <c r="U147" s="24"/>
      <c r="V147" s="28"/>
      <c r="W147" s="44"/>
      <c r="X147" s="45"/>
      <c r="Y147" s="29"/>
      <c r="AB147" s="1" t="str">
        <f>IF(L166="TR",L168,"")</f>
        <v/>
      </c>
      <c r="AC147" s="1" t="str">
        <f>IF(L166="TR",L169,"")</f>
        <v/>
      </c>
      <c r="AD147" s="1" t="str">
        <f>IF(L166="TR",L170,"")</f>
        <v/>
      </c>
      <c r="AE147" s="1" t="str">
        <f>IF(N166="TR",N168,"")</f>
        <v/>
      </c>
      <c r="AF147" s="1" t="str">
        <f>IF(L166="TR",N168,"")</f>
        <v/>
      </c>
      <c r="AG147" s="1" t="str">
        <f>IF(N166="TR",1,"")</f>
        <v/>
      </c>
      <c r="AH147" s="1" t="str">
        <f>IF(N166="TR",L168,"")</f>
        <v/>
      </c>
      <c r="AI147" s="1" t="str">
        <f>IF(O166="EF",1,"")</f>
        <v/>
      </c>
      <c r="AJ147" s="1" t="str">
        <f>IF(O166="EF",L168,"")</f>
        <v/>
      </c>
    </row>
    <row r="148" spans="1:36" x14ac:dyDescent="0.25">
      <c r="A148" s="25"/>
      <c r="B148" s="26"/>
      <c r="C148" s="26"/>
      <c r="D148" s="26"/>
      <c r="E148" s="27"/>
      <c r="F148" s="25"/>
      <c r="G148" s="26"/>
      <c r="H148" s="26"/>
      <c r="I148" s="26"/>
      <c r="J148" s="27"/>
      <c r="K148" s="15" t="s">
        <v>26</v>
      </c>
      <c r="L148" s="30">
        <v>5</v>
      </c>
      <c r="M148" s="44" t="s">
        <v>27</v>
      </c>
      <c r="N148" s="46">
        <v>5</v>
      </c>
      <c r="O148" s="31"/>
      <c r="P148" s="32" t="s">
        <v>26</v>
      </c>
      <c r="Q148" s="30">
        <v>18</v>
      </c>
      <c r="R148" s="44" t="s">
        <v>27</v>
      </c>
      <c r="S148" s="46">
        <v>18</v>
      </c>
      <c r="T148" s="31"/>
      <c r="U148" s="32" t="s">
        <v>26</v>
      </c>
      <c r="V148" s="30"/>
      <c r="W148" s="44" t="s">
        <v>27</v>
      </c>
      <c r="X148" s="46"/>
      <c r="Y148" s="31"/>
      <c r="AB148" s="1" t="str">
        <f>IF(Q141="TR",Q143,"")</f>
        <v/>
      </c>
      <c r="AC148" s="1" t="str">
        <f>IF(Q141="TR",Q144,"")</f>
        <v/>
      </c>
      <c r="AD148" s="1" t="str">
        <f>IF(Q141="TR",Q145,"")</f>
        <v/>
      </c>
      <c r="AE148" s="1" t="str">
        <f>IF(S141="TR",S143,"")</f>
        <v/>
      </c>
      <c r="AF148" s="1" t="str">
        <f>IF(Q141="TR",S143,"")</f>
        <v/>
      </c>
      <c r="AG148" s="1" t="str">
        <f>IF(S141="TR",1,"")</f>
        <v/>
      </c>
      <c r="AH148" s="1" t="str">
        <f>IF(S141="TR",Q143,"")</f>
        <v/>
      </c>
      <c r="AI148" s="1" t="str">
        <f>IF(T141="EF",1,"")</f>
        <v/>
      </c>
      <c r="AJ148" s="1" t="str">
        <f>IF(T141="EF",Q143,"")</f>
        <v/>
      </c>
    </row>
    <row r="149" spans="1:36" x14ac:dyDescent="0.25">
      <c r="A149" s="25"/>
      <c r="B149" s="26"/>
      <c r="C149" s="26"/>
      <c r="D149" s="26"/>
      <c r="E149" s="27"/>
      <c r="F149" s="25"/>
      <c r="G149" s="26"/>
      <c r="H149" s="26"/>
      <c r="I149" s="26"/>
      <c r="J149" s="27"/>
      <c r="K149" s="15" t="s">
        <v>28</v>
      </c>
      <c r="L149" s="30">
        <v>4</v>
      </c>
      <c r="M149" s="44"/>
      <c r="N149" s="47"/>
      <c r="O149" s="34"/>
      <c r="P149" s="32" t="s">
        <v>28</v>
      </c>
      <c r="Q149" s="30">
        <v>3</v>
      </c>
      <c r="R149" s="44"/>
      <c r="S149" s="47"/>
      <c r="T149" s="34"/>
      <c r="U149" s="32" t="s">
        <v>28</v>
      </c>
      <c r="V149" s="30"/>
      <c r="W149" s="44"/>
      <c r="X149" s="47"/>
      <c r="Y149" s="34"/>
      <c r="AB149" s="1" t="str">
        <f>IF(Q146="TR",Q148,"")</f>
        <v/>
      </c>
      <c r="AC149" s="1" t="str">
        <f>IF(Q146="TR",Q149,"")</f>
        <v/>
      </c>
      <c r="AD149" s="1" t="str">
        <f>IF(Q146="TR",Q150,"")</f>
        <v/>
      </c>
      <c r="AE149" s="1" t="str">
        <f>IF(S146="TR",S148,"")</f>
        <v/>
      </c>
      <c r="AF149" s="1" t="str">
        <f>IF(Q146="TR",S148,"")</f>
        <v/>
      </c>
      <c r="AG149" s="1" t="str">
        <f>IF(S146="TR",1,"")</f>
        <v/>
      </c>
      <c r="AH149" s="1" t="str">
        <f>IF(S146="TR",Q148,"")</f>
        <v/>
      </c>
      <c r="AI149" s="1" t="str">
        <f>IF(T146="EF",1,"")</f>
        <v/>
      </c>
      <c r="AJ149" s="1" t="str">
        <f>IF(T146="EF",Q148,"")</f>
        <v/>
      </c>
    </row>
    <row r="150" spans="1:36" ht="15.75" thickBot="1" x14ac:dyDescent="0.3">
      <c r="A150" s="35"/>
      <c r="B150" s="36"/>
      <c r="C150" s="36"/>
      <c r="D150" s="36"/>
      <c r="E150" s="37"/>
      <c r="F150" s="35"/>
      <c r="G150" s="36"/>
      <c r="H150" s="36"/>
      <c r="I150" s="36"/>
      <c r="J150" s="37"/>
      <c r="K150" s="38" t="s">
        <v>29</v>
      </c>
      <c r="L150" s="39">
        <v>9.9000000000000005E-2</v>
      </c>
      <c r="M150" s="48"/>
      <c r="N150" s="49"/>
      <c r="O150" s="41"/>
      <c r="P150" s="42" t="s">
        <v>29</v>
      </c>
      <c r="Q150" s="39">
        <v>0.68500000000000005</v>
      </c>
      <c r="R150" s="48"/>
      <c r="S150" s="49"/>
      <c r="T150" s="41"/>
      <c r="U150" s="42" t="s">
        <v>29</v>
      </c>
      <c r="V150" s="39"/>
      <c r="W150" s="48"/>
      <c r="X150" s="49"/>
      <c r="Y150" s="41"/>
      <c r="AB150" s="1" t="str">
        <f>IF(Q151="TR",Q153,"")</f>
        <v/>
      </c>
      <c r="AC150" s="1" t="str">
        <f>IF(Q151="TR",Q154,"")</f>
        <v/>
      </c>
      <c r="AD150" s="1" t="str">
        <f>IF(Q151="TR",Q155,"")</f>
        <v/>
      </c>
      <c r="AE150" s="1" t="str">
        <f>IF(S151="TR",S153,"")</f>
        <v/>
      </c>
      <c r="AF150" s="1" t="str">
        <f>IF(Q151="TR",S153,"")</f>
        <v/>
      </c>
      <c r="AG150" s="1" t="str">
        <f>IF(S151="TR",1,"")</f>
        <v/>
      </c>
      <c r="AH150" s="1" t="str">
        <f>IF(S151="TR",Q153,"")</f>
        <v/>
      </c>
      <c r="AI150" s="1" t="str">
        <f>IF(T151="EF",1,"")</f>
        <v/>
      </c>
      <c r="AJ150" s="1" t="str">
        <f>IF(T151="EF",Q153,"")</f>
        <v/>
      </c>
    </row>
    <row r="151" spans="1:36" x14ac:dyDescent="0.25">
      <c r="A151" s="16"/>
      <c r="B151" s="17"/>
      <c r="C151" s="17"/>
      <c r="D151" s="17"/>
      <c r="E151" s="18"/>
      <c r="F151" s="16"/>
      <c r="G151" s="17"/>
      <c r="H151" s="17"/>
      <c r="I151" s="17"/>
      <c r="J151" s="18"/>
      <c r="K151" s="19" t="s">
        <v>230</v>
      </c>
      <c r="L151" s="55"/>
      <c r="M151" s="43"/>
      <c r="N151" s="56"/>
      <c r="O151" s="57"/>
      <c r="P151" s="23"/>
      <c r="Q151" s="55"/>
      <c r="R151" s="43"/>
      <c r="S151" s="56"/>
      <c r="T151" s="57"/>
      <c r="U151" s="23"/>
      <c r="V151" s="55"/>
      <c r="W151" s="43"/>
      <c r="X151" s="56"/>
      <c r="Y151" s="57"/>
      <c r="AB151" s="1" t="str">
        <f>IF(Q156="TR",Q158,"")</f>
        <v/>
      </c>
      <c r="AC151" s="1" t="str">
        <f>IF(Q156="TR",Q159,"")</f>
        <v/>
      </c>
      <c r="AD151" s="1" t="str">
        <f>IF(Q156="TR",Q160,"")</f>
        <v/>
      </c>
      <c r="AE151" s="1" t="str">
        <f>IF(S156="TR",S158,"")</f>
        <v/>
      </c>
      <c r="AF151" s="1" t="str">
        <f>IF(Q156="TR",S158,"")</f>
        <v/>
      </c>
      <c r="AG151" s="1" t="str">
        <f>IF(S156="TR",1,"")</f>
        <v/>
      </c>
      <c r="AH151" s="1" t="str">
        <f>IF(S156="TR",Q158,"")</f>
        <v/>
      </c>
      <c r="AI151" s="1" t="str">
        <f>IF(T156="EF",1,"")</f>
        <v/>
      </c>
      <c r="AJ151" s="1" t="str">
        <f>IF(T156="EF",Q158,"")</f>
        <v/>
      </c>
    </row>
    <row r="152" spans="1:36" x14ac:dyDescent="0.25">
      <c r="A152" s="25"/>
      <c r="B152" s="26"/>
      <c r="C152" s="26"/>
      <c r="D152" s="26"/>
      <c r="E152" s="27"/>
      <c r="F152" s="25"/>
      <c r="G152" s="26"/>
      <c r="H152" s="26"/>
      <c r="I152" s="26"/>
      <c r="J152" s="27"/>
      <c r="K152" s="28"/>
      <c r="L152" s="28"/>
      <c r="M152" s="44"/>
      <c r="N152" s="45"/>
      <c r="O152" s="29"/>
      <c r="P152" s="24"/>
      <c r="Q152" s="28"/>
      <c r="R152" s="44"/>
      <c r="S152" s="45"/>
      <c r="T152" s="29"/>
      <c r="U152" s="24"/>
      <c r="V152" s="28"/>
      <c r="W152" s="44"/>
      <c r="X152" s="45"/>
      <c r="Y152" s="29"/>
      <c r="AB152" s="1" t="str">
        <f>IF(Q161="TR",Q163,"")</f>
        <v/>
      </c>
      <c r="AC152" s="1" t="str">
        <f>IF(Q161="TR",Q164,"")</f>
        <v/>
      </c>
      <c r="AD152" s="1" t="str">
        <f>IF(Q161="TR",Q165,"")</f>
        <v/>
      </c>
      <c r="AE152" s="1" t="str">
        <f>IF(S161="TR",S163,"")</f>
        <v/>
      </c>
      <c r="AF152" s="1" t="str">
        <f>IF(Q161="TR",S163,"")</f>
        <v/>
      </c>
      <c r="AG152" s="1" t="str">
        <f>IF(S161="TR",1,"")</f>
        <v/>
      </c>
      <c r="AH152" s="1" t="str">
        <f>IF(S161="TR",Q163,"")</f>
        <v/>
      </c>
      <c r="AI152" s="1" t="str">
        <f>IF(T161="EF",1,"")</f>
        <v/>
      </c>
      <c r="AJ152" s="1" t="str">
        <f>IF(T161="EF",Q163,"")</f>
        <v/>
      </c>
    </row>
    <row r="153" spans="1:36" x14ac:dyDescent="0.25">
      <c r="A153" s="25"/>
      <c r="B153" s="26"/>
      <c r="C153" s="26"/>
      <c r="D153" s="26"/>
      <c r="E153" s="27"/>
      <c r="F153" s="25"/>
      <c r="G153" s="26"/>
      <c r="H153" s="26"/>
      <c r="I153" s="26"/>
      <c r="J153" s="27"/>
      <c r="K153" s="15" t="s">
        <v>26</v>
      </c>
      <c r="L153" s="30">
        <v>179</v>
      </c>
      <c r="M153" s="44" t="s">
        <v>27</v>
      </c>
      <c r="N153" s="46">
        <v>145</v>
      </c>
      <c r="O153" s="31"/>
      <c r="P153" s="32" t="s">
        <v>26</v>
      </c>
      <c r="Q153" s="30"/>
      <c r="R153" s="44" t="s">
        <v>27</v>
      </c>
      <c r="S153" s="46"/>
      <c r="T153" s="31"/>
      <c r="U153" s="32" t="s">
        <v>26</v>
      </c>
      <c r="V153" s="30"/>
      <c r="W153" s="44" t="s">
        <v>27</v>
      </c>
      <c r="X153" s="46"/>
      <c r="Y153" s="31"/>
      <c r="AB153" s="1" t="str">
        <f>IF(Q166="TR",Q168,"")</f>
        <v/>
      </c>
      <c r="AC153" s="1" t="str">
        <f>IF(Q166="TR",Q169,"")</f>
        <v/>
      </c>
      <c r="AD153" s="1" t="str">
        <f>IF(Q166="TR",Q170,"")</f>
        <v/>
      </c>
      <c r="AE153" s="1" t="str">
        <f>IF(S166="TR",S168,"")</f>
        <v/>
      </c>
      <c r="AF153" s="1" t="str">
        <f>IF(Q166="TR",S168,"")</f>
        <v/>
      </c>
      <c r="AG153" s="1" t="str">
        <f>IF(S166="TR",1,"")</f>
        <v/>
      </c>
      <c r="AH153" s="1" t="str">
        <f>IF(S166="TR",Q168,"")</f>
        <v/>
      </c>
      <c r="AI153" s="1" t="str">
        <f>IF(T166="EF",1,"")</f>
        <v/>
      </c>
      <c r="AJ153" s="1" t="str">
        <f>IF(T166="EF",Q168,"")</f>
        <v/>
      </c>
    </row>
    <row r="154" spans="1:36" x14ac:dyDescent="0.25">
      <c r="A154" s="25"/>
      <c r="B154" s="26"/>
      <c r="C154" s="26"/>
      <c r="D154" s="26"/>
      <c r="E154" s="27"/>
      <c r="F154" s="25"/>
      <c r="G154" s="26"/>
      <c r="H154" s="26"/>
      <c r="I154" s="26"/>
      <c r="J154" s="27"/>
      <c r="K154" s="15" t="s">
        <v>28</v>
      </c>
      <c r="L154" s="30">
        <v>44</v>
      </c>
      <c r="M154" s="44"/>
      <c r="N154" s="47"/>
      <c r="O154" s="34"/>
      <c r="P154" s="32" t="s">
        <v>28</v>
      </c>
      <c r="Q154" s="30"/>
      <c r="R154" s="44"/>
      <c r="S154" s="47"/>
      <c r="T154" s="34"/>
      <c r="U154" s="32" t="s">
        <v>28</v>
      </c>
      <c r="V154" s="30"/>
      <c r="W154" s="44"/>
      <c r="X154" s="47"/>
      <c r="Y154" s="34"/>
      <c r="AB154" s="1" t="str">
        <f>IF(V141="TR",V143,"")</f>
        <v/>
      </c>
      <c r="AC154" s="1" t="str">
        <f>IF(V141="TR",V144,"")</f>
        <v/>
      </c>
      <c r="AD154" s="1" t="str">
        <f>IF(V141="TR",V145,"")</f>
        <v/>
      </c>
      <c r="AE154" s="1" t="str">
        <f>IF(X141="TR",X143,"")</f>
        <v/>
      </c>
      <c r="AF154" s="1" t="str">
        <f>IF(V141="TR",X143,"")</f>
        <v/>
      </c>
      <c r="AG154" s="1" t="str">
        <f>IF(X141="TR",1,"")</f>
        <v/>
      </c>
      <c r="AH154" s="1" t="str">
        <f>IF(X141="TR",V143,"")</f>
        <v/>
      </c>
      <c r="AI154" s="1" t="str">
        <f>IF(Y141="EF",1,"")</f>
        <v/>
      </c>
      <c r="AJ154" s="1" t="str">
        <f>IF(Y141="EF",V143,"")</f>
        <v/>
      </c>
    </row>
    <row r="155" spans="1:36" ht="15.75" thickBot="1" x14ac:dyDescent="0.3">
      <c r="A155" s="35"/>
      <c r="B155" s="36"/>
      <c r="C155" s="36"/>
      <c r="D155" s="36"/>
      <c r="E155" s="37"/>
      <c r="F155" s="35"/>
      <c r="G155" s="36"/>
      <c r="H155" s="36"/>
      <c r="I155" s="36"/>
      <c r="J155" s="37"/>
      <c r="K155" s="38" t="s">
        <v>29</v>
      </c>
      <c r="L155" s="39">
        <v>4.9459999999999997</v>
      </c>
      <c r="M155" s="48"/>
      <c r="N155" s="49"/>
      <c r="O155" s="41"/>
      <c r="P155" s="42" t="s">
        <v>29</v>
      </c>
      <c r="Q155" s="39"/>
      <c r="R155" s="48"/>
      <c r="S155" s="49"/>
      <c r="T155" s="41"/>
      <c r="U155" s="42" t="s">
        <v>29</v>
      </c>
      <c r="V155" s="39"/>
      <c r="W155" s="48"/>
      <c r="X155" s="49"/>
      <c r="Y155" s="41"/>
      <c r="AB155" s="1" t="str">
        <f>IF(V146="TR",V148,"")</f>
        <v/>
      </c>
      <c r="AC155" s="1" t="str">
        <f>IF(V146="TR",V149,"")</f>
        <v/>
      </c>
      <c r="AD155" s="1" t="str">
        <f>IF(V146="TR",V150,"")</f>
        <v/>
      </c>
      <c r="AE155" s="1" t="str">
        <f>IF(X146="TR",X148,"")</f>
        <v/>
      </c>
      <c r="AF155" s="1" t="str">
        <f>IF(V146="TR",X148,"")</f>
        <v/>
      </c>
      <c r="AG155" s="1" t="str">
        <f>IF(X146="TR",1,"")</f>
        <v/>
      </c>
      <c r="AH155" s="1" t="str">
        <f>IF(X146="TR",V148,"")</f>
        <v/>
      </c>
      <c r="AI155" s="1" t="str">
        <f>IF(Y146="EF",1,"")</f>
        <v/>
      </c>
      <c r="AJ155" s="1" t="str">
        <f>IF(Y146="EF",V148,"")</f>
        <v/>
      </c>
    </row>
    <row r="156" spans="1:36" x14ac:dyDescent="0.25">
      <c r="A156" s="16"/>
      <c r="B156" s="17"/>
      <c r="C156" s="17"/>
      <c r="D156" s="17"/>
      <c r="E156" s="18"/>
      <c r="F156" s="16"/>
      <c r="G156" s="17"/>
      <c r="H156" s="17"/>
      <c r="I156" s="17"/>
      <c r="J156" s="18"/>
      <c r="K156" s="19" t="s">
        <v>231</v>
      </c>
      <c r="L156" s="55"/>
      <c r="M156" s="43"/>
      <c r="N156" s="56"/>
      <c r="O156" s="57"/>
      <c r="P156" s="23"/>
      <c r="Q156" s="55"/>
      <c r="R156" s="43"/>
      <c r="S156" s="56"/>
      <c r="T156" s="57"/>
      <c r="U156" s="23"/>
      <c r="V156" s="55"/>
      <c r="W156" s="43"/>
      <c r="X156" s="56"/>
      <c r="Y156" s="57"/>
      <c r="AB156" s="1" t="str">
        <f>IF(V151="TR",V153,"")</f>
        <v/>
      </c>
      <c r="AC156" s="1" t="str">
        <f>IF(V151="TR",V154,"")</f>
        <v/>
      </c>
      <c r="AD156" s="1" t="str">
        <f>IF(V151="TR",V155,"")</f>
        <v/>
      </c>
      <c r="AE156" s="1" t="str">
        <f>IF(X151="TR",X153,"")</f>
        <v/>
      </c>
      <c r="AF156" s="1" t="str">
        <f>IF(V151="TR",X153,"")</f>
        <v/>
      </c>
      <c r="AG156" s="1" t="str">
        <f>IF(X151="TR",1,"")</f>
        <v/>
      </c>
      <c r="AH156" s="1" t="str">
        <f>IF(X151="TR",V153,"")</f>
        <v/>
      </c>
      <c r="AI156" s="1" t="str">
        <f>IF(Y151="EF",1,"")</f>
        <v/>
      </c>
      <c r="AJ156" s="1" t="str">
        <f>IF(Y151="EF",V153,"")</f>
        <v/>
      </c>
    </row>
    <row r="157" spans="1:36" x14ac:dyDescent="0.25">
      <c r="A157" s="25"/>
      <c r="B157" s="26"/>
      <c r="C157" s="26"/>
      <c r="D157" s="26"/>
      <c r="E157" s="27"/>
      <c r="F157" s="25"/>
      <c r="G157" s="26"/>
      <c r="H157" s="26"/>
      <c r="I157" s="26"/>
      <c r="J157" s="27"/>
      <c r="K157" s="28"/>
      <c r="L157" s="28"/>
      <c r="M157" s="44"/>
      <c r="N157" s="45"/>
      <c r="O157" s="29"/>
      <c r="P157" s="24"/>
      <c r="Q157" s="28"/>
      <c r="R157" s="44"/>
      <c r="S157" s="45"/>
      <c r="T157" s="29"/>
      <c r="U157" s="24"/>
      <c r="V157" s="28"/>
      <c r="W157" s="44"/>
      <c r="X157" s="45"/>
      <c r="Y157" s="29"/>
      <c r="AB157" s="1" t="str">
        <f>IF(V156="TR",V158,"")</f>
        <v/>
      </c>
      <c r="AC157" s="1" t="str">
        <f>IF(V156="TR",V159,"")</f>
        <v/>
      </c>
      <c r="AD157" s="1" t="str">
        <f>IF(V156="TR",V160,"")</f>
        <v/>
      </c>
      <c r="AE157" s="1" t="str">
        <f>IF(X156="TR",X158,"")</f>
        <v/>
      </c>
      <c r="AF157" s="1" t="str">
        <f>IF(V156="TR",X158,"")</f>
        <v/>
      </c>
      <c r="AG157" s="1" t="str">
        <f>IF(X156="TR",1,"")</f>
        <v/>
      </c>
      <c r="AH157" s="1" t="str">
        <f>IF(X156="TR",V158,"")</f>
        <v/>
      </c>
      <c r="AI157" s="1" t="str">
        <f>IF(Y156="EF",1,"")</f>
        <v/>
      </c>
      <c r="AJ157" s="1" t="str">
        <f>IF(Y156="EF",V158,"")</f>
        <v/>
      </c>
    </row>
    <row r="158" spans="1:36" x14ac:dyDescent="0.25">
      <c r="A158" s="25"/>
      <c r="B158" s="26"/>
      <c r="C158" s="26"/>
      <c r="D158" s="26"/>
      <c r="E158" s="27"/>
      <c r="F158" s="25"/>
      <c r="G158" s="26"/>
      <c r="H158" s="26"/>
      <c r="I158" s="26"/>
      <c r="J158" s="27"/>
      <c r="K158" s="15" t="s">
        <v>26</v>
      </c>
      <c r="L158" s="30">
        <v>22</v>
      </c>
      <c r="M158" s="44" t="s">
        <v>27</v>
      </c>
      <c r="N158" s="46">
        <v>19</v>
      </c>
      <c r="O158" s="31"/>
      <c r="P158" s="32" t="s">
        <v>26</v>
      </c>
      <c r="Q158" s="30"/>
      <c r="R158" s="44" t="s">
        <v>27</v>
      </c>
      <c r="S158" s="46"/>
      <c r="T158" s="31"/>
      <c r="U158" s="32" t="s">
        <v>26</v>
      </c>
      <c r="V158" s="30"/>
      <c r="W158" s="44" t="s">
        <v>27</v>
      </c>
      <c r="X158" s="46"/>
      <c r="Y158" s="31"/>
      <c r="AB158" s="1" t="str">
        <f>IF(V161="TR",V163,"")</f>
        <v/>
      </c>
      <c r="AC158" s="1" t="str">
        <f>IF(V161="TR",V164,"")</f>
        <v/>
      </c>
      <c r="AD158" s="1" t="str">
        <f>IF(V161="TR",V165,"")</f>
        <v/>
      </c>
      <c r="AE158" s="1" t="str">
        <f>IF(X161="TR",X163,"")</f>
        <v/>
      </c>
      <c r="AF158" s="1" t="str">
        <f>IF(V161="TR",X163,"")</f>
        <v/>
      </c>
      <c r="AG158" s="1" t="str">
        <f>IF(X161="TR",1,"")</f>
        <v/>
      </c>
      <c r="AH158" s="1" t="str">
        <f>IF(X161="TR",V163,"")</f>
        <v/>
      </c>
      <c r="AI158" s="1" t="str">
        <f>IF(Y161="EF",1,"")</f>
        <v/>
      </c>
      <c r="AJ158" s="1" t="str">
        <f>IF(Y161="EF",V163,"")</f>
        <v/>
      </c>
    </row>
    <row r="159" spans="1:36" x14ac:dyDescent="0.25">
      <c r="A159" s="25"/>
      <c r="B159" s="26"/>
      <c r="C159" s="26"/>
      <c r="D159" s="26"/>
      <c r="E159" s="27"/>
      <c r="F159" s="25"/>
      <c r="G159" s="26"/>
      <c r="H159" s="26"/>
      <c r="I159" s="26"/>
      <c r="J159" s="27"/>
      <c r="K159" s="15" t="s">
        <v>28</v>
      </c>
      <c r="L159" s="30">
        <v>17</v>
      </c>
      <c r="M159" s="44"/>
      <c r="N159" s="47"/>
      <c r="O159" s="34"/>
      <c r="P159" s="32" t="s">
        <v>28</v>
      </c>
      <c r="Q159" s="30"/>
      <c r="R159" s="44"/>
      <c r="S159" s="47"/>
      <c r="T159" s="34"/>
      <c r="U159" s="32" t="s">
        <v>28</v>
      </c>
      <c r="V159" s="30"/>
      <c r="W159" s="44"/>
      <c r="X159" s="47"/>
      <c r="Y159" s="34"/>
      <c r="AB159" s="1" t="str">
        <f>IF(V166="TR",V168,"")</f>
        <v/>
      </c>
      <c r="AC159" s="1" t="str">
        <f>IF(V166="TR",V169,"")</f>
        <v/>
      </c>
      <c r="AD159" s="1" t="str">
        <f>IF(V166="TR",V170,"")</f>
        <v/>
      </c>
      <c r="AE159" s="1" t="str">
        <f>IF(X166="TR",X168,"")</f>
        <v/>
      </c>
      <c r="AF159" s="1" t="str">
        <f>IF(V166="TR",X168,"")</f>
        <v/>
      </c>
      <c r="AG159" s="1" t="str">
        <f>IF(X166="TR",1,"")</f>
        <v/>
      </c>
      <c r="AH159" s="1" t="str">
        <f>IF(X166="TR",V168,"")</f>
        <v/>
      </c>
      <c r="AI159" s="1" t="str">
        <f>IF(Y166="EF",1,"")</f>
        <v/>
      </c>
      <c r="AJ159" s="1" t="str">
        <f>IF(Y166="EF",V168,"")</f>
        <v/>
      </c>
    </row>
    <row r="160" spans="1:36" ht="15.75" thickBot="1" x14ac:dyDescent="0.3">
      <c r="A160" s="35"/>
      <c r="B160" s="36"/>
      <c r="C160" s="36"/>
      <c r="D160" s="36"/>
      <c r="E160" s="37"/>
      <c r="F160" s="35"/>
      <c r="G160" s="36"/>
      <c r="H160" s="36"/>
      <c r="I160" s="36"/>
      <c r="J160" s="37"/>
      <c r="K160" s="38" t="s">
        <v>29</v>
      </c>
      <c r="L160" s="39">
        <v>0.65400000000000003</v>
      </c>
      <c r="M160" s="48"/>
      <c r="N160" s="49"/>
      <c r="O160" s="41"/>
      <c r="P160" s="42" t="s">
        <v>29</v>
      </c>
      <c r="Q160" s="39"/>
      <c r="R160" s="48"/>
      <c r="S160" s="49"/>
      <c r="T160" s="41"/>
      <c r="U160" s="42" t="s">
        <v>29</v>
      </c>
      <c r="V160" s="39"/>
      <c r="W160" s="48"/>
      <c r="X160" s="49"/>
      <c r="Y160" s="41"/>
    </row>
    <row r="161" spans="1:25" x14ac:dyDescent="0.25">
      <c r="A161" s="16"/>
      <c r="B161" s="17"/>
      <c r="C161" s="17"/>
      <c r="D161" s="17"/>
      <c r="E161" s="18"/>
      <c r="F161" s="16"/>
      <c r="G161" s="17"/>
      <c r="H161" s="17"/>
      <c r="I161" s="17"/>
      <c r="J161" s="18"/>
      <c r="K161" s="19" t="s">
        <v>232</v>
      </c>
      <c r="L161" s="55"/>
      <c r="M161" s="43"/>
      <c r="N161" s="56"/>
      <c r="O161" s="57"/>
      <c r="P161" s="23"/>
      <c r="Q161" s="55"/>
      <c r="R161" s="43"/>
      <c r="S161" s="56"/>
      <c r="T161" s="57"/>
      <c r="U161" s="23"/>
      <c r="V161" s="55"/>
      <c r="W161" s="43"/>
      <c r="X161" s="56"/>
      <c r="Y161" s="57"/>
    </row>
    <row r="162" spans="1:25" x14ac:dyDescent="0.25">
      <c r="A162" s="25"/>
      <c r="B162" s="26"/>
      <c r="C162" s="26"/>
      <c r="D162" s="26"/>
      <c r="E162" s="27"/>
      <c r="F162" s="25"/>
      <c r="G162" s="26"/>
      <c r="H162" s="26"/>
      <c r="I162" s="26"/>
      <c r="J162" s="27"/>
      <c r="K162" s="28"/>
      <c r="L162" s="28"/>
      <c r="M162" s="44"/>
      <c r="N162" s="45"/>
      <c r="O162" s="29"/>
      <c r="P162" s="24"/>
      <c r="Q162" s="28"/>
      <c r="R162" s="44"/>
      <c r="S162" s="45"/>
      <c r="T162" s="29"/>
      <c r="U162" s="24"/>
      <c r="V162" s="28"/>
      <c r="W162" s="44"/>
      <c r="X162" s="45"/>
      <c r="Y162" s="29"/>
    </row>
    <row r="163" spans="1:25" x14ac:dyDescent="0.25">
      <c r="A163" s="25"/>
      <c r="B163" s="26"/>
      <c r="C163" s="26"/>
      <c r="D163" s="26"/>
      <c r="E163" s="27"/>
      <c r="F163" s="25"/>
      <c r="G163" s="26"/>
      <c r="H163" s="26"/>
      <c r="I163" s="26"/>
      <c r="J163" s="27"/>
      <c r="K163" s="15" t="s">
        <v>26</v>
      </c>
      <c r="L163" s="30">
        <v>16</v>
      </c>
      <c r="M163" s="44" t="s">
        <v>27</v>
      </c>
      <c r="N163" s="46">
        <v>15</v>
      </c>
      <c r="O163" s="31"/>
      <c r="P163" s="32" t="s">
        <v>26</v>
      </c>
      <c r="Q163" s="30"/>
      <c r="R163" s="44" t="s">
        <v>27</v>
      </c>
      <c r="S163" s="46"/>
      <c r="T163" s="31"/>
      <c r="U163" s="32" t="s">
        <v>26</v>
      </c>
      <c r="V163" s="30"/>
      <c r="W163" s="44" t="s">
        <v>27</v>
      </c>
      <c r="X163" s="46"/>
      <c r="Y163" s="31"/>
    </row>
    <row r="164" spans="1:25" x14ac:dyDescent="0.25">
      <c r="A164" s="25"/>
      <c r="B164" s="26"/>
      <c r="C164" s="26"/>
      <c r="D164" s="26"/>
      <c r="E164" s="27"/>
      <c r="F164" s="25"/>
      <c r="G164" s="26"/>
      <c r="H164" s="26"/>
      <c r="I164" s="26"/>
      <c r="J164" s="27"/>
      <c r="K164" s="15" t="s">
        <v>28</v>
      </c>
      <c r="L164" s="30">
        <v>13</v>
      </c>
      <c r="M164" s="44"/>
      <c r="N164" s="47"/>
      <c r="O164" s="34"/>
      <c r="P164" s="32" t="s">
        <v>28</v>
      </c>
      <c r="Q164" s="30"/>
      <c r="R164" s="44"/>
      <c r="S164" s="47"/>
      <c r="T164" s="34"/>
      <c r="U164" s="32" t="s">
        <v>28</v>
      </c>
      <c r="V164" s="30"/>
      <c r="W164" s="44"/>
      <c r="X164" s="47"/>
      <c r="Y164" s="34"/>
    </row>
    <row r="165" spans="1:25" ht="15.75" thickBot="1" x14ac:dyDescent="0.3">
      <c r="A165" s="35"/>
      <c r="B165" s="36"/>
      <c r="C165" s="36"/>
      <c r="D165" s="36"/>
      <c r="E165" s="37"/>
      <c r="F165" s="35"/>
      <c r="G165" s="36"/>
      <c r="H165" s="36"/>
      <c r="I165" s="36"/>
      <c r="J165" s="37"/>
      <c r="K165" s="38" t="s">
        <v>29</v>
      </c>
      <c r="L165" s="39">
        <v>0.44500000000000001</v>
      </c>
      <c r="M165" s="48"/>
      <c r="N165" s="49"/>
      <c r="O165" s="41"/>
      <c r="P165" s="42" t="s">
        <v>29</v>
      </c>
      <c r="Q165" s="39"/>
      <c r="R165" s="48"/>
      <c r="S165" s="49"/>
      <c r="T165" s="41"/>
      <c r="U165" s="42" t="s">
        <v>29</v>
      </c>
      <c r="V165" s="39"/>
      <c r="W165" s="48"/>
      <c r="X165" s="49"/>
      <c r="Y165" s="41"/>
    </row>
    <row r="166" spans="1:25" x14ac:dyDescent="0.25">
      <c r="A166" s="16"/>
      <c r="B166" s="17"/>
      <c r="C166" s="17"/>
      <c r="D166" s="17"/>
      <c r="E166" s="18"/>
      <c r="F166" s="16"/>
      <c r="G166" s="17"/>
      <c r="H166" s="17"/>
      <c r="I166" s="17"/>
      <c r="J166" s="18"/>
      <c r="K166" s="23" t="s">
        <v>233</v>
      </c>
      <c r="L166" s="55"/>
      <c r="M166" s="43"/>
      <c r="N166" s="56"/>
      <c r="O166" s="57"/>
      <c r="P166" s="23"/>
      <c r="Q166" s="55"/>
      <c r="R166" s="43"/>
      <c r="S166" s="56"/>
      <c r="T166" s="57"/>
      <c r="U166" s="23"/>
      <c r="V166" s="55"/>
      <c r="W166" s="43"/>
      <c r="X166" s="56"/>
      <c r="Y166" s="57"/>
    </row>
    <row r="167" spans="1:25" x14ac:dyDescent="0.25">
      <c r="A167" s="25"/>
      <c r="B167" s="26"/>
      <c r="C167" s="26"/>
      <c r="D167" s="26"/>
      <c r="E167" s="27"/>
      <c r="F167" s="25"/>
      <c r="G167" s="26"/>
      <c r="H167" s="26"/>
      <c r="I167" s="26"/>
      <c r="J167" s="27"/>
      <c r="K167" s="24"/>
      <c r="L167" s="28"/>
      <c r="M167" s="44"/>
      <c r="N167" s="45"/>
      <c r="O167" s="29"/>
      <c r="P167" s="24"/>
      <c r="Q167" s="28"/>
      <c r="R167" s="44"/>
      <c r="S167" s="45"/>
      <c r="T167" s="29"/>
      <c r="U167" s="24"/>
      <c r="V167" s="28"/>
      <c r="W167" s="44"/>
      <c r="X167" s="45"/>
      <c r="Y167" s="29"/>
    </row>
    <row r="168" spans="1:25" x14ac:dyDescent="0.25">
      <c r="A168" s="25"/>
      <c r="B168" s="26"/>
      <c r="C168" s="26"/>
      <c r="D168" s="26"/>
      <c r="E168" s="27"/>
      <c r="F168" s="25"/>
      <c r="G168" s="26"/>
      <c r="H168" s="26"/>
      <c r="I168" s="26"/>
      <c r="J168" s="27"/>
      <c r="K168" s="32" t="s">
        <v>26</v>
      </c>
      <c r="L168" s="30">
        <v>27</v>
      </c>
      <c r="M168" s="44" t="s">
        <v>27</v>
      </c>
      <c r="N168" s="46">
        <v>23</v>
      </c>
      <c r="O168" s="31"/>
      <c r="P168" s="32" t="s">
        <v>26</v>
      </c>
      <c r="Q168" s="30"/>
      <c r="R168" s="44" t="s">
        <v>27</v>
      </c>
      <c r="S168" s="46"/>
      <c r="T168" s="31"/>
      <c r="U168" s="32" t="s">
        <v>26</v>
      </c>
      <c r="V168" s="30"/>
      <c r="W168" s="44" t="s">
        <v>27</v>
      </c>
      <c r="X168" s="46"/>
      <c r="Y168" s="31"/>
    </row>
    <row r="169" spans="1:25" x14ac:dyDescent="0.25">
      <c r="A169" s="25"/>
      <c r="B169" s="26"/>
      <c r="C169" s="26"/>
      <c r="D169" s="26"/>
      <c r="E169" s="27"/>
      <c r="F169" s="25"/>
      <c r="G169" s="26"/>
      <c r="H169" s="26"/>
      <c r="I169" s="26"/>
      <c r="J169" s="27"/>
      <c r="K169" s="32" t="s">
        <v>28</v>
      </c>
      <c r="L169" s="30">
        <v>18</v>
      </c>
      <c r="M169" s="44"/>
      <c r="N169" s="47"/>
      <c r="O169" s="34"/>
      <c r="P169" s="32" t="s">
        <v>28</v>
      </c>
      <c r="Q169" s="30"/>
      <c r="R169" s="44"/>
      <c r="S169" s="47"/>
      <c r="T169" s="34"/>
      <c r="U169" s="32" t="s">
        <v>28</v>
      </c>
      <c r="V169" s="30"/>
      <c r="W169" s="44"/>
      <c r="X169" s="47"/>
      <c r="Y169" s="34"/>
    </row>
    <row r="170" spans="1:25" ht="15.75" thickBot="1" x14ac:dyDescent="0.3">
      <c r="A170" s="35"/>
      <c r="B170" s="36"/>
      <c r="C170" s="36"/>
      <c r="D170" s="36"/>
      <c r="E170" s="37"/>
      <c r="F170" s="35"/>
      <c r="G170" s="36"/>
      <c r="H170" s="36"/>
      <c r="I170" s="36"/>
      <c r="J170" s="37"/>
      <c r="K170" s="42" t="s">
        <v>29</v>
      </c>
      <c r="L170" s="39">
        <v>0.8</v>
      </c>
      <c r="M170" s="48"/>
      <c r="N170" s="49"/>
      <c r="O170" s="41"/>
      <c r="P170" s="42" t="s">
        <v>29</v>
      </c>
      <c r="Q170" s="39"/>
      <c r="R170" s="48"/>
      <c r="S170" s="49"/>
      <c r="T170" s="41"/>
      <c r="U170" s="42" t="s">
        <v>29</v>
      </c>
      <c r="V170" s="39"/>
      <c r="W170" s="48"/>
      <c r="X170" s="49"/>
      <c r="Y170" s="41"/>
    </row>
    <row r="172" spans="1:25" ht="15.75" thickBot="1" x14ac:dyDescent="0.3"/>
    <row r="173" spans="1:25" ht="62.25" thickBot="1" x14ac:dyDescent="0.95">
      <c r="A173" s="159">
        <f>A1+4</f>
        <v>42517</v>
      </c>
      <c r="B173" s="160"/>
      <c r="C173" s="160"/>
      <c r="D173" s="160"/>
      <c r="E173" s="160"/>
      <c r="F173" s="160"/>
      <c r="G173" s="160"/>
      <c r="H173" s="160"/>
      <c r="I173" s="160"/>
      <c r="J173" s="160"/>
      <c r="K173" s="160"/>
      <c r="L173" s="160"/>
      <c r="M173" s="160"/>
      <c r="N173" s="160"/>
      <c r="O173" s="160"/>
      <c r="P173" s="160"/>
      <c r="Q173" s="160"/>
      <c r="R173" s="160"/>
      <c r="S173" s="160"/>
      <c r="T173" s="160"/>
      <c r="U173" s="160"/>
      <c r="V173" s="160"/>
      <c r="W173" s="160"/>
      <c r="X173" s="160"/>
      <c r="Y173" s="161"/>
    </row>
    <row r="174" spans="1:25" ht="21" customHeight="1" x14ac:dyDescent="0.9">
      <c r="A174" s="2"/>
      <c r="B174" s="2"/>
      <c r="C174" s="2"/>
      <c r="D174" s="2"/>
      <c r="E174" s="2"/>
      <c r="F174" s="2"/>
      <c r="G174" s="2"/>
      <c r="H174" s="2"/>
      <c r="I174" s="2"/>
      <c r="J174" s="2"/>
      <c r="K174" s="2"/>
      <c r="L174" s="2"/>
      <c r="M174" s="2"/>
      <c r="N174" s="2"/>
      <c r="O174" s="2"/>
      <c r="P174" s="2"/>
      <c r="Q174" s="2"/>
      <c r="R174" s="2"/>
      <c r="S174" s="2"/>
      <c r="T174" s="2"/>
      <c r="U174" s="2"/>
      <c r="V174" s="2"/>
      <c r="W174" s="2"/>
      <c r="X174" s="2"/>
      <c r="Y174" s="2"/>
    </row>
    <row r="175" spans="1:25" ht="21" customHeight="1" x14ac:dyDescent="0.9">
      <c r="A175" s="2"/>
      <c r="B175" s="2"/>
      <c r="C175" s="2"/>
      <c r="D175" s="2"/>
      <c r="E175" s="2"/>
      <c r="F175" s="2"/>
      <c r="G175" s="2"/>
      <c r="H175" s="2"/>
      <c r="I175" s="2"/>
      <c r="J175" s="2"/>
      <c r="K175" s="2"/>
      <c r="L175" s="2"/>
      <c r="M175" s="2"/>
      <c r="N175" s="2"/>
      <c r="O175" s="2"/>
      <c r="P175" s="2"/>
      <c r="Q175" s="2"/>
      <c r="R175" s="2"/>
      <c r="S175" s="2"/>
      <c r="T175" s="2"/>
      <c r="U175" s="2"/>
      <c r="V175" s="2"/>
      <c r="W175" s="2"/>
      <c r="X175" s="2"/>
      <c r="Y175" s="2"/>
    </row>
    <row r="176" spans="1:25" ht="21" x14ac:dyDescent="0.35">
      <c r="A176" s="162" t="s">
        <v>0</v>
      </c>
      <c r="B176" s="162"/>
      <c r="C176" s="162"/>
      <c r="D176" s="162"/>
      <c r="E176" s="51"/>
      <c r="F176" s="162" t="s">
        <v>1</v>
      </c>
      <c r="G176" s="162"/>
      <c r="H176" s="162"/>
      <c r="I176" s="162"/>
      <c r="J176" s="51"/>
      <c r="K176" s="162" t="s">
        <v>2</v>
      </c>
      <c r="L176" s="162"/>
      <c r="M176" s="162"/>
      <c r="N176" s="162"/>
      <c r="O176" s="51"/>
      <c r="P176" s="162" t="s">
        <v>3</v>
      </c>
      <c r="Q176" s="162"/>
      <c r="R176" s="162"/>
      <c r="S176" s="162"/>
      <c r="T176" s="51"/>
      <c r="U176" s="162" t="s">
        <v>4</v>
      </c>
      <c r="V176" s="162"/>
      <c r="W176" s="162"/>
      <c r="X176" s="162"/>
      <c r="Y176" s="51"/>
    </row>
    <row r="177" spans="1:36" x14ac:dyDescent="0.25">
      <c r="A177" s="3" t="s">
        <v>5</v>
      </c>
      <c r="B177" s="3"/>
      <c r="C177" s="3"/>
      <c r="D177" s="3">
        <f>SUM(L188,L193,L198,L203,L208,L213,Q188,Q193,Q198,Q203,Q208,Q213,V188,V193,V198,V203,V208,V213)</f>
        <v>27.722999999999999</v>
      </c>
      <c r="E177" s="4"/>
      <c r="F177" s="5" t="s">
        <v>6</v>
      </c>
      <c r="G177" s="5"/>
      <c r="H177" s="5"/>
      <c r="I177" s="5">
        <f>SUM(N186,N191,N196,N201,N206,N211,S186,S191,S196,S201,S206,S211,X186,X191,X196,X201,X206,X211)</f>
        <v>625</v>
      </c>
      <c r="J177" s="4"/>
      <c r="K177" s="6" t="s">
        <v>7</v>
      </c>
      <c r="L177" s="6"/>
      <c r="M177" s="6"/>
      <c r="N177" s="6">
        <f>AB184</f>
        <v>0</v>
      </c>
      <c r="O177" s="4"/>
      <c r="P177" s="7" t="s">
        <v>8</v>
      </c>
      <c r="Q177" s="8"/>
      <c r="R177" s="8"/>
      <c r="S177" s="8">
        <f>AE184</f>
        <v>0</v>
      </c>
      <c r="T177" s="4"/>
      <c r="U177" s="9" t="s">
        <v>9</v>
      </c>
      <c r="V177" s="9"/>
      <c r="W177" s="9"/>
      <c r="X177" s="9">
        <f>AG184-AI184</f>
        <v>0</v>
      </c>
      <c r="Y177" s="4"/>
    </row>
    <row r="178" spans="1:36" x14ac:dyDescent="0.25">
      <c r="A178" s="10" t="s">
        <v>10</v>
      </c>
      <c r="B178" s="10"/>
      <c r="C178" s="10"/>
      <c r="D178" s="10">
        <f>SUM(L186,L191,L196,L201,L206,L211,Q186,Q191,Q196,Q201,Q206,Q211,V186,V191,V196,V201,V206,V211)</f>
        <v>1046</v>
      </c>
      <c r="F178" s="5" t="s">
        <v>11</v>
      </c>
      <c r="G178" s="5"/>
      <c r="H178" s="5"/>
      <c r="I178" s="5">
        <f>D178-I177</f>
        <v>421</v>
      </c>
      <c r="K178" s="6" t="s">
        <v>12</v>
      </c>
      <c r="L178" s="6"/>
      <c r="M178" s="6"/>
      <c r="N178" s="6">
        <f>AC184</f>
        <v>0</v>
      </c>
      <c r="P178" s="8" t="s">
        <v>13</v>
      </c>
      <c r="Q178" s="8"/>
      <c r="R178" s="8"/>
      <c r="S178" s="11">
        <f>AF184-AE184</f>
        <v>0</v>
      </c>
      <c r="U178" s="9" t="s">
        <v>14</v>
      </c>
      <c r="V178" s="9"/>
      <c r="W178" s="9"/>
      <c r="X178" s="9">
        <f>AH184-AJ184</f>
        <v>0</v>
      </c>
    </row>
    <row r="179" spans="1:36" x14ac:dyDescent="0.25">
      <c r="A179" s="12" t="s">
        <v>15</v>
      </c>
      <c r="B179" s="12"/>
      <c r="C179" s="12"/>
      <c r="D179" s="12">
        <f>SUM(L187,L192,L197,L202,L207,L212,Q187,Q192,Q197,Q202,Q207,Q212,V187,V192,V197,V202,V207,V212)</f>
        <v>141</v>
      </c>
      <c r="K179" s="6" t="s">
        <v>16</v>
      </c>
      <c r="L179" s="6"/>
      <c r="M179" s="6"/>
      <c r="N179" s="6">
        <f>AD184</f>
        <v>0</v>
      </c>
    </row>
    <row r="180" spans="1:36" x14ac:dyDescent="0.25">
      <c r="A180" s="13" t="s">
        <v>17</v>
      </c>
      <c r="B180" s="13"/>
      <c r="C180" s="13"/>
      <c r="D180" s="13">
        <f>COUNTA(K184,K189,K194,K199,K204,K209,P184,P189,P194,P199,P204,P209,U184,U189,U194,U199,U204,U209)</f>
        <v>10</v>
      </c>
    </row>
    <row r="181" spans="1:36" s="14" customFormat="1" x14ac:dyDescent="0.25">
      <c r="K181" s="6" t="s">
        <v>18</v>
      </c>
      <c r="L181" s="6"/>
      <c r="M181" s="6"/>
      <c r="N181" s="6">
        <f>D178-N177</f>
        <v>1046</v>
      </c>
      <c r="P181" s="7" t="s">
        <v>19</v>
      </c>
      <c r="Q181" s="8"/>
      <c r="R181" s="8"/>
      <c r="S181" s="8">
        <f>I177-S177</f>
        <v>625</v>
      </c>
    </row>
    <row r="182" spans="1:36" s="14" customFormat="1" ht="15.75" thickBot="1" x14ac:dyDescent="0.3">
      <c r="K182" s="6" t="s">
        <v>20</v>
      </c>
      <c r="L182" s="6"/>
      <c r="M182" s="6"/>
      <c r="N182" s="6">
        <f>D179-N178</f>
        <v>141</v>
      </c>
      <c r="P182" s="15"/>
    </row>
    <row r="183" spans="1:36" ht="15.75" thickBot="1" x14ac:dyDescent="0.3">
      <c r="A183" s="164" t="s">
        <v>21</v>
      </c>
      <c r="B183" s="165"/>
      <c r="C183" s="165"/>
      <c r="D183" s="165"/>
      <c r="E183" s="166"/>
      <c r="F183" s="164" t="s">
        <v>22</v>
      </c>
      <c r="G183" s="165"/>
      <c r="H183" s="165"/>
      <c r="I183" s="165"/>
      <c r="J183" s="166"/>
      <c r="K183" s="164" t="s">
        <v>23</v>
      </c>
      <c r="L183" s="165"/>
      <c r="M183" s="165"/>
      <c r="N183" s="165"/>
      <c r="O183" s="166"/>
      <c r="P183" s="164" t="s">
        <v>24</v>
      </c>
      <c r="Q183" s="165"/>
      <c r="R183" s="165"/>
      <c r="S183" s="165"/>
      <c r="T183" s="166"/>
      <c r="U183" s="164" t="s">
        <v>25</v>
      </c>
      <c r="V183" s="165"/>
      <c r="W183" s="165"/>
      <c r="X183" s="165"/>
      <c r="Y183" s="166"/>
      <c r="AB183" s="163" t="s">
        <v>30</v>
      </c>
      <c r="AC183" s="163"/>
      <c r="AD183" s="163"/>
      <c r="AE183" s="163" t="s">
        <v>31</v>
      </c>
      <c r="AF183" s="163"/>
      <c r="AG183" s="163" t="s">
        <v>32</v>
      </c>
      <c r="AH183" s="163"/>
      <c r="AI183" s="163"/>
      <c r="AJ183" s="163"/>
    </row>
    <row r="184" spans="1:36" x14ac:dyDescent="0.25">
      <c r="A184" s="16"/>
      <c r="B184" s="17"/>
      <c r="C184" s="17"/>
      <c r="D184" s="17"/>
      <c r="E184" s="18"/>
      <c r="F184" s="16"/>
      <c r="G184" s="17"/>
      <c r="H184" s="17"/>
      <c r="I184" s="17"/>
      <c r="J184" s="17"/>
      <c r="K184" s="23" t="s">
        <v>234</v>
      </c>
      <c r="L184" s="55"/>
      <c r="M184" s="43"/>
      <c r="N184" s="56"/>
      <c r="O184" s="57"/>
      <c r="P184" s="141" t="s">
        <v>263</v>
      </c>
      <c r="Q184" s="148"/>
      <c r="R184" s="131"/>
      <c r="S184" s="139"/>
      <c r="T184" s="140"/>
      <c r="U184" s="121"/>
      <c r="V184" s="138"/>
      <c r="W184" s="131"/>
      <c r="X184" s="139"/>
      <c r="Y184" s="140"/>
      <c r="AB184" s="1">
        <f t="shared" ref="AB184:AJ184" si="4">SUM(AB185:AB202)</f>
        <v>0</v>
      </c>
      <c r="AC184" s="1">
        <f t="shared" si="4"/>
        <v>0</v>
      </c>
      <c r="AD184" s="1">
        <f t="shared" si="4"/>
        <v>0</v>
      </c>
      <c r="AE184" s="1">
        <f t="shared" si="4"/>
        <v>0</v>
      </c>
      <c r="AF184" s="1">
        <f t="shared" si="4"/>
        <v>0</v>
      </c>
      <c r="AG184" s="1">
        <f t="shared" si="4"/>
        <v>0</v>
      </c>
      <c r="AH184" s="1">
        <f t="shared" si="4"/>
        <v>0</v>
      </c>
      <c r="AI184" s="1">
        <f t="shared" si="4"/>
        <v>0</v>
      </c>
      <c r="AJ184" s="1">
        <f t="shared" si="4"/>
        <v>0</v>
      </c>
    </row>
    <row r="185" spans="1:36" x14ac:dyDescent="0.25">
      <c r="A185" s="25"/>
      <c r="B185" s="26"/>
      <c r="C185" s="26"/>
      <c r="D185" s="26"/>
      <c r="E185" s="27"/>
      <c r="F185" s="25"/>
      <c r="G185" s="26"/>
      <c r="H185" s="26"/>
      <c r="I185" s="26"/>
      <c r="J185" s="26"/>
      <c r="K185" s="24"/>
      <c r="L185" s="28"/>
      <c r="M185" s="44"/>
      <c r="N185" s="45"/>
      <c r="O185" s="29"/>
      <c r="P185" s="142"/>
      <c r="Q185" s="143"/>
      <c r="R185" s="132"/>
      <c r="S185" s="133"/>
      <c r="T185" s="123"/>
      <c r="U185" s="121"/>
      <c r="V185" s="122"/>
      <c r="W185" s="132"/>
      <c r="X185" s="133"/>
      <c r="Y185" s="123"/>
      <c r="AB185" s="14" t="str">
        <f>IF(L184="TR",L186,"")</f>
        <v/>
      </c>
      <c r="AC185" s="14" t="str">
        <f>IF(L184="TR",L187,"")</f>
        <v/>
      </c>
      <c r="AD185" s="14" t="str">
        <f>IF(L184="TR",L188,"")</f>
        <v/>
      </c>
      <c r="AE185" s="14" t="str">
        <f>IF(N184="TR",N186,"")</f>
        <v/>
      </c>
      <c r="AF185" s="14" t="str">
        <f>IF(L184="TR",N186,"")</f>
        <v/>
      </c>
      <c r="AG185" s="14" t="str">
        <f>IF(N184="TR",1,"")</f>
        <v/>
      </c>
      <c r="AH185" s="14" t="str">
        <f>IF(N184="TR",L186,"")</f>
        <v/>
      </c>
      <c r="AI185" s="14" t="str">
        <f>IF(O184="EF",1,"")</f>
        <v/>
      </c>
      <c r="AJ185" s="14" t="str">
        <f>IF(O184="EF",L186,"")</f>
        <v/>
      </c>
    </row>
    <row r="186" spans="1:36" x14ac:dyDescent="0.25">
      <c r="A186" s="25"/>
      <c r="B186" s="26"/>
      <c r="C186" s="26"/>
      <c r="D186" s="26"/>
      <c r="E186" s="27"/>
      <c r="F186" s="25"/>
      <c r="G186" s="26"/>
      <c r="H186" s="26"/>
      <c r="I186" s="26"/>
      <c r="J186" s="26"/>
      <c r="K186" s="32" t="s">
        <v>26</v>
      </c>
      <c r="L186" s="30">
        <v>324</v>
      </c>
      <c r="M186" s="44" t="s">
        <v>27</v>
      </c>
      <c r="N186" s="46">
        <v>254</v>
      </c>
      <c r="O186" s="31"/>
      <c r="P186" s="145" t="s">
        <v>26</v>
      </c>
      <c r="Q186" s="144">
        <v>19</v>
      </c>
      <c r="R186" s="132" t="s">
        <v>27</v>
      </c>
      <c r="S186" s="134">
        <v>19</v>
      </c>
      <c r="T186" s="125"/>
      <c r="U186" s="126" t="s">
        <v>26</v>
      </c>
      <c r="V186" s="124"/>
      <c r="W186" s="132" t="s">
        <v>27</v>
      </c>
      <c r="X186" s="134"/>
      <c r="Y186" s="125"/>
      <c r="AB186" s="14" t="str">
        <f>IF(L189="TR",L191,"")</f>
        <v/>
      </c>
      <c r="AC186" s="14" t="str">
        <f>IF(L189="TR",L192,"")</f>
        <v/>
      </c>
      <c r="AD186" s="14" t="str">
        <f>IF(L189="TR",L193,"")</f>
        <v/>
      </c>
      <c r="AE186" s="14" t="str">
        <f>IF(N189="TR",N191,"")</f>
        <v/>
      </c>
      <c r="AF186" s="14" t="str">
        <f>IF(L189="TR",N191,"")</f>
        <v/>
      </c>
      <c r="AG186" s="14" t="str">
        <f>IF(N189="TR",1,"")</f>
        <v/>
      </c>
      <c r="AH186" s="14" t="str">
        <f>IF(N189="TR",L191,"")</f>
        <v/>
      </c>
      <c r="AI186" s="14" t="str">
        <f>IF(O189="EF",1,"")</f>
        <v/>
      </c>
      <c r="AJ186" s="14" t="str">
        <f>IF(O189="EF",L191,"")</f>
        <v/>
      </c>
    </row>
    <row r="187" spans="1:36" x14ac:dyDescent="0.25">
      <c r="A187" s="25"/>
      <c r="B187" s="26"/>
      <c r="C187" s="26"/>
      <c r="D187" s="26"/>
      <c r="E187" s="27"/>
      <c r="F187" s="25"/>
      <c r="G187" s="26"/>
      <c r="H187" s="26"/>
      <c r="I187" s="26"/>
      <c r="J187" s="26"/>
      <c r="K187" s="32" t="s">
        <v>28</v>
      </c>
      <c r="L187" s="30">
        <v>22</v>
      </c>
      <c r="M187" s="44"/>
      <c r="N187" s="47"/>
      <c r="O187" s="34"/>
      <c r="P187" s="145" t="s">
        <v>28</v>
      </c>
      <c r="Q187" s="144">
        <v>15</v>
      </c>
      <c r="R187" s="132"/>
      <c r="S187" s="135"/>
      <c r="T187" s="127"/>
      <c r="U187" s="126" t="s">
        <v>28</v>
      </c>
      <c r="V187" s="124"/>
      <c r="W187" s="132"/>
      <c r="X187" s="135"/>
      <c r="Y187" s="127"/>
      <c r="AB187" s="1" t="str">
        <f>IF(L194="TR",L196,"")</f>
        <v/>
      </c>
      <c r="AC187" s="1" t="str">
        <f>IF(L194="TR",L197,"")</f>
        <v/>
      </c>
      <c r="AD187" s="1" t="str">
        <f>IF(L194="TR",L198,"")</f>
        <v/>
      </c>
      <c r="AE187" s="1" t="str">
        <f>IF(N194="TR",N196,"")</f>
        <v/>
      </c>
      <c r="AF187" s="1" t="str">
        <f>IF(L194="TR",N196,"")</f>
        <v/>
      </c>
      <c r="AG187" s="1" t="str">
        <f>IF(N194="TR",1,"")</f>
        <v/>
      </c>
      <c r="AH187" s="1" t="str">
        <f>IF(N194="TR",L196,"")</f>
        <v/>
      </c>
      <c r="AI187" s="1" t="str">
        <f>IF(O194="EF",1,"")</f>
        <v/>
      </c>
      <c r="AJ187" s="1" t="str">
        <f>IF(O194="EF",L196,"")</f>
        <v/>
      </c>
    </row>
    <row r="188" spans="1:36" ht="15.75" thickBot="1" x14ac:dyDescent="0.3">
      <c r="A188" s="35"/>
      <c r="B188" s="36"/>
      <c r="C188" s="36"/>
      <c r="D188" s="36"/>
      <c r="E188" s="37"/>
      <c r="F188" s="35"/>
      <c r="G188" s="36"/>
      <c r="H188" s="36"/>
      <c r="I188" s="36"/>
      <c r="J188" s="36"/>
      <c r="K188" s="42" t="s">
        <v>29</v>
      </c>
      <c r="L188" s="39">
        <v>9.8179999999999996</v>
      </c>
      <c r="M188" s="48"/>
      <c r="N188" s="50"/>
      <c r="O188" s="41"/>
      <c r="P188" s="147" t="s">
        <v>29</v>
      </c>
      <c r="Q188" s="146">
        <v>0.67100000000000004</v>
      </c>
      <c r="R188" s="136"/>
      <c r="S188" s="137"/>
      <c r="T188" s="129"/>
      <c r="U188" s="130" t="s">
        <v>29</v>
      </c>
      <c r="V188" s="128"/>
      <c r="W188" s="136"/>
      <c r="X188" s="137"/>
      <c r="Y188" s="129"/>
      <c r="AB188" s="1" t="str">
        <f>IF(L199="TR",L201,"")</f>
        <v/>
      </c>
      <c r="AC188" s="1" t="str">
        <f>IF(L199="TR",L202,"")</f>
        <v/>
      </c>
      <c r="AD188" s="1" t="str">
        <f>IF(L199="TR",L203,"")</f>
        <v/>
      </c>
      <c r="AE188" s="1" t="str">
        <f>IF(N199="TR",N201,"")</f>
        <v/>
      </c>
      <c r="AF188" s="1" t="str">
        <f>IF(L199="TR",N201,"")</f>
        <v/>
      </c>
      <c r="AG188" s="1" t="str">
        <f>IF(N199="TR",1,"")</f>
        <v/>
      </c>
      <c r="AH188" s="1" t="str">
        <f>IF(N199="TR",L201,"")</f>
        <v/>
      </c>
      <c r="AI188" s="1" t="str">
        <f>IF(O199="EF",1,"")</f>
        <v/>
      </c>
      <c r="AJ188" s="1" t="str">
        <f>IF(O199="EF",L201,"")</f>
        <v/>
      </c>
    </row>
    <row r="189" spans="1:36" x14ac:dyDescent="0.25">
      <c r="A189" s="16"/>
      <c r="B189" s="17"/>
      <c r="C189" s="17"/>
      <c r="D189" s="17"/>
      <c r="E189" s="18"/>
      <c r="F189" s="16"/>
      <c r="G189" s="17"/>
      <c r="H189" s="17"/>
      <c r="I189" s="17"/>
      <c r="J189" s="17"/>
      <c r="K189" s="23" t="s">
        <v>252</v>
      </c>
      <c r="L189" s="55"/>
      <c r="M189" s="43"/>
      <c r="N189" s="56"/>
      <c r="O189" s="57"/>
      <c r="P189" s="23" t="s">
        <v>264</v>
      </c>
      <c r="Q189" s="55"/>
      <c r="R189" s="43"/>
      <c r="S189" s="56"/>
      <c r="T189" s="57"/>
      <c r="U189" s="23"/>
      <c r="V189" s="55"/>
      <c r="W189" s="43"/>
      <c r="X189" s="56"/>
      <c r="Y189" s="57"/>
      <c r="AB189" s="1" t="str">
        <f>IF(L204="TR",L206,"")</f>
        <v/>
      </c>
      <c r="AC189" s="1" t="str">
        <f>IF(L204="TR",L207,"")</f>
        <v/>
      </c>
      <c r="AD189" s="1" t="str">
        <f>IF(L204="TR",L208,"")</f>
        <v/>
      </c>
      <c r="AE189" s="1" t="str">
        <f>IF(N204="TR",N206,"")</f>
        <v/>
      </c>
      <c r="AF189" s="1" t="str">
        <f>IF(L204="TR",N206,"")</f>
        <v/>
      </c>
      <c r="AG189" s="1" t="str">
        <f>IF(N204="TR",1,"")</f>
        <v/>
      </c>
      <c r="AH189" s="1" t="str">
        <f>IF(N204="TR",L206,"")</f>
        <v/>
      </c>
      <c r="AI189" s="1" t="str">
        <f>IF(O204="EF",1,"")</f>
        <v/>
      </c>
      <c r="AJ189" s="1" t="str">
        <f>IF(O204="EF",L206,"")</f>
        <v/>
      </c>
    </row>
    <row r="190" spans="1:36" x14ac:dyDescent="0.25">
      <c r="A190" s="25"/>
      <c r="B190" s="26"/>
      <c r="C190" s="26"/>
      <c r="D190" s="26"/>
      <c r="E190" s="27"/>
      <c r="F190" s="25"/>
      <c r="G190" s="26"/>
      <c r="H190" s="26"/>
      <c r="I190" s="26"/>
      <c r="J190" s="26"/>
      <c r="K190" s="24"/>
      <c r="L190" s="28"/>
      <c r="M190" s="44"/>
      <c r="N190" s="45"/>
      <c r="O190" s="29"/>
      <c r="P190" s="24"/>
      <c r="Q190" s="28"/>
      <c r="R190" s="44"/>
      <c r="S190" s="45"/>
      <c r="T190" s="29"/>
      <c r="U190" s="24"/>
      <c r="V190" s="28"/>
      <c r="W190" s="44"/>
      <c r="X190" s="45"/>
      <c r="Y190" s="29"/>
      <c r="AB190" s="1" t="str">
        <f>IF(L209="TR",L211,"")</f>
        <v/>
      </c>
      <c r="AC190" s="1" t="str">
        <f>IF(L209="TR",L212,"")</f>
        <v/>
      </c>
      <c r="AD190" s="1" t="str">
        <f>IF(L209="TR",L213,"")</f>
        <v/>
      </c>
      <c r="AE190" s="1" t="str">
        <f>IF(N209="TR",N211,"")</f>
        <v/>
      </c>
      <c r="AF190" s="1" t="str">
        <f>IF(L209="TR",N211,"")</f>
        <v/>
      </c>
      <c r="AG190" s="1" t="str">
        <f>IF(N209="TR",1,"")</f>
        <v/>
      </c>
      <c r="AH190" s="1" t="str">
        <f>IF(N209="TR",L211,"")</f>
        <v/>
      </c>
      <c r="AI190" s="1" t="str">
        <f>IF(O209="EF",1,"")</f>
        <v/>
      </c>
      <c r="AJ190" s="1" t="str">
        <f>IF(O209="EF",L211,"")</f>
        <v/>
      </c>
    </row>
    <row r="191" spans="1:36" x14ac:dyDescent="0.25">
      <c r="A191" s="25"/>
      <c r="B191" s="26"/>
      <c r="C191" s="26"/>
      <c r="D191" s="26"/>
      <c r="E191" s="27"/>
      <c r="F191" s="25"/>
      <c r="G191" s="26"/>
      <c r="H191" s="26"/>
      <c r="I191" s="26"/>
      <c r="J191" s="26"/>
      <c r="K191" s="32" t="s">
        <v>26</v>
      </c>
      <c r="L191" s="30">
        <v>262</v>
      </c>
      <c r="M191" s="44" t="s">
        <v>27</v>
      </c>
      <c r="N191" s="46">
        <v>22</v>
      </c>
      <c r="O191" s="31"/>
      <c r="P191" s="32" t="s">
        <v>26</v>
      </c>
      <c r="Q191" s="30">
        <v>270</v>
      </c>
      <c r="R191" s="44" t="s">
        <v>27</v>
      </c>
      <c r="S191" s="46">
        <v>214</v>
      </c>
      <c r="T191" s="31"/>
      <c r="U191" s="32" t="s">
        <v>26</v>
      </c>
      <c r="V191" s="30"/>
      <c r="W191" s="44" t="s">
        <v>27</v>
      </c>
      <c r="X191" s="46"/>
      <c r="Y191" s="31"/>
      <c r="AB191" s="1" t="str">
        <f>IF(Q184="TR",Q186,"")</f>
        <v/>
      </c>
      <c r="AC191" s="1" t="str">
        <f>IF(Q184="TR",Q187,"")</f>
        <v/>
      </c>
      <c r="AD191" s="1" t="str">
        <f>IF(Q184="TR",Q188,"")</f>
        <v/>
      </c>
      <c r="AE191" s="1" t="str">
        <f>IF(S184="TR",S186,"")</f>
        <v/>
      </c>
      <c r="AF191" s="1" t="str">
        <f>IF(Q184="TR",S186,"")</f>
        <v/>
      </c>
      <c r="AG191" s="1" t="str">
        <f>IF(S184="TR",1,"")</f>
        <v/>
      </c>
      <c r="AH191" s="1" t="str">
        <f>IF(S184="TR",Q186,"")</f>
        <v/>
      </c>
      <c r="AI191" s="1" t="str">
        <f>IF(T184="EF",1,"")</f>
        <v/>
      </c>
      <c r="AJ191" s="1" t="str">
        <f>IF(T184="EF",Q186,"")</f>
        <v/>
      </c>
    </row>
    <row r="192" spans="1:36" x14ac:dyDescent="0.25">
      <c r="A192" s="25"/>
      <c r="B192" s="26"/>
      <c r="C192" s="26"/>
      <c r="D192" s="26"/>
      <c r="E192" s="27"/>
      <c r="F192" s="25"/>
      <c r="G192" s="26"/>
      <c r="H192" s="26"/>
      <c r="I192" s="26"/>
      <c r="J192" s="26"/>
      <c r="K192" s="32" t="s">
        <v>28</v>
      </c>
      <c r="L192" s="30">
        <v>5</v>
      </c>
      <c r="M192" s="44"/>
      <c r="N192" s="47"/>
      <c r="O192" s="34"/>
      <c r="P192" s="32" t="s">
        <v>28</v>
      </c>
      <c r="Q192" s="30">
        <v>10</v>
      </c>
      <c r="R192" s="44"/>
      <c r="S192" s="47"/>
      <c r="T192" s="34"/>
      <c r="U192" s="32" t="s">
        <v>28</v>
      </c>
      <c r="V192" s="30"/>
      <c r="W192" s="44"/>
      <c r="X192" s="47"/>
      <c r="Y192" s="34"/>
      <c r="AB192" s="1" t="str">
        <f>IF(Q189="TR",Q191,"")</f>
        <v/>
      </c>
      <c r="AC192" s="1" t="str">
        <f>IF(Q189="TR",Q192,"")</f>
        <v/>
      </c>
      <c r="AD192" s="1" t="str">
        <f>IF(Q189="TR",Q193,"")</f>
        <v/>
      </c>
      <c r="AE192" s="1" t="str">
        <f>IF(S189="TR",S191,"")</f>
        <v/>
      </c>
      <c r="AF192" s="1" t="str">
        <f>IF(Q189="TR",S191,"")</f>
        <v/>
      </c>
      <c r="AG192" s="1" t="str">
        <f>IF(S189="TR",1,"")</f>
        <v/>
      </c>
      <c r="AH192" s="1" t="str">
        <f>IF(S189="TR",Q191,"")</f>
        <v/>
      </c>
      <c r="AI192" s="1" t="str">
        <f>IF(T189="EF",1,"")</f>
        <v/>
      </c>
      <c r="AJ192" s="1" t="str">
        <f>IF(T189="EF",Q191,"")</f>
        <v/>
      </c>
    </row>
    <row r="193" spans="1:36" ht="15.75" thickBot="1" x14ac:dyDescent="0.3">
      <c r="A193" s="35"/>
      <c r="B193" s="36"/>
      <c r="C193" s="36"/>
      <c r="D193" s="36"/>
      <c r="E193" s="37"/>
      <c r="F193" s="35"/>
      <c r="G193" s="36"/>
      <c r="H193" s="36"/>
      <c r="I193" s="36"/>
      <c r="J193" s="36"/>
      <c r="K193" s="42" t="s">
        <v>29</v>
      </c>
      <c r="L193" s="39">
        <v>10.638</v>
      </c>
      <c r="M193" s="48"/>
      <c r="N193" s="50"/>
      <c r="O193" s="41"/>
      <c r="P193" s="42" t="s">
        <v>29</v>
      </c>
      <c r="Q193" s="39">
        <v>2.6459999999999999</v>
      </c>
      <c r="R193" s="48"/>
      <c r="S193" s="50"/>
      <c r="T193" s="41"/>
      <c r="U193" s="42" t="s">
        <v>29</v>
      </c>
      <c r="V193" s="39"/>
      <c r="W193" s="48"/>
      <c r="X193" s="50"/>
      <c r="Y193" s="41"/>
      <c r="AB193" s="1" t="str">
        <f>IF(Q194="TR",Q196,"")</f>
        <v/>
      </c>
      <c r="AC193" s="1" t="str">
        <f>IF(Q194="TR",Q197,"")</f>
        <v/>
      </c>
      <c r="AD193" s="1" t="str">
        <f>IF(Q194="TR",Q198,"")</f>
        <v/>
      </c>
      <c r="AE193" s="1" t="str">
        <f>IF(S194="TR",S196,"")</f>
        <v/>
      </c>
      <c r="AF193" s="1" t="str">
        <f>IF(Q194="TR",S196,"")</f>
        <v/>
      </c>
      <c r="AG193" s="1" t="str">
        <f>IF(S194="TR",1,"")</f>
        <v/>
      </c>
      <c r="AH193" s="1" t="str">
        <f>IF(S194="TR",Q196,"")</f>
        <v/>
      </c>
      <c r="AI193" s="1" t="str">
        <f>IF(T194="EF",1,"")</f>
        <v/>
      </c>
      <c r="AJ193" s="1" t="str">
        <f>IF(T194="EF",Q196,"")</f>
        <v/>
      </c>
    </row>
    <row r="194" spans="1:36" x14ac:dyDescent="0.25">
      <c r="A194" s="16"/>
      <c r="B194" s="17"/>
      <c r="C194" s="17"/>
      <c r="D194" s="17"/>
      <c r="E194" s="18"/>
      <c r="F194" s="16"/>
      <c r="G194" s="17"/>
      <c r="H194" s="17"/>
      <c r="I194" s="17"/>
      <c r="J194" s="17"/>
      <c r="K194" s="23" t="s">
        <v>249</v>
      </c>
      <c r="L194" s="55"/>
      <c r="M194" s="43"/>
      <c r="N194" s="56"/>
      <c r="O194" s="57"/>
      <c r="P194" s="23" t="s">
        <v>265</v>
      </c>
      <c r="Q194" s="55"/>
      <c r="R194" s="43"/>
      <c r="S194" s="56"/>
      <c r="T194" s="57"/>
      <c r="U194" s="23"/>
      <c r="V194" s="55"/>
      <c r="W194" s="43"/>
      <c r="X194" s="56"/>
      <c r="Y194" s="57"/>
      <c r="AB194" s="1" t="str">
        <f>IF(Q199="TR",Q201,"")</f>
        <v/>
      </c>
      <c r="AC194" s="1" t="str">
        <f>IF(Q199="TR",Q202,"")</f>
        <v/>
      </c>
      <c r="AD194" s="1" t="str">
        <f>IF(Q199="TR",Q203,"")</f>
        <v/>
      </c>
      <c r="AE194" s="1" t="str">
        <f>IF(S199="TR",S201,"")</f>
        <v/>
      </c>
      <c r="AF194" s="1" t="str">
        <f>IF(Q199="TR",S201,"")</f>
        <v/>
      </c>
      <c r="AG194" s="1" t="str">
        <f>IF(S199="TR",1,"")</f>
        <v/>
      </c>
      <c r="AH194" s="1" t="str">
        <f>IF(S199="TR",Q201,"")</f>
        <v/>
      </c>
      <c r="AI194" s="1" t="str">
        <f>IF(T199="EF",1,"")</f>
        <v/>
      </c>
      <c r="AJ194" s="1" t="str">
        <f>IF(T199="EF",Q201,"")</f>
        <v/>
      </c>
    </row>
    <row r="195" spans="1:36" x14ac:dyDescent="0.25">
      <c r="A195" s="25"/>
      <c r="B195" s="26"/>
      <c r="C195" s="26"/>
      <c r="D195" s="26"/>
      <c r="E195" s="27"/>
      <c r="F195" s="25"/>
      <c r="G195" s="26"/>
      <c r="H195" s="26"/>
      <c r="I195" s="26"/>
      <c r="J195" s="26"/>
      <c r="K195" s="24"/>
      <c r="L195" s="28"/>
      <c r="M195" s="44"/>
      <c r="N195" s="45"/>
      <c r="O195" s="29"/>
      <c r="P195" s="24"/>
      <c r="Q195" s="28"/>
      <c r="R195" s="44"/>
      <c r="S195" s="45"/>
      <c r="T195" s="29"/>
      <c r="U195" s="24"/>
      <c r="V195" s="28"/>
      <c r="W195" s="44"/>
      <c r="X195" s="45"/>
      <c r="Y195" s="29"/>
      <c r="AB195" s="1" t="str">
        <f>IF(Q204="TR",Q206,"")</f>
        <v/>
      </c>
      <c r="AC195" s="1" t="str">
        <f>IF(Q204="TR",Q207,"")</f>
        <v/>
      </c>
      <c r="AD195" s="1" t="str">
        <f>IF(Q204="TR",Q208,"")</f>
        <v/>
      </c>
      <c r="AE195" s="1" t="str">
        <f>IF(S204="TR",S206,"")</f>
        <v/>
      </c>
      <c r="AF195" s="1" t="str">
        <f>IF(Q204="TR",S206,"")</f>
        <v/>
      </c>
      <c r="AG195" s="1" t="str">
        <f>IF(S204="TR",1,"")</f>
        <v/>
      </c>
      <c r="AH195" s="1" t="str">
        <f>IF(S204="TR",Q206,"")</f>
        <v/>
      </c>
      <c r="AI195" s="1" t="str">
        <f>IF(T204="EF",1,"")</f>
        <v/>
      </c>
      <c r="AJ195" s="1" t="str">
        <f>IF(T204="EF",Q206,"")</f>
        <v/>
      </c>
    </row>
    <row r="196" spans="1:36" x14ac:dyDescent="0.25">
      <c r="A196" s="25"/>
      <c r="B196" s="26"/>
      <c r="C196" s="26"/>
      <c r="D196" s="26"/>
      <c r="E196" s="27"/>
      <c r="F196" s="25"/>
      <c r="G196" s="26"/>
      <c r="H196" s="26"/>
      <c r="I196" s="26"/>
      <c r="J196" s="26"/>
      <c r="K196" s="32" t="s">
        <v>26</v>
      </c>
      <c r="L196" s="30">
        <v>29</v>
      </c>
      <c r="M196" s="44" t="s">
        <v>27</v>
      </c>
      <c r="N196" s="46">
        <v>27</v>
      </c>
      <c r="O196" s="31"/>
      <c r="P196" s="32" t="s">
        <v>26</v>
      </c>
      <c r="Q196" s="30">
        <v>21</v>
      </c>
      <c r="R196" s="44" t="s">
        <v>27</v>
      </c>
      <c r="S196" s="46">
        <v>9</v>
      </c>
      <c r="T196" s="31"/>
      <c r="U196" s="32" t="s">
        <v>26</v>
      </c>
      <c r="V196" s="30"/>
      <c r="W196" s="44" t="s">
        <v>27</v>
      </c>
      <c r="X196" s="46"/>
      <c r="Y196" s="31"/>
      <c r="AB196" s="1" t="str">
        <f>IF(Q209="TR",Q211,"")</f>
        <v/>
      </c>
      <c r="AC196" s="1" t="str">
        <f>IF(Q209="TR",Q212,"")</f>
        <v/>
      </c>
      <c r="AD196" s="1" t="str">
        <f>IF(Q209="TR",Q213,"")</f>
        <v/>
      </c>
      <c r="AE196" s="1" t="str">
        <f>IF(S209="TR",S211,"")</f>
        <v/>
      </c>
      <c r="AF196" s="1" t="str">
        <f>IF(Q209="TR",S211,"")</f>
        <v/>
      </c>
      <c r="AG196" s="1" t="str">
        <f>IF(S209="TR",1,"")</f>
        <v/>
      </c>
      <c r="AH196" s="1" t="str">
        <f>IF(S209="TR",Q211,"")</f>
        <v/>
      </c>
      <c r="AI196" s="1" t="str">
        <f>IF(T209="EF",1,"")</f>
        <v/>
      </c>
      <c r="AJ196" s="1" t="str">
        <f>IF(T209="EF",Q211,"")</f>
        <v/>
      </c>
    </row>
    <row r="197" spans="1:36" x14ac:dyDescent="0.25">
      <c r="A197" s="25"/>
      <c r="B197" s="26"/>
      <c r="C197" s="26"/>
      <c r="D197" s="26"/>
      <c r="E197" s="27"/>
      <c r="F197" s="25"/>
      <c r="G197" s="26"/>
      <c r="H197" s="26"/>
      <c r="I197" s="26"/>
      <c r="J197" s="26"/>
      <c r="K197" s="32" t="s">
        <v>28</v>
      </c>
      <c r="L197" s="30">
        <v>19</v>
      </c>
      <c r="M197" s="44"/>
      <c r="N197" s="47"/>
      <c r="O197" s="34"/>
      <c r="P197" s="32" t="s">
        <v>28</v>
      </c>
      <c r="Q197" s="30">
        <v>10</v>
      </c>
      <c r="R197" s="44"/>
      <c r="S197" s="47"/>
      <c r="T197" s="34"/>
      <c r="U197" s="32" t="s">
        <v>28</v>
      </c>
      <c r="V197" s="30"/>
      <c r="W197" s="44"/>
      <c r="X197" s="47"/>
      <c r="Y197" s="34"/>
      <c r="AB197" s="1" t="str">
        <f>IF(V184="TR",V186,"")</f>
        <v/>
      </c>
      <c r="AC197" s="1" t="str">
        <f>IF(V184="TR",V187,"")</f>
        <v/>
      </c>
      <c r="AD197" s="1" t="str">
        <f>IF(V184="TR",V188,"")</f>
        <v/>
      </c>
      <c r="AE197" s="1" t="str">
        <f>IF(X184="TR",X186,"")</f>
        <v/>
      </c>
      <c r="AF197" s="1" t="str">
        <f>IF(V184="TR",X186,"")</f>
        <v/>
      </c>
      <c r="AG197" s="1" t="str">
        <f>IF(X184="TR",1,"")</f>
        <v/>
      </c>
      <c r="AH197" s="1" t="str">
        <f>IF(X184="TR",V186,"")</f>
        <v/>
      </c>
      <c r="AI197" s="1" t="str">
        <f>IF(Y184="EF",1,"")</f>
        <v/>
      </c>
      <c r="AJ197" s="1" t="str">
        <f>IF(Y184="EF",V186,"")</f>
        <v/>
      </c>
    </row>
    <row r="198" spans="1:36" ht="15.75" thickBot="1" x14ac:dyDescent="0.3">
      <c r="A198" s="35"/>
      <c r="B198" s="36"/>
      <c r="C198" s="36"/>
      <c r="D198" s="36"/>
      <c r="E198" s="37"/>
      <c r="F198" s="35"/>
      <c r="G198" s="36"/>
      <c r="H198" s="36"/>
      <c r="I198" s="36"/>
      <c r="J198" s="36"/>
      <c r="K198" s="42" t="s">
        <v>29</v>
      </c>
      <c r="L198" s="39">
        <v>0.82799999999999996</v>
      </c>
      <c r="M198" s="48"/>
      <c r="N198" s="50"/>
      <c r="O198" s="41"/>
      <c r="P198" s="42" t="s">
        <v>29</v>
      </c>
      <c r="Q198" s="39">
        <v>0.49099999999999999</v>
      </c>
      <c r="R198" s="48"/>
      <c r="S198" s="50"/>
      <c r="T198" s="41"/>
      <c r="U198" s="42" t="s">
        <v>29</v>
      </c>
      <c r="V198" s="39"/>
      <c r="W198" s="48"/>
      <c r="X198" s="50"/>
      <c r="Y198" s="41"/>
      <c r="AB198" s="1" t="str">
        <f>IF(V189="TR",V191,"")</f>
        <v/>
      </c>
      <c r="AC198" s="1" t="str">
        <f>IF(V189="TR",V192,"")</f>
        <v/>
      </c>
      <c r="AD198" s="1" t="str">
        <f>IF(V189="TR",V193,"")</f>
        <v/>
      </c>
      <c r="AE198" s="1" t="str">
        <f>IF(X189="TR",X191,"")</f>
        <v/>
      </c>
      <c r="AF198" s="1" t="str">
        <f>IF(V189="TR",X191,"")</f>
        <v/>
      </c>
      <c r="AG198" s="1" t="str">
        <f>IF(X189="TR",1,"")</f>
        <v/>
      </c>
      <c r="AH198" s="1" t="str">
        <f>IF(X189="TR",V191,"")</f>
        <v/>
      </c>
      <c r="AI198" s="1" t="str">
        <f>IF(Y189="EF",1,"")</f>
        <v/>
      </c>
      <c r="AJ198" s="1" t="str">
        <f>IF(Y189="EF",V191,"")</f>
        <v/>
      </c>
    </row>
    <row r="199" spans="1:36" x14ac:dyDescent="0.25">
      <c r="A199" s="16"/>
      <c r="B199" s="17"/>
      <c r="C199" s="17"/>
      <c r="D199" s="17"/>
      <c r="E199" s="18"/>
      <c r="F199" s="16"/>
      <c r="G199" s="17"/>
      <c r="H199" s="17"/>
      <c r="I199" s="17"/>
      <c r="J199" s="17"/>
      <c r="K199" s="23" t="s">
        <v>250</v>
      </c>
      <c r="L199" s="55"/>
      <c r="M199" s="43"/>
      <c r="N199" s="56"/>
      <c r="O199" s="57"/>
      <c r="P199" s="23" t="s">
        <v>266</v>
      </c>
      <c r="Q199" s="55"/>
      <c r="R199" s="43"/>
      <c r="S199" s="56"/>
      <c r="T199" s="57"/>
      <c r="U199" s="23"/>
      <c r="V199" s="55"/>
      <c r="W199" s="43"/>
      <c r="X199" s="56"/>
      <c r="Y199" s="57"/>
      <c r="AB199" s="1" t="str">
        <f>IF(V194="TR",V196,"")</f>
        <v/>
      </c>
      <c r="AC199" s="1" t="str">
        <f>IF(V194="TR",V197,"")</f>
        <v/>
      </c>
      <c r="AD199" s="1" t="str">
        <f>IF(V194="TR",V198,"")</f>
        <v/>
      </c>
      <c r="AE199" s="1" t="str">
        <f>IF(X194="TR",X196,"")</f>
        <v/>
      </c>
      <c r="AF199" s="1" t="str">
        <f>IF(V194="TR",X196,"")</f>
        <v/>
      </c>
      <c r="AG199" s="1" t="str">
        <f>IF(X194="TR",1,"")</f>
        <v/>
      </c>
      <c r="AH199" s="1" t="str">
        <f>IF(X194="TR",V196,"")</f>
        <v/>
      </c>
      <c r="AI199" s="1" t="str">
        <f>IF(Y194="EF",1,"")</f>
        <v/>
      </c>
      <c r="AJ199" s="1" t="str">
        <f>IF(Y194="EF",V196,"")</f>
        <v/>
      </c>
    </row>
    <row r="200" spans="1:36" x14ac:dyDescent="0.25">
      <c r="A200" s="25"/>
      <c r="B200" s="26"/>
      <c r="C200" s="26"/>
      <c r="D200" s="26"/>
      <c r="E200" s="27"/>
      <c r="F200" s="25"/>
      <c r="G200" s="26"/>
      <c r="H200" s="26"/>
      <c r="I200" s="26"/>
      <c r="J200" s="26"/>
      <c r="K200" s="24"/>
      <c r="L200" s="28"/>
      <c r="M200" s="44"/>
      <c r="N200" s="45"/>
      <c r="O200" s="29"/>
      <c r="P200" s="24"/>
      <c r="Q200" s="28"/>
      <c r="R200" s="44"/>
      <c r="S200" s="45"/>
      <c r="T200" s="29"/>
      <c r="U200" s="24"/>
      <c r="V200" s="28"/>
      <c r="W200" s="44"/>
      <c r="X200" s="45"/>
      <c r="Y200" s="29"/>
      <c r="AB200" s="1" t="str">
        <f>IF(V199="TR",V201,"")</f>
        <v/>
      </c>
      <c r="AC200" s="1" t="str">
        <f>IF(V199="TR",V202,"")</f>
        <v/>
      </c>
      <c r="AD200" s="1" t="str">
        <f>IF(V199="TR",V203,"")</f>
        <v/>
      </c>
      <c r="AE200" s="1" t="str">
        <f>IF(X199="TR",X201,"")</f>
        <v/>
      </c>
      <c r="AF200" s="1" t="str">
        <f>IF(V199="TR",X201,"")</f>
        <v/>
      </c>
      <c r="AG200" s="1" t="str">
        <f>IF(X199="TR",1,"")</f>
        <v/>
      </c>
      <c r="AH200" s="1" t="str">
        <f>IF(X199="TR",V201,"")</f>
        <v/>
      </c>
      <c r="AI200" s="1" t="str">
        <f>IF(Y199="EF",1,"")</f>
        <v/>
      </c>
      <c r="AJ200" s="1" t="str">
        <f>IF(Y199="EF",V201,"")</f>
        <v/>
      </c>
    </row>
    <row r="201" spans="1:36" x14ac:dyDescent="0.25">
      <c r="A201" s="25"/>
      <c r="B201" s="26"/>
      <c r="C201" s="26"/>
      <c r="D201" s="26"/>
      <c r="E201" s="27"/>
      <c r="F201" s="25"/>
      <c r="G201" s="26"/>
      <c r="H201" s="26"/>
      <c r="I201" s="26"/>
      <c r="J201" s="26"/>
      <c r="K201" s="32" t="s">
        <v>26</v>
      </c>
      <c r="L201" s="30">
        <v>15</v>
      </c>
      <c r="M201" s="44" t="s">
        <v>27</v>
      </c>
      <c r="N201" s="46">
        <v>15</v>
      </c>
      <c r="O201" s="31"/>
      <c r="P201" s="32" t="s">
        <v>26</v>
      </c>
      <c r="Q201" s="30">
        <v>13</v>
      </c>
      <c r="R201" s="44" t="s">
        <v>27</v>
      </c>
      <c r="S201" s="46">
        <v>13</v>
      </c>
      <c r="T201" s="31"/>
      <c r="U201" s="32" t="s">
        <v>26</v>
      </c>
      <c r="V201" s="30"/>
      <c r="W201" s="44" t="s">
        <v>27</v>
      </c>
      <c r="X201" s="46"/>
      <c r="Y201" s="31"/>
      <c r="AB201" s="1" t="str">
        <f>IF(V204="TR",V206,"")</f>
        <v/>
      </c>
      <c r="AC201" s="1" t="str">
        <f>IF(V204="TR",V207,"")</f>
        <v/>
      </c>
      <c r="AD201" s="1" t="str">
        <f>IF(V204="TR",V208,"")</f>
        <v/>
      </c>
      <c r="AE201" s="1" t="str">
        <f>IF(X204="TR",X206,"")</f>
        <v/>
      </c>
      <c r="AF201" s="1" t="str">
        <f>IF(V204="TR",X206,"")</f>
        <v/>
      </c>
      <c r="AG201" s="1" t="str">
        <f>IF(X204="TR",1,"")</f>
        <v/>
      </c>
      <c r="AH201" s="1" t="str">
        <f>IF(X204="TR",V206,"")</f>
        <v/>
      </c>
      <c r="AI201" s="1" t="str">
        <f>IF(Y204="EF",1,"")</f>
        <v/>
      </c>
      <c r="AJ201" s="1" t="str">
        <f>IF(Y204="EF",V206,"")</f>
        <v/>
      </c>
    </row>
    <row r="202" spans="1:36" x14ac:dyDescent="0.25">
      <c r="A202" s="25"/>
      <c r="B202" s="26"/>
      <c r="C202" s="26"/>
      <c r="D202" s="26"/>
      <c r="E202" s="27"/>
      <c r="F202" s="25"/>
      <c r="G202" s="26"/>
      <c r="H202" s="26"/>
      <c r="I202" s="26"/>
      <c r="J202" s="26"/>
      <c r="K202" s="32" t="s">
        <v>28</v>
      </c>
      <c r="L202" s="30">
        <v>11</v>
      </c>
      <c r="M202" s="44"/>
      <c r="N202" s="47"/>
      <c r="O202" s="34"/>
      <c r="P202" s="32" t="s">
        <v>28</v>
      </c>
      <c r="Q202" s="30">
        <v>9</v>
      </c>
      <c r="R202" s="44"/>
      <c r="S202" s="47"/>
      <c r="T202" s="34"/>
      <c r="U202" s="32" t="s">
        <v>28</v>
      </c>
      <c r="V202" s="30"/>
      <c r="W202" s="44"/>
      <c r="X202" s="47"/>
      <c r="Y202" s="34"/>
      <c r="AB202" s="1" t="str">
        <f>IF(V209="TR",V211,"")</f>
        <v/>
      </c>
      <c r="AC202" s="1" t="str">
        <f>IF(V209="TR",V212,"")</f>
        <v/>
      </c>
      <c r="AD202" s="1" t="str">
        <f>IF(V209="TR",V213,"")</f>
        <v/>
      </c>
      <c r="AE202" s="1" t="str">
        <f>IF(X209="TR",X211,"")</f>
        <v/>
      </c>
      <c r="AF202" s="1" t="str">
        <f>IF(V209="TR",X211,"")</f>
        <v/>
      </c>
      <c r="AG202" s="1" t="str">
        <f>IF(X209="TR",1,"")</f>
        <v/>
      </c>
      <c r="AH202" s="1" t="str">
        <f>IF(X209="TR",V211,"")</f>
        <v/>
      </c>
      <c r="AI202" s="1" t="str">
        <f>IF(Y209="EF",1,"")</f>
        <v/>
      </c>
      <c r="AJ202" s="1" t="str">
        <f>IF(Y209="EF",V211,"")</f>
        <v/>
      </c>
    </row>
    <row r="203" spans="1:36" ht="15.75" thickBot="1" x14ac:dyDescent="0.3">
      <c r="A203" s="35"/>
      <c r="B203" s="36"/>
      <c r="C203" s="36"/>
      <c r="D203" s="36"/>
      <c r="E203" s="37"/>
      <c r="F203" s="35"/>
      <c r="G203" s="36"/>
      <c r="H203" s="36"/>
      <c r="I203" s="36"/>
      <c r="J203" s="36"/>
      <c r="K203" s="42" t="s">
        <v>29</v>
      </c>
      <c r="L203" s="39">
        <v>0.23899999999999999</v>
      </c>
      <c r="M203" s="48"/>
      <c r="N203" s="50"/>
      <c r="O203" s="41"/>
      <c r="P203" s="42" t="s">
        <v>29</v>
      </c>
      <c r="Q203" s="39">
        <v>0.32200000000000001</v>
      </c>
      <c r="R203" s="48"/>
      <c r="S203" s="50"/>
      <c r="T203" s="41"/>
      <c r="U203" s="42" t="s">
        <v>29</v>
      </c>
      <c r="V203" s="39"/>
      <c r="W203" s="48"/>
      <c r="X203" s="50"/>
      <c r="Y203" s="41"/>
    </row>
    <row r="204" spans="1:36" x14ac:dyDescent="0.25">
      <c r="A204" s="16"/>
      <c r="B204" s="17"/>
      <c r="C204" s="17"/>
      <c r="D204" s="17"/>
      <c r="E204" s="18"/>
      <c r="F204" s="16"/>
      <c r="G204" s="17"/>
      <c r="H204" s="17"/>
      <c r="I204" s="17"/>
      <c r="J204" s="17"/>
      <c r="K204" s="23" t="s">
        <v>251</v>
      </c>
      <c r="L204" s="55"/>
      <c r="M204" s="43"/>
      <c r="N204" s="56"/>
      <c r="O204" s="57"/>
      <c r="P204" s="23"/>
      <c r="Q204" s="55"/>
      <c r="R204" s="43"/>
      <c r="S204" s="56"/>
      <c r="T204" s="57"/>
      <c r="U204" s="23"/>
      <c r="V204" s="55"/>
      <c r="W204" s="43"/>
      <c r="X204" s="56"/>
      <c r="Y204" s="57"/>
    </row>
    <row r="205" spans="1:36" x14ac:dyDescent="0.25">
      <c r="A205" s="25"/>
      <c r="B205" s="26"/>
      <c r="C205" s="26"/>
      <c r="D205" s="26"/>
      <c r="E205" s="27"/>
      <c r="F205" s="25"/>
      <c r="G205" s="26"/>
      <c r="H205" s="26"/>
      <c r="I205" s="26"/>
      <c r="J205" s="26"/>
      <c r="K205" s="24"/>
      <c r="L205" s="28"/>
      <c r="M205" s="44"/>
      <c r="N205" s="45"/>
      <c r="O205" s="29"/>
      <c r="P205" s="24"/>
      <c r="Q205" s="28"/>
      <c r="R205" s="44"/>
      <c r="S205" s="45"/>
      <c r="T205" s="29"/>
      <c r="U205" s="24"/>
      <c r="V205" s="28"/>
      <c r="W205" s="44"/>
      <c r="X205" s="45"/>
      <c r="Y205" s="29"/>
    </row>
    <row r="206" spans="1:36" x14ac:dyDescent="0.25">
      <c r="A206" s="25"/>
      <c r="B206" s="26"/>
      <c r="C206" s="26"/>
      <c r="D206" s="26"/>
      <c r="E206" s="27"/>
      <c r="F206" s="25"/>
      <c r="G206" s="26"/>
      <c r="H206" s="26"/>
      <c r="I206" s="26"/>
      <c r="J206" s="26"/>
      <c r="K206" s="32" t="s">
        <v>26</v>
      </c>
      <c r="L206" s="30">
        <v>9</v>
      </c>
      <c r="M206" s="44" t="s">
        <v>27</v>
      </c>
      <c r="N206" s="46">
        <v>9</v>
      </c>
      <c r="O206" s="31"/>
      <c r="P206" s="32" t="s">
        <v>26</v>
      </c>
      <c r="Q206" s="30"/>
      <c r="R206" s="44" t="s">
        <v>27</v>
      </c>
      <c r="S206" s="46"/>
      <c r="T206" s="31"/>
      <c r="U206" s="32" t="s">
        <v>26</v>
      </c>
      <c r="V206" s="30"/>
      <c r="W206" s="44" t="s">
        <v>27</v>
      </c>
      <c r="X206" s="46"/>
      <c r="Y206" s="31"/>
    </row>
    <row r="207" spans="1:36" x14ac:dyDescent="0.25">
      <c r="A207" s="25"/>
      <c r="B207" s="26"/>
      <c r="C207" s="26"/>
      <c r="D207" s="26"/>
      <c r="E207" s="27"/>
      <c r="F207" s="25"/>
      <c r="G207" s="26"/>
      <c r="H207" s="26"/>
      <c r="I207" s="26"/>
      <c r="J207" s="26"/>
      <c r="K207" s="32" t="s">
        <v>28</v>
      </c>
      <c r="L207" s="30">
        <v>5</v>
      </c>
      <c r="M207" s="44"/>
      <c r="N207" s="47"/>
      <c r="O207" s="34"/>
      <c r="P207" s="32" t="s">
        <v>28</v>
      </c>
      <c r="Q207" s="30"/>
      <c r="R207" s="44"/>
      <c r="S207" s="47"/>
      <c r="T207" s="34"/>
      <c r="U207" s="32" t="s">
        <v>28</v>
      </c>
      <c r="V207" s="30"/>
      <c r="W207" s="44"/>
      <c r="X207" s="47"/>
      <c r="Y207" s="34"/>
    </row>
    <row r="208" spans="1:36" ht="15.75" thickBot="1" x14ac:dyDescent="0.3">
      <c r="A208" s="35"/>
      <c r="B208" s="36"/>
      <c r="C208" s="36"/>
      <c r="D208" s="36"/>
      <c r="E208" s="37"/>
      <c r="F208" s="35"/>
      <c r="G208" s="36"/>
      <c r="H208" s="36"/>
      <c r="I208" s="36"/>
      <c r="J208" s="36"/>
      <c r="K208" s="42" t="s">
        <v>29</v>
      </c>
      <c r="L208" s="39">
        <v>0.152</v>
      </c>
      <c r="M208" s="48"/>
      <c r="N208" s="50"/>
      <c r="O208" s="41"/>
      <c r="P208" s="42" t="s">
        <v>29</v>
      </c>
      <c r="Q208" s="39"/>
      <c r="R208" s="48"/>
      <c r="S208" s="50"/>
      <c r="T208" s="41"/>
      <c r="U208" s="42" t="s">
        <v>29</v>
      </c>
      <c r="V208" s="39"/>
      <c r="W208" s="48"/>
      <c r="X208" s="50"/>
      <c r="Y208" s="41"/>
    </row>
    <row r="209" spans="1:25" x14ac:dyDescent="0.25">
      <c r="A209" s="16"/>
      <c r="B209" s="17"/>
      <c r="C209" s="17"/>
      <c r="D209" s="17"/>
      <c r="E209" s="18"/>
      <c r="F209" s="16"/>
      <c r="G209" s="17"/>
      <c r="H209" s="17"/>
      <c r="I209" s="17"/>
      <c r="J209" s="17"/>
      <c r="K209" s="23" t="s">
        <v>262</v>
      </c>
      <c r="L209" s="55"/>
      <c r="M209" s="43"/>
      <c r="N209" s="56"/>
      <c r="O209" s="57"/>
      <c r="P209" s="23"/>
      <c r="Q209" s="55"/>
      <c r="R209" s="43"/>
      <c r="S209" s="56"/>
      <c r="T209" s="57"/>
      <c r="U209" s="23"/>
      <c r="V209" s="55"/>
      <c r="W209" s="43"/>
      <c r="X209" s="56"/>
      <c r="Y209" s="57"/>
    </row>
    <row r="210" spans="1:25" x14ac:dyDescent="0.25">
      <c r="A210" s="25"/>
      <c r="B210" s="26"/>
      <c r="C210" s="26"/>
      <c r="D210" s="26"/>
      <c r="E210" s="27"/>
      <c r="F210" s="25"/>
      <c r="G210" s="26"/>
      <c r="H210" s="26"/>
      <c r="I210" s="26"/>
      <c r="J210" s="26"/>
      <c r="K210" s="24"/>
      <c r="L210" s="28"/>
      <c r="M210" s="44"/>
      <c r="N210" s="45"/>
      <c r="O210" s="29"/>
      <c r="P210" s="24"/>
      <c r="Q210" s="28"/>
      <c r="R210" s="44"/>
      <c r="S210" s="45"/>
      <c r="T210" s="29"/>
      <c r="U210" s="24"/>
      <c r="V210" s="28"/>
      <c r="W210" s="44"/>
      <c r="X210" s="45"/>
      <c r="Y210" s="29"/>
    </row>
    <row r="211" spans="1:25" x14ac:dyDescent="0.25">
      <c r="A211" s="25"/>
      <c r="B211" s="26"/>
      <c r="C211" s="26"/>
      <c r="D211" s="26"/>
      <c r="E211" s="27"/>
      <c r="F211" s="25"/>
      <c r="G211" s="26"/>
      <c r="H211" s="26"/>
      <c r="I211" s="26"/>
      <c r="J211" s="26"/>
      <c r="K211" s="32" t="s">
        <v>26</v>
      </c>
      <c r="L211" s="30">
        <v>84</v>
      </c>
      <c r="M211" s="44" t="s">
        <v>27</v>
      </c>
      <c r="N211" s="46">
        <v>43</v>
      </c>
      <c r="O211" s="31"/>
      <c r="P211" s="32" t="s">
        <v>26</v>
      </c>
      <c r="Q211" s="30"/>
      <c r="R211" s="44" t="s">
        <v>27</v>
      </c>
      <c r="S211" s="46"/>
      <c r="T211" s="31"/>
      <c r="U211" s="32" t="s">
        <v>26</v>
      </c>
      <c r="V211" s="30"/>
      <c r="W211" s="44" t="s">
        <v>27</v>
      </c>
      <c r="X211" s="46"/>
      <c r="Y211" s="31"/>
    </row>
    <row r="212" spans="1:25" x14ac:dyDescent="0.25">
      <c r="A212" s="25"/>
      <c r="B212" s="26"/>
      <c r="C212" s="26"/>
      <c r="D212" s="26"/>
      <c r="E212" s="27"/>
      <c r="F212" s="25"/>
      <c r="G212" s="26"/>
      <c r="H212" s="26"/>
      <c r="I212" s="26"/>
      <c r="J212" s="26"/>
      <c r="K212" s="32" t="s">
        <v>28</v>
      </c>
      <c r="L212" s="30">
        <v>35</v>
      </c>
      <c r="M212" s="44"/>
      <c r="N212" s="47"/>
      <c r="O212" s="34"/>
      <c r="P212" s="32" t="s">
        <v>28</v>
      </c>
      <c r="Q212" s="30"/>
      <c r="R212" s="44"/>
      <c r="S212" s="47"/>
      <c r="T212" s="34"/>
      <c r="U212" s="32" t="s">
        <v>28</v>
      </c>
      <c r="V212" s="30"/>
      <c r="W212" s="44"/>
      <c r="X212" s="47"/>
      <c r="Y212" s="34"/>
    </row>
    <row r="213" spans="1:25" ht="15.75" thickBot="1" x14ac:dyDescent="0.3">
      <c r="A213" s="35"/>
      <c r="B213" s="36"/>
      <c r="C213" s="36"/>
      <c r="D213" s="36"/>
      <c r="E213" s="37"/>
      <c r="F213" s="35"/>
      <c r="G213" s="36"/>
      <c r="H213" s="36"/>
      <c r="I213" s="36"/>
      <c r="J213" s="36"/>
      <c r="K213" s="42" t="s">
        <v>29</v>
      </c>
      <c r="L213" s="39">
        <v>1.9179999999999999</v>
      </c>
      <c r="M213" s="48"/>
      <c r="N213" s="50"/>
      <c r="O213" s="41"/>
      <c r="P213" s="42" t="s">
        <v>29</v>
      </c>
      <c r="Q213" s="39"/>
      <c r="R213" s="48"/>
      <c r="S213" s="50"/>
      <c r="T213" s="41"/>
      <c r="U213" s="42" t="s">
        <v>29</v>
      </c>
      <c r="V213" s="39"/>
      <c r="W213" s="48"/>
      <c r="X213" s="50"/>
      <c r="Y213" s="41"/>
    </row>
  </sheetData>
  <sheetProtection selectLockedCells="1"/>
  <customSheetViews>
    <customSheetView guid="{76F51B71-CB21-4FA8-888F-2053AC9794E4}" scale="80" showGridLines="0" fitToPage="1" hiddenColumns="1">
      <selection sqref="A1:Y1"/>
      <pageMargins left="0.70866141732283472" right="0.70866141732283472" top="0.74803149606299213" bottom="0.74803149606299213" header="0.31496062992125984" footer="0.31496062992125984"/>
      <printOptions horizontalCentered="1" verticalCentered="1"/>
      <pageSetup paperSize="9" scale="67" fitToHeight="5" orientation="landscape" r:id="rId1"/>
    </customSheetView>
    <customSheetView guid="{ACF63FAB-82AB-4C51-B290-B96E3C95CE81}" scale="80" showGridLines="0" fitToPage="1" hiddenColumns="1" topLeftCell="A181">
      <selection activeCell="X60" sqref="X60"/>
      <pageMargins left="0.70866141732283472" right="0.70866141732283472" top="0.74803149606299213" bottom="0.74803149606299213" header="0.31496062992125984" footer="0.31496062992125984"/>
      <printOptions horizontalCentered="1" verticalCentered="1"/>
      <pageSetup paperSize="9" scale="67" fitToHeight="5" orientation="landscape" r:id="rId2"/>
    </customSheetView>
    <customSheetView guid="{B622DFBE-054F-43FE-8EDF-2EFF31953F4B}" scale="80" showGridLines="0" fitToPage="1" hiddenColumns="1" topLeftCell="A52">
      <selection activeCell="V55" sqref="V55"/>
      <pageMargins left="0.70866141732283472" right="0.70866141732283472" top="0.74803149606299213" bottom="0.74803149606299213" header="0.31496062992125984" footer="0.31496062992125984"/>
      <printOptions horizontalCentered="1" verticalCentered="1"/>
      <pageSetup paperSize="9" scale="67" fitToHeight="5" orientation="landscape" r:id="rId3"/>
    </customSheetView>
    <customSheetView guid="{40A6989C-EA3F-4C54-A0EE-CCF84A0E9A71}" scale="80" showGridLines="0" fitToPage="1" hiddenColumns="1">
      <selection activeCell="N22" sqref="N22"/>
      <pageMargins left="0.70866141732283472" right="0.70866141732283472" top="0.74803149606299213" bottom="0.74803149606299213" header="0.31496062992125984" footer="0.31496062992125984"/>
      <printOptions horizontalCentered="1" verticalCentered="1"/>
      <pageSetup paperSize="9" scale="67" fitToHeight="5" orientation="landscape" r:id="rId4"/>
    </customSheetView>
    <customSheetView guid="{7B5FB201-6FE1-40B8-81A8-C2C65C2857F5}" scale="80" showGridLines="0" fitToPage="1" hiddenColumns="1">
      <selection activeCell="L32" sqref="L32"/>
      <pageMargins left="0.70866141732283472" right="0.70866141732283472" top="0.74803149606299213" bottom="0.74803149606299213" header="0.31496062992125984" footer="0.31496062992125984"/>
      <printOptions horizontalCentered="1" verticalCentered="1"/>
      <pageSetup paperSize="9" scale="67" fitToHeight="5" orientation="landscape" r:id="rId5"/>
    </customSheetView>
    <customSheetView guid="{F41753F2-E345-4A0F-9DDC-96101B896477}" scale="80" showGridLines="0" hiddenColumns="1">
      <selection activeCell="N39" sqref="N39"/>
      <pageMargins left="0.7" right="0.7" top="0.75" bottom="0.75" header="0.3" footer="0.3"/>
    </customSheetView>
    <customSheetView guid="{32EC0890-0A99-4168-965C-23EE53E7B623}" scale="80" showGridLines="0" hiddenColumns="1" topLeftCell="A173">
      <selection activeCell="P184" sqref="P184:Y188"/>
      <pageMargins left="0.7" right="0.7" top="0.75" bottom="0.75" header="0.3" footer="0.3"/>
    </customSheetView>
    <customSheetView guid="{A23DF6F2-0536-41A2-87D2-E16B1FE46A7A}" scale="80" showGridLines="0" hiddenColumns="1" topLeftCell="A173">
      <selection activeCell="P184" sqref="P184:Q188"/>
      <pageMargins left="0.7" right="0.7" top="0.75" bottom="0.75" header="0.3" footer="0.3"/>
    </customSheetView>
    <customSheetView guid="{150EA468-A83A-4C8A-A9ED-6786D25805C1}" scale="80" showGridLines="0" hiddenColumns="1" topLeftCell="A31">
      <selection activeCell="N60" sqref="N60"/>
      <pageMargins left="0.7" right="0.7" top="0.75" bottom="0.75" header="0.3" footer="0.3"/>
    </customSheetView>
    <customSheetView guid="{42E7B46F-FED6-4511-BC58-A7EF99691CDE}" scale="80" showGridLines="0" fitToPage="1" hiddenColumns="1" topLeftCell="A45">
      <selection activeCell="T55" sqref="T55"/>
      <pageMargins left="0.70866141732283472" right="0.70866141732283472" top="0.74803149606299213" bottom="0.74803149606299213" header="0.31496062992125984" footer="0.31496062992125984"/>
      <printOptions horizontalCentered="1" verticalCentered="1"/>
      <pageSetup paperSize="9" scale="67" fitToHeight="5" orientation="landscape" r:id="rId6"/>
    </customSheetView>
    <customSheetView guid="{65907EF6-2127-438A-832E-C54A011628C1}" scale="80" showGridLines="0" fitToPage="1" hiddenColumns="1" topLeftCell="A49">
      <selection activeCell="X55" sqref="X55"/>
      <pageMargins left="0.70866141732283472" right="0.70866141732283472" top="0.74803149606299213" bottom="0.74803149606299213" header="0.31496062992125984" footer="0.31496062992125984"/>
      <printOptions horizontalCentered="1" verticalCentered="1"/>
      <pageSetup paperSize="9" scale="67" fitToHeight="5" orientation="landscape" r:id="rId7"/>
    </customSheetView>
  </customSheetViews>
  <mergeCells count="70">
    <mergeCell ref="AE183:AF183"/>
    <mergeCell ref="AG183:AJ183"/>
    <mergeCell ref="A183:E183"/>
    <mergeCell ref="F183:J183"/>
    <mergeCell ref="K183:O183"/>
    <mergeCell ref="P183:T183"/>
    <mergeCell ref="U183:Y183"/>
    <mergeCell ref="AB183:AD183"/>
    <mergeCell ref="AE140:AF140"/>
    <mergeCell ref="AG140:AJ140"/>
    <mergeCell ref="A173:Y173"/>
    <mergeCell ref="A176:D176"/>
    <mergeCell ref="F176:I176"/>
    <mergeCell ref="K176:N176"/>
    <mergeCell ref="P176:S176"/>
    <mergeCell ref="U176:X176"/>
    <mergeCell ref="A140:E140"/>
    <mergeCell ref="F140:J140"/>
    <mergeCell ref="K140:O140"/>
    <mergeCell ref="P140:T140"/>
    <mergeCell ref="U140:Y140"/>
    <mergeCell ref="AB140:AD140"/>
    <mergeCell ref="AE97:AF97"/>
    <mergeCell ref="AG97:AJ97"/>
    <mergeCell ref="A130:Y130"/>
    <mergeCell ref="A133:D133"/>
    <mergeCell ref="F133:I133"/>
    <mergeCell ref="K133:N133"/>
    <mergeCell ref="P133:S133"/>
    <mergeCell ref="U133:X133"/>
    <mergeCell ref="A97:E97"/>
    <mergeCell ref="F97:J97"/>
    <mergeCell ref="K97:O97"/>
    <mergeCell ref="P97:T97"/>
    <mergeCell ref="U97:Y97"/>
    <mergeCell ref="AB97:AD97"/>
    <mergeCell ref="AE54:AF54"/>
    <mergeCell ref="AG54:AJ54"/>
    <mergeCell ref="A87:Y87"/>
    <mergeCell ref="A90:D90"/>
    <mergeCell ref="F90:I90"/>
    <mergeCell ref="K90:N90"/>
    <mergeCell ref="P90:S90"/>
    <mergeCell ref="U90:X90"/>
    <mergeCell ref="A54:E54"/>
    <mergeCell ref="F54:J54"/>
    <mergeCell ref="K54:O54"/>
    <mergeCell ref="P54:T54"/>
    <mergeCell ref="U54:Y54"/>
    <mergeCell ref="AB54:AD54"/>
    <mergeCell ref="AE11:AF11"/>
    <mergeCell ref="AG11:AJ11"/>
    <mergeCell ref="A44:Y44"/>
    <mergeCell ref="A47:D47"/>
    <mergeCell ref="F47:I47"/>
    <mergeCell ref="K47:N47"/>
    <mergeCell ref="P47:S47"/>
    <mergeCell ref="U47:X47"/>
    <mergeCell ref="A11:E11"/>
    <mergeCell ref="F11:J11"/>
    <mergeCell ref="K11:O11"/>
    <mergeCell ref="P11:T11"/>
    <mergeCell ref="U11:Y11"/>
    <mergeCell ref="AB11:AD11"/>
    <mergeCell ref="A1:Y1"/>
    <mergeCell ref="A4:D4"/>
    <mergeCell ref="F4:I4"/>
    <mergeCell ref="K4:N4"/>
    <mergeCell ref="P4:S4"/>
    <mergeCell ref="U4:X4"/>
  </mergeCells>
  <conditionalFormatting sqref="M12:N14">
    <cfRule type="expression" dxfId="452" priority="452">
      <formula>$N$12="LA"</formula>
    </cfRule>
  </conditionalFormatting>
  <conditionalFormatting sqref="M12:N16">
    <cfRule type="expression" dxfId="451" priority="451">
      <formula>$N$12="TR"</formula>
    </cfRule>
  </conditionalFormatting>
  <conditionalFormatting sqref="O12:O16">
    <cfRule type="expression" dxfId="450" priority="450">
      <formula>$O$12="EF"</formula>
    </cfRule>
  </conditionalFormatting>
  <conditionalFormatting sqref="K27:L29">
    <cfRule type="expression" dxfId="449" priority="449">
      <formula>$L$27="LA"</formula>
    </cfRule>
  </conditionalFormatting>
  <conditionalFormatting sqref="K27:L31">
    <cfRule type="expression" dxfId="448" priority="448">
      <formula>$L$27="TR"</formula>
    </cfRule>
  </conditionalFormatting>
  <conditionalFormatting sqref="K12:L14">
    <cfRule type="expression" dxfId="447" priority="447">
      <formula>$L$12="LA"</formula>
    </cfRule>
  </conditionalFormatting>
  <conditionalFormatting sqref="K12:L16">
    <cfRule type="expression" dxfId="446" priority="446">
      <formula>$L$12="TR"</formula>
    </cfRule>
  </conditionalFormatting>
  <conditionalFormatting sqref="K17:L19">
    <cfRule type="expression" dxfId="445" priority="445">
      <formula>$L$17="LA"</formula>
    </cfRule>
  </conditionalFormatting>
  <conditionalFormatting sqref="K17:L21">
    <cfRule type="expression" dxfId="444" priority="444">
      <formula>$L$17="TR"</formula>
    </cfRule>
  </conditionalFormatting>
  <conditionalFormatting sqref="K22:L24">
    <cfRule type="expression" dxfId="443" priority="443">
      <formula>$L$22="LA"</formula>
    </cfRule>
  </conditionalFormatting>
  <conditionalFormatting sqref="K22:L26">
    <cfRule type="expression" dxfId="442" priority="442">
      <formula>$L$22="TR"</formula>
    </cfRule>
  </conditionalFormatting>
  <conditionalFormatting sqref="K32:L34">
    <cfRule type="expression" dxfId="441" priority="441">
      <formula>$L$32="LA"</formula>
    </cfRule>
  </conditionalFormatting>
  <conditionalFormatting sqref="K32:L36">
    <cfRule type="expression" dxfId="440" priority="440">
      <formula>$L$32="TR"</formula>
    </cfRule>
  </conditionalFormatting>
  <conditionalFormatting sqref="K37:L39">
    <cfRule type="expression" dxfId="439" priority="439">
      <formula>$L$37="LA"</formula>
    </cfRule>
  </conditionalFormatting>
  <conditionalFormatting sqref="K37:L41">
    <cfRule type="expression" dxfId="438" priority="438">
      <formula>$L$37="TR"</formula>
    </cfRule>
  </conditionalFormatting>
  <conditionalFormatting sqref="P12:Q14">
    <cfRule type="expression" dxfId="437" priority="437">
      <formula>$Q$12="LA"</formula>
    </cfRule>
  </conditionalFormatting>
  <conditionalFormatting sqref="P12:Q16">
    <cfRule type="expression" dxfId="436" priority="436">
      <formula>$Q$12="TR"</formula>
    </cfRule>
  </conditionalFormatting>
  <conditionalFormatting sqref="P17:Q19">
    <cfRule type="expression" dxfId="435" priority="435">
      <formula>$Q$17="LA"</formula>
    </cfRule>
  </conditionalFormatting>
  <conditionalFormatting sqref="P17:Q21">
    <cfRule type="expression" dxfId="434" priority="434">
      <formula>$Q$17="TR"</formula>
    </cfRule>
  </conditionalFormatting>
  <conditionalFormatting sqref="P22:Q24">
    <cfRule type="expression" dxfId="433" priority="433">
      <formula>$Q$22="LA"</formula>
    </cfRule>
  </conditionalFormatting>
  <conditionalFormatting sqref="P22:Q26">
    <cfRule type="expression" dxfId="432" priority="432">
      <formula>$Q$22="TR"</formula>
    </cfRule>
  </conditionalFormatting>
  <conditionalFormatting sqref="P27:Q29">
    <cfRule type="expression" dxfId="431" priority="431">
      <formula>$Q$27="LA"</formula>
    </cfRule>
  </conditionalFormatting>
  <conditionalFormatting sqref="P27:Q31">
    <cfRule type="expression" dxfId="430" priority="430">
      <formula>$Q$27="TR"</formula>
    </cfRule>
  </conditionalFormatting>
  <conditionalFormatting sqref="P32:Q34">
    <cfRule type="expression" dxfId="429" priority="429">
      <formula>$Q$32="LA"</formula>
    </cfRule>
  </conditionalFormatting>
  <conditionalFormatting sqref="P32:Q36">
    <cfRule type="expression" dxfId="428" priority="428">
      <formula>$Q$32="TR"</formula>
    </cfRule>
  </conditionalFormatting>
  <conditionalFormatting sqref="P37:Q39">
    <cfRule type="expression" dxfId="427" priority="427">
      <formula>$Q$37="LA"</formula>
    </cfRule>
  </conditionalFormatting>
  <conditionalFormatting sqref="P37:Q41">
    <cfRule type="expression" dxfId="426" priority="426">
      <formula>$Q$37="TR"</formula>
    </cfRule>
  </conditionalFormatting>
  <conditionalFormatting sqref="U12:V14">
    <cfRule type="expression" dxfId="425" priority="425">
      <formula>$V$12="LA"</formula>
    </cfRule>
  </conditionalFormatting>
  <conditionalFormatting sqref="U12:V16">
    <cfRule type="expression" dxfId="424" priority="424">
      <formula>$V$12="TR"</formula>
    </cfRule>
  </conditionalFormatting>
  <conditionalFormatting sqref="U17:V19">
    <cfRule type="expression" dxfId="423" priority="423">
      <formula>$V$17="LA"</formula>
    </cfRule>
  </conditionalFormatting>
  <conditionalFormatting sqref="U17:V21">
    <cfRule type="expression" dxfId="422" priority="422">
      <formula>$V$17="TR"</formula>
    </cfRule>
  </conditionalFormatting>
  <conditionalFormatting sqref="U22:V24">
    <cfRule type="expression" dxfId="421" priority="421">
      <formula>$V$22="LA"</formula>
    </cfRule>
  </conditionalFormatting>
  <conditionalFormatting sqref="U22:V26">
    <cfRule type="expression" dxfId="420" priority="420">
      <formula>$V$22="TR"</formula>
    </cfRule>
  </conditionalFormatting>
  <conditionalFormatting sqref="U27:V29">
    <cfRule type="expression" dxfId="419" priority="419">
      <formula>$V$27="LA"</formula>
    </cfRule>
  </conditionalFormatting>
  <conditionalFormatting sqref="U27:V31">
    <cfRule type="expression" dxfId="418" priority="418">
      <formula>$V$27="TR"</formula>
    </cfRule>
  </conditionalFormatting>
  <conditionalFormatting sqref="U32:V34">
    <cfRule type="expression" dxfId="417" priority="417">
      <formula>$V$32="LA"</formula>
    </cfRule>
  </conditionalFormatting>
  <conditionalFormatting sqref="U32:V36">
    <cfRule type="expression" dxfId="416" priority="416">
      <formula>$V$32="TR"</formula>
    </cfRule>
  </conditionalFormatting>
  <conditionalFormatting sqref="U37:V39">
    <cfRule type="expression" dxfId="415" priority="415">
      <formula>$V$37="LA"</formula>
    </cfRule>
  </conditionalFormatting>
  <conditionalFormatting sqref="U37:V41">
    <cfRule type="expression" dxfId="414" priority="414">
      <formula>$V$37="TR"</formula>
    </cfRule>
  </conditionalFormatting>
  <conditionalFormatting sqref="M17:N19">
    <cfRule type="expression" dxfId="413" priority="413">
      <formula>$N$17="LA"</formula>
    </cfRule>
  </conditionalFormatting>
  <conditionalFormatting sqref="M17:N21">
    <cfRule type="expression" dxfId="412" priority="412">
      <formula>$N$17="TR"</formula>
    </cfRule>
  </conditionalFormatting>
  <conditionalFormatting sqref="M22:N24">
    <cfRule type="expression" dxfId="411" priority="411">
      <formula>$N$22="LA"</formula>
    </cfRule>
  </conditionalFormatting>
  <conditionalFormatting sqref="M22:N26">
    <cfRule type="expression" dxfId="410" priority="410">
      <formula>$N$22="TR"</formula>
    </cfRule>
  </conditionalFormatting>
  <conditionalFormatting sqref="M27:N29">
    <cfRule type="expression" dxfId="409" priority="409">
      <formula>$N$27="LA"</formula>
    </cfRule>
  </conditionalFormatting>
  <conditionalFormatting sqref="M27:N31">
    <cfRule type="expression" dxfId="408" priority="408">
      <formula>$N$27="TR"</formula>
    </cfRule>
  </conditionalFormatting>
  <conditionalFormatting sqref="M32:N34">
    <cfRule type="expression" dxfId="407" priority="407">
      <formula>$N$32="LA"</formula>
    </cfRule>
  </conditionalFormatting>
  <conditionalFormatting sqref="M32:N36">
    <cfRule type="expression" dxfId="406" priority="406">
      <formula>$N$32="TR"</formula>
    </cfRule>
  </conditionalFormatting>
  <conditionalFormatting sqref="M37:N39">
    <cfRule type="expression" dxfId="405" priority="405">
      <formula>$N$37="LA"</formula>
    </cfRule>
  </conditionalFormatting>
  <conditionalFormatting sqref="M37:N41">
    <cfRule type="expression" dxfId="404" priority="404">
      <formula>$N$37="TR"</formula>
    </cfRule>
  </conditionalFormatting>
  <conditionalFormatting sqref="R12:S14">
    <cfRule type="expression" dxfId="403" priority="403">
      <formula>$S$12="LA"</formula>
    </cfRule>
  </conditionalFormatting>
  <conditionalFormatting sqref="R12:S16">
    <cfRule type="expression" dxfId="402" priority="402">
      <formula>$S$12="TR"</formula>
    </cfRule>
  </conditionalFormatting>
  <conditionalFormatting sqref="R17:S19">
    <cfRule type="expression" dxfId="401" priority="401">
      <formula>$S$17="LA"</formula>
    </cfRule>
  </conditionalFormatting>
  <conditionalFormatting sqref="R17:S21">
    <cfRule type="expression" dxfId="400" priority="400">
      <formula>$S$17="TR"</formula>
    </cfRule>
  </conditionalFormatting>
  <conditionalFormatting sqref="R22:S24">
    <cfRule type="expression" dxfId="399" priority="399">
      <formula>$S$22="LA"</formula>
    </cfRule>
  </conditionalFormatting>
  <conditionalFormatting sqref="R22:S26">
    <cfRule type="expression" dxfId="398" priority="398">
      <formula>$S$22="TR"</formula>
    </cfRule>
  </conditionalFormatting>
  <conditionalFormatting sqref="R27:S29">
    <cfRule type="expression" dxfId="397" priority="397">
      <formula>$S$27="LA"</formula>
    </cfRule>
  </conditionalFormatting>
  <conditionalFormatting sqref="R27:S31">
    <cfRule type="expression" dxfId="396" priority="396">
      <formula>$S$27="TR"</formula>
    </cfRule>
  </conditionalFormatting>
  <conditionalFormatting sqref="R32:S34">
    <cfRule type="expression" dxfId="395" priority="395">
      <formula>$S$32="LA"</formula>
    </cfRule>
  </conditionalFormatting>
  <conditionalFormatting sqref="R32:S36">
    <cfRule type="expression" dxfId="394" priority="394">
      <formula>$S$32="TR"</formula>
    </cfRule>
  </conditionalFormatting>
  <conditionalFormatting sqref="R37:S39">
    <cfRule type="expression" dxfId="393" priority="393">
      <formula>$S$37="LA"</formula>
    </cfRule>
  </conditionalFormatting>
  <conditionalFormatting sqref="R37:S41">
    <cfRule type="expression" dxfId="392" priority="392">
      <formula>$S$37="TR"</formula>
    </cfRule>
  </conditionalFormatting>
  <conditionalFormatting sqref="W12:X14">
    <cfRule type="expression" dxfId="391" priority="391">
      <formula>$X$12="LA"</formula>
    </cfRule>
  </conditionalFormatting>
  <conditionalFormatting sqref="W12:X16">
    <cfRule type="expression" dxfId="390" priority="390">
      <formula>$X$12="TR"</formula>
    </cfRule>
  </conditionalFormatting>
  <conditionalFormatting sqref="W17:X19">
    <cfRule type="expression" dxfId="389" priority="389">
      <formula>$X$17="LA"</formula>
    </cfRule>
  </conditionalFormatting>
  <conditionalFormatting sqref="W17:X21">
    <cfRule type="expression" dxfId="388" priority="388">
      <formula>$X$17="TR"</formula>
    </cfRule>
  </conditionalFormatting>
  <conditionalFormatting sqref="W22:X24">
    <cfRule type="expression" dxfId="387" priority="387">
      <formula>$X$22="LA"</formula>
    </cfRule>
  </conditionalFormatting>
  <conditionalFormatting sqref="W22:X26">
    <cfRule type="expression" dxfId="386" priority="386">
      <formula>$X$22="TR"</formula>
    </cfRule>
  </conditionalFormatting>
  <conditionalFormatting sqref="W27:X29">
    <cfRule type="expression" dxfId="385" priority="385">
      <formula>$X$27="LA"</formula>
    </cfRule>
  </conditionalFormatting>
  <conditionalFormatting sqref="W27:X31">
    <cfRule type="expression" dxfId="384" priority="384">
      <formula>$X$27="TR"</formula>
    </cfRule>
  </conditionalFormatting>
  <conditionalFormatting sqref="W32:X34">
    <cfRule type="expression" dxfId="383" priority="383">
      <formula>$X$32="LA"</formula>
    </cfRule>
  </conditionalFormatting>
  <conditionalFormatting sqref="W32:X36">
    <cfRule type="expression" dxfId="382" priority="382">
      <formula>$X$32="TR"</formula>
    </cfRule>
  </conditionalFormatting>
  <conditionalFormatting sqref="W37:X39">
    <cfRule type="expression" dxfId="381" priority="381">
      <formula>$X$37="LA"</formula>
    </cfRule>
  </conditionalFormatting>
  <conditionalFormatting sqref="W37:X41">
    <cfRule type="expression" dxfId="380" priority="380">
      <formula>$X$37="TR"</formula>
    </cfRule>
  </conditionalFormatting>
  <conditionalFormatting sqref="O17:O21">
    <cfRule type="expression" dxfId="379" priority="379">
      <formula>$O$17="EF"</formula>
    </cfRule>
  </conditionalFormatting>
  <conditionalFormatting sqref="O22:O26">
    <cfRule type="expression" dxfId="378" priority="378">
      <formula>$O$22="EF"</formula>
    </cfRule>
  </conditionalFormatting>
  <conditionalFormatting sqref="O27:O31">
    <cfRule type="expression" dxfId="377" priority="377">
      <formula>$O$27="EF"</formula>
    </cfRule>
  </conditionalFormatting>
  <conditionalFormatting sqref="O32:O36">
    <cfRule type="expression" dxfId="376" priority="376">
      <formula>$O$32="EF"</formula>
    </cfRule>
  </conditionalFormatting>
  <conditionalFormatting sqref="O37:O41">
    <cfRule type="expression" dxfId="375" priority="375">
      <formula>$O$37="EF"</formula>
    </cfRule>
  </conditionalFormatting>
  <conditionalFormatting sqref="T12:T16">
    <cfRule type="expression" dxfId="374" priority="374">
      <formula>$T$12="EF"</formula>
    </cfRule>
  </conditionalFormatting>
  <conditionalFormatting sqref="T17:T21">
    <cfRule type="expression" dxfId="373" priority="373">
      <formula>$T$17="EF"</formula>
    </cfRule>
  </conditionalFormatting>
  <conditionalFormatting sqref="T22:T26">
    <cfRule type="expression" dxfId="372" priority="372">
      <formula>$T$22="EF"</formula>
    </cfRule>
  </conditionalFormatting>
  <conditionalFormatting sqref="T27:T31">
    <cfRule type="expression" dxfId="371" priority="371">
      <formula>$T$27="EF"</formula>
    </cfRule>
  </conditionalFormatting>
  <conditionalFormatting sqref="T32:T36">
    <cfRule type="expression" dxfId="370" priority="370">
      <formula>$T$32="EF"</formula>
    </cfRule>
  </conditionalFormatting>
  <conditionalFormatting sqref="T37:T41">
    <cfRule type="expression" dxfId="369" priority="369">
      <formula>$T$37="EF"</formula>
    </cfRule>
  </conditionalFormatting>
  <conditionalFormatting sqref="Y12:Y16">
    <cfRule type="expression" dxfId="368" priority="368">
      <formula>$Y$12="EF"</formula>
    </cfRule>
  </conditionalFormatting>
  <conditionalFormatting sqref="Y17:Y21">
    <cfRule type="expression" dxfId="367" priority="367">
      <formula>$Y$17="EF"</formula>
    </cfRule>
  </conditionalFormatting>
  <conditionalFormatting sqref="Y22:Y26">
    <cfRule type="expression" dxfId="366" priority="366">
      <formula>$Y$22="EF"</formula>
    </cfRule>
  </conditionalFormatting>
  <conditionalFormatting sqref="Y27:Y31">
    <cfRule type="expression" dxfId="365" priority="365">
      <formula>$Y$27="EF"</formula>
    </cfRule>
  </conditionalFormatting>
  <conditionalFormatting sqref="Y32:Y36">
    <cfRule type="expression" dxfId="364" priority="364">
      <formula>$Y$32="EF"</formula>
    </cfRule>
  </conditionalFormatting>
  <conditionalFormatting sqref="Y37:Y41">
    <cfRule type="expression" dxfId="363" priority="363">
      <formula>$Y$37="EF"</formula>
    </cfRule>
  </conditionalFormatting>
  <conditionalFormatting sqref="K55:L57">
    <cfRule type="expression" dxfId="362" priority="362">
      <formula>$L$55="LA"</formula>
    </cfRule>
  </conditionalFormatting>
  <conditionalFormatting sqref="K55:L59">
    <cfRule type="expression" dxfId="361" priority="361">
      <formula>$L$55="TR"</formula>
    </cfRule>
  </conditionalFormatting>
  <conditionalFormatting sqref="K60:L62">
    <cfRule type="expression" dxfId="360" priority="360">
      <formula>$L$60="LA"</formula>
    </cfRule>
  </conditionalFormatting>
  <conditionalFormatting sqref="K60:L64">
    <cfRule type="expression" dxfId="359" priority="359">
      <formula>$L$60="TR"</formula>
    </cfRule>
  </conditionalFormatting>
  <conditionalFormatting sqref="K65:L67">
    <cfRule type="expression" dxfId="358" priority="358">
      <formula>$L$65="LA"</formula>
    </cfRule>
  </conditionalFormatting>
  <conditionalFormatting sqref="K65:L69">
    <cfRule type="expression" dxfId="357" priority="357">
      <formula>$L$65="TR"</formula>
    </cfRule>
  </conditionalFormatting>
  <conditionalFormatting sqref="K70:L72">
    <cfRule type="expression" dxfId="356" priority="356">
      <formula>$L$70="LA"</formula>
    </cfRule>
  </conditionalFormatting>
  <conditionalFormatting sqref="K70:L74">
    <cfRule type="expression" dxfId="355" priority="355">
      <formula>$L$70="TR"</formula>
    </cfRule>
  </conditionalFormatting>
  <conditionalFormatting sqref="K75:L77">
    <cfRule type="expression" dxfId="354" priority="354">
      <formula>$L$75="LA"</formula>
    </cfRule>
  </conditionalFormatting>
  <conditionalFormatting sqref="K75:L79">
    <cfRule type="expression" dxfId="353" priority="353">
      <formula>$L$75="TR"</formula>
    </cfRule>
  </conditionalFormatting>
  <conditionalFormatting sqref="K80:L82">
    <cfRule type="expression" dxfId="352" priority="352">
      <formula>$L$80="LA"</formula>
    </cfRule>
  </conditionalFormatting>
  <conditionalFormatting sqref="K80:L84">
    <cfRule type="expression" dxfId="351" priority="351">
      <formula>$L$80="TR"</formula>
    </cfRule>
  </conditionalFormatting>
  <conditionalFormatting sqref="P55:Q57">
    <cfRule type="expression" dxfId="350" priority="350">
      <formula>$Q$55="LA"</formula>
    </cfRule>
  </conditionalFormatting>
  <conditionalFormatting sqref="P55:Q59">
    <cfRule type="expression" dxfId="349" priority="349">
      <formula>$Q$55="TR"</formula>
    </cfRule>
  </conditionalFormatting>
  <conditionalFormatting sqref="P60:Q62">
    <cfRule type="expression" dxfId="348" priority="348">
      <formula>$Q$60="LA"</formula>
    </cfRule>
  </conditionalFormatting>
  <conditionalFormatting sqref="P60:Q64">
    <cfRule type="expression" dxfId="347" priority="347">
      <formula>$Q$60="TR"</formula>
    </cfRule>
  </conditionalFormatting>
  <conditionalFormatting sqref="P65:Q67">
    <cfRule type="expression" dxfId="346" priority="346">
      <formula>$Q$65="LA"</formula>
    </cfRule>
  </conditionalFormatting>
  <conditionalFormatting sqref="P65:Q69">
    <cfRule type="expression" dxfId="345" priority="345">
      <formula>$Q$65="TR"</formula>
    </cfRule>
  </conditionalFormatting>
  <conditionalFormatting sqref="P70:Q72">
    <cfRule type="expression" dxfId="344" priority="344">
      <formula>$Q$70="LA"</formula>
    </cfRule>
  </conditionalFormatting>
  <conditionalFormatting sqref="P70:Q74">
    <cfRule type="expression" dxfId="343" priority="343">
      <formula>$Q$70="TR"</formula>
    </cfRule>
  </conditionalFormatting>
  <conditionalFormatting sqref="P75:Q77">
    <cfRule type="expression" dxfId="342" priority="342">
      <formula>$Q$75="LA"</formula>
    </cfRule>
  </conditionalFormatting>
  <conditionalFormatting sqref="P75:Q79">
    <cfRule type="expression" dxfId="341" priority="341">
      <formula>$Q$75="TR"</formula>
    </cfRule>
  </conditionalFormatting>
  <conditionalFormatting sqref="P80:Q82">
    <cfRule type="expression" dxfId="340" priority="340">
      <formula>$Q$80="LA"</formula>
    </cfRule>
  </conditionalFormatting>
  <conditionalFormatting sqref="P80:Q84">
    <cfRule type="expression" dxfId="339" priority="339">
      <formula>$Q$80="TR"</formula>
    </cfRule>
  </conditionalFormatting>
  <conditionalFormatting sqref="U55:V57">
    <cfRule type="expression" dxfId="338" priority="338">
      <formula>$V$55="LA"</formula>
    </cfRule>
  </conditionalFormatting>
  <conditionalFormatting sqref="U55:V59">
    <cfRule type="expression" dxfId="337" priority="337">
      <formula>$V$55="TR"</formula>
    </cfRule>
  </conditionalFormatting>
  <conditionalFormatting sqref="U60:V62">
    <cfRule type="expression" dxfId="336" priority="336">
      <formula>$V$60="LA"</formula>
    </cfRule>
  </conditionalFormatting>
  <conditionalFormatting sqref="U60:V64">
    <cfRule type="expression" dxfId="335" priority="335">
      <formula>$V$60="TR"</formula>
    </cfRule>
  </conditionalFormatting>
  <conditionalFormatting sqref="U65:V67">
    <cfRule type="expression" dxfId="334" priority="334">
      <formula>$V$65="TR"</formula>
    </cfRule>
  </conditionalFormatting>
  <conditionalFormatting sqref="U65:V69">
    <cfRule type="expression" dxfId="333" priority="333">
      <formula>$V$65="TR"</formula>
    </cfRule>
  </conditionalFormatting>
  <conditionalFormatting sqref="U70:V72">
    <cfRule type="expression" dxfId="332" priority="332">
      <formula>$V$70="LA"</formula>
    </cfRule>
  </conditionalFormatting>
  <conditionalFormatting sqref="U70:V74">
    <cfRule type="expression" dxfId="331" priority="331">
      <formula>$V$70="TR"</formula>
    </cfRule>
  </conditionalFormatting>
  <conditionalFormatting sqref="U75:V77">
    <cfRule type="expression" dxfId="330" priority="330">
      <formula>$V$75="LA"</formula>
    </cfRule>
  </conditionalFormatting>
  <conditionalFormatting sqref="U75:V79">
    <cfRule type="expression" dxfId="329" priority="329">
      <formula>$V$75="TR"</formula>
    </cfRule>
  </conditionalFormatting>
  <conditionalFormatting sqref="U80:V82">
    <cfRule type="expression" dxfId="328" priority="328">
      <formula>$V$80="LA"</formula>
    </cfRule>
  </conditionalFormatting>
  <conditionalFormatting sqref="U80:V84">
    <cfRule type="expression" dxfId="327" priority="327">
      <formula>$V$80="TR"</formula>
    </cfRule>
  </conditionalFormatting>
  <conditionalFormatting sqref="M55:N57">
    <cfRule type="expression" dxfId="326" priority="326">
      <formula>$N$55="LA"</formula>
    </cfRule>
  </conditionalFormatting>
  <conditionalFormatting sqref="M55:N59">
    <cfRule type="expression" dxfId="325" priority="325">
      <formula>$N$55="TR"</formula>
    </cfRule>
  </conditionalFormatting>
  <conditionalFormatting sqref="M60:N62">
    <cfRule type="expression" dxfId="324" priority="324">
      <formula>$N$60="LA"</formula>
    </cfRule>
  </conditionalFormatting>
  <conditionalFormatting sqref="M60:N64">
    <cfRule type="expression" dxfId="323" priority="323">
      <formula>$N$60="TR"</formula>
    </cfRule>
  </conditionalFormatting>
  <conditionalFormatting sqref="M65:N67">
    <cfRule type="expression" dxfId="322" priority="322">
      <formula>$N$65="LA"</formula>
    </cfRule>
  </conditionalFormatting>
  <conditionalFormatting sqref="M65:N69">
    <cfRule type="expression" dxfId="321" priority="321">
      <formula>$N$65="TR"</formula>
    </cfRule>
  </conditionalFormatting>
  <conditionalFormatting sqref="M70:N72">
    <cfRule type="expression" dxfId="320" priority="320">
      <formula>$N$70="LA"</formula>
    </cfRule>
  </conditionalFormatting>
  <conditionalFormatting sqref="M70:N74">
    <cfRule type="expression" dxfId="319" priority="319">
      <formula>$N$70="TR"</formula>
    </cfRule>
  </conditionalFormatting>
  <conditionalFormatting sqref="M75:N77">
    <cfRule type="expression" dxfId="318" priority="318">
      <formula>$N$75="LA"</formula>
    </cfRule>
  </conditionalFormatting>
  <conditionalFormatting sqref="M75:N79">
    <cfRule type="expression" dxfId="317" priority="317">
      <formula>$N$75="TR"</formula>
    </cfRule>
  </conditionalFormatting>
  <conditionalFormatting sqref="M80:N82">
    <cfRule type="expression" dxfId="316" priority="316">
      <formula>$N$80="LA"</formula>
    </cfRule>
  </conditionalFormatting>
  <conditionalFormatting sqref="M80:N84">
    <cfRule type="expression" dxfId="315" priority="315">
      <formula>$N$80="TR"</formula>
    </cfRule>
  </conditionalFormatting>
  <conditionalFormatting sqref="R55:S57">
    <cfRule type="expression" dxfId="314" priority="314">
      <formula>$S$55="LA"</formula>
    </cfRule>
  </conditionalFormatting>
  <conditionalFormatting sqref="R55:S59">
    <cfRule type="expression" dxfId="313" priority="313">
      <formula>$S$55="TR"</formula>
    </cfRule>
  </conditionalFormatting>
  <conditionalFormatting sqref="R60:S62">
    <cfRule type="expression" dxfId="312" priority="312">
      <formula>$S$60="LA"</formula>
    </cfRule>
  </conditionalFormatting>
  <conditionalFormatting sqref="R60:S64">
    <cfRule type="expression" dxfId="311" priority="311">
      <formula>$S$60="TR"</formula>
    </cfRule>
  </conditionalFormatting>
  <conditionalFormatting sqref="R65:S67">
    <cfRule type="expression" dxfId="310" priority="310">
      <formula>$S$65="LA"</formula>
    </cfRule>
  </conditionalFormatting>
  <conditionalFormatting sqref="R65:S69">
    <cfRule type="expression" dxfId="309" priority="309">
      <formula>$S$65="TR"</formula>
    </cfRule>
  </conditionalFormatting>
  <conditionalFormatting sqref="R70:S72">
    <cfRule type="expression" dxfId="308" priority="308">
      <formula>$S$70="LA"</formula>
    </cfRule>
  </conditionalFormatting>
  <conditionalFormatting sqref="R70:S74">
    <cfRule type="expression" dxfId="307" priority="307">
      <formula>$S$70="TR"</formula>
    </cfRule>
  </conditionalFormatting>
  <conditionalFormatting sqref="R75:S77">
    <cfRule type="expression" dxfId="306" priority="306">
      <formula>$S$75="LA"</formula>
    </cfRule>
  </conditionalFormatting>
  <conditionalFormatting sqref="R75:S79">
    <cfRule type="expression" dxfId="305" priority="305">
      <formula>$S$75="TR"</formula>
    </cfRule>
  </conditionalFormatting>
  <conditionalFormatting sqref="R80:S82">
    <cfRule type="expression" dxfId="304" priority="304">
      <formula>$S$80="LA"</formula>
    </cfRule>
  </conditionalFormatting>
  <conditionalFormatting sqref="R80:S84">
    <cfRule type="expression" dxfId="303" priority="303">
      <formula>$S$80="TR"</formula>
    </cfRule>
  </conditionalFormatting>
  <conditionalFormatting sqref="W55:X57">
    <cfRule type="expression" dxfId="302" priority="302">
      <formula>$X$55="LA"</formula>
    </cfRule>
  </conditionalFormatting>
  <conditionalFormatting sqref="W55:X59">
    <cfRule type="expression" dxfId="301" priority="301">
      <formula>$X$55="TR"</formula>
    </cfRule>
  </conditionalFormatting>
  <conditionalFormatting sqref="W60:X62">
    <cfRule type="expression" dxfId="300" priority="300">
      <formula>$X$60="LA"</formula>
    </cfRule>
  </conditionalFormatting>
  <conditionalFormatting sqref="W60:X64">
    <cfRule type="expression" dxfId="299" priority="299">
      <formula>$X$60="TR"</formula>
    </cfRule>
  </conditionalFormatting>
  <conditionalFormatting sqref="W65:X67">
    <cfRule type="expression" dxfId="298" priority="298">
      <formula>$X$65="LA"</formula>
    </cfRule>
  </conditionalFormatting>
  <conditionalFormatting sqref="W65:X69">
    <cfRule type="expression" dxfId="297" priority="297">
      <formula>$X$65="TR"</formula>
    </cfRule>
  </conditionalFormatting>
  <conditionalFormatting sqref="W70:X72">
    <cfRule type="expression" dxfId="296" priority="296">
      <formula>$X$70="LA"</formula>
    </cfRule>
  </conditionalFormatting>
  <conditionalFormatting sqref="W70:X74">
    <cfRule type="expression" dxfId="295" priority="295">
      <formula>$X$70="TR"</formula>
    </cfRule>
  </conditionalFormatting>
  <conditionalFormatting sqref="W75:X77">
    <cfRule type="expression" dxfId="294" priority="294">
      <formula>$X$75="LA"</formula>
    </cfRule>
  </conditionalFormatting>
  <conditionalFormatting sqref="W75:X79">
    <cfRule type="expression" dxfId="293" priority="293">
      <formula>$X$75="TR"</formula>
    </cfRule>
  </conditionalFormatting>
  <conditionalFormatting sqref="W80:X82">
    <cfRule type="expression" dxfId="292" priority="292">
      <formula>$X$80="LA"</formula>
    </cfRule>
  </conditionalFormatting>
  <conditionalFormatting sqref="W80:X84">
    <cfRule type="expression" dxfId="291" priority="291">
      <formula>$X$80="TR"</formula>
    </cfRule>
  </conditionalFormatting>
  <conditionalFormatting sqref="O55:O59">
    <cfRule type="expression" dxfId="290" priority="290">
      <formula>$O$55="EF"</formula>
    </cfRule>
  </conditionalFormatting>
  <conditionalFormatting sqref="O60:O64">
    <cfRule type="expression" dxfId="289" priority="289">
      <formula>$O$60="EF"</formula>
    </cfRule>
  </conditionalFormatting>
  <conditionalFormatting sqref="O65:O69">
    <cfRule type="expression" dxfId="288" priority="288">
      <formula>$O$65="EF"</formula>
    </cfRule>
  </conditionalFormatting>
  <conditionalFormatting sqref="O70:O74">
    <cfRule type="expression" dxfId="287" priority="287">
      <formula>$O$70="EF"</formula>
    </cfRule>
  </conditionalFormatting>
  <conditionalFormatting sqref="O75:O79">
    <cfRule type="expression" dxfId="286" priority="286">
      <formula>$O$75="EF"</formula>
    </cfRule>
  </conditionalFormatting>
  <conditionalFormatting sqref="O80:O84">
    <cfRule type="expression" dxfId="285" priority="285">
      <formula>$O$80="EF"</formula>
    </cfRule>
  </conditionalFormatting>
  <conditionalFormatting sqref="T55:T59">
    <cfRule type="expression" dxfId="284" priority="284">
      <formula>$T$55="EF"</formula>
    </cfRule>
  </conditionalFormatting>
  <conditionalFormatting sqref="T60:T64">
    <cfRule type="expression" dxfId="283" priority="283">
      <formula>$T$60="EF"</formula>
    </cfRule>
  </conditionalFormatting>
  <conditionalFormatting sqref="T65:T69">
    <cfRule type="expression" dxfId="282" priority="282">
      <formula>$T$65="EF"</formula>
    </cfRule>
  </conditionalFormatting>
  <conditionalFormatting sqref="T70:T74">
    <cfRule type="expression" dxfId="281" priority="281">
      <formula>$T$70="EF"</formula>
    </cfRule>
  </conditionalFormatting>
  <conditionalFormatting sqref="T75:T79">
    <cfRule type="expression" dxfId="280" priority="280">
      <formula>$T$75="EF"</formula>
    </cfRule>
  </conditionalFormatting>
  <conditionalFormatting sqref="T80:T84">
    <cfRule type="expression" dxfId="279" priority="279">
      <formula>$T$80="EF"</formula>
    </cfRule>
  </conditionalFormatting>
  <conditionalFormatting sqref="Y55:Y59">
    <cfRule type="expression" dxfId="278" priority="278">
      <formula>$Y$55="EF"</formula>
    </cfRule>
  </conditionalFormatting>
  <conditionalFormatting sqref="Y60:Y64">
    <cfRule type="expression" dxfId="277" priority="277">
      <formula>$Y$60="EF"</formula>
    </cfRule>
  </conditionalFormatting>
  <conditionalFormatting sqref="Y65:Y69">
    <cfRule type="expression" dxfId="276" priority="276">
      <formula>$Y$65="EF"</formula>
    </cfRule>
  </conditionalFormatting>
  <conditionalFormatting sqref="Y70:Y74">
    <cfRule type="expression" dxfId="275" priority="275">
      <formula>$Y$70="EF"</formula>
    </cfRule>
  </conditionalFormatting>
  <conditionalFormatting sqref="Y75:Y79">
    <cfRule type="expression" dxfId="274" priority="274">
      <formula>$Y$75="EF"</formula>
    </cfRule>
  </conditionalFormatting>
  <conditionalFormatting sqref="Y80:Y84">
    <cfRule type="expression" dxfId="273" priority="273">
      <formula>$Y$80="EF"</formula>
    </cfRule>
  </conditionalFormatting>
  <conditionalFormatting sqref="K98:L100">
    <cfRule type="expression" dxfId="272" priority="272">
      <formula>$L$98="LA"</formula>
    </cfRule>
  </conditionalFormatting>
  <conditionalFormatting sqref="K98:L102">
    <cfRule type="expression" dxfId="271" priority="271">
      <formula>$L$98="TR"</formula>
    </cfRule>
  </conditionalFormatting>
  <conditionalFormatting sqref="K103:L105">
    <cfRule type="expression" dxfId="270" priority="270">
      <formula>$L$103="LA"</formula>
    </cfRule>
  </conditionalFormatting>
  <conditionalFormatting sqref="K103:L107">
    <cfRule type="expression" dxfId="269" priority="269">
      <formula>$L$103="TR"</formula>
    </cfRule>
  </conditionalFormatting>
  <conditionalFormatting sqref="K108:L110">
    <cfRule type="expression" dxfId="268" priority="268">
      <formula>$L$108="LA"</formula>
    </cfRule>
  </conditionalFormatting>
  <conditionalFormatting sqref="K108:L112">
    <cfRule type="expression" dxfId="267" priority="267">
      <formula>$L$108="TR"</formula>
    </cfRule>
  </conditionalFormatting>
  <conditionalFormatting sqref="K113:L115">
    <cfRule type="expression" dxfId="266" priority="266">
      <formula>$L$113="LA"</formula>
    </cfRule>
  </conditionalFormatting>
  <conditionalFormatting sqref="K113:L117">
    <cfRule type="expression" dxfId="265" priority="265">
      <formula>$L$113="TR"</formula>
    </cfRule>
  </conditionalFormatting>
  <conditionalFormatting sqref="K118:L120">
    <cfRule type="expression" dxfId="264" priority="264">
      <formula>$L$118="LA"</formula>
    </cfRule>
  </conditionalFormatting>
  <conditionalFormatting sqref="K118:L122">
    <cfRule type="expression" dxfId="263" priority="263">
      <formula>$L$118="TR"</formula>
    </cfRule>
  </conditionalFormatting>
  <conditionalFormatting sqref="K123:L125">
    <cfRule type="expression" dxfId="262" priority="262">
      <formula>$L$123="LA"</formula>
    </cfRule>
  </conditionalFormatting>
  <conditionalFormatting sqref="K123:L127">
    <cfRule type="expression" dxfId="261" priority="261">
      <formula>$L$123="TR"</formula>
    </cfRule>
  </conditionalFormatting>
  <conditionalFormatting sqref="P98:Q100">
    <cfRule type="expression" dxfId="260" priority="260">
      <formula>$Q$98="LA"</formula>
    </cfRule>
  </conditionalFormatting>
  <conditionalFormatting sqref="P98:Q102">
    <cfRule type="expression" dxfId="259" priority="259">
      <formula>$Q$98="TR"</formula>
    </cfRule>
  </conditionalFormatting>
  <conditionalFormatting sqref="P103:Q105">
    <cfRule type="expression" dxfId="258" priority="258">
      <formula>$Q$103="LA"</formula>
    </cfRule>
  </conditionalFormatting>
  <conditionalFormatting sqref="P103:Q107">
    <cfRule type="expression" dxfId="257" priority="257">
      <formula>$Q$103="TR"</formula>
    </cfRule>
  </conditionalFormatting>
  <conditionalFormatting sqref="P108:Q110">
    <cfRule type="expression" dxfId="256" priority="256">
      <formula>$Q$108="LA"</formula>
    </cfRule>
  </conditionalFormatting>
  <conditionalFormatting sqref="P108:Q112">
    <cfRule type="expression" dxfId="255" priority="255">
      <formula>$Q$108="TR"</formula>
    </cfRule>
  </conditionalFormatting>
  <conditionalFormatting sqref="P113:Q115">
    <cfRule type="expression" dxfId="254" priority="254">
      <formula>$Q$113="LA"</formula>
    </cfRule>
  </conditionalFormatting>
  <conditionalFormatting sqref="P113:Q117">
    <cfRule type="expression" dxfId="253" priority="253">
      <formula>$Q$113="TR"</formula>
    </cfRule>
  </conditionalFormatting>
  <conditionalFormatting sqref="P118:Q120">
    <cfRule type="expression" dxfId="252" priority="252">
      <formula>$Q$118="LA"</formula>
    </cfRule>
  </conditionalFormatting>
  <conditionalFormatting sqref="P118:Q122">
    <cfRule type="expression" dxfId="251" priority="251">
      <formula>$Q$118="TR"</formula>
    </cfRule>
  </conditionalFormatting>
  <conditionalFormatting sqref="P123:Q125">
    <cfRule type="expression" dxfId="250" priority="250">
      <formula>$Q$123="LA"</formula>
    </cfRule>
  </conditionalFormatting>
  <conditionalFormatting sqref="P123:Q127">
    <cfRule type="expression" dxfId="249" priority="249">
      <formula>$Q$123="TR"</formula>
    </cfRule>
  </conditionalFormatting>
  <conditionalFormatting sqref="U98:V100">
    <cfRule type="expression" dxfId="248" priority="248">
      <formula>$V$98="LA"</formula>
    </cfRule>
  </conditionalFormatting>
  <conditionalFormatting sqref="U98:V102">
    <cfRule type="expression" dxfId="247" priority="247">
      <formula>$V$98="TR"</formula>
    </cfRule>
  </conditionalFormatting>
  <conditionalFormatting sqref="U103:V105">
    <cfRule type="expression" dxfId="246" priority="246">
      <formula>$V$103="LA"</formula>
    </cfRule>
  </conditionalFormatting>
  <conditionalFormatting sqref="U103:V107">
    <cfRule type="expression" dxfId="245" priority="245">
      <formula>$V$103="TR"</formula>
    </cfRule>
  </conditionalFormatting>
  <conditionalFormatting sqref="U108:V110">
    <cfRule type="expression" dxfId="244" priority="244">
      <formula>$V$108="LA"</formula>
    </cfRule>
  </conditionalFormatting>
  <conditionalFormatting sqref="U108:V112">
    <cfRule type="expression" dxfId="243" priority="243">
      <formula>$V$108="TR"</formula>
    </cfRule>
  </conditionalFormatting>
  <conditionalFormatting sqref="U113:V115">
    <cfRule type="expression" dxfId="242" priority="242">
      <formula>$V$113="LA"</formula>
    </cfRule>
  </conditionalFormatting>
  <conditionalFormatting sqref="U113:V117">
    <cfRule type="expression" dxfId="241" priority="241">
      <formula>$V$113="TR"</formula>
    </cfRule>
  </conditionalFormatting>
  <conditionalFormatting sqref="U118:V120">
    <cfRule type="expression" dxfId="240" priority="240">
      <formula>$V$118="LA"</formula>
    </cfRule>
  </conditionalFormatting>
  <conditionalFormatting sqref="U118:V122">
    <cfRule type="expression" dxfId="239" priority="239">
      <formula>$V$118="TR"</formula>
    </cfRule>
  </conditionalFormatting>
  <conditionalFormatting sqref="U123:V125">
    <cfRule type="expression" dxfId="238" priority="238">
      <formula>$V$123="LA"</formula>
    </cfRule>
  </conditionalFormatting>
  <conditionalFormatting sqref="U123:V127">
    <cfRule type="expression" dxfId="237" priority="237">
      <formula>$V$123="TR"</formula>
    </cfRule>
  </conditionalFormatting>
  <conditionalFormatting sqref="M98:N100">
    <cfRule type="expression" dxfId="236" priority="236">
      <formula>$N$98="LA"</formula>
    </cfRule>
  </conditionalFormatting>
  <conditionalFormatting sqref="M98:N102">
    <cfRule type="expression" dxfId="235" priority="235">
      <formula>$N$98="TR"</formula>
    </cfRule>
  </conditionalFormatting>
  <conditionalFormatting sqref="M103:N105">
    <cfRule type="expression" dxfId="234" priority="234">
      <formula>$N$103="LA"</formula>
    </cfRule>
  </conditionalFormatting>
  <conditionalFormatting sqref="M103:N107">
    <cfRule type="expression" dxfId="233" priority="233">
      <formula>$N$103="TR"</formula>
    </cfRule>
  </conditionalFormatting>
  <conditionalFormatting sqref="M108:N110">
    <cfRule type="expression" dxfId="232" priority="232">
      <formula>$N$108="LA"</formula>
    </cfRule>
  </conditionalFormatting>
  <conditionalFormatting sqref="M108:N112">
    <cfRule type="expression" dxfId="231" priority="231">
      <formula>$N$108="TR"</formula>
    </cfRule>
  </conditionalFormatting>
  <conditionalFormatting sqref="M113:N115">
    <cfRule type="expression" dxfId="230" priority="230">
      <formula>$N$113="LA"</formula>
    </cfRule>
  </conditionalFormatting>
  <conditionalFormatting sqref="M113:N117">
    <cfRule type="expression" dxfId="229" priority="229">
      <formula>$N$113="TR"</formula>
    </cfRule>
  </conditionalFormatting>
  <conditionalFormatting sqref="M118:N120">
    <cfRule type="expression" dxfId="228" priority="228">
      <formula>$N$118="LA"</formula>
    </cfRule>
  </conditionalFormatting>
  <conditionalFormatting sqref="M118:N122">
    <cfRule type="expression" dxfId="227" priority="227">
      <formula>$N$118="TR"</formula>
    </cfRule>
  </conditionalFormatting>
  <conditionalFormatting sqref="M123:N125">
    <cfRule type="expression" dxfId="226" priority="226">
      <formula>$N$123="LA"</formula>
    </cfRule>
  </conditionalFormatting>
  <conditionalFormatting sqref="M123:N127">
    <cfRule type="expression" dxfId="225" priority="225">
      <formula>$N$123="TR"</formula>
    </cfRule>
  </conditionalFormatting>
  <conditionalFormatting sqref="R98:S100">
    <cfRule type="expression" dxfId="224" priority="224">
      <formula>$S$98="LA"</formula>
    </cfRule>
  </conditionalFormatting>
  <conditionalFormatting sqref="R98:S102">
    <cfRule type="expression" dxfId="223" priority="223">
      <formula>$S$98="TR"</formula>
    </cfRule>
  </conditionalFormatting>
  <conditionalFormatting sqref="R103:S105">
    <cfRule type="expression" dxfId="222" priority="222">
      <formula>$S$103="LA"</formula>
    </cfRule>
  </conditionalFormatting>
  <conditionalFormatting sqref="R103:S107">
    <cfRule type="expression" dxfId="221" priority="221">
      <formula>$S$103="TR"</formula>
    </cfRule>
  </conditionalFormatting>
  <conditionalFormatting sqref="R108:S110">
    <cfRule type="expression" dxfId="220" priority="220">
      <formula>$S$108="LA"</formula>
    </cfRule>
  </conditionalFormatting>
  <conditionalFormatting sqref="R108:S112">
    <cfRule type="expression" dxfId="219" priority="219">
      <formula>$S$108="TR"</formula>
    </cfRule>
  </conditionalFormatting>
  <conditionalFormatting sqref="R113:S115">
    <cfRule type="expression" dxfId="218" priority="218">
      <formula>$S$113="LA"</formula>
    </cfRule>
  </conditionalFormatting>
  <conditionalFormatting sqref="R113:S117">
    <cfRule type="expression" dxfId="217" priority="217">
      <formula>$S$113="TR"</formula>
    </cfRule>
  </conditionalFormatting>
  <conditionalFormatting sqref="R118:S120">
    <cfRule type="expression" dxfId="216" priority="216">
      <formula>$S$118="LA"</formula>
    </cfRule>
  </conditionalFormatting>
  <conditionalFormatting sqref="R118:S122">
    <cfRule type="expression" dxfId="215" priority="215">
      <formula>$S$118="TR"</formula>
    </cfRule>
  </conditionalFormatting>
  <conditionalFormatting sqref="R123:S125">
    <cfRule type="expression" dxfId="214" priority="214">
      <formula>$S$123="LA"</formula>
    </cfRule>
  </conditionalFormatting>
  <conditionalFormatting sqref="R123:S127">
    <cfRule type="expression" dxfId="213" priority="213">
      <formula>$S$123="TR"</formula>
    </cfRule>
  </conditionalFormatting>
  <conditionalFormatting sqref="W98:X100">
    <cfRule type="expression" dxfId="212" priority="212">
      <formula>$X$98="LA"</formula>
    </cfRule>
  </conditionalFormatting>
  <conditionalFormatting sqref="W98:X102">
    <cfRule type="expression" dxfId="211" priority="211">
      <formula>$X$98="TR"</formula>
    </cfRule>
  </conditionalFormatting>
  <conditionalFormatting sqref="W103:X105">
    <cfRule type="expression" dxfId="210" priority="210">
      <formula>$X$103="LA"</formula>
    </cfRule>
  </conditionalFormatting>
  <conditionalFormatting sqref="W103:X107">
    <cfRule type="expression" dxfId="209" priority="209">
      <formula>$X$103="TR"</formula>
    </cfRule>
  </conditionalFormatting>
  <conditionalFormatting sqref="W108:X110">
    <cfRule type="expression" dxfId="208" priority="208">
      <formula>$X$108="LA"</formula>
    </cfRule>
  </conditionalFormatting>
  <conditionalFormatting sqref="W108:X112">
    <cfRule type="expression" dxfId="207" priority="207">
      <formula>$X$108="TR"</formula>
    </cfRule>
  </conditionalFormatting>
  <conditionalFormatting sqref="W113:X115">
    <cfRule type="expression" dxfId="206" priority="206">
      <formula>$X$113="LA"</formula>
    </cfRule>
  </conditionalFormatting>
  <conditionalFormatting sqref="W113:X117">
    <cfRule type="expression" dxfId="205" priority="205">
      <formula>$X$113="TR"</formula>
    </cfRule>
  </conditionalFormatting>
  <conditionalFormatting sqref="W118:X120">
    <cfRule type="expression" dxfId="204" priority="204">
      <formula>$X$118="LA"</formula>
    </cfRule>
  </conditionalFormatting>
  <conditionalFormatting sqref="W118:X122">
    <cfRule type="expression" dxfId="203" priority="203">
      <formula>$X$118="TR"</formula>
    </cfRule>
  </conditionalFormatting>
  <conditionalFormatting sqref="W123:X125">
    <cfRule type="expression" dxfId="202" priority="202">
      <formula>$X$123="LA"</formula>
    </cfRule>
  </conditionalFormatting>
  <conditionalFormatting sqref="W123:X127">
    <cfRule type="expression" dxfId="201" priority="201">
      <formula>$X$123="TR"</formula>
    </cfRule>
  </conditionalFormatting>
  <conditionalFormatting sqref="O98:O102">
    <cfRule type="expression" dxfId="200" priority="200">
      <formula>$O$98="EF"</formula>
    </cfRule>
  </conditionalFormatting>
  <conditionalFormatting sqref="O103:O107">
    <cfRule type="expression" dxfId="199" priority="199">
      <formula>$O$103="EF"</formula>
    </cfRule>
  </conditionalFormatting>
  <conditionalFormatting sqref="O108:O112">
    <cfRule type="expression" dxfId="198" priority="198">
      <formula>$O$108="EF"</formula>
    </cfRule>
  </conditionalFormatting>
  <conditionalFormatting sqref="O113:O117">
    <cfRule type="expression" dxfId="197" priority="197">
      <formula>$O$113="EF"</formula>
    </cfRule>
  </conditionalFormatting>
  <conditionalFormatting sqref="O118:O122">
    <cfRule type="expression" dxfId="196" priority="196">
      <formula>$O$118="EF"</formula>
    </cfRule>
  </conditionalFormatting>
  <conditionalFormatting sqref="O123:O127">
    <cfRule type="expression" dxfId="195" priority="195">
      <formula>$O$123="EF"</formula>
    </cfRule>
  </conditionalFormatting>
  <conditionalFormatting sqref="T98:T102">
    <cfRule type="expression" dxfId="194" priority="194">
      <formula>$T$98="EF"</formula>
    </cfRule>
  </conditionalFormatting>
  <conditionalFormatting sqref="T103:T107">
    <cfRule type="expression" dxfId="193" priority="193">
      <formula>$T$103="EF"</formula>
    </cfRule>
  </conditionalFormatting>
  <conditionalFormatting sqref="T108:T112">
    <cfRule type="expression" dxfId="192" priority="192">
      <formula>$T$108="EF"</formula>
    </cfRule>
  </conditionalFormatting>
  <conditionalFormatting sqref="T113:T117">
    <cfRule type="expression" dxfId="191" priority="191">
      <formula>$T$113="EF"</formula>
    </cfRule>
  </conditionalFormatting>
  <conditionalFormatting sqref="T118:T122">
    <cfRule type="expression" dxfId="190" priority="190">
      <formula>$T$118="EF"</formula>
    </cfRule>
  </conditionalFormatting>
  <conditionalFormatting sqref="T123:T127">
    <cfRule type="expression" dxfId="189" priority="189">
      <formula>$T$123="EF"</formula>
    </cfRule>
  </conditionalFormatting>
  <conditionalFormatting sqref="Y98:Y102">
    <cfRule type="expression" dxfId="188" priority="188">
      <formula>$Y$98="EF"</formula>
    </cfRule>
  </conditionalFormatting>
  <conditionalFormatting sqref="Y103:Y107">
    <cfRule type="expression" dxfId="187" priority="187">
      <formula>$Y$103="EF"</formula>
    </cfRule>
  </conditionalFormatting>
  <conditionalFormatting sqref="Y108:Y112">
    <cfRule type="expression" dxfId="186" priority="186">
      <formula>$Y$108="EF"</formula>
    </cfRule>
  </conditionalFormatting>
  <conditionalFormatting sqref="Y113:Y117">
    <cfRule type="expression" dxfId="185" priority="185">
      <formula>$Y$113="EF"</formula>
    </cfRule>
  </conditionalFormatting>
  <conditionalFormatting sqref="Y118:Y122">
    <cfRule type="expression" dxfId="184" priority="184">
      <formula>$Y$118="EF"</formula>
    </cfRule>
  </conditionalFormatting>
  <conditionalFormatting sqref="Y123:Y127">
    <cfRule type="expression" dxfId="183" priority="183">
      <formula>$Y$123="EF"</formula>
    </cfRule>
  </conditionalFormatting>
  <conditionalFormatting sqref="K141:L143">
    <cfRule type="expression" dxfId="182" priority="182">
      <formula>$L$141="LA"</formula>
    </cfRule>
  </conditionalFormatting>
  <conditionalFormatting sqref="K141:L145">
    <cfRule type="expression" dxfId="181" priority="181">
      <formula>$L$141="TR"</formula>
    </cfRule>
  </conditionalFormatting>
  <conditionalFormatting sqref="K146:L148">
    <cfRule type="expression" dxfId="180" priority="180">
      <formula>$L$146="LA"</formula>
    </cfRule>
  </conditionalFormatting>
  <conditionalFormatting sqref="K146:L150">
    <cfRule type="expression" dxfId="179" priority="179">
      <formula>$L$146="TR"</formula>
    </cfRule>
  </conditionalFormatting>
  <conditionalFormatting sqref="K151:L153">
    <cfRule type="expression" dxfId="178" priority="178">
      <formula>$L$151="LA"</formula>
    </cfRule>
  </conditionalFormatting>
  <conditionalFormatting sqref="K151:L155">
    <cfRule type="expression" dxfId="177" priority="177">
      <formula>$L$151="TR"</formula>
    </cfRule>
  </conditionalFormatting>
  <conditionalFormatting sqref="K156:L158">
    <cfRule type="expression" dxfId="176" priority="176">
      <formula>$L$156="LA"</formula>
    </cfRule>
  </conditionalFormatting>
  <conditionalFormatting sqref="K156:L160">
    <cfRule type="expression" dxfId="175" priority="175">
      <formula>$L$156="TR"</formula>
    </cfRule>
  </conditionalFormatting>
  <conditionalFormatting sqref="K161:L163">
    <cfRule type="expression" dxfId="174" priority="174">
      <formula>$L$161="LA"</formula>
    </cfRule>
  </conditionalFormatting>
  <conditionalFormatting sqref="K161:L165">
    <cfRule type="expression" dxfId="173" priority="173">
      <formula>$L$161="TR"</formula>
    </cfRule>
  </conditionalFormatting>
  <conditionalFormatting sqref="K166:L168">
    <cfRule type="expression" dxfId="172" priority="172">
      <formula>$L$166="LA"</formula>
    </cfRule>
  </conditionalFormatting>
  <conditionalFormatting sqref="K166:L170">
    <cfRule type="expression" dxfId="171" priority="171">
      <formula>$L$166="TR"</formula>
    </cfRule>
  </conditionalFormatting>
  <conditionalFormatting sqref="P141:Q143">
    <cfRule type="expression" dxfId="170" priority="170">
      <formula>$Q$141="LA"</formula>
    </cfRule>
  </conditionalFormatting>
  <conditionalFormatting sqref="P141:Q145">
    <cfRule type="expression" dxfId="169" priority="169">
      <formula>$Q$141="TR"</formula>
    </cfRule>
  </conditionalFormatting>
  <conditionalFormatting sqref="P146:Q148">
    <cfRule type="expression" dxfId="168" priority="168">
      <formula>$Q$146="LA"</formula>
    </cfRule>
  </conditionalFormatting>
  <conditionalFormatting sqref="P146:Q150">
    <cfRule type="expression" dxfId="167" priority="167">
      <formula>$Q$146="TR"</formula>
    </cfRule>
  </conditionalFormatting>
  <conditionalFormatting sqref="P151:Q153">
    <cfRule type="expression" dxfId="166" priority="166">
      <formula>$Q$151="LA"</formula>
    </cfRule>
  </conditionalFormatting>
  <conditionalFormatting sqref="P151:Q155">
    <cfRule type="expression" dxfId="165" priority="165">
      <formula>$Q$151="TR"</formula>
    </cfRule>
  </conditionalFormatting>
  <conditionalFormatting sqref="P156:Q158">
    <cfRule type="expression" dxfId="164" priority="164">
      <formula>$Q$156="LA"</formula>
    </cfRule>
  </conditionalFormatting>
  <conditionalFormatting sqref="P156:Q160">
    <cfRule type="expression" dxfId="163" priority="163">
      <formula>$Q$156="TR"</formula>
    </cfRule>
  </conditionalFormatting>
  <conditionalFormatting sqref="P161:Q163">
    <cfRule type="expression" dxfId="162" priority="162">
      <formula>$Q$161="LA"</formula>
    </cfRule>
  </conditionalFormatting>
  <conditionalFormatting sqref="P161:Q165">
    <cfRule type="expression" dxfId="161" priority="161">
      <formula>$Q$161="TR"</formula>
    </cfRule>
  </conditionalFormatting>
  <conditionalFormatting sqref="P166:Q168">
    <cfRule type="expression" dxfId="160" priority="160">
      <formula>$Q$166="LA"</formula>
    </cfRule>
  </conditionalFormatting>
  <conditionalFormatting sqref="P166:Q170">
    <cfRule type="expression" dxfId="159" priority="159">
      <formula>$Q$166="TR"</formula>
    </cfRule>
  </conditionalFormatting>
  <conditionalFormatting sqref="U141:V143">
    <cfRule type="expression" dxfId="158" priority="158">
      <formula>$V$141="LA"</formula>
    </cfRule>
  </conditionalFormatting>
  <conditionalFormatting sqref="U141:V145">
    <cfRule type="expression" dxfId="157" priority="157">
      <formula>$V$141="TR"</formula>
    </cfRule>
  </conditionalFormatting>
  <conditionalFormatting sqref="U146:V148">
    <cfRule type="expression" dxfId="156" priority="156">
      <formula>$V$146="LA"</formula>
    </cfRule>
  </conditionalFormatting>
  <conditionalFormatting sqref="U146:V150">
    <cfRule type="expression" dxfId="155" priority="155">
      <formula>$V$146="TR"</formula>
    </cfRule>
  </conditionalFormatting>
  <conditionalFormatting sqref="U151:V153">
    <cfRule type="expression" dxfId="154" priority="154">
      <formula>$V$151="LA"</formula>
    </cfRule>
  </conditionalFormatting>
  <conditionalFormatting sqref="U151:V155">
    <cfRule type="expression" dxfId="153" priority="153">
      <formula>$V$151="TR"</formula>
    </cfRule>
  </conditionalFormatting>
  <conditionalFormatting sqref="U156:V158">
    <cfRule type="expression" dxfId="152" priority="152">
      <formula>$V$156="LA"</formula>
    </cfRule>
  </conditionalFormatting>
  <conditionalFormatting sqref="U156:V160">
    <cfRule type="expression" dxfId="151" priority="151">
      <formula>$V$156="TR"</formula>
    </cfRule>
  </conditionalFormatting>
  <conditionalFormatting sqref="U161:V163">
    <cfRule type="expression" dxfId="150" priority="150">
      <formula>$V$161="LA"</formula>
    </cfRule>
  </conditionalFormatting>
  <conditionalFormatting sqref="U161:V165">
    <cfRule type="expression" dxfId="149" priority="149">
      <formula>$V$161="TR"</formula>
    </cfRule>
  </conditionalFormatting>
  <conditionalFormatting sqref="U166:V168">
    <cfRule type="expression" dxfId="148" priority="148">
      <formula>$V$166="LA"</formula>
    </cfRule>
  </conditionalFormatting>
  <conditionalFormatting sqref="U166:V170">
    <cfRule type="expression" dxfId="147" priority="147">
      <formula>$V$166="TR"</formula>
    </cfRule>
  </conditionalFormatting>
  <conditionalFormatting sqref="M141:N143">
    <cfRule type="expression" dxfId="146" priority="146">
      <formula>$N$141="LA"</formula>
    </cfRule>
  </conditionalFormatting>
  <conditionalFormatting sqref="M141:N145">
    <cfRule type="expression" dxfId="145" priority="145">
      <formula>$N$141="TR"</formula>
    </cfRule>
  </conditionalFormatting>
  <conditionalFormatting sqref="M146:N148">
    <cfRule type="expression" dxfId="144" priority="144">
      <formula>$N$146="LA"</formula>
    </cfRule>
  </conditionalFormatting>
  <conditionalFormatting sqref="M146:N150">
    <cfRule type="expression" dxfId="143" priority="143">
      <formula>$N$146="TR"</formula>
    </cfRule>
  </conditionalFormatting>
  <conditionalFormatting sqref="M151:N153">
    <cfRule type="expression" dxfId="142" priority="142">
      <formula>$N$151="LA"</formula>
    </cfRule>
  </conditionalFormatting>
  <conditionalFormatting sqref="M151:N155">
    <cfRule type="expression" dxfId="141" priority="141">
      <formula>$N$151="TR"</formula>
    </cfRule>
  </conditionalFormatting>
  <conditionalFormatting sqref="M156:N158">
    <cfRule type="expression" dxfId="140" priority="140">
      <formula>$N$156="LA"</formula>
    </cfRule>
  </conditionalFormatting>
  <conditionalFormatting sqref="M156:N160">
    <cfRule type="expression" dxfId="139" priority="139">
      <formula>$N$156="TR"</formula>
    </cfRule>
  </conditionalFormatting>
  <conditionalFormatting sqref="M161:N163">
    <cfRule type="expression" dxfId="138" priority="138">
      <formula>$N$161="LA"</formula>
    </cfRule>
  </conditionalFormatting>
  <conditionalFormatting sqref="M161:N165">
    <cfRule type="expression" dxfId="137" priority="137">
      <formula>$N$161="TR"</formula>
    </cfRule>
  </conditionalFormatting>
  <conditionalFormatting sqref="M166:N168">
    <cfRule type="expression" dxfId="136" priority="136">
      <formula>$N$166="LA"</formula>
    </cfRule>
  </conditionalFormatting>
  <conditionalFormatting sqref="M166:N170">
    <cfRule type="expression" dxfId="135" priority="135">
      <formula>$N$166="TR"</formula>
    </cfRule>
  </conditionalFormatting>
  <conditionalFormatting sqref="R141:S143">
    <cfRule type="expression" dxfId="134" priority="134">
      <formula>$S$141="LA"</formula>
    </cfRule>
  </conditionalFormatting>
  <conditionalFormatting sqref="R141:S145">
    <cfRule type="expression" dxfId="133" priority="133">
      <formula>$S$141="TR"</formula>
    </cfRule>
  </conditionalFormatting>
  <conditionalFormatting sqref="R146:S148">
    <cfRule type="expression" dxfId="132" priority="132">
      <formula>$S$146="LA"</formula>
    </cfRule>
  </conditionalFormatting>
  <conditionalFormatting sqref="R146:S150">
    <cfRule type="expression" dxfId="131" priority="131">
      <formula>$S$146="TR"</formula>
    </cfRule>
  </conditionalFormatting>
  <conditionalFormatting sqref="R151:S153">
    <cfRule type="expression" dxfId="130" priority="130">
      <formula>$S$151="LA"</formula>
    </cfRule>
  </conditionalFormatting>
  <conditionalFormatting sqref="R151:S155">
    <cfRule type="expression" dxfId="129" priority="129">
      <formula>$S$151="TR"</formula>
    </cfRule>
  </conditionalFormatting>
  <conditionalFormatting sqref="R156:S158">
    <cfRule type="expression" dxfId="128" priority="128">
      <formula>$S$156="LA"</formula>
    </cfRule>
  </conditionalFormatting>
  <conditionalFormatting sqref="R156:S160">
    <cfRule type="expression" dxfId="127" priority="127">
      <formula>$S$156="TR"</formula>
    </cfRule>
  </conditionalFormatting>
  <conditionalFormatting sqref="R161:S163">
    <cfRule type="expression" dxfId="126" priority="126">
      <formula>$S$161="LA"</formula>
    </cfRule>
  </conditionalFormatting>
  <conditionalFormatting sqref="R161:S165">
    <cfRule type="expression" dxfId="125" priority="125">
      <formula>$S$161="TR"</formula>
    </cfRule>
  </conditionalFormatting>
  <conditionalFormatting sqref="R166:S168">
    <cfRule type="expression" dxfId="124" priority="124">
      <formula>$S$166="LA"</formula>
    </cfRule>
  </conditionalFormatting>
  <conditionalFormatting sqref="R166:S170">
    <cfRule type="expression" dxfId="123" priority="123">
      <formula>$S$166="TR"</formula>
    </cfRule>
  </conditionalFormatting>
  <conditionalFormatting sqref="W141:X143">
    <cfRule type="expression" dxfId="122" priority="122">
      <formula>$X$141="LA"</formula>
    </cfRule>
  </conditionalFormatting>
  <conditionalFormatting sqref="W141:X145">
    <cfRule type="expression" dxfId="121" priority="121">
      <formula>$X$141="TR"</formula>
    </cfRule>
  </conditionalFormatting>
  <conditionalFormatting sqref="W146:X148">
    <cfRule type="expression" dxfId="120" priority="120">
      <formula>$X$146="LA"</formula>
    </cfRule>
  </conditionalFormatting>
  <conditionalFormatting sqref="W146:X150">
    <cfRule type="expression" dxfId="119" priority="119">
      <formula>$X$146="TR"</formula>
    </cfRule>
  </conditionalFormatting>
  <conditionalFormatting sqref="W151:X153">
    <cfRule type="expression" dxfId="118" priority="118">
      <formula>$X$151="LA"</formula>
    </cfRule>
  </conditionalFormatting>
  <conditionalFormatting sqref="W151:X155">
    <cfRule type="expression" dxfId="117" priority="117">
      <formula>$X$151="TR"</formula>
    </cfRule>
  </conditionalFormatting>
  <conditionalFormatting sqref="W156:X158">
    <cfRule type="expression" dxfId="116" priority="116">
      <formula>$X$156="LA"</formula>
    </cfRule>
  </conditionalFormatting>
  <conditionalFormatting sqref="W156:X160">
    <cfRule type="expression" dxfId="115" priority="115">
      <formula>$X$156="TR"</formula>
    </cfRule>
  </conditionalFormatting>
  <conditionalFormatting sqref="W161:X163">
    <cfRule type="expression" dxfId="114" priority="114">
      <formula>$X$161="LA"</formula>
    </cfRule>
  </conditionalFormatting>
  <conditionalFormatting sqref="W161:X165">
    <cfRule type="expression" dxfId="113" priority="113">
      <formula>$X$161="TR"</formula>
    </cfRule>
  </conditionalFormatting>
  <conditionalFormatting sqref="W166:X168">
    <cfRule type="expression" dxfId="112" priority="112">
      <formula>$X$166="LA"</formula>
    </cfRule>
  </conditionalFormatting>
  <conditionalFormatting sqref="W166:X170">
    <cfRule type="expression" dxfId="111" priority="111">
      <formula>$X$166="TR"</formula>
    </cfRule>
  </conditionalFormatting>
  <conditionalFormatting sqref="O141:O145">
    <cfRule type="expression" dxfId="110" priority="110">
      <formula>$O$141="EF"</formula>
    </cfRule>
  </conditionalFormatting>
  <conditionalFormatting sqref="O146:O150">
    <cfRule type="expression" dxfId="109" priority="109">
      <formula>$O$146="EF"</formula>
    </cfRule>
  </conditionalFormatting>
  <conditionalFormatting sqref="O151:O155">
    <cfRule type="expression" dxfId="108" priority="108">
      <formula>$O$151="EF"</formula>
    </cfRule>
  </conditionalFormatting>
  <conditionalFormatting sqref="O156:O160">
    <cfRule type="expression" dxfId="107" priority="107">
      <formula>$O$156="EF"</formula>
    </cfRule>
  </conditionalFormatting>
  <conditionalFormatting sqref="O161:O165">
    <cfRule type="expression" dxfId="106" priority="106">
      <formula>$O$161="EF"</formula>
    </cfRule>
  </conditionalFormatting>
  <conditionalFormatting sqref="O166:O170">
    <cfRule type="expression" dxfId="105" priority="105">
      <formula>$O$166="EF"</formula>
    </cfRule>
  </conditionalFormatting>
  <conditionalFormatting sqref="T141:T145">
    <cfRule type="expression" dxfId="104" priority="104">
      <formula>$T$141="EF"</formula>
    </cfRule>
  </conditionalFormatting>
  <conditionalFormatting sqref="T146:T150">
    <cfRule type="expression" dxfId="103" priority="103">
      <formula>$T$146="EF"</formula>
    </cfRule>
  </conditionalFormatting>
  <conditionalFormatting sqref="T151:T155">
    <cfRule type="expression" dxfId="102" priority="102">
      <formula>$T$151="EF"</formula>
    </cfRule>
  </conditionalFormatting>
  <conditionalFormatting sqref="T156:T160">
    <cfRule type="expression" dxfId="101" priority="101">
      <formula>$T$156="EF"</formula>
    </cfRule>
  </conditionalFormatting>
  <conditionalFormatting sqref="T161:T165">
    <cfRule type="expression" dxfId="100" priority="100">
      <formula>$T$161="EF"</formula>
    </cfRule>
  </conditionalFormatting>
  <conditionalFormatting sqref="T166:T170">
    <cfRule type="expression" dxfId="99" priority="99">
      <formula>$T$166="EF"</formula>
    </cfRule>
  </conditionalFormatting>
  <conditionalFormatting sqref="Y141:Y145">
    <cfRule type="expression" dxfId="98" priority="98">
      <formula>$Y$141="EF"</formula>
    </cfRule>
  </conditionalFormatting>
  <conditionalFormatting sqref="Y146:Y150">
    <cfRule type="expression" dxfId="97" priority="97">
      <formula>$Y$146="EF"</formula>
    </cfRule>
  </conditionalFormatting>
  <conditionalFormatting sqref="Y151:Y155">
    <cfRule type="expression" dxfId="96" priority="96">
      <formula>$Y$151="EF"</formula>
    </cfRule>
  </conditionalFormatting>
  <conditionalFormatting sqref="Y156:Y160">
    <cfRule type="expression" dxfId="95" priority="95">
      <formula>$Y$156="EF"</formula>
    </cfRule>
  </conditionalFormatting>
  <conditionalFormatting sqref="Y161:Y165">
    <cfRule type="expression" dxfId="94" priority="94">
      <formula>$Y$161="EF"</formula>
    </cfRule>
  </conditionalFormatting>
  <conditionalFormatting sqref="Y166:Y170">
    <cfRule type="expression" dxfId="93" priority="93">
      <formula>$Y$166="EF"</formula>
    </cfRule>
  </conditionalFormatting>
  <conditionalFormatting sqref="K184:L186">
    <cfRule type="expression" dxfId="92" priority="92">
      <formula>$L$184="LA"</formula>
    </cfRule>
  </conditionalFormatting>
  <conditionalFormatting sqref="K184:L188">
    <cfRule type="expression" dxfId="91" priority="91">
      <formula>$L$184="TR"</formula>
    </cfRule>
  </conditionalFormatting>
  <conditionalFormatting sqref="K189:L191">
    <cfRule type="expression" dxfId="90" priority="90">
      <formula>$L$189="LA"</formula>
    </cfRule>
  </conditionalFormatting>
  <conditionalFormatting sqref="K189:L193">
    <cfRule type="expression" dxfId="89" priority="89">
      <formula>$L$189="TR"</formula>
    </cfRule>
  </conditionalFormatting>
  <conditionalFormatting sqref="K194:L196">
    <cfRule type="expression" dxfId="88" priority="88">
      <formula>$L$194="LA"</formula>
    </cfRule>
  </conditionalFormatting>
  <conditionalFormatting sqref="K194:L198">
    <cfRule type="expression" dxfId="87" priority="87">
      <formula>$L$194="TR"</formula>
    </cfRule>
  </conditionalFormatting>
  <conditionalFormatting sqref="K199:L201">
    <cfRule type="expression" dxfId="86" priority="86">
      <formula>$L$199="LA"</formula>
    </cfRule>
  </conditionalFormatting>
  <conditionalFormatting sqref="K199:L203">
    <cfRule type="expression" dxfId="85" priority="85">
      <formula>$L$199="TR"</formula>
    </cfRule>
  </conditionalFormatting>
  <conditionalFormatting sqref="K204:L206">
    <cfRule type="expression" dxfId="84" priority="84">
      <formula>$L$204="LA"</formula>
    </cfRule>
  </conditionalFormatting>
  <conditionalFormatting sqref="K204:L208">
    <cfRule type="expression" dxfId="83" priority="83">
      <formula>$L$204="TR"</formula>
    </cfRule>
  </conditionalFormatting>
  <conditionalFormatting sqref="K209:L211">
    <cfRule type="expression" dxfId="82" priority="82">
      <formula>$L$209="LA"</formula>
    </cfRule>
  </conditionalFormatting>
  <conditionalFormatting sqref="K209:L213">
    <cfRule type="expression" dxfId="81" priority="81">
      <formula>$L$209="TR"</formula>
    </cfRule>
  </conditionalFormatting>
  <conditionalFormatting sqref="P189:Q191">
    <cfRule type="expression" dxfId="80" priority="78">
      <formula>$Q$189="LA"</formula>
    </cfRule>
  </conditionalFormatting>
  <conditionalFormatting sqref="P189:Q193">
    <cfRule type="expression" dxfId="79" priority="77">
      <formula>$Q$189="TR"</formula>
    </cfRule>
  </conditionalFormatting>
  <conditionalFormatting sqref="P194:Q196">
    <cfRule type="expression" dxfId="78" priority="76">
      <formula>$Q$194="LA"</formula>
    </cfRule>
  </conditionalFormatting>
  <conditionalFormatting sqref="P194:Q198">
    <cfRule type="expression" dxfId="77" priority="75">
      <formula>$Q$194="TR"</formula>
    </cfRule>
  </conditionalFormatting>
  <conditionalFormatting sqref="P199:Q201">
    <cfRule type="expression" dxfId="76" priority="74">
      <formula>$Q$199="LA"</formula>
    </cfRule>
  </conditionalFormatting>
  <conditionalFormatting sqref="P199:Q203">
    <cfRule type="expression" dxfId="75" priority="73">
      <formula>$Q$199="TR"</formula>
    </cfRule>
  </conditionalFormatting>
  <conditionalFormatting sqref="P204:Q206">
    <cfRule type="expression" dxfId="74" priority="72">
      <formula>$Q$204="LA"</formula>
    </cfRule>
  </conditionalFormatting>
  <conditionalFormatting sqref="P204:Q208">
    <cfRule type="expression" dxfId="73" priority="71">
      <formula>$Q$204="TR"</formula>
    </cfRule>
  </conditionalFormatting>
  <conditionalFormatting sqref="P209:Q211">
    <cfRule type="expression" dxfId="72" priority="70">
      <formula>$Q$209="LA"</formula>
    </cfRule>
  </conditionalFormatting>
  <conditionalFormatting sqref="P209:Q213">
    <cfRule type="expression" dxfId="71" priority="69">
      <formula>$Q$209="TR"</formula>
    </cfRule>
  </conditionalFormatting>
  <conditionalFormatting sqref="U184:V186">
    <cfRule type="expression" dxfId="70" priority="68">
      <formula>$V$184="LA"</formula>
    </cfRule>
  </conditionalFormatting>
  <conditionalFormatting sqref="U184:V188">
    <cfRule type="expression" dxfId="69" priority="67">
      <formula>$V$184="TR"</formula>
    </cfRule>
  </conditionalFormatting>
  <conditionalFormatting sqref="U189:V191">
    <cfRule type="expression" dxfId="68" priority="66">
      <formula>$V$189="LA"</formula>
    </cfRule>
  </conditionalFormatting>
  <conditionalFormatting sqref="U189:V193">
    <cfRule type="expression" dxfId="67" priority="65">
      <formula>$V$189="TR"</formula>
    </cfRule>
  </conditionalFormatting>
  <conditionalFormatting sqref="U194:V196">
    <cfRule type="expression" dxfId="66" priority="64">
      <formula>$V$194="LA"</formula>
    </cfRule>
  </conditionalFormatting>
  <conditionalFormatting sqref="U194:V198">
    <cfRule type="expression" dxfId="65" priority="63">
      <formula>$V$194="TR"</formula>
    </cfRule>
  </conditionalFormatting>
  <conditionalFormatting sqref="U199:V201">
    <cfRule type="expression" dxfId="64" priority="62">
      <formula>$V$199="LA"</formula>
    </cfRule>
  </conditionalFormatting>
  <conditionalFormatting sqref="U199:V203">
    <cfRule type="expression" dxfId="63" priority="61">
      <formula>$V$199="TR"</formula>
    </cfRule>
  </conditionalFormatting>
  <conditionalFormatting sqref="U204:V206">
    <cfRule type="expression" dxfId="62" priority="60">
      <formula>$V$204="LA"</formula>
    </cfRule>
  </conditionalFormatting>
  <conditionalFormatting sqref="U204:V208">
    <cfRule type="expression" dxfId="61" priority="59">
      <formula>$V$204="TR"</formula>
    </cfRule>
  </conditionalFormatting>
  <conditionalFormatting sqref="U209:V211">
    <cfRule type="expression" dxfId="60" priority="58">
      <formula>$V$209="LA"</formula>
    </cfRule>
  </conditionalFormatting>
  <conditionalFormatting sqref="U209:V213">
    <cfRule type="expression" dxfId="59" priority="57">
      <formula>$V$209="TR"</formula>
    </cfRule>
  </conditionalFormatting>
  <conditionalFormatting sqref="M184:N186">
    <cfRule type="expression" dxfId="58" priority="56">
      <formula>$N$184="LA"</formula>
    </cfRule>
  </conditionalFormatting>
  <conditionalFormatting sqref="M184:N188">
    <cfRule type="expression" dxfId="57" priority="55">
      <formula>$N$184="TR"</formula>
    </cfRule>
  </conditionalFormatting>
  <conditionalFormatting sqref="M189:N191">
    <cfRule type="expression" dxfId="56" priority="54">
      <formula>$N$189="LA"</formula>
    </cfRule>
  </conditionalFormatting>
  <conditionalFormatting sqref="M189:N193">
    <cfRule type="expression" dxfId="55" priority="53">
      <formula>$N$189="TR"</formula>
    </cfRule>
  </conditionalFormatting>
  <conditionalFormatting sqref="M194:N196">
    <cfRule type="expression" dxfId="54" priority="52">
      <formula>$N$194="LA"</formula>
    </cfRule>
  </conditionalFormatting>
  <conditionalFormatting sqref="M194:N198">
    <cfRule type="expression" dxfId="53" priority="51">
      <formula>$N$194="TR"</formula>
    </cfRule>
  </conditionalFormatting>
  <conditionalFormatting sqref="M199:N201">
    <cfRule type="expression" dxfId="52" priority="50">
      <formula>$N$199="LA"</formula>
    </cfRule>
  </conditionalFormatting>
  <conditionalFormatting sqref="M199:N203">
    <cfRule type="expression" dxfId="51" priority="49">
      <formula>$N$199="TR"</formula>
    </cfRule>
  </conditionalFormatting>
  <conditionalFormatting sqref="M204:N206">
    <cfRule type="expression" dxfId="50" priority="48">
      <formula>$N$204="LA"</formula>
    </cfRule>
  </conditionalFormatting>
  <conditionalFormatting sqref="M204:N208">
    <cfRule type="expression" dxfId="49" priority="47">
      <formula>$N$204="TR"</formula>
    </cfRule>
  </conditionalFormatting>
  <conditionalFormatting sqref="M209:N211">
    <cfRule type="expression" dxfId="48" priority="46">
      <formula>$N$209="LA"</formula>
    </cfRule>
  </conditionalFormatting>
  <conditionalFormatting sqref="M209:N213">
    <cfRule type="expression" dxfId="47" priority="45">
      <formula>$N$209="TR"</formula>
    </cfRule>
  </conditionalFormatting>
  <conditionalFormatting sqref="R184:S186">
    <cfRule type="expression" dxfId="46" priority="44">
      <formula>$S$184="LA"</formula>
    </cfRule>
  </conditionalFormatting>
  <conditionalFormatting sqref="R184:S188">
    <cfRule type="expression" dxfId="45" priority="43">
      <formula>$S$184="TR"</formula>
    </cfRule>
  </conditionalFormatting>
  <conditionalFormatting sqref="R189:S191">
    <cfRule type="expression" dxfId="44" priority="42">
      <formula>$S$189="LA"</formula>
    </cfRule>
  </conditionalFormatting>
  <conditionalFormatting sqref="R189:S193">
    <cfRule type="expression" dxfId="43" priority="41">
      <formula>$S$189="TR"</formula>
    </cfRule>
  </conditionalFormatting>
  <conditionalFormatting sqref="R194:S196">
    <cfRule type="expression" dxfId="42" priority="40">
      <formula>$S$194="LA"</formula>
    </cfRule>
  </conditionalFormatting>
  <conditionalFormatting sqref="R194:S198">
    <cfRule type="expression" dxfId="41" priority="39">
      <formula>$S$194="TR"</formula>
    </cfRule>
  </conditionalFormatting>
  <conditionalFormatting sqref="R199:S201">
    <cfRule type="expression" dxfId="40" priority="38">
      <formula>$S$199="LA"</formula>
    </cfRule>
  </conditionalFormatting>
  <conditionalFormatting sqref="R199:S203">
    <cfRule type="expression" dxfId="39" priority="37">
      <formula>$S$199="TR"</formula>
    </cfRule>
  </conditionalFormatting>
  <conditionalFormatting sqref="R204:S206">
    <cfRule type="expression" dxfId="38" priority="36">
      <formula>$S$204="LA"</formula>
    </cfRule>
  </conditionalFormatting>
  <conditionalFormatting sqref="R204:S208">
    <cfRule type="expression" dxfId="37" priority="35">
      <formula>$S$204="TR"</formula>
    </cfRule>
  </conditionalFormatting>
  <conditionalFormatting sqref="R209:S211">
    <cfRule type="expression" dxfId="36" priority="34">
      <formula>$S$209="LA"</formula>
    </cfRule>
  </conditionalFormatting>
  <conditionalFormatting sqref="R209:S213">
    <cfRule type="expression" dxfId="35" priority="33">
      <formula>$S$209="TR"</formula>
    </cfRule>
  </conditionalFormatting>
  <conditionalFormatting sqref="W184:X186">
    <cfRule type="expression" dxfId="34" priority="32">
      <formula>$X$184="LA"</formula>
    </cfRule>
  </conditionalFormatting>
  <conditionalFormatting sqref="W184:X188">
    <cfRule type="expression" dxfId="33" priority="31">
      <formula>$X$184="LA"</formula>
    </cfRule>
  </conditionalFormatting>
  <conditionalFormatting sqref="W189:X191">
    <cfRule type="expression" dxfId="32" priority="30">
      <formula>$X$189="LA"</formula>
    </cfRule>
  </conditionalFormatting>
  <conditionalFormatting sqref="W189:X193">
    <cfRule type="expression" dxfId="31" priority="29">
      <formula>$X$189="TR"</formula>
    </cfRule>
  </conditionalFormatting>
  <conditionalFormatting sqref="W194:X196">
    <cfRule type="expression" dxfId="30" priority="28">
      <formula>$X$194="LA"</formula>
    </cfRule>
  </conditionalFormatting>
  <conditionalFormatting sqref="W194:X198">
    <cfRule type="expression" dxfId="29" priority="27">
      <formula>$X$194="TR"</formula>
    </cfRule>
  </conditionalFormatting>
  <conditionalFormatting sqref="W199:X201">
    <cfRule type="expression" dxfId="28" priority="26">
      <formula>$X$199="LA"</formula>
    </cfRule>
  </conditionalFormatting>
  <conditionalFormatting sqref="W199:X203">
    <cfRule type="expression" dxfId="27" priority="25">
      <formula>$X$199="TR"</formula>
    </cfRule>
  </conditionalFormatting>
  <conditionalFormatting sqref="W204:X206">
    <cfRule type="expression" dxfId="26" priority="24">
      <formula>$X$204="LA"</formula>
    </cfRule>
  </conditionalFormatting>
  <conditionalFormatting sqref="W204:X208">
    <cfRule type="expression" dxfId="25" priority="23">
      <formula>$X$204="TR"</formula>
    </cfRule>
  </conditionalFormatting>
  <conditionalFormatting sqref="W209:X211">
    <cfRule type="expression" dxfId="24" priority="22">
      <formula>$X$209="LA"</formula>
    </cfRule>
  </conditionalFormatting>
  <conditionalFormatting sqref="W209:X213">
    <cfRule type="expression" dxfId="23" priority="21">
      <formula>$X$209="TR"</formula>
    </cfRule>
  </conditionalFormatting>
  <conditionalFormatting sqref="O184:O188">
    <cfRule type="expression" dxfId="22" priority="20">
      <formula>$O$184="EF"</formula>
    </cfRule>
  </conditionalFormatting>
  <conditionalFormatting sqref="O189:O193">
    <cfRule type="expression" dxfId="21" priority="19">
      <formula>$O$189="EF"</formula>
    </cfRule>
  </conditionalFormatting>
  <conditionalFormatting sqref="O194:O198">
    <cfRule type="expression" dxfId="20" priority="18">
      <formula>$O$194="EF"</formula>
    </cfRule>
  </conditionalFormatting>
  <conditionalFormatting sqref="O199:O203">
    <cfRule type="expression" dxfId="19" priority="17">
      <formula>$O$199="EF"</formula>
    </cfRule>
  </conditionalFormatting>
  <conditionalFormatting sqref="O204:O208">
    <cfRule type="expression" dxfId="18" priority="16">
      <formula>$O$204="EF"</formula>
    </cfRule>
  </conditionalFormatting>
  <conditionalFormatting sqref="O209:O213">
    <cfRule type="expression" dxfId="17" priority="15">
      <formula>$O$209="EF"</formula>
    </cfRule>
  </conditionalFormatting>
  <conditionalFormatting sqref="T184:T188">
    <cfRule type="expression" dxfId="16" priority="14">
      <formula>$T$184="EF"</formula>
    </cfRule>
  </conditionalFormatting>
  <conditionalFormatting sqref="T189:T193">
    <cfRule type="expression" dxfId="15" priority="13">
      <formula>$T$189="EF"</formula>
    </cfRule>
  </conditionalFormatting>
  <conditionalFormatting sqref="T194:T198">
    <cfRule type="expression" dxfId="14" priority="12">
      <formula>$T$194="EF"</formula>
    </cfRule>
  </conditionalFormatting>
  <conditionalFormatting sqref="T199:T203">
    <cfRule type="expression" dxfId="13" priority="11">
      <formula>$T$199="EF"</formula>
    </cfRule>
  </conditionalFormatting>
  <conditionalFormatting sqref="T204:T208">
    <cfRule type="expression" dxfId="12" priority="10">
      <formula>$T$204="EF"</formula>
    </cfRule>
  </conditionalFormatting>
  <conditionalFormatting sqref="T209:T213">
    <cfRule type="expression" dxfId="11" priority="9">
      <formula>$T$209="EF"</formula>
    </cfRule>
  </conditionalFormatting>
  <conditionalFormatting sqref="Y184:Y188">
    <cfRule type="expression" dxfId="10" priority="8">
      <formula>$Y$184="EF"</formula>
    </cfRule>
  </conditionalFormatting>
  <conditionalFormatting sqref="Y189:Y193">
    <cfRule type="expression" dxfId="9" priority="7">
      <formula>$Y$189="EF"</formula>
    </cfRule>
  </conditionalFormatting>
  <conditionalFormatting sqref="Y194:Y198">
    <cfRule type="expression" dxfId="8" priority="6">
      <formula>$Y$194="EF"</formula>
    </cfRule>
  </conditionalFormatting>
  <conditionalFormatting sqref="Y199:Y203">
    <cfRule type="expression" dxfId="7" priority="5">
      <formula>$Y$199="EF"</formula>
    </cfRule>
  </conditionalFormatting>
  <conditionalFormatting sqref="Y204:Y208">
    <cfRule type="expression" dxfId="6" priority="4">
      <formula>$Y$204="EF"</formula>
    </cfRule>
  </conditionalFormatting>
  <conditionalFormatting sqref="Y209:Y213">
    <cfRule type="expression" dxfId="5" priority="3">
      <formula>$Y$209="EF"</formula>
    </cfRule>
  </conditionalFormatting>
  <conditionalFormatting sqref="P184:Q186">
    <cfRule type="expression" dxfId="4" priority="2">
      <formula>$Q$184="LA"</formula>
    </cfRule>
  </conditionalFormatting>
  <conditionalFormatting sqref="P184:Q188">
    <cfRule type="expression" dxfId="3" priority="1">
      <formula>$Q$184="TR"</formula>
    </cfRule>
  </conditionalFormatting>
  <dataValidations count="2">
    <dataValidation type="list" allowBlank="1" showInputMessage="1" showErrorMessage="1" sqref="N12 V37 V32 L17 L22 L27 L32 L37 Q12 Q17 Q22 Q27 Q32 Q37 V12 V17 V22 V27 L12 L55 Q55 V55 L60 Q60 V60 L65 Q65 V65 L70 Q70 V70 L75 Q75 V75 L80 Q80 V80 L98 Q98 V98 L103 Q103 V103 L108 Q108 V108 L113 Q113 V113 L118 Q118 V118 L123 Q123 V123 L141 Q141 V141 L146 Q146 V146 L151 Q151 V151 L156 Q156 V156 L161 Q161 V161 L166 Q166 V166 L184 X209 V184 L189 Q189 V189 L194 Q194 V194 L199 Q199 V199 L204 Q204 V204 L209 Q209 V209 N17 N22 N27 N32 N37 S12 S17 S22 S27 S32 S37 X12 X17 X22 X27 X32 X37 N55 S55 X55 N60 S60 X60 N65 S65 X65 N70 S70 X70 N75 S75 X75 N80 S80 X80 N98 S98 X98 N103 S103 X103 N108 S108 X108 N113 S113 X113 N118 S118 X118 N123 S123 X123 N141 S141 X141 N146 S146 X146 N151 S151 X151 N156 S156 X156 N161 S161 X161 N166 S166 X166 N184 S184 X184 N189 S189 X189 N194 S194 X194 N199 S199 X199 N204 S204 X204 N209 S209 Q184">
      <formula1>"LA,TR"</formula1>
    </dataValidation>
    <dataValidation type="list" allowBlank="1" showInputMessage="1" showErrorMessage="1" sqref="O12 O17 O22 O27 O32 O37 T12 T17 T22 T27 T32 T37 Y12 Y17 Y22 Y27 Y32 Y37 O55 O60 O65 O70 O75 O80 T55 T60 T65 T70 T75 T80 Y55 Y60 Y65 Y70 Y75 Y80 O98 O103 O108 O113 O118 O123 T98 T103 T108 T113 T118 T123 Y98 Y103 Y108 Y113 Y118 Y123 O141 O146 O151 O156 O161 O166 T141 T146 T151 T156 T161 T166 Y141 Y146 Y151 Y156 Y161 Y166 O184 O189 O194 O199 O204 O209 T184 T189 T194 T199 T204 T209 Y184 Y189 Y194 Y199 Y204 Y209">
      <formula1>"EF"</formula1>
    </dataValidation>
  </dataValidations>
  <printOptions horizontalCentered="1" verticalCentered="1"/>
  <pageMargins left="0.70866141732283472" right="0.70866141732283472" top="0.74803149606299213" bottom="0.74803149606299213" header="0.31496062992125984" footer="0.31496062992125984"/>
  <pageSetup paperSize="9" scale="67" fitToHeight="5" orientation="landscape"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tabSelected="1" workbookViewId="0">
      <selection activeCell="D4" sqref="D4"/>
    </sheetView>
  </sheetViews>
  <sheetFormatPr baseColWidth="10" defaultRowHeight="15" x14ac:dyDescent="0.25"/>
  <cols>
    <col min="1" max="1" width="5.140625" style="155" bestFit="1" customWidth="1"/>
    <col min="2" max="16384" width="11.42578125" style="154"/>
  </cols>
  <sheetData>
    <row r="1" spans="1:5" s="150" customFormat="1" ht="15" customHeight="1" x14ac:dyDescent="0.25">
      <c r="A1" s="170" t="s">
        <v>267</v>
      </c>
      <c r="B1" s="151"/>
      <c r="C1" s="169" t="s">
        <v>268</v>
      </c>
      <c r="D1" s="169"/>
    </row>
    <row r="2" spans="1:5" ht="45" x14ac:dyDescent="0.25">
      <c r="A2" s="170"/>
      <c r="B2" s="152" t="s">
        <v>270</v>
      </c>
      <c r="C2" s="153" t="s">
        <v>269</v>
      </c>
      <c r="D2" s="153" t="s">
        <v>271</v>
      </c>
    </row>
    <row r="3" spans="1:5" x14ac:dyDescent="0.25">
      <c r="A3" s="155">
        <v>42491</v>
      </c>
      <c r="B3" s="152" t="str">
        <f ca="1">IF(A3=TODAY(),SUM('[1]S1:S52'!$AD$7),"")</f>
        <v/>
      </c>
      <c r="C3" s="153" t="str">
        <f ca="1">IF(A3=TODAY(),SUM('[1]S1:S52'!$AD$5),"")</f>
        <v/>
      </c>
      <c r="D3" s="153" t="str">
        <f ca="1">IF(A3=TODAY(),SUM('[1]S1:S52'!$AD$6),"")</f>
        <v/>
      </c>
    </row>
    <row r="4" spans="1:5" x14ac:dyDescent="0.25">
      <c r="A4" s="155">
        <v>42492</v>
      </c>
      <c r="B4" s="152">
        <f ca="1">IF(A4&gt;TODAY(),"",SUM('S18:S21'!$AD$7))</f>
        <v>797</v>
      </c>
      <c r="C4" s="153">
        <f ca="1">IF(A4&gt;TODAY(),"",SUM('S18:S21'!$AD$5))</f>
        <v>45</v>
      </c>
      <c r="D4" s="153">
        <f ca="1">IF(A4&gt;TODAY(),"",SUM('S18:S21'!$AD$6))</f>
        <v>3977</v>
      </c>
      <c r="E4" s="157" t="s">
        <v>272</v>
      </c>
    </row>
    <row r="5" spans="1:5" x14ac:dyDescent="0.25">
      <c r="A5" s="155">
        <v>42493</v>
      </c>
      <c r="B5" s="152">
        <f ca="1">IF(A5&gt;TODAY(),"",SUM('S18:S21'!$AD$7))</f>
        <v>797</v>
      </c>
      <c r="C5" s="153">
        <f ca="1">IF(A5&gt;TODAY(),"",SUM('S18:S21'!$AD$5))</f>
        <v>45</v>
      </c>
      <c r="D5" s="153">
        <f ca="1">IF(A5&gt;TODAY(),"",SUM('S18:S21'!$AD$6))</f>
        <v>3977</v>
      </c>
    </row>
    <row r="6" spans="1:5" x14ac:dyDescent="0.25">
      <c r="A6" s="155">
        <v>42494</v>
      </c>
      <c r="B6" s="152">
        <f ca="1">IF(A6&gt;TODAY(),"",SUM('S18:S21'!$AD$7))</f>
        <v>797</v>
      </c>
      <c r="C6" s="153">
        <f ca="1">IF(A6&gt;TODAY(),"",SUM('S18:S21'!$AD$5))</f>
        <v>45</v>
      </c>
      <c r="D6" s="153">
        <f ca="1">IF(A6&gt;TODAY(),"",SUM('S18:S21'!$AD$6))</f>
        <v>3977</v>
      </c>
    </row>
    <row r="7" spans="1:5" s="149" customFormat="1" x14ac:dyDescent="0.25">
      <c r="A7" s="156">
        <v>42495</v>
      </c>
      <c r="B7" s="149">
        <f ca="1">IF(A7&gt;TODAY(),"",SUM('S18:S21'!$AD$7))</f>
        <v>797</v>
      </c>
      <c r="C7" s="149">
        <f ca="1">IF(A7&gt;TODAY(),"",SUM('S18:S21'!$AD$5))</f>
        <v>45</v>
      </c>
      <c r="D7" s="149">
        <f ca="1">IF(A7&gt;TODAY(),"",SUM('S18:S21'!$AD$6))</f>
        <v>3977</v>
      </c>
    </row>
    <row r="8" spans="1:5" x14ac:dyDescent="0.25">
      <c r="A8" s="155">
        <v>42496</v>
      </c>
      <c r="B8" s="152">
        <f ca="1">IF(A8&gt;TODAY(),"",SUM('S18:S21'!$AD$7))</f>
        <v>797</v>
      </c>
      <c r="C8" s="153">
        <f ca="1">IF(A8&gt;TODAY(),"",SUM('S18:S21'!$AD$5))</f>
        <v>45</v>
      </c>
      <c r="D8" s="153">
        <f ca="1">IF(A8&gt;TODAY(),"",SUM('S18:S21'!$AD$6))</f>
        <v>3977</v>
      </c>
    </row>
    <row r="9" spans="1:5" x14ac:dyDescent="0.25">
      <c r="A9" s="155">
        <v>42497</v>
      </c>
      <c r="B9" s="152">
        <f ca="1">IF(A9&gt;TODAY(),"",SUM('S18:S21'!$AD$7))</f>
        <v>797</v>
      </c>
      <c r="C9" s="153">
        <f ca="1">IF(A9&gt;TODAY(),"",SUM('S18:S21'!$AD$5))</f>
        <v>45</v>
      </c>
      <c r="D9" s="153">
        <f ca="1">IF(A9&gt;TODAY(),"",SUM('S18:S21'!$AD$6))</f>
        <v>3977</v>
      </c>
    </row>
    <row r="10" spans="1:5" x14ac:dyDescent="0.25">
      <c r="A10" s="155">
        <v>42498</v>
      </c>
      <c r="B10" s="152">
        <f ca="1">IF(A10&gt;TODAY(),"",SUM('S18:S21'!$AD$7))</f>
        <v>797</v>
      </c>
      <c r="C10" s="153">
        <f ca="1">IF(A10&gt;TODAY(),"",SUM('S18:S21'!$AD$5))</f>
        <v>45</v>
      </c>
      <c r="D10" s="153">
        <f ca="1">IF(A10&gt;TODAY(),"",SUM('S18:S21'!$AD$6))</f>
        <v>3977</v>
      </c>
    </row>
    <row r="11" spans="1:5" x14ac:dyDescent="0.25">
      <c r="A11" s="155">
        <v>42499</v>
      </c>
      <c r="B11" s="152">
        <f ca="1">IF(A11&gt;TODAY(),"",SUM('S18:S21'!$AD$7))</f>
        <v>797</v>
      </c>
      <c r="C11" s="153">
        <f ca="1">IF(A11&gt;TODAY(),"",SUM('S18:S21'!$AD$5))</f>
        <v>45</v>
      </c>
      <c r="D11" s="153">
        <f ca="1">IF(A11&gt;TODAY(),"",SUM('S18:S21'!$AD$6))</f>
        <v>3977</v>
      </c>
    </row>
    <row r="12" spans="1:5" x14ac:dyDescent="0.25">
      <c r="A12" s="155">
        <v>42500</v>
      </c>
      <c r="B12" s="152">
        <f ca="1">IF(A12&gt;TODAY(),"",SUM('S18:S21'!$AD$7))</f>
        <v>797</v>
      </c>
      <c r="C12" s="153">
        <f ca="1">IF(A12&gt;TODAY(),"",SUM('S18:S21'!$AD$5))</f>
        <v>45</v>
      </c>
      <c r="D12" s="153">
        <f ca="1">IF(A12&gt;TODAY(),"",SUM('S18:S21'!$AD$6))</f>
        <v>3977</v>
      </c>
    </row>
    <row r="13" spans="1:5" x14ac:dyDescent="0.25">
      <c r="A13" s="155">
        <v>42501</v>
      </c>
      <c r="B13" s="152">
        <f ca="1">IF(A13&gt;TODAY(),"",SUM('S18:S21'!$AD$7))</f>
        <v>797</v>
      </c>
      <c r="C13" s="153">
        <f ca="1">IF(A13&gt;TODAY(),"",SUM('S18:S21'!$AD$5))</f>
        <v>45</v>
      </c>
      <c r="D13" s="153">
        <f ca="1">IF(A13&gt;TODAY(),"",SUM('S18:S21'!$AD$6))</f>
        <v>3977</v>
      </c>
    </row>
    <row r="14" spans="1:5" x14ac:dyDescent="0.25">
      <c r="A14" s="155">
        <v>42502</v>
      </c>
      <c r="B14" s="152">
        <f ca="1">IF(A14&gt;TODAY(),"",SUM('S18:S21'!$AD$7))</f>
        <v>797</v>
      </c>
      <c r="C14" s="153">
        <f ca="1">IF(A14&gt;TODAY(),"",SUM('S18:S21'!$AD$5))</f>
        <v>45</v>
      </c>
      <c r="D14" s="153">
        <f ca="1">IF(A14&gt;TODAY(),"",SUM('S18:S21'!$AD$6))</f>
        <v>3977</v>
      </c>
    </row>
    <row r="15" spans="1:5" x14ac:dyDescent="0.25">
      <c r="A15" s="155">
        <v>42503</v>
      </c>
      <c r="B15" s="152">
        <f ca="1">IF(A15&gt;TODAY(),"",SUM('S18:S21'!$AD$7))</f>
        <v>797</v>
      </c>
      <c r="C15" s="153">
        <f ca="1">IF(A15&gt;TODAY(),"",SUM('S18:S21'!$AD$5))</f>
        <v>45</v>
      </c>
      <c r="D15" s="153">
        <f ca="1">IF(A15&gt;TODAY(),"",SUM('S18:S21'!$AD$6))</f>
        <v>3977</v>
      </c>
    </row>
    <row r="16" spans="1:5" x14ac:dyDescent="0.25">
      <c r="A16" s="155">
        <v>42504</v>
      </c>
      <c r="B16" s="152">
        <f ca="1">IF(A16&gt;TODAY(),"",SUM('S18:S21'!$AD$7))</f>
        <v>797</v>
      </c>
      <c r="C16" s="153">
        <f ca="1">IF(A16&gt;TODAY(),"",SUM('S18:S21'!$AD$5))</f>
        <v>45</v>
      </c>
      <c r="D16" s="153">
        <f ca="1">IF(A16&gt;TODAY(),"",SUM('S18:S21'!$AD$6))</f>
        <v>3977</v>
      </c>
    </row>
    <row r="17" spans="1:5" x14ac:dyDescent="0.25">
      <c r="A17" s="155">
        <v>42505</v>
      </c>
      <c r="B17" s="152">
        <f ca="1">IF(A17&gt;TODAY(),"",SUM('S18:S21'!$AD$7))</f>
        <v>797</v>
      </c>
      <c r="C17" s="153">
        <f ca="1">IF(A17&gt;TODAY(),"",SUM('S18:S21'!$AD$5))</f>
        <v>45</v>
      </c>
      <c r="D17" s="153">
        <f ca="1">IF(A17&gt;TODAY(),"",SUM('S18:S21'!$AD$6))</f>
        <v>3977</v>
      </c>
    </row>
    <row r="18" spans="1:5" s="149" customFormat="1" x14ac:dyDescent="0.25">
      <c r="A18" s="156">
        <v>42506</v>
      </c>
      <c r="B18" s="149">
        <f ca="1">IF(A18&gt;TODAY(),"",SUM('S18:S21'!$AD$7))</f>
        <v>797</v>
      </c>
      <c r="C18" s="149">
        <f ca="1">IF(A18&gt;TODAY(),"",SUM('S18:S21'!$AD$5))</f>
        <v>45</v>
      </c>
      <c r="D18" s="149">
        <f ca="1">IF(A18&gt;TODAY(),"",SUM('S18:S21'!$AD$6))</f>
        <v>3977</v>
      </c>
    </row>
    <row r="19" spans="1:5" x14ac:dyDescent="0.25">
      <c r="A19" s="155">
        <v>42507</v>
      </c>
      <c r="B19" s="152">
        <f ca="1">IF(A19&gt;TODAY(),"",SUM('S18:S21'!$AD$7))</f>
        <v>797</v>
      </c>
      <c r="C19" s="153">
        <f ca="1">IF(A19&gt;TODAY(),"",SUM('S18:S21'!$AD$5))</f>
        <v>45</v>
      </c>
      <c r="D19" s="153">
        <f ca="1">IF(A19&gt;TODAY(),"",SUM('S18:S21'!$AD$6))</f>
        <v>3977</v>
      </c>
    </row>
    <row r="20" spans="1:5" x14ac:dyDescent="0.25">
      <c r="A20" s="155">
        <v>42508</v>
      </c>
      <c r="B20" s="152">
        <f ca="1">IF(A20&gt;TODAY(),"",SUM('S18:S21'!$AD$7))</f>
        <v>797</v>
      </c>
      <c r="C20" s="153">
        <f ca="1">IF(A20&gt;TODAY(),"",SUM('S18:S21'!$AD$5))</f>
        <v>45</v>
      </c>
      <c r="D20" s="153">
        <f ca="1">IF(A20&gt;TODAY(),"",SUM('S18:S21'!$AD$6))</f>
        <v>3977</v>
      </c>
    </row>
    <row r="21" spans="1:5" x14ac:dyDescent="0.25">
      <c r="A21" s="155">
        <v>42509</v>
      </c>
      <c r="B21" s="152">
        <f ca="1">IF(A21&gt;TODAY(),"",SUM('S18:S21'!$AD$7))</f>
        <v>797</v>
      </c>
      <c r="C21" s="153">
        <f ca="1">IF(A21&gt;TODAY(),"",SUM('S18:S21'!$AD$5))</f>
        <v>45</v>
      </c>
      <c r="D21" s="153">
        <f ca="1">IF(A21&gt;TODAY(),"",SUM('S18:S21'!$AD$6))</f>
        <v>3977</v>
      </c>
    </row>
    <row r="22" spans="1:5" x14ac:dyDescent="0.25">
      <c r="A22" s="155">
        <v>42510</v>
      </c>
      <c r="B22" s="152">
        <f ca="1">IF(A22&gt;TODAY(),"",SUM('S18:S21'!$AD$7))</f>
        <v>797</v>
      </c>
      <c r="C22" s="153">
        <f ca="1">IF(A22&gt;TODAY(),"",SUM('S18:S21'!$AD$5))</f>
        <v>45</v>
      </c>
      <c r="D22" s="153">
        <f ca="1">IF(A22&gt;TODAY(),"",SUM('S18:S21'!$AD$6))</f>
        <v>3977</v>
      </c>
    </row>
    <row r="23" spans="1:5" x14ac:dyDescent="0.25">
      <c r="A23" s="155">
        <v>42511</v>
      </c>
      <c r="B23" s="152">
        <f ca="1">IF(A23&gt;TODAY(),"",SUM('S18:S21'!$AD$7))</f>
        <v>797</v>
      </c>
      <c r="C23" s="153">
        <f ca="1">IF(A23&gt;TODAY(),"",SUM('S18:S21'!$AD$5))</f>
        <v>45</v>
      </c>
      <c r="D23" s="153">
        <f ca="1">IF(A23&gt;TODAY(),"",SUM('S18:S21'!$AD$6))</f>
        <v>3977</v>
      </c>
    </row>
    <row r="24" spans="1:5" x14ac:dyDescent="0.25">
      <c r="A24" s="155">
        <v>42512</v>
      </c>
      <c r="B24" s="152">
        <f ca="1">IF(A24&gt;TODAY(),"",SUM('S18:S21'!$AD$7))</f>
        <v>797</v>
      </c>
      <c r="C24" s="153">
        <f ca="1">IF(A24&gt;TODAY(),"",SUM('S18:S21'!$AD$5))</f>
        <v>45</v>
      </c>
      <c r="D24" s="153">
        <f ca="1">IF(A24&gt;TODAY(),"",SUM('S18:S21'!$AD$6))</f>
        <v>3977</v>
      </c>
    </row>
    <row r="25" spans="1:5" x14ac:dyDescent="0.25">
      <c r="A25" s="155">
        <v>42513</v>
      </c>
      <c r="B25" s="152">
        <f ca="1">IF(A25&gt;TODAY(),"",SUM('S18:S21'!$AD$7))</f>
        <v>797</v>
      </c>
      <c r="C25" s="153">
        <f ca="1">IF(A25&gt;TODAY(),"",SUM('S18:S21'!$AD$5))</f>
        <v>45</v>
      </c>
      <c r="D25" s="153">
        <f ca="1">IF(A25&gt;TODAY(),"",SUM('S18:S21'!$AD$6))</f>
        <v>3977</v>
      </c>
    </row>
    <row r="26" spans="1:5" x14ac:dyDescent="0.25">
      <c r="A26" s="155">
        <v>42514</v>
      </c>
      <c r="B26" s="152">
        <f ca="1">IF(A26&gt;TODAY(),"",SUM('S18:S21'!$AD$7))</f>
        <v>797</v>
      </c>
      <c r="C26" s="153">
        <f ca="1">IF(A26&gt;TODAY(),"",SUM('S18:S21'!$AD$5))</f>
        <v>45</v>
      </c>
      <c r="D26" s="153">
        <f ca="1">IF(A26&gt;TODAY(),"",SUM('S18:S21'!$AD$6))</f>
        <v>3977</v>
      </c>
    </row>
    <row r="27" spans="1:5" s="150" customFormat="1" x14ac:dyDescent="0.25">
      <c r="A27" s="155">
        <v>42515</v>
      </c>
      <c r="B27" s="152">
        <f ca="1">IF(A27&gt;TODAY(),"",SUM('S18:S21'!$AD$7))</f>
        <v>797</v>
      </c>
      <c r="C27" s="153">
        <f ca="1">IF(A27&gt;TODAY(),"",SUM('S18:S21'!$AD$5))</f>
        <v>45</v>
      </c>
      <c r="D27" s="153">
        <f ca="1">IF(A27&gt;TODAY(),"",SUM('S18:S21'!$AD$6))</f>
        <v>3977</v>
      </c>
      <c r="E27" s="158" t="s">
        <v>273</v>
      </c>
    </row>
    <row r="28" spans="1:5" x14ac:dyDescent="0.25">
      <c r="A28" s="155">
        <v>42516</v>
      </c>
      <c r="B28" s="152" t="str">
        <f ca="1">IF(A28&gt;TODAY(),"",SUM('S18:S21'!$AD$7))</f>
        <v/>
      </c>
      <c r="C28" s="153" t="str">
        <f ca="1">IF(A28&gt;TODAY(),"",SUM('S18:S21'!$AD$5))</f>
        <v/>
      </c>
      <c r="D28" s="153" t="str">
        <f ca="1">IF(A28&gt;TODAY(),"",SUM('S18:S21'!$AD$6))</f>
        <v/>
      </c>
    </row>
    <row r="29" spans="1:5" x14ac:dyDescent="0.25">
      <c r="A29" s="155">
        <v>42517</v>
      </c>
      <c r="B29" s="152" t="str">
        <f ca="1">IF(A29&gt;TODAY(),"",SUM('S18:S21'!$AD$7))</f>
        <v/>
      </c>
      <c r="C29" s="153" t="str">
        <f ca="1">IF(A29&gt;TODAY(),"",SUM('S18:S21'!$AD$5))</f>
        <v/>
      </c>
      <c r="D29" s="153" t="str">
        <f ca="1">IF(A29&gt;TODAY(),"",SUM('S18:S21'!$AD$6))</f>
        <v/>
      </c>
    </row>
    <row r="30" spans="1:5" x14ac:dyDescent="0.25">
      <c r="A30" s="155">
        <v>42518</v>
      </c>
      <c r="B30" s="152" t="str">
        <f ca="1">IF(A30&gt;TODAY(),"",SUM('S18:S21'!$AD$7))</f>
        <v/>
      </c>
      <c r="C30" s="153" t="str">
        <f ca="1">IF(A30&gt;TODAY(),"",SUM('S18:S21'!$AD$5))</f>
        <v/>
      </c>
      <c r="D30" s="153" t="str">
        <f ca="1">IF(A30&gt;TODAY(),"",SUM('S18:S21'!$AD$6))</f>
        <v/>
      </c>
    </row>
    <row r="31" spans="1:5" x14ac:dyDescent="0.25">
      <c r="A31" s="155">
        <v>42519</v>
      </c>
      <c r="B31" s="152" t="str">
        <f ca="1">IF(A31&gt;TODAY(),"",SUM('S18:S21'!$AD$7))</f>
        <v/>
      </c>
      <c r="C31" s="153" t="str">
        <f ca="1">IF(A31&gt;TODAY(),"",SUM('S18:S21'!$AD$5))</f>
        <v/>
      </c>
      <c r="D31" s="153" t="str">
        <f ca="1">IF(A31&gt;TODAY(),"",SUM('S18:S21'!$AD$6))</f>
        <v/>
      </c>
    </row>
    <row r="32" spans="1:5" x14ac:dyDescent="0.25">
      <c r="A32" s="155">
        <v>42520</v>
      </c>
      <c r="B32" s="152" t="str">
        <f ca="1">IF(A32&gt;TODAY(),"",SUM('S18:S21'!$AD$7))</f>
        <v/>
      </c>
      <c r="C32" s="153" t="str">
        <f ca="1">IF(A32&gt;TODAY(),"",SUM('S18:S21'!$AD$5))</f>
        <v/>
      </c>
      <c r="D32" s="153" t="str">
        <f ca="1">IF(A32&gt;TODAY(),"",SUM('S18:S21'!$AD$6))</f>
        <v/>
      </c>
    </row>
    <row r="33" spans="1:4" x14ac:dyDescent="0.25">
      <c r="A33" s="155">
        <v>42521</v>
      </c>
      <c r="B33" s="152" t="str">
        <f ca="1">IF(A33&gt;TODAY(),"",SUM('S18:S21'!$AD$7))</f>
        <v/>
      </c>
      <c r="C33" s="153" t="str">
        <f ca="1">IF(A33&gt;TODAY(),"",SUM('S18:S21'!$AD$5))</f>
        <v/>
      </c>
      <c r="D33" s="153" t="str">
        <f ca="1">IF(A33&gt;TODAY(),"",SUM('S18:S21'!$AD$6))</f>
        <v/>
      </c>
    </row>
  </sheetData>
  <mergeCells count="2">
    <mergeCell ref="C1:D1"/>
    <mergeCell ref="A1:A2"/>
  </mergeCells>
  <conditionalFormatting sqref="A34:XFD1048576 B3:XFD33">
    <cfRule type="expression" dxfId="2" priority="1">
      <formula>WEEKDAY($A3,2)&gt;5</formula>
    </cfRule>
  </conditionalFormatting>
  <conditionalFormatting sqref="B2:XFD2">
    <cfRule type="expression" dxfId="1" priority="2">
      <formula>WEEKDAY($A1,2)&gt;5</formula>
    </cfRule>
  </conditionalFormatting>
  <conditionalFormatting sqref="A1 A3:A33">
    <cfRule type="expression" dxfId="0" priority="3">
      <formula>WEEKDAY($A1,2)&gt;5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S18</vt:lpstr>
      <vt:lpstr>S19</vt:lpstr>
      <vt:lpstr>S20</vt:lpstr>
      <vt:lpstr>S21</vt:lpstr>
      <vt:lpstr>Récap</vt:lpstr>
      <vt:lpstr>'S19'!Zone_d_impression</vt:lpstr>
      <vt:lpstr>'S20'!Zone_d_impression</vt:lpstr>
      <vt:lpstr>'S21'!Zone_d_impression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Charles Boris Be</dc:creator>
  <cp:lastModifiedBy>Charles Boris Be</cp:lastModifiedBy>
  <cp:lastPrinted>2016-05-19T06:31:04Z</cp:lastPrinted>
  <dcterms:created xsi:type="dcterms:W3CDTF">2016-03-17T08:06:29Z</dcterms:created>
  <dcterms:modified xsi:type="dcterms:W3CDTF">2016-05-25T11:57:10Z</dcterms:modified>
</cp:coreProperties>
</file>