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621" codeName="{00000000-0000-0000-0000-000000000000}"/>
  <workbookPr showInkAnnotation="0" codeName="ThisWorkbook" autoCompressPictures="0"/>
  <bookViews>
    <workbookView xWindow="240" yWindow="240" windowWidth="25360" windowHeight="13060" tabRatio="500" activeTab="4"/>
  </bookViews>
  <sheets>
    <sheet name="listes_ST_DISC" sheetId="7" r:id="rId1"/>
    <sheet name="liste_ecoles" sheetId="5" r:id="rId2"/>
    <sheet name="liste ecoles-profs" sheetId="3" r:id="rId3"/>
    <sheet name="étudiants" sheetId="8" r:id="rId4"/>
    <sheet name="attributions" sheetId="4" r:id="rId5"/>
  </sheets>
  <definedNames>
    <definedName name="liste_etudiants">étudiants!$A$1:$N$11</definedName>
    <definedName name="liste_stages">listes_ST_DISC!$A$2:$A$11</definedName>
    <definedName name="listeprofs">OFFSET('liste ecoles-profs'!$A$1,MATCH(attributions!$B1,ecole_prof[école],0),1,MATCH(attributions!$B1,ecole_prof[école],1)-MATCH(attributions!$B1,ecole_prof[école],0)+1)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" i="4" l="1"/>
  <c r="D3" i="4"/>
  <c r="D4" i="4"/>
  <c r="D5" i="4"/>
  <c r="D6" i="4"/>
  <c r="D7" i="4"/>
  <c r="D8" i="4"/>
  <c r="D9" i="4"/>
  <c r="C2" i="4" a="1"/>
  <c r="C2" i="4"/>
  <c r="C3" i="4" a="1"/>
  <c r="C3" i="4"/>
  <c r="C4" i="4" a="1"/>
  <c r="C4" i="4"/>
  <c r="C5" i="4" a="1"/>
  <c r="C5" i="4"/>
  <c r="C6" i="4" a="1"/>
  <c r="C6" i="4"/>
  <c r="C7" i="4" a="1"/>
  <c r="C7" i="4"/>
  <c r="C8" i="4" a="1"/>
  <c r="C8" i="4"/>
  <c r="C9" i="4" a="1"/>
  <c r="C9" i="4"/>
  <c r="H9" i="4" a="1"/>
  <c r="H9" i="4"/>
  <c r="I9" i="4" a="1"/>
  <c r="I9" i="4"/>
  <c r="J9" i="4" a="1"/>
  <c r="J9" i="4"/>
  <c r="K9" i="4" a="1"/>
  <c r="K9" i="4"/>
  <c r="L9" i="4" a="1"/>
  <c r="L9" i="4"/>
  <c r="M9" i="4" a="1"/>
  <c r="M9" i="4"/>
  <c r="H8" i="4" a="1"/>
  <c r="H8" i="4"/>
  <c r="I8" i="4" a="1"/>
  <c r="I8" i="4"/>
  <c r="J8" i="4" a="1"/>
  <c r="J8" i="4"/>
  <c r="K8" i="4" a="1"/>
  <c r="K8" i="4"/>
  <c r="L8" i="4" a="1"/>
  <c r="L8" i="4"/>
  <c r="M8" i="4" a="1"/>
  <c r="M8" i="4"/>
  <c r="H7" i="4" a="1"/>
  <c r="H7" i="4"/>
  <c r="I7" i="4" a="1"/>
  <c r="I7" i="4"/>
  <c r="J7" i="4" a="1"/>
  <c r="J7" i="4"/>
  <c r="K7" i="4" a="1"/>
  <c r="K7" i="4"/>
  <c r="L7" i="4" a="1"/>
  <c r="L7" i="4"/>
  <c r="M7" i="4" a="1"/>
  <c r="M7" i="4"/>
  <c r="H6" i="4" a="1"/>
  <c r="H6" i="4"/>
  <c r="I6" i="4" a="1"/>
  <c r="I6" i="4"/>
  <c r="J6" i="4" a="1"/>
  <c r="J6" i="4"/>
  <c r="K6" i="4" a="1"/>
  <c r="K6" i="4"/>
  <c r="L6" i="4" a="1"/>
  <c r="L6" i="4"/>
  <c r="M6" i="4" a="1"/>
  <c r="M6" i="4"/>
  <c r="H5" i="4" a="1"/>
  <c r="H5" i="4"/>
  <c r="I5" i="4" a="1"/>
  <c r="I5" i="4"/>
  <c r="J5" i="4" a="1"/>
  <c r="J5" i="4"/>
  <c r="K5" i="4" a="1"/>
  <c r="K5" i="4"/>
  <c r="L5" i="4" a="1"/>
  <c r="L5" i="4"/>
  <c r="M5" i="4" a="1"/>
  <c r="M5" i="4"/>
  <c r="H2" i="4" a="1"/>
  <c r="H2" i="4"/>
  <c r="H3" i="4" a="1"/>
  <c r="H3" i="4"/>
  <c r="H4" i="4" a="1"/>
  <c r="H4" i="4"/>
  <c r="I4" i="4" a="1"/>
  <c r="I4" i="4"/>
  <c r="J4" i="4" a="1"/>
  <c r="J4" i="4"/>
  <c r="K4" i="4" a="1"/>
  <c r="K4" i="4"/>
  <c r="L4" i="4" a="1"/>
  <c r="L4" i="4"/>
  <c r="M4" i="4" a="1"/>
  <c r="M4" i="4"/>
  <c r="M2" i="4" a="1"/>
  <c r="M2" i="4"/>
  <c r="L2" i="4" a="1"/>
  <c r="L2" i="4"/>
  <c r="K2" i="4" a="1"/>
  <c r="K2" i="4"/>
  <c r="J2" i="4" a="1"/>
  <c r="J2" i="4"/>
  <c r="I2" i="4" a="1"/>
  <c r="I2" i="4"/>
  <c r="M3" i="4" a="1"/>
  <c r="M3" i="4"/>
  <c r="L3" i="4" a="1"/>
  <c r="L3" i="4"/>
  <c r="K3" i="4" a="1"/>
  <c r="K3" i="4"/>
  <c r="J3" i="4" a="1"/>
  <c r="J3" i="4"/>
  <c r="I3" i="4" a="1"/>
  <c r="I3" i="4"/>
</calcChain>
</file>

<file path=xl/sharedStrings.xml><?xml version="1.0" encoding="utf-8"?>
<sst xmlns="http://schemas.openxmlformats.org/spreadsheetml/2006/main" count="343" uniqueCount="193">
  <si>
    <t>école</t>
  </si>
  <si>
    <t>prof</t>
  </si>
  <si>
    <t>discipline</t>
  </si>
  <si>
    <t>tél</t>
  </si>
  <si>
    <t>email</t>
  </si>
  <si>
    <t>info 1</t>
  </si>
  <si>
    <t>remarque 1</t>
  </si>
  <si>
    <t>remarque 2</t>
  </si>
  <si>
    <t>école 1</t>
  </si>
  <si>
    <t>prof 1</t>
  </si>
  <si>
    <t>français</t>
  </si>
  <si>
    <t>prof 2</t>
  </si>
  <si>
    <t>prof 3</t>
  </si>
  <si>
    <t>prof 4</t>
  </si>
  <si>
    <t>prof 5</t>
  </si>
  <si>
    <t>prof 6</t>
  </si>
  <si>
    <t>prof 7</t>
  </si>
  <si>
    <t>prof 8</t>
  </si>
  <si>
    <t>prof 9</t>
  </si>
  <si>
    <t>prof 10</t>
  </si>
  <si>
    <t>prof 11</t>
  </si>
  <si>
    <t>prof 12</t>
  </si>
  <si>
    <t>prof 13</t>
  </si>
  <si>
    <t>prof 14</t>
  </si>
  <si>
    <t>prof 15</t>
  </si>
  <si>
    <t>prof 16</t>
  </si>
  <si>
    <t>prof 17</t>
  </si>
  <si>
    <t>prof 18</t>
  </si>
  <si>
    <t>prof 19</t>
  </si>
  <si>
    <t>prof 20</t>
  </si>
  <si>
    <t>math</t>
  </si>
  <si>
    <t>physique</t>
  </si>
  <si>
    <t>école 2</t>
  </si>
  <si>
    <t>école 3</t>
  </si>
  <si>
    <t>école 4</t>
  </si>
  <si>
    <t>txt 58</t>
  </si>
  <si>
    <t>txt 1</t>
  </si>
  <si>
    <t>txt 28</t>
  </si>
  <si>
    <t>txt 13</t>
  </si>
  <si>
    <t>txt 64</t>
  </si>
  <si>
    <t>txt 33</t>
  </si>
  <si>
    <t>txt 12</t>
  </si>
  <si>
    <t>txt 36</t>
  </si>
  <si>
    <t>txt 39</t>
  </si>
  <si>
    <t>txt 73</t>
  </si>
  <si>
    <t>txt 87</t>
  </si>
  <si>
    <t>txt 71</t>
  </si>
  <si>
    <t>txt 32</t>
  </si>
  <si>
    <t>txt 48</t>
  </si>
  <si>
    <t>txt 30</t>
  </si>
  <si>
    <t>txt 85</t>
  </si>
  <si>
    <t>txt 72</t>
  </si>
  <si>
    <t>txt 52</t>
  </si>
  <si>
    <t>txt 80</t>
  </si>
  <si>
    <t>txt 55</t>
  </si>
  <si>
    <t>txt 81</t>
  </si>
  <si>
    <t>txt 49</t>
  </si>
  <si>
    <t>txt 19</t>
  </si>
  <si>
    <t>txt 74</t>
  </si>
  <si>
    <t>txt 37</t>
  </si>
  <si>
    <t>txt 62</t>
  </si>
  <si>
    <t>txt 16</t>
  </si>
  <si>
    <t>txt 26</t>
  </si>
  <si>
    <t>txt 22</t>
  </si>
  <si>
    <t>txt 24</t>
  </si>
  <si>
    <t>txt 82</t>
  </si>
  <si>
    <t>txt 83</t>
  </si>
  <si>
    <t>txt 8</t>
  </si>
  <si>
    <t>txt 21</t>
  </si>
  <si>
    <t>txt 100</t>
  </si>
  <si>
    <t>txt 18</t>
  </si>
  <si>
    <t>txt 96</t>
  </si>
  <si>
    <t>txt 57</t>
  </si>
  <si>
    <t>txt 47</t>
  </si>
  <si>
    <t>txt 66</t>
  </si>
  <si>
    <t>txt 38</t>
  </si>
  <si>
    <t>txt 63</t>
  </si>
  <si>
    <t>txt 53</t>
  </si>
  <si>
    <t>txt 46</t>
  </si>
  <si>
    <t>txt 70</t>
  </si>
  <si>
    <t>txt 59</t>
  </si>
  <si>
    <t>txt 97</t>
  </si>
  <si>
    <t>txt 95</t>
  </si>
  <si>
    <t>txt 90</t>
  </si>
  <si>
    <t>txt 10</t>
  </si>
  <si>
    <t>txt 79</t>
  </si>
  <si>
    <t>txt 25</t>
  </si>
  <si>
    <t>txt 43</t>
  </si>
  <si>
    <t>txt 34</t>
  </si>
  <si>
    <t>txt 5</t>
  </si>
  <si>
    <t>txt 42</t>
  </si>
  <si>
    <t>txt 69</t>
  </si>
  <si>
    <t>txt 2</t>
  </si>
  <si>
    <t>txt 15</t>
  </si>
  <si>
    <t>txt 6</t>
  </si>
  <si>
    <t>txt 99</t>
  </si>
  <si>
    <t>txt 68</t>
  </si>
  <si>
    <t>txt 17</t>
  </si>
  <si>
    <t>txt 89</t>
  </si>
  <si>
    <t>txt 7</t>
  </si>
  <si>
    <t>txt 92</t>
  </si>
  <si>
    <t>txt 65</t>
  </si>
  <si>
    <t>txt 11</t>
  </si>
  <si>
    <t>txt 4</t>
  </si>
  <si>
    <t>txt 75</t>
  </si>
  <si>
    <t>CONSIGNE D'UTILISATION DE CET ONGLET</t>
  </si>
  <si>
    <t>Pour ajouter une nouvelle ligne avec une attribution, on se place sur la dernière cellule à droite de la dernière ligne</t>
  </si>
  <si>
    <t>et on appuie sur la touche TABULATION pour passer à la ligne suivante.</t>
  </si>
  <si>
    <t>On commence alors par sélectionner une école dans la liste déroulante de la cellule en colonne A</t>
  </si>
  <si>
    <t xml:space="preserve">Une fois l'école sélectionnée, la cellule à gauche montre dans une liste déroulante la liste des profs de cette école. </t>
  </si>
  <si>
    <t>On sélectionne donc un prof de cette école dans la cellule de la colonne C</t>
  </si>
  <si>
    <t>et les informations sur ce prof apparaissent automatiquement (tél, email, info1, remarque 1 et remarque 2).</t>
  </si>
  <si>
    <t>Dans la colonne supplémentaire, on a la possibilité d'indiquer une info, genre la date d'acceptation du stagiaire.</t>
  </si>
  <si>
    <t>Et si on l'indique au format DATE (c'est à dire 23/12/2015), on aura la possibilité de trier cette colonne par date, ce qui pourrait être pratique.</t>
  </si>
  <si>
    <t>Cet onglet liste les attributions des MDS que l'on fait pour chaque stage.</t>
  </si>
  <si>
    <t>nom</t>
  </si>
  <si>
    <t>prénom</t>
  </si>
  <si>
    <t>domicile 1</t>
  </si>
  <si>
    <t>domicile 2 (kot)</t>
  </si>
  <si>
    <t>école S1</t>
  </si>
  <si>
    <t>école S2.1</t>
  </si>
  <si>
    <t>école S3.1</t>
  </si>
  <si>
    <t>école S2.2</t>
  </si>
  <si>
    <t>école S3.3</t>
  </si>
  <si>
    <t>école S1 bis</t>
  </si>
  <si>
    <t>école S2.1 bis</t>
  </si>
  <si>
    <t>école S2.2 bis</t>
  </si>
  <si>
    <t>école S3.1 bis</t>
  </si>
  <si>
    <t>école S3.3 bis</t>
  </si>
  <si>
    <t>STAGE</t>
  </si>
  <si>
    <t>S1</t>
  </si>
  <si>
    <t>S1 bis</t>
  </si>
  <si>
    <t>S2.1</t>
  </si>
  <si>
    <t>S2.2</t>
  </si>
  <si>
    <t>S2.1 bis</t>
  </si>
  <si>
    <t>S2.2 bis</t>
  </si>
  <si>
    <t>S3.1</t>
  </si>
  <si>
    <t>S3.3</t>
  </si>
  <si>
    <t>S3.1 bis</t>
  </si>
  <si>
    <t>S3.3 bis</t>
  </si>
  <si>
    <t>ECOLE</t>
  </si>
  <si>
    <t>PROF</t>
  </si>
  <si>
    <t>ETUDIANT</t>
  </si>
  <si>
    <t>nom 1</t>
  </si>
  <si>
    <t>prénom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</si>
  <si>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</si>
  <si>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</si>
  <si>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</si>
  <si>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</si>
  <si>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</si>
  <si>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</si>
  <si>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</si>
  <si>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</si>
  <si>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</si>
  <si>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</si>
  <si>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</si>
  <si>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</si>
  <si>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</si>
  <si>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</si>
  <si>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</si>
  <si>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</si>
  <si>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</si>
  <si>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</si>
  <si>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txt dom 1</t>
  </si>
  <si>
    <t>txt dom 2</t>
  </si>
  <si>
    <t>txt dom 3</t>
  </si>
  <si>
    <t>txt dom 4</t>
  </si>
  <si>
    <t>txt dom 5</t>
  </si>
  <si>
    <t>txt dom 6</t>
  </si>
  <si>
    <t>txt dom 7</t>
  </si>
  <si>
    <t>txt dom 8</t>
  </si>
  <si>
    <t>txt dom 9</t>
  </si>
  <si>
    <t>txt dom 10</t>
  </si>
  <si>
    <t>A/R</t>
  </si>
  <si>
    <t>date</t>
  </si>
  <si>
    <t>A</t>
  </si>
  <si>
    <t>R</t>
  </si>
  <si>
    <t>directeur</t>
  </si>
  <si>
    <t>directeur 1</t>
  </si>
  <si>
    <t>directeur 2</t>
  </si>
  <si>
    <t>directeur 3</t>
  </si>
  <si>
    <t>directeur 4</t>
  </si>
  <si>
    <t>tél école 3</t>
  </si>
  <si>
    <t>tél école 1</t>
  </si>
  <si>
    <t>tél école 2</t>
  </si>
  <si>
    <t>tél école 4</t>
  </si>
  <si>
    <t>tél école</t>
  </si>
  <si>
    <t>STAGES</t>
  </si>
  <si>
    <t>DISCIPLINES</t>
  </si>
  <si>
    <t>langues</t>
  </si>
  <si>
    <t>religion</t>
  </si>
  <si>
    <t>discipline_OLD</t>
  </si>
  <si>
    <t>NEW PROF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</si>
</sst>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scheme val="minor"/>
    </font>
    <font>
      <b/>
      <sz val="12"/>
      <color theme="1"/>
      <name val="Calibri"/>
      <family val="2"/>
      <scheme val="minor"/>
    </font>
    <font>
      <b/>
      <u/>
      <sz val="12"/>
      <color theme="1"/>
      <name val="Calibri"/>
      <scheme val="minor"/>
    </font>
    <font>
      <i/>
      <sz val="12"/>
      <color theme="1"/>
      <name val="Calibri"/>
      <scheme val="minor"/>
    </font>
    <font>
      <b/>
      <i/>
      <sz val="12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</fills>
  <borders count="14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/>
      <top/>
      <bottom style="thick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/>
      <right/>
      <top/>
      <bottom style="thin">
        <color theme="0"/>
      </bottom>
      <diagonal/>
    </border>
  </borders>
  <cellStyleXfs count="6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9">
    <xf numFmtId="0" fontId="0" fillId="0" borderId="0" xfId="0"/>
    <xf numFmtId="0" fontId="3" fillId="2" borderId="1" xfId="0" applyFont="1" applyFill="1" applyBorder="1"/>
    <xf numFmtId="0" fontId="3" fillId="2" borderId="2" xfId="0" applyFont="1" applyFill="1" applyBorder="1"/>
    <xf numFmtId="0" fontId="3" fillId="2" borderId="3" xfId="0" applyFont="1" applyFill="1" applyBorder="1"/>
    <xf numFmtId="0" fontId="0" fillId="3" borderId="6" xfId="0" applyFont="1" applyFill="1" applyBorder="1"/>
    <xf numFmtId="0" fontId="0" fillId="3" borderId="7" xfId="0" applyFont="1" applyFill="1" applyBorder="1"/>
    <xf numFmtId="0" fontId="0" fillId="3" borderId="8" xfId="0" applyFont="1" applyFill="1" applyBorder="1"/>
    <xf numFmtId="0" fontId="0" fillId="0" borderId="4" xfId="0" applyFont="1" applyFill="1" applyBorder="1"/>
    <xf numFmtId="0" fontId="0" fillId="0" borderId="5" xfId="0" applyFont="1" applyFill="1" applyBorder="1"/>
    <xf numFmtId="0" fontId="0" fillId="0" borderId="6" xfId="0" applyFont="1" applyFill="1" applyBorder="1"/>
    <xf numFmtId="0" fontId="0" fillId="0" borderId="7" xfId="0" applyFont="1" applyFill="1" applyBorder="1"/>
    <xf numFmtId="0" fontId="4" fillId="0" borderId="9" xfId="0" applyFont="1" applyFill="1" applyBorder="1"/>
    <xf numFmtId="0" fontId="4" fillId="3" borderId="6" xfId="0" applyFont="1" applyFill="1" applyBorder="1"/>
    <xf numFmtId="0" fontId="4" fillId="3" borderId="7" xfId="0" applyFont="1" applyFill="1" applyBorder="1"/>
    <xf numFmtId="0" fontId="4" fillId="3" borderId="8" xfId="0" applyFont="1" applyFill="1" applyBorder="1"/>
    <xf numFmtId="0" fontId="3" fillId="2" borderId="10" xfId="0" applyFont="1" applyFill="1" applyBorder="1"/>
    <xf numFmtId="0" fontId="0" fillId="0" borderId="11" xfId="0" applyFont="1" applyFill="1" applyBorder="1"/>
    <xf numFmtId="0" fontId="0" fillId="0" borderId="12" xfId="0" applyFont="1" applyFill="1" applyBorder="1"/>
    <xf numFmtId="0" fontId="4" fillId="3" borderId="7" xfId="0" applyNumberFormat="1" applyFont="1" applyFill="1" applyBorder="1"/>
    <xf numFmtId="0" fontId="0" fillId="0" borderId="13" xfId="0" applyFont="1" applyFill="1" applyBorder="1"/>
    <xf numFmtId="0" fontId="6" fillId="0" borderId="0" xfId="0" applyFont="1"/>
    <xf numFmtId="0" fontId="7" fillId="0" borderId="0" xfId="0" applyFont="1"/>
    <xf numFmtId="0" fontId="5" fillId="0" borderId="0" xfId="0" applyFont="1"/>
    <xf numFmtId="0" fontId="8" fillId="0" borderId="0" xfId="0" applyFont="1"/>
    <xf numFmtId="14" fontId="0" fillId="3" borderId="8" xfId="0" applyNumberFormat="1" applyFont="1" applyFill="1" applyBorder="1"/>
    <xf numFmtId="0" fontId="0" fillId="3" borderId="7" xfId="0" applyNumberFormat="1" applyFont="1" applyFill="1" applyBorder="1"/>
    <xf numFmtId="0" fontId="0" fillId="0" borderId="0" xfId="0" applyBorder="1"/>
    <xf numFmtId="0" fontId="0" fillId="3" borderId="8" xfId="0" applyNumberFormat="1" applyFont="1" applyFill="1" applyBorder="1"/>
    <xf numFmtId="14" fontId="4" fillId="3" borderId="8" xfId="0" applyNumberFormat="1" applyFont="1" applyFill="1" applyBorder="1"/>
  </cellXfs>
  <cellStyles count="6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Normal" xfId="0" builtinId="0"/>
  </cellStyles>
  <dxfs count="4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 outline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 outline="0">
        <left/>
        <right style="thin">
          <color theme="0"/>
        </right>
        <top style="thin">
          <color theme="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 outline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 outline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/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</dxf>
    <dxf>
      <border outline="0">
        <top style="thin">
          <color theme="0"/>
        </top>
      </border>
    </dxf>
    <dxf>
      <border outline="0">
        <right style="thin">
          <color theme="0"/>
        </right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0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6" name="Table6" displayName="Table6" ref="A1:A11" totalsRowShown="0" headerRowDxfId="3">
  <autoFilter ref="A1:A11"/>
  <tableColumns count="1">
    <tableColumn id="1" name="STAGES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7" name="liste_disciplines" displayName="liste_disciplines" ref="C1:C6" totalsRowShown="0" headerRowDxfId="2">
  <autoFilter ref="C1:C6"/>
  <tableColumns count="1">
    <tableColumn id="1" name="DISCIPLINES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4" name="listécoles" displayName="listécoles" ref="A1:C5" totalsRowShown="0" headerRowDxfId="41" dataDxfId="39" headerRowBorderDxfId="40" tableBorderDxfId="38" totalsRowBorderDxfId="37">
  <autoFilter ref="A1:C5"/>
  <tableColumns count="3">
    <tableColumn id="1" name="école" dataDxfId="36"/>
    <tableColumn id="3" name="directeur" dataDxfId="6"/>
    <tableColumn id="2" name="tél école" dataDxfId="35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3" name="ecole_prof" displayName="ecole_prof" ref="A1:H21" totalsRowShown="0" headerRowDxfId="34" dataDxfId="32" headerRowBorderDxfId="33" tableBorderDxfId="31" totalsRowBorderDxfId="30">
  <autoFilter ref="A1:H21"/>
  <sortState ref="A2:H21">
    <sortCondition ref="A2"/>
  </sortState>
  <tableColumns count="8">
    <tableColumn id="1" name="école" dataDxfId="29"/>
    <tableColumn id="2" name="prof" dataDxfId="28"/>
    <tableColumn id="3" name="discipline" dataDxfId="27"/>
    <tableColumn id="4" name="tél" dataDxfId="26"/>
    <tableColumn id="5" name="email" dataDxfId="25">
      <calculatedColumnFormula>"txt " &amp; RANDBETWEEN(1,100)</calculatedColumnFormula>
    </tableColumn>
    <tableColumn id="6" name="info 1" dataDxfId="24">
      <calculatedColumnFormula>"txt " &amp; RANDBETWEEN(1,100)</calculatedColumnFormula>
    </tableColumn>
    <tableColumn id="7" name="remarque 1" dataDxfId="23">
      <calculatedColumnFormula>"txt " &amp; RANDBETWEEN(1,100)</calculatedColumnFormula>
    </tableColumn>
    <tableColumn id="8" name="remarque 2" dataDxfId="22">
      <calculatedColumnFormula>"txt " &amp; RANDBETWEEN(1,100)</calculatedColumnFormula>
    </tableColumn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1" name="Table1" displayName="Table1" ref="A1:N11" totalsRowShown="0">
  <autoFilter ref="A1:N11"/>
  <tableColumns count="14">
    <tableColumn id="1" name="nom"/>
    <tableColumn id="2" name="prénom"/>
    <tableColumn id="3" name="domicile 1"/>
    <tableColumn id="4" name="domicile 2 (kot)"/>
    <tableColumn id="5" name="école S1"/>
    <tableColumn id="6" name="école S1 bis"/>
    <tableColumn id="7" name="école S2.1"/>
    <tableColumn id="8" name="école S2.2"/>
    <tableColumn id="9" name="école S2.1 bis"/>
    <tableColumn id="10" name="école S2.2 bis"/>
    <tableColumn id="11" name="école S3.1"/>
    <tableColumn id="12" name="école S3.3"/>
    <tableColumn id="13" name="école S3.1 bis"/>
    <tableColumn id="14" name="école S3.3 bis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id="2" name="attribution" displayName="attribution" ref="A1:P9" totalsRowShown="0" headerRowDxfId="21" dataDxfId="19" headerRowBorderDxfId="20" tableBorderDxfId="18" totalsRowBorderDxfId="17">
  <autoFilter ref="A1:P9"/>
  <tableColumns count="16">
    <tableColumn id="10" name="STAGE" dataDxfId="16"/>
    <tableColumn id="1" name="ECOLE" dataDxfId="15"/>
    <tableColumn id="14" name="directeur" dataDxfId="5">
      <calculatedColumnFormula array="1">INDEX(listécoles[directeur],MATCH(attribution[[#This Row],[ECOLE]],listécoles[école],0),1)</calculatedColumnFormula>
    </tableColumn>
    <tableColumn id="13" name="tél école" dataDxfId="4">
      <calculatedColumnFormula>INDEX(listécoles[tél école],MATCH(attribution[[#This Row],[ECOLE]],listécoles[école],0),1)</calculatedColumnFormula>
    </tableColumn>
    <tableColumn id="15" name="discipline" dataDxfId="1"/>
    <tableColumn id="16" name="NEW PROF" dataDxfId="0"/>
    <tableColumn id="2" name="PROF" dataDxfId="14"/>
    <tableColumn id="3" name="discipline_OLD" dataDxfId="13">
      <calculatedColumnFormula array="1">INDEX(ecole_prof[discipline],MATCH(attribution[[#This Row],[ECOLE]]&amp;attribution[[#This Row],[PROF]],ecole_prof[école]&amp;ecole_prof[prof],0))</calculatedColumnFormula>
    </tableColumn>
    <tableColumn id="4" name="tél" dataDxfId="12">
      <calculatedColumnFormula array="1">INDEX(ecole_prof[tél],MATCH(attribution[[#This Row],[ECOLE]]&amp;attribution[[#This Row],[PROF]],ecole_prof[école]&amp;ecole_prof[prof],0))</calculatedColumnFormula>
    </tableColumn>
    <tableColumn id="5" name="email" dataDxfId="11">
      <calculatedColumnFormula array="1">INDEX(ecole_prof[email],MATCH(attribution[[#This Row],[ECOLE]]&amp;attribution[[#This Row],[PROF]],ecole_prof[école]&amp;ecole_prof[prof],0))</calculatedColumnFormula>
    </tableColumn>
    <tableColumn id="6" name="info 1" dataDxfId="10">
      <calculatedColumnFormula array="1">INDEX(ecole_prof[info 1],MATCH(attribution[[#This Row],[ECOLE]]&amp;attribution[[#This Row],[PROF]],ecole_prof[école]&amp;ecole_prof[prof],0))</calculatedColumnFormula>
    </tableColumn>
    <tableColumn id="7" name="remarque 1" dataDxfId="9">
      <calculatedColumnFormula array="1">INDEX(ecole_prof[remarque 1],MATCH(attribution[[#This Row],[ECOLE]]&amp;attribution[[#This Row],[PROF]],ecole_prof[école]&amp;ecole_prof[prof],0))</calculatedColumnFormula>
    </tableColumn>
    <tableColumn id="8" name="remarque 2" dataDxfId="8">
      <calculatedColumnFormula array="1">INDEX(ecole_prof[remarque 2],MATCH(attribution[[#This Row],[ECOLE]]&amp;attribution[[#This Row],[PROF]],ecole_prof[école]&amp;ecole_prof[prof],0))</calculatedColumnFormula>
    </tableColumn>
    <tableColumn id="11" name="ETUDIANT"/>
    <tableColumn id="12" name="A/R"/>
    <tableColumn id="9" name="date" dataDxfId="7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Relationship Id="rId2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C11"/>
  <sheetViews>
    <sheetView workbookViewId="0">
      <selection activeCell="F2" sqref="F2"/>
    </sheetView>
  </sheetViews>
  <sheetFormatPr baseColWidth="10" defaultRowHeight="15" x14ac:dyDescent="0"/>
  <cols>
    <col min="2" max="2" width="2" customWidth="1"/>
    <col min="3" max="3" width="13.83203125" customWidth="1"/>
  </cols>
  <sheetData>
    <row r="1" spans="1:3">
      <c r="A1" s="22" t="s">
        <v>187</v>
      </c>
      <c r="C1" s="22" t="s">
        <v>188</v>
      </c>
    </row>
    <row r="2" spans="1:3">
      <c r="A2" t="s">
        <v>130</v>
      </c>
      <c r="C2" t="s">
        <v>10</v>
      </c>
    </row>
    <row r="3" spans="1:3">
      <c r="A3" t="s">
        <v>131</v>
      </c>
      <c r="C3" t="s">
        <v>30</v>
      </c>
    </row>
    <row r="4" spans="1:3">
      <c r="A4" t="s">
        <v>132</v>
      </c>
      <c r="C4" t="s">
        <v>189</v>
      </c>
    </row>
    <row r="5" spans="1:3">
      <c r="A5" t="s">
        <v>133</v>
      </c>
      <c r="C5" t="s">
        <v>190</v>
      </c>
    </row>
    <row r="6" spans="1:3">
      <c r="A6" t="s">
        <v>134</v>
      </c>
      <c r="C6" s="26" t="s">
        <v>31</v>
      </c>
    </row>
    <row r="7" spans="1:3">
      <c r="A7" t="s">
        <v>135</v>
      </c>
    </row>
    <row r="8" spans="1:3">
      <c r="A8" t="s">
        <v>136</v>
      </c>
    </row>
    <row r="9" spans="1:3">
      <c r="A9" t="s">
        <v>137</v>
      </c>
    </row>
    <row r="10" spans="1:3">
      <c r="A10" t="s">
        <v>138</v>
      </c>
    </row>
    <row r="11" spans="1:3">
      <c r="A11" t="s">
        <v>139</v>
      </c>
    </row>
  </sheetData>
  <pageMargins left="0.75" right="0.75" top="1" bottom="1" header="0.5" footer="0.5"/>
  <pageSetup paperSize="9" orientation="portrait" horizontalDpi="4294967292" verticalDpi="4294967292"/>
  <tableParts count="2">
    <tablePart r:id="rId1"/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E7"/>
  <sheetViews>
    <sheetView workbookViewId="0">
      <selection activeCell="E1" sqref="E1:E8"/>
    </sheetView>
  </sheetViews>
  <sheetFormatPr baseColWidth="10" defaultRowHeight="15" x14ac:dyDescent="0"/>
  <sheetData>
    <row r="1" spans="1:5" ht="16" thickBot="1">
      <c r="A1" s="15" t="s">
        <v>0</v>
      </c>
      <c r="B1" s="15" t="s">
        <v>177</v>
      </c>
      <c r="C1" s="15" t="s">
        <v>186</v>
      </c>
      <c r="E1" s="20"/>
    </row>
    <row r="2" spans="1:5" ht="16" thickTop="1">
      <c r="A2" s="16" t="s">
        <v>8</v>
      </c>
      <c r="B2" s="19" t="s">
        <v>178</v>
      </c>
      <c r="C2" s="19" t="s">
        <v>183</v>
      </c>
    </row>
    <row r="3" spans="1:5">
      <c r="A3" s="16" t="s">
        <v>32</v>
      </c>
      <c r="B3" s="16" t="s">
        <v>179</v>
      </c>
      <c r="C3" s="16" t="s">
        <v>184</v>
      </c>
    </row>
    <row r="4" spans="1:5">
      <c r="A4" s="16" t="s">
        <v>33</v>
      </c>
      <c r="B4" s="16" t="s">
        <v>180</v>
      </c>
      <c r="C4" s="16" t="s">
        <v>182</v>
      </c>
    </row>
    <row r="5" spans="1:5">
      <c r="A5" s="17" t="s">
        <v>34</v>
      </c>
      <c r="B5" s="17" t="s">
        <v>181</v>
      </c>
      <c r="C5" s="17" t="s">
        <v>185</v>
      </c>
    </row>
    <row r="6" spans="1:5">
      <c r="E6" s="20"/>
    </row>
    <row r="7" spans="1:5">
      <c r="E7" s="21"/>
    </row>
  </sheetData>
  <pageMargins left="0.7" right="0.7" top="0.75" bottom="0.75" header="0.3" footer="0.3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J21"/>
  <sheetViews>
    <sheetView workbookViewId="0">
      <selection activeCell="A2" sqref="A2:H21"/>
    </sheetView>
  </sheetViews>
  <sheetFormatPr baseColWidth="10" defaultRowHeight="15" x14ac:dyDescent="0"/>
  <cols>
    <col min="7" max="8" width="12.33203125" customWidth="1"/>
  </cols>
  <sheetData>
    <row r="1" spans="1:10" ht="16" thickBot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3" t="s">
        <v>7</v>
      </c>
      <c r="J1" s="20"/>
    </row>
    <row r="2" spans="1:10" ht="16" thickTop="1">
      <c r="A2" s="7" t="s">
        <v>8</v>
      </c>
      <c r="B2" s="8" t="s">
        <v>9</v>
      </c>
      <c r="C2" s="11" t="s">
        <v>10</v>
      </c>
      <c r="D2" s="8" t="s">
        <v>35</v>
      </c>
      <c r="E2" s="8" t="s">
        <v>36</v>
      </c>
      <c r="F2" s="8" t="s">
        <v>37</v>
      </c>
      <c r="G2" s="8" t="s">
        <v>38</v>
      </c>
      <c r="H2" s="8" t="s">
        <v>39</v>
      </c>
    </row>
    <row r="3" spans="1:10">
      <c r="A3" s="7" t="s">
        <v>8</v>
      </c>
      <c r="B3" s="8" t="s">
        <v>20</v>
      </c>
      <c r="C3" s="8" t="s">
        <v>30</v>
      </c>
      <c r="D3" s="8" t="s">
        <v>40</v>
      </c>
      <c r="E3" s="8" t="s">
        <v>41</v>
      </c>
      <c r="F3" s="8" t="s">
        <v>42</v>
      </c>
      <c r="G3" s="8" t="s">
        <v>43</v>
      </c>
      <c r="H3" s="8" t="s">
        <v>35</v>
      </c>
    </row>
    <row r="4" spans="1:10">
      <c r="A4" s="7" t="s">
        <v>8</v>
      </c>
      <c r="B4" s="8" t="s">
        <v>21</v>
      </c>
      <c r="C4" s="8" t="s">
        <v>30</v>
      </c>
      <c r="D4" s="8" t="s">
        <v>44</v>
      </c>
      <c r="E4" s="8" t="s">
        <v>37</v>
      </c>
      <c r="F4" s="8" t="s">
        <v>45</v>
      </c>
      <c r="G4" s="8" t="s">
        <v>46</v>
      </c>
      <c r="H4" s="8" t="s">
        <v>47</v>
      </c>
    </row>
    <row r="5" spans="1:10">
      <c r="A5" s="7" t="s">
        <v>8</v>
      </c>
      <c r="B5" s="8" t="s">
        <v>25</v>
      </c>
      <c r="C5" s="8" t="s">
        <v>31</v>
      </c>
      <c r="D5" s="8" t="s">
        <v>48</v>
      </c>
      <c r="E5" s="8" t="s">
        <v>49</v>
      </c>
      <c r="F5" s="8" t="s">
        <v>50</v>
      </c>
      <c r="G5" s="8" t="s">
        <v>51</v>
      </c>
      <c r="H5" s="8" t="s">
        <v>52</v>
      </c>
    </row>
    <row r="6" spans="1:10">
      <c r="A6" s="7" t="s">
        <v>8</v>
      </c>
      <c r="B6" s="8" t="s">
        <v>26</v>
      </c>
      <c r="C6" s="8" t="s">
        <v>31</v>
      </c>
      <c r="D6" s="8" t="s">
        <v>53</v>
      </c>
      <c r="E6" s="8" t="s">
        <v>54</v>
      </c>
      <c r="F6" s="8" t="s">
        <v>55</v>
      </c>
      <c r="G6" s="8" t="s">
        <v>56</v>
      </c>
      <c r="H6" s="8" t="s">
        <v>57</v>
      </c>
      <c r="J6" s="22"/>
    </row>
    <row r="7" spans="1:10">
      <c r="A7" s="7" t="s">
        <v>8</v>
      </c>
      <c r="B7" s="8" t="s">
        <v>11</v>
      </c>
      <c r="C7" s="8" t="s">
        <v>10</v>
      </c>
      <c r="D7" s="8" t="s">
        <v>58</v>
      </c>
      <c r="E7" s="8" t="s">
        <v>59</v>
      </c>
      <c r="F7" s="8" t="s">
        <v>60</v>
      </c>
      <c r="G7" s="8" t="s">
        <v>61</v>
      </c>
      <c r="H7" s="8" t="s">
        <v>62</v>
      </c>
      <c r="J7" s="22"/>
    </row>
    <row r="8" spans="1:10">
      <c r="A8" s="7" t="s">
        <v>8</v>
      </c>
      <c r="B8" s="8" t="s">
        <v>12</v>
      </c>
      <c r="C8" s="8" t="s">
        <v>10</v>
      </c>
      <c r="D8" s="8" t="s">
        <v>61</v>
      </c>
      <c r="E8" s="8" t="s">
        <v>63</v>
      </c>
      <c r="F8" s="8" t="s">
        <v>64</v>
      </c>
      <c r="G8" s="8" t="s">
        <v>65</v>
      </c>
      <c r="H8" s="8" t="s">
        <v>66</v>
      </c>
      <c r="J8" s="22"/>
    </row>
    <row r="9" spans="1:10">
      <c r="A9" s="7" t="s">
        <v>32</v>
      </c>
      <c r="B9" s="8" t="s">
        <v>22</v>
      </c>
      <c r="C9" s="8" t="s">
        <v>30</v>
      </c>
      <c r="D9" s="8" t="s">
        <v>67</v>
      </c>
      <c r="E9" s="8" t="s">
        <v>68</v>
      </c>
      <c r="F9" s="8" t="s">
        <v>69</v>
      </c>
      <c r="G9" s="8" t="s">
        <v>70</v>
      </c>
      <c r="H9" s="8" t="s">
        <v>71</v>
      </c>
      <c r="J9" s="22"/>
    </row>
    <row r="10" spans="1:10">
      <c r="A10" s="7" t="s">
        <v>32</v>
      </c>
      <c r="B10" s="8" t="s">
        <v>23</v>
      </c>
      <c r="C10" s="8" t="s">
        <v>30</v>
      </c>
      <c r="D10" s="8" t="s">
        <v>72</v>
      </c>
      <c r="E10" s="8" t="s">
        <v>46</v>
      </c>
      <c r="F10" s="8" t="s">
        <v>73</v>
      </c>
      <c r="G10" s="8" t="s">
        <v>74</v>
      </c>
      <c r="H10" s="8" t="s">
        <v>75</v>
      </c>
      <c r="J10" s="23"/>
    </row>
    <row r="11" spans="1:10">
      <c r="A11" s="7" t="s">
        <v>32</v>
      </c>
      <c r="B11" s="8" t="s">
        <v>27</v>
      </c>
      <c r="C11" s="8" t="s">
        <v>31</v>
      </c>
      <c r="D11" s="8" t="s">
        <v>76</v>
      </c>
      <c r="E11" s="8" t="s">
        <v>68</v>
      </c>
      <c r="F11" s="8" t="s">
        <v>57</v>
      </c>
      <c r="G11" s="8" t="s">
        <v>63</v>
      </c>
      <c r="H11" s="8" t="s">
        <v>77</v>
      </c>
    </row>
    <row r="12" spans="1:10">
      <c r="A12" s="7" t="s">
        <v>32</v>
      </c>
      <c r="B12" s="8" t="s">
        <v>13</v>
      </c>
      <c r="C12" s="8" t="s">
        <v>10</v>
      </c>
      <c r="D12" s="8" t="s">
        <v>78</v>
      </c>
      <c r="E12" s="8" t="s">
        <v>65</v>
      </c>
      <c r="F12" s="8" t="s">
        <v>79</v>
      </c>
      <c r="G12" s="8" t="s">
        <v>80</v>
      </c>
      <c r="H12" s="8" t="s">
        <v>45</v>
      </c>
    </row>
    <row r="13" spans="1:10">
      <c r="A13" s="7" t="s">
        <v>32</v>
      </c>
      <c r="B13" s="8" t="s">
        <v>14</v>
      </c>
      <c r="C13" s="8" t="s">
        <v>10</v>
      </c>
      <c r="D13" s="8" t="s">
        <v>81</v>
      </c>
      <c r="E13" s="8" t="s">
        <v>82</v>
      </c>
      <c r="F13" s="8" t="s">
        <v>83</v>
      </c>
      <c r="G13" s="8" t="s">
        <v>84</v>
      </c>
      <c r="H13" s="8" t="s">
        <v>44</v>
      </c>
    </row>
    <row r="14" spans="1:10">
      <c r="A14" s="7" t="s">
        <v>32</v>
      </c>
      <c r="B14" s="8" t="s">
        <v>15</v>
      </c>
      <c r="C14" s="8" t="s">
        <v>10</v>
      </c>
      <c r="D14" s="8" t="s">
        <v>85</v>
      </c>
      <c r="E14" s="8" t="s">
        <v>48</v>
      </c>
      <c r="F14" s="8" t="s">
        <v>72</v>
      </c>
      <c r="G14" s="8" t="s">
        <v>86</v>
      </c>
      <c r="H14" s="8" t="s">
        <v>82</v>
      </c>
    </row>
    <row r="15" spans="1:10">
      <c r="A15" s="7" t="s">
        <v>33</v>
      </c>
      <c r="B15" s="8" t="s">
        <v>24</v>
      </c>
      <c r="C15" s="8" t="s">
        <v>30</v>
      </c>
      <c r="D15" s="8" t="s">
        <v>87</v>
      </c>
      <c r="E15" s="8" t="s">
        <v>88</v>
      </c>
      <c r="F15" s="8" t="s">
        <v>89</v>
      </c>
      <c r="G15" s="8" t="s">
        <v>90</v>
      </c>
      <c r="H15" s="8" t="s">
        <v>46</v>
      </c>
    </row>
    <row r="16" spans="1:10">
      <c r="A16" s="7" t="s">
        <v>33</v>
      </c>
      <c r="B16" s="8" t="s">
        <v>28</v>
      </c>
      <c r="C16" s="8" t="s">
        <v>31</v>
      </c>
      <c r="D16" s="8" t="s">
        <v>46</v>
      </c>
      <c r="E16" s="8" t="s">
        <v>62</v>
      </c>
      <c r="F16" s="8" t="s">
        <v>37</v>
      </c>
      <c r="G16" s="8" t="s">
        <v>46</v>
      </c>
      <c r="H16" s="8" t="s">
        <v>91</v>
      </c>
    </row>
    <row r="17" spans="1:8">
      <c r="A17" s="7" t="s">
        <v>33</v>
      </c>
      <c r="B17" s="8" t="s">
        <v>29</v>
      </c>
      <c r="C17" s="8" t="s">
        <v>31</v>
      </c>
      <c r="D17" s="8" t="s">
        <v>92</v>
      </c>
      <c r="E17" s="8" t="s">
        <v>93</v>
      </c>
      <c r="F17" s="8" t="s">
        <v>67</v>
      </c>
      <c r="G17" s="8" t="s">
        <v>57</v>
      </c>
      <c r="H17" s="8" t="s">
        <v>94</v>
      </c>
    </row>
    <row r="18" spans="1:8">
      <c r="A18" s="7" t="s">
        <v>33</v>
      </c>
      <c r="B18" s="8" t="s">
        <v>16</v>
      </c>
      <c r="C18" s="8" t="s">
        <v>10</v>
      </c>
      <c r="D18" s="8" t="s">
        <v>91</v>
      </c>
      <c r="E18" s="8" t="s">
        <v>71</v>
      </c>
      <c r="F18" s="8" t="s">
        <v>95</v>
      </c>
      <c r="G18" s="8" t="s">
        <v>96</v>
      </c>
      <c r="H18" s="8" t="s">
        <v>97</v>
      </c>
    </row>
    <row r="19" spans="1:8">
      <c r="A19" s="7" t="s">
        <v>33</v>
      </c>
      <c r="B19" s="8" t="s">
        <v>17</v>
      </c>
      <c r="C19" s="8" t="s">
        <v>10</v>
      </c>
      <c r="D19" s="8" t="s">
        <v>59</v>
      </c>
      <c r="E19" s="8" t="s">
        <v>98</v>
      </c>
      <c r="F19" s="8" t="s">
        <v>99</v>
      </c>
      <c r="G19" s="8" t="s">
        <v>100</v>
      </c>
      <c r="H19" s="8" t="s">
        <v>101</v>
      </c>
    </row>
    <row r="20" spans="1:8">
      <c r="A20" s="7" t="s">
        <v>34</v>
      </c>
      <c r="B20" s="8" t="s">
        <v>19</v>
      </c>
      <c r="C20" s="8" t="s">
        <v>10</v>
      </c>
      <c r="D20" s="8" t="s">
        <v>61</v>
      </c>
      <c r="E20" s="8" t="s">
        <v>44</v>
      </c>
      <c r="F20" s="8" t="s">
        <v>70</v>
      </c>
      <c r="G20" s="8" t="s">
        <v>86</v>
      </c>
      <c r="H20" s="8" t="s">
        <v>102</v>
      </c>
    </row>
    <row r="21" spans="1:8">
      <c r="A21" s="9" t="s">
        <v>34</v>
      </c>
      <c r="B21" s="8" t="s">
        <v>18</v>
      </c>
      <c r="C21" s="10" t="s">
        <v>10</v>
      </c>
      <c r="D21" s="8" t="s">
        <v>103</v>
      </c>
      <c r="E21" s="8" t="s">
        <v>42</v>
      </c>
      <c r="F21" s="8" t="s">
        <v>62</v>
      </c>
      <c r="G21" s="8" t="s">
        <v>39</v>
      </c>
      <c r="H21" s="8" t="s">
        <v>104</v>
      </c>
    </row>
  </sheetData>
  <pageMargins left="0.7" right="0.7" top="0.75" bottom="0.75" header="0.3" footer="0.3"/>
  <pageSetup paperSize="9" orientation="portrait" horizontalDpi="4294967292" verticalDpi="4294967292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OFFSET(liste_ecoles!$A$1,1,,COUNTA(liste_ecoles!$A:$A)-1)</xm:f>
          </x14:formula1>
          <xm:sqref>A2:A21</xm:sqref>
        </x14:dataValidation>
        <x14:dataValidation type="list" allowBlank="1" showInputMessage="1" showErrorMessage="1">
          <x14:formula1>
            <xm:f>OFFSET(listes_ST_DISC!$C$1,1,,COUNTA(listes_ST_DISC!$C:$C)-1)</xm:f>
          </x14:formula1>
          <xm:sqref>C2:C21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N11"/>
  <sheetViews>
    <sheetView workbookViewId="0">
      <selection activeCell="I5" sqref="I5"/>
    </sheetView>
  </sheetViews>
  <sheetFormatPr baseColWidth="10" defaultRowHeight="15" x14ac:dyDescent="0"/>
  <cols>
    <col min="1" max="9" width="11.5" customWidth="1"/>
    <col min="10" max="14" width="12.5" customWidth="1"/>
  </cols>
  <sheetData>
    <row r="1" spans="1:14">
      <c r="A1" t="s">
        <v>115</v>
      </c>
      <c r="B1" t="s">
        <v>116</v>
      </c>
      <c r="C1" t="s">
        <v>117</v>
      </c>
      <c r="D1" t="s">
        <v>118</v>
      </c>
      <c r="E1" t="s">
        <v>119</v>
      </c>
      <c r="F1" t="s">
        <v>124</v>
      </c>
      <c r="G1" t="s">
        <v>120</v>
      </c>
      <c r="H1" t="s">
        <v>122</v>
      </c>
      <c r="I1" t="s">
        <v>125</v>
      </c>
      <c r="J1" t="s">
        <v>126</v>
      </c>
      <c r="K1" t="s">
        <v>121</v>
      </c>
      <c r="L1" t="s">
        <v>123</v>
      </c>
      <c r="M1" t="s">
        <v>127</v>
      </c>
      <c r="N1" t="s">
        <v>128</v>
      </c>
    </row>
    <row r="2" spans="1:14">
      <c r="A2" t="s">
        <v>143</v>
      </c>
      <c r="B2" t="s">
        <v>144</v>
      </c>
      <c r="C2" t="s">
        <v>163</v>
      </c>
      <c r="D2" t="s">
        <v>163</v>
      </c>
      <c r="E2" t="s">
        <v>33</v>
      </c>
      <c r="G2" t="s">
        <v>32</v>
      </c>
      <c r="H2" t="s">
        <v>8</v>
      </c>
    </row>
    <row r="3" spans="1:14">
      <c r="A3" t="s">
        <v>145</v>
      </c>
      <c r="B3" t="s">
        <v>154</v>
      </c>
      <c r="C3" t="s">
        <v>164</v>
      </c>
      <c r="D3" t="s">
        <v>164</v>
      </c>
      <c r="E3" t="s">
        <v>32</v>
      </c>
      <c r="G3" t="s">
        <v>8</v>
      </c>
      <c r="H3" t="s">
        <v>32</v>
      </c>
    </row>
    <row r="4" spans="1:14">
      <c r="A4" t="s">
        <v>146</v>
      </c>
      <c r="B4" t="s">
        <v>155</v>
      </c>
      <c r="C4" t="s">
        <v>165</v>
      </c>
      <c r="D4" t="s">
        <v>165</v>
      </c>
      <c r="E4" t="s">
        <v>8</v>
      </c>
      <c r="G4" t="s">
        <v>33</v>
      </c>
      <c r="H4" t="s">
        <v>33</v>
      </c>
    </row>
    <row r="5" spans="1:14">
      <c r="A5" t="s">
        <v>147</v>
      </c>
      <c r="B5" t="s">
        <v>156</v>
      </c>
      <c r="C5" t="s">
        <v>166</v>
      </c>
      <c r="D5" t="s">
        <v>166</v>
      </c>
      <c r="E5" t="s">
        <v>33</v>
      </c>
      <c r="G5" t="s">
        <v>32</v>
      </c>
      <c r="H5" t="s">
        <v>33</v>
      </c>
    </row>
    <row r="6" spans="1:14">
      <c r="A6" t="s">
        <v>148</v>
      </c>
      <c r="B6" t="s">
        <v>157</v>
      </c>
      <c r="C6" t="s">
        <v>167</v>
      </c>
      <c r="D6" t="s">
        <v>167</v>
      </c>
      <c r="E6" t="s">
        <v>32</v>
      </c>
      <c r="G6" t="s">
        <v>33</v>
      </c>
      <c r="H6" t="s">
        <v>8</v>
      </c>
    </row>
    <row r="7" spans="1:14">
      <c r="A7" t="s">
        <v>149</v>
      </c>
      <c r="B7" t="s">
        <v>158</v>
      </c>
      <c r="C7" t="s">
        <v>168</v>
      </c>
      <c r="D7" t="s">
        <v>168</v>
      </c>
      <c r="E7" t="s">
        <v>8</v>
      </c>
      <c r="G7" t="s">
        <v>34</v>
      </c>
      <c r="H7" t="s">
        <v>33</v>
      </c>
    </row>
    <row r="8" spans="1:14">
      <c r="A8" t="s">
        <v>150</v>
      </c>
      <c r="B8" t="s">
        <v>159</v>
      </c>
      <c r="C8" t="s">
        <v>169</v>
      </c>
      <c r="D8" t="s">
        <v>169</v>
      </c>
      <c r="E8" t="s">
        <v>33</v>
      </c>
      <c r="G8" t="s">
        <v>8</v>
      </c>
      <c r="H8" t="s">
        <v>8</v>
      </c>
    </row>
    <row r="9" spans="1:14">
      <c r="A9" t="s">
        <v>151</v>
      </c>
      <c r="B9" t="s">
        <v>160</v>
      </c>
      <c r="C9" t="s">
        <v>170</v>
      </c>
      <c r="D9" t="s">
        <v>170</v>
      </c>
      <c r="E9" t="s">
        <v>8</v>
      </c>
      <c r="G9" t="s">
        <v>32</v>
      </c>
      <c r="H9" t="s">
        <v>33</v>
      </c>
    </row>
    <row r="10" spans="1:14">
      <c r="A10" t="s">
        <v>152</v>
      </c>
      <c r="B10" t="s">
        <v>161</v>
      </c>
      <c r="C10" t="s">
        <v>171</v>
      </c>
      <c r="D10" t="s">
        <v>171</v>
      </c>
      <c r="E10" t="s">
        <v>34</v>
      </c>
      <c r="G10" t="s">
        <v>32</v>
      </c>
      <c r="H10" t="s">
        <v>34</v>
      </c>
    </row>
    <row r="11" spans="1:14">
      <c r="A11" t="s">
        <v>153</v>
      </c>
      <c r="B11" t="s">
        <v>162</v>
      </c>
      <c r="C11" t="s">
        <v>172</v>
      </c>
      <c r="D11" t="s">
        <v>172</v>
      </c>
      <c r="E11" t="s">
        <v>32</v>
      </c>
      <c r="G11" t="s">
        <v>34</v>
      </c>
    </row>
  </sheetData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OFFSET(liste_ecoles!$A$1,1,,COUNTA(liste_ecoles!$A:$A)-1)</xm:f>
          </x14:formula1>
          <xm:sqref>E2:N11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S11"/>
  <sheetViews>
    <sheetView tabSelected="1" workbookViewId="0">
      <selection activeCell="H5" sqref="H5"/>
    </sheetView>
  </sheetViews>
  <sheetFormatPr baseColWidth="10" defaultRowHeight="15" x14ac:dyDescent="0"/>
  <cols>
    <col min="1" max="1" width="12.33203125" customWidth="1"/>
    <col min="12" max="15" width="12.33203125" customWidth="1"/>
    <col min="17" max="17" width="49" bestFit="1" customWidth="1"/>
  </cols>
  <sheetData>
    <row r="1" spans="1:19" ht="16" thickBot="1">
      <c r="A1" s="3" t="s">
        <v>129</v>
      </c>
      <c r="B1" s="1" t="s">
        <v>140</v>
      </c>
      <c r="C1" s="1" t="s">
        <v>177</v>
      </c>
      <c r="D1" s="1" t="s">
        <v>186</v>
      </c>
      <c r="E1" s="1" t="s">
        <v>2</v>
      </c>
      <c r="F1" s="1" t="s">
        <v>192</v>
      </c>
      <c r="G1" s="2" t="s">
        <v>141</v>
      </c>
      <c r="H1" s="2" t="s">
        <v>191</v>
      </c>
      <c r="I1" s="2" t="s">
        <v>3</v>
      </c>
      <c r="J1" s="2" t="s">
        <v>4</v>
      </c>
      <c r="K1" s="2" t="s">
        <v>5</v>
      </c>
      <c r="L1" s="2" t="s">
        <v>6</v>
      </c>
      <c r="M1" s="3" t="s">
        <v>7</v>
      </c>
      <c r="N1" s="3" t="s">
        <v>142</v>
      </c>
      <c r="O1" s="3" t="s">
        <v>173</v>
      </c>
      <c r="P1" s="3" t="s">
        <v>174</v>
      </c>
      <c r="R1" s="20" t="s">
        <v>105</v>
      </c>
    </row>
    <row r="2" spans="1:19" ht="16" thickTop="1">
      <c r="A2" s="14" t="s">
        <v>136</v>
      </c>
      <c r="B2" s="4" t="s">
        <v>8</v>
      </c>
      <c r="C2" s="4" t="str">
        <f t="array" ref="C2">INDEX(listécoles[directeur],MATCH(attribution[[#This Row],[ECOLE]],listécoles[école],0),1)</f>
        <v>directeur 1</v>
      </c>
      <c r="D2" s="4" t="str">
        <f>INDEX(listécoles[tél école],MATCH(attribution[[#This Row],[ECOLE]],listécoles[école],0),1)</f>
        <v>tél école 1</v>
      </c>
      <c r="E2" s="4" t="s">
        <v>10</v>
      </c>
      <c r="F2" s="4"/>
      <c r="G2" s="5" t="s">
        <v>12</v>
      </c>
      <c r="H2" s="5" t="str">
        <f t="array" ref="H2">INDEX(ecole_prof[discipline],MATCH(attribution[[#This Row],[ECOLE]]&amp;attribution[[#This Row],[PROF]],ecole_prof[école]&amp;ecole_prof[prof],0))</f>
        <v>français</v>
      </c>
      <c r="I2" s="13" t="str">
        <f t="array" ref="I2">INDEX(ecole_prof[tél],MATCH(attribution[[#This Row],[ECOLE]]&amp;attribution[[#This Row],[PROF]],ecole_prof[école]&amp;ecole_prof[prof],0))</f>
        <v>txt 16</v>
      </c>
      <c r="J2" s="13" t="str">
        <f t="array" ref="J2">INDEX(ecole_prof[email],MATCH(attribution[[#This Row],[ECOLE]]&amp;attribution[[#This Row],[PROF]],ecole_prof[école]&amp;ecole_prof[prof],0))</f>
        <v>txt 22</v>
      </c>
      <c r="K2" s="13" t="str">
        <f t="array" ref="K2">INDEX(ecole_prof[info 1],MATCH(attribution[[#This Row],[ECOLE]]&amp;attribution[[#This Row],[PROF]],ecole_prof[école]&amp;ecole_prof[prof],0))</f>
        <v>txt 24</v>
      </c>
      <c r="L2" s="13" t="str">
        <f t="array" ref="L2">INDEX(ecole_prof[remarque 1],MATCH(attribution[[#This Row],[ECOLE]]&amp;attribution[[#This Row],[PROF]],ecole_prof[école]&amp;ecole_prof[prof],0))</f>
        <v>txt 82</v>
      </c>
      <c r="M2" s="13" t="str">
        <f t="array" ref="M2">INDEX(ecole_prof[remarque 2],MATCH(attribution[[#This Row],[ECOLE]]&amp;attribution[[#This Row],[PROF]],ecole_prof[école]&amp;ecole_prof[prof],0))</f>
        <v>txt 83</v>
      </c>
      <c r="N2" s="6"/>
      <c r="O2" s="6" t="s">
        <v>176</v>
      </c>
      <c r="P2" s="24">
        <v>42406</v>
      </c>
      <c r="R2" t="s">
        <v>114</v>
      </c>
    </row>
    <row r="3" spans="1:19">
      <c r="A3" s="14" t="s">
        <v>130</v>
      </c>
      <c r="B3" s="12" t="s">
        <v>32</v>
      </c>
      <c r="C3" s="12" t="str">
        <f t="array" ref="C3">INDEX(listécoles[directeur],MATCH(attribution[[#This Row],[ECOLE]],listécoles[école],0),1)</f>
        <v>directeur 2</v>
      </c>
      <c r="D3" s="12" t="str">
        <f>INDEX(listécoles[tél école],MATCH(attribution[[#This Row],[ECOLE]],listécoles[école],0),1)</f>
        <v>tél école 2</v>
      </c>
      <c r="E3" s="12" t="s">
        <v>10</v>
      </c>
      <c r="F3" s="12"/>
      <c r="G3" s="13" t="s">
        <v>27</v>
      </c>
      <c r="H3" s="13" t="str">
        <f t="array" ref="H3">INDEX(ecole_prof[discipline],MATCH(attribution[[#This Row],[ECOLE]]&amp;attribution[[#This Row],[PROF]],ecole_prof[école]&amp;ecole_prof[prof],0))</f>
        <v>physique</v>
      </c>
      <c r="I3" s="13" t="str">
        <f t="array" ref="I3">INDEX(ecole_prof[tél],MATCH(attribution[[#This Row],[ECOLE]]&amp;attribution[[#This Row],[PROF]],ecole_prof[école]&amp;ecole_prof[prof],0))</f>
        <v>txt 63</v>
      </c>
      <c r="J3" s="13" t="str">
        <f t="array" ref="J3">INDEX(ecole_prof[email],MATCH(attribution[[#This Row],[ECOLE]]&amp;attribution[[#This Row],[PROF]],ecole_prof[école]&amp;ecole_prof[prof],0))</f>
        <v>txt 21</v>
      </c>
      <c r="K3" s="13" t="str">
        <f t="array" ref="K3">INDEX(ecole_prof[info 1],MATCH(attribution[[#This Row],[ECOLE]]&amp;attribution[[#This Row],[PROF]],ecole_prof[école]&amp;ecole_prof[prof],0))</f>
        <v>txt 19</v>
      </c>
      <c r="L3" s="13" t="str">
        <f t="array" ref="L3">INDEX(ecole_prof[remarque 1],MATCH(attribution[[#This Row],[ECOLE]]&amp;attribution[[#This Row],[PROF]],ecole_prof[école]&amp;ecole_prof[prof],0))</f>
        <v>txt 22</v>
      </c>
      <c r="M3" s="13" t="str">
        <f t="array" ref="M3">INDEX(ecole_prof[remarque 2],MATCH(attribution[[#This Row],[ECOLE]]&amp;attribution[[#This Row],[PROF]],ecole_prof[école]&amp;ecole_prof[prof],0))</f>
        <v>txt 53</v>
      </c>
      <c r="N3" s="14"/>
      <c r="O3" s="6" t="s">
        <v>175</v>
      </c>
      <c r="P3" s="24">
        <v>42406</v>
      </c>
    </row>
    <row r="4" spans="1:19">
      <c r="A4" s="6" t="s">
        <v>130</v>
      </c>
      <c r="B4" s="12" t="s">
        <v>33</v>
      </c>
      <c r="C4" s="12" t="str">
        <f t="array" ref="C4">INDEX(listécoles[directeur],MATCH(attribution[[#This Row],[ECOLE]],listécoles[école],0),1)</f>
        <v>directeur 3</v>
      </c>
      <c r="D4" s="12" t="str">
        <f>INDEX(listécoles[tél école],MATCH(attribution[[#This Row],[ECOLE]],listécoles[école],0),1)</f>
        <v>tél école 3</v>
      </c>
      <c r="E4" s="12"/>
      <c r="F4" s="12"/>
      <c r="G4" s="13" t="s">
        <v>29</v>
      </c>
      <c r="H4" s="13" t="str">
        <f t="array" ref="H4">INDEX(ecole_prof[discipline],MATCH(attribution[[#This Row],[ECOLE]]&amp;attribution[[#This Row],[PROF]],ecole_prof[école]&amp;ecole_prof[prof],0))</f>
        <v>physique</v>
      </c>
      <c r="I4" s="18" t="str">
        <f t="array" ref="I4">INDEX(ecole_prof[tél],MATCH(attribution[[#This Row],[ECOLE]]&amp;attribution[[#This Row],[PROF]],ecole_prof[école]&amp;ecole_prof[prof],0))</f>
        <v>txt 2</v>
      </c>
      <c r="J4" s="18" t="str">
        <f t="array" ref="J4">INDEX(ecole_prof[email],MATCH(attribution[[#This Row],[ECOLE]]&amp;attribution[[#This Row],[PROF]],ecole_prof[école]&amp;ecole_prof[prof],0))</f>
        <v>txt 15</v>
      </c>
      <c r="K4" s="18" t="str">
        <f t="array" ref="K4">INDEX(ecole_prof[info 1],MATCH(attribution[[#This Row],[ECOLE]]&amp;attribution[[#This Row],[PROF]],ecole_prof[école]&amp;ecole_prof[prof],0))</f>
        <v>txt 8</v>
      </c>
      <c r="L4" s="18" t="str">
        <f t="array" ref="L4">INDEX(ecole_prof[remarque 1],MATCH(attribution[[#This Row],[ECOLE]]&amp;attribution[[#This Row],[PROF]],ecole_prof[école]&amp;ecole_prof[prof],0))</f>
        <v>txt 19</v>
      </c>
      <c r="M4" s="18" t="str">
        <f t="array" ref="M4">INDEX(ecole_prof[remarque 2],MATCH(attribution[[#This Row],[ECOLE]]&amp;attribution[[#This Row],[PROF]],ecole_prof[école]&amp;ecole_prof[prof],0))</f>
        <v>txt 6</v>
      </c>
      <c r="N4" s="27"/>
      <c r="O4" s="27" t="s">
        <v>175</v>
      </c>
      <c r="P4" s="28">
        <v>42406</v>
      </c>
      <c r="R4" s="22" t="s">
        <v>106</v>
      </c>
    </row>
    <row r="5" spans="1:19">
      <c r="A5" s="26" t="s">
        <v>133</v>
      </c>
      <c r="B5" s="4" t="s">
        <v>32</v>
      </c>
      <c r="C5" s="4" t="str">
        <f t="array" ref="C5">INDEX(listécoles[directeur],MATCH(attribution[[#This Row],[ECOLE]],listécoles[école],0),1)</f>
        <v>directeur 2</v>
      </c>
      <c r="D5" s="4" t="str">
        <f>INDEX(listécoles[tél école],MATCH(attribution[[#This Row],[ECOLE]],listécoles[école],0),1)</f>
        <v>tél école 2</v>
      </c>
      <c r="E5" s="4"/>
      <c r="F5" s="4"/>
      <c r="G5" s="5" t="s">
        <v>27</v>
      </c>
      <c r="H5" s="25" t="str">
        <f t="array" ref="H5">INDEX(ecole_prof[discipline],MATCH(attribution[[#This Row],[ECOLE]]&amp;attribution[[#This Row],[PROF]],ecole_prof[école]&amp;ecole_prof[prof],0))</f>
        <v>physique</v>
      </c>
      <c r="I5" s="25" t="str">
        <f t="array" ref="I5">INDEX(ecole_prof[tél],MATCH(attribution[[#This Row],[ECOLE]]&amp;attribution[[#This Row],[PROF]],ecole_prof[école]&amp;ecole_prof[prof],0))</f>
        <v>txt 63</v>
      </c>
      <c r="J5" s="25" t="str">
        <f t="array" ref="J5">INDEX(ecole_prof[email],MATCH(attribution[[#This Row],[ECOLE]]&amp;attribution[[#This Row],[PROF]],ecole_prof[école]&amp;ecole_prof[prof],0))</f>
        <v>txt 21</v>
      </c>
      <c r="K5" s="25" t="str">
        <f t="array" ref="K5">INDEX(ecole_prof[info 1],MATCH(attribution[[#This Row],[ECOLE]]&amp;attribution[[#This Row],[PROF]],ecole_prof[école]&amp;ecole_prof[prof],0))</f>
        <v>txt 19</v>
      </c>
      <c r="L5" s="25" t="str">
        <f t="array" ref="L5">INDEX(ecole_prof[remarque 1],MATCH(attribution[[#This Row],[ECOLE]]&amp;attribution[[#This Row],[PROF]],ecole_prof[école]&amp;ecole_prof[prof],0))</f>
        <v>txt 22</v>
      </c>
      <c r="M5" s="25" t="str">
        <f t="array" ref="M5">INDEX(ecole_prof[remarque 2],MATCH(attribution[[#This Row],[ECOLE]]&amp;attribution[[#This Row],[PROF]],ecole_prof[école]&amp;ecole_prof[prof],0))</f>
        <v>txt 53</v>
      </c>
      <c r="N5" s="27"/>
      <c r="O5" s="27" t="s">
        <v>176</v>
      </c>
      <c r="P5" s="24">
        <v>42406</v>
      </c>
      <c r="R5" s="22" t="s">
        <v>107</v>
      </c>
    </row>
    <row r="6" spans="1:19">
      <c r="A6" s="6" t="s">
        <v>133</v>
      </c>
      <c r="B6" s="4" t="s">
        <v>33</v>
      </c>
      <c r="C6" s="4" t="str">
        <f t="array" ref="C6">INDEX(listécoles[directeur],MATCH(attribution[[#This Row],[ECOLE]],listécoles[école],0),1)</f>
        <v>directeur 3</v>
      </c>
      <c r="D6" s="4" t="str">
        <f>INDEX(listécoles[tél école],MATCH(attribution[[#This Row],[ECOLE]],listécoles[école],0),1)</f>
        <v>tél école 3</v>
      </c>
      <c r="E6" s="4"/>
      <c r="F6" s="4"/>
      <c r="G6" s="5" t="s">
        <v>24</v>
      </c>
      <c r="H6" s="25" t="str">
        <f t="array" ref="H6">INDEX(ecole_prof[discipline],MATCH(attribution[[#This Row],[ECOLE]]&amp;attribution[[#This Row],[PROF]],ecole_prof[école]&amp;ecole_prof[prof],0))</f>
        <v>math</v>
      </c>
      <c r="I6" s="25" t="str">
        <f t="array" ref="I6">INDEX(ecole_prof[tél],MATCH(attribution[[#This Row],[ECOLE]]&amp;attribution[[#This Row],[PROF]],ecole_prof[école]&amp;ecole_prof[prof],0))</f>
        <v>txt 43</v>
      </c>
      <c r="J6" s="25" t="str">
        <f t="array" ref="J6">INDEX(ecole_prof[email],MATCH(attribution[[#This Row],[ECOLE]]&amp;attribution[[#This Row],[PROF]],ecole_prof[école]&amp;ecole_prof[prof],0))</f>
        <v>txt 34</v>
      </c>
      <c r="K6" s="25" t="str">
        <f t="array" ref="K6">INDEX(ecole_prof[info 1],MATCH(attribution[[#This Row],[ECOLE]]&amp;attribution[[#This Row],[PROF]],ecole_prof[école]&amp;ecole_prof[prof],0))</f>
        <v>txt 5</v>
      </c>
      <c r="L6" s="25" t="str">
        <f t="array" ref="L6">INDEX(ecole_prof[remarque 1],MATCH(attribution[[#This Row],[ECOLE]]&amp;attribution[[#This Row],[PROF]],ecole_prof[école]&amp;ecole_prof[prof],0))</f>
        <v>txt 42</v>
      </c>
      <c r="M6" s="25" t="str">
        <f t="array" ref="M6">INDEX(ecole_prof[remarque 2],MATCH(attribution[[#This Row],[ECOLE]]&amp;attribution[[#This Row],[PROF]],ecole_prof[école]&amp;ecole_prof[prof],0))</f>
        <v>txt 71</v>
      </c>
      <c r="N6" s="26"/>
      <c r="O6" s="26" t="s">
        <v>175</v>
      </c>
      <c r="P6" s="24">
        <v>42406</v>
      </c>
      <c r="S6" s="22" t="s">
        <v>108</v>
      </c>
    </row>
    <row r="7" spans="1:19">
      <c r="A7" s="6" t="s">
        <v>135</v>
      </c>
      <c r="B7" s="4" t="s">
        <v>34</v>
      </c>
      <c r="C7" s="4" t="str">
        <f t="array" ref="C7">INDEX(listécoles[directeur],MATCH(attribution[[#This Row],[ECOLE]],listécoles[école],0),1)</f>
        <v>directeur 4</v>
      </c>
      <c r="D7" s="4" t="str">
        <f>INDEX(listécoles[tél école],MATCH(attribution[[#This Row],[ECOLE]],listécoles[école],0),1)</f>
        <v>tél école 4</v>
      </c>
      <c r="E7" s="4"/>
      <c r="F7" s="4"/>
      <c r="G7" s="5" t="s">
        <v>18</v>
      </c>
      <c r="H7" s="25" t="str">
        <f t="array" ref="H7">INDEX(ecole_prof[discipline],MATCH(attribution[[#This Row],[ECOLE]]&amp;attribution[[#This Row],[PROF]],ecole_prof[école]&amp;ecole_prof[prof],0))</f>
        <v>français</v>
      </c>
      <c r="I7" s="25" t="str">
        <f t="array" ref="I7">INDEX(ecole_prof[tél],MATCH(attribution[[#This Row],[ECOLE]]&amp;attribution[[#This Row],[PROF]],ecole_prof[école]&amp;ecole_prof[prof],0))</f>
        <v>txt 4</v>
      </c>
      <c r="J7" s="25" t="str">
        <f t="array" ref="J7">INDEX(ecole_prof[email],MATCH(attribution[[#This Row],[ECOLE]]&amp;attribution[[#This Row],[PROF]],ecole_prof[école]&amp;ecole_prof[prof],0))</f>
        <v>txt 36</v>
      </c>
      <c r="K7" s="25" t="str">
        <f t="array" ref="K7">INDEX(ecole_prof[info 1],MATCH(attribution[[#This Row],[ECOLE]]&amp;attribution[[#This Row],[PROF]],ecole_prof[école]&amp;ecole_prof[prof],0))</f>
        <v>txt 26</v>
      </c>
      <c r="L7" s="25" t="str">
        <f t="array" ref="L7">INDEX(ecole_prof[remarque 1],MATCH(attribution[[#This Row],[ECOLE]]&amp;attribution[[#This Row],[PROF]],ecole_prof[école]&amp;ecole_prof[prof],0))</f>
        <v>txt 64</v>
      </c>
      <c r="M7" s="25" t="str">
        <f t="array" ref="M7">INDEX(ecole_prof[remarque 2],MATCH(attribution[[#This Row],[ECOLE]]&amp;attribution[[#This Row],[PROF]],ecole_prof[école]&amp;ecole_prof[prof],0))</f>
        <v>txt 75</v>
      </c>
      <c r="N7" s="26"/>
      <c r="O7" s="26" t="s">
        <v>176</v>
      </c>
      <c r="P7" s="24">
        <v>42406</v>
      </c>
      <c r="S7" s="22" t="s">
        <v>109</v>
      </c>
    </row>
    <row r="8" spans="1:19">
      <c r="A8" s="6" t="s">
        <v>132</v>
      </c>
      <c r="B8" s="4" t="s">
        <v>34</v>
      </c>
      <c r="C8" s="4" t="str">
        <f t="array" ref="C8">INDEX(listécoles[directeur],MATCH(attribution[[#This Row],[ECOLE]],listécoles[école],0),1)</f>
        <v>directeur 4</v>
      </c>
      <c r="D8" s="4" t="str">
        <f>INDEX(listécoles[tél école],MATCH(attribution[[#This Row],[ECOLE]],listécoles[école],0),1)</f>
        <v>tél école 4</v>
      </c>
      <c r="E8" s="4"/>
      <c r="F8" s="4"/>
      <c r="G8" s="5" t="s">
        <v>18</v>
      </c>
      <c r="H8" s="25" t="str">
        <f t="array" ref="H8">INDEX(ecole_prof[discipline],MATCH(attribution[[#This Row],[ECOLE]]&amp;attribution[[#This Row],[PROF]],ecole_prof[école]&amp;ecole_prof[prof],0))</f>
        <v>français</v>
      </c>
      <c r="I8" s="25" t="str">
        <f t="array" ref="I8">INDEX(ecole_prof[tél],MATCH(attribution[[#This Row],[ECOLE]]&amp;attribution[[#This Row],[PROF]],ecole_prof[école]&amp;ecole_prof[prof],0))</f>
        <v>txt 4</v>
      </c>
      <c r="J8" s="25" t="str">
        <f t="array" ref="J8">INDEX(ecole_prof[email],MATCH(attribution[[#This Row],[ECOLE]]&amp;attribution[[#This Row],[PROF]],ecole_prof[école]&amp;ecole_prof[prof],0))</f>
        <v>txt 36</v>
      </c>
      <c r="K8" s="25" t="str">
        <f t="array" ref="K8">INDEX(ecole_prof[info 1],MATCH(attribution[[#This Row],[ECOLE]]&amp;attribution[[#This Row],[PROF]],ecole_prof[école]&amp;ecole_prof[prof],0))</f>
        <v>txt 26</v>
      </c>
      <c r="L8" s="25" t="str">
        <f t="array" ref="L8">INDEX(ecole_prof[remarque 1],MATCH(attribution[[#This Row],[ECOLE]]&amp;attribution[[#This Row],[PROF]],ecole_prof[école]&amp;ecole_prof[prof],0))</f>
        <v>txt 64</v>
      </c>
      <c r="M8" s="25" t="str">
        <f t="array" ref="M8">INDEX(ecole_prof[remarque 2],MATCH(attribution[[#This Row],[ECOLE]]&amp;attribution[[#This Row],[PROF]],ecole_prof[école]&amp;ecole_prof[prof],0))</f>
        <v>txt 75</v>
      </c>
      <c r="N8" s="26"/>
      <c r="O8" s="26" t="s">
        <v>175</v>
      </c>
      <c r="P8" s="24">
        <v>42406</v>
      </c>
      <c r="S8" s="22" t="s">
        <v>110</v>
      </c>
    </row>
    <row r="9" spans="1:19">
      <c r="A9" s="6" t="s">
        <v>135</v>
      </c>
      <c r="B9" s="4" t="s">
        <v>33</v>
      </c>
      <c r="C9" s="4" t="str">
        <f t="array" ref="C9">INDEX(listécoles[directeur],MATCH(attribution[[#This Row],[ECOLE]],listécoles[école],0),1)</f>
        <v>directeur 3</v>
      </c>
      <c r="D9" s="4" t="str">
        <f>INDEX(listécoles[tél école],MATCH(attribution[[#This Row],[ECOLE]],listécoles[école],0),1)</f>
        <v>tél école 3</v>
      </c>
      <c r="E9" s="4"/>
      <c r="F9" s="4"/>
      <c r="G9" s="5" t="s">
        <v>29</v>
      </c>
      <c r="H9" s="25" t="str">
        <f t="array" ref="H9">INDEX(ecole_prof[discipline],MATCH(attribution[[#This Row],[ECOLE]]&amp;attribution[[#This Row],[PROF]],ecole_prof[école]&amp;ecole_prof[prof],0))</f>
        <v>physique</v>
      </c>
      <c r="I9" s="25" t="str">
        <f t="array" ref="I9">INDEX(ecole_prof[tél],MATCH(attribution[[#This Row],[ECOLE]]&amp;attribution[[#This Row],[PROF]],ecole_prof[école]&amp;ecole_prof[prof],0))</f>
        <v>txt 2</v>
      </c>
      <c r="J9" s="25" t="str">
        <f t="array" ref="J9">INDEX(ecole_prof[email],MATCH(attribution[[#This Row],[ECOLE]]&amp;attribution[[#This Row],[PROF]],ecole_prof[école]&amp;ecole_prof[prof],0))</f>
        <v>txt 15</v>
      </c>
      <c r="K9" s="25" t="str">
        <f t="array" ref="K9">INDEX(ecole_prof[info 1],MATCH(attribution[[#This Row],[ECOLE]]&amp;attribution[[#This Row],[PROF]],ecole_prof[école]&amp;ecole_prof[prof],0))</f>
        <v>txt 8</v>
      </c>
      <c r="L9" s="25" t="str">
        <f t="array" ref="L9">INDEX(ecole_prof[remarque 1],MATCH(attribution[[#This Row],[ECOLE]]&amp;attribution[[#This Row],[PROF]],ecole_prof[école]&amp;ecole_prof[prof],0))</f>
        <v>txt 19</v>
      </c>
      <c r="M9" s="25" t="str">
        <f t="array" ref="M9">INDEX(ecole_prof[remarque 2],MATCH(attribution[[#This Row],[ECOLE]]&amp;attribution[[#This Row],[PROF]],ecole_prof[école]&amp;ecole_prof[prof],0))</f>
        <v>txt 6</v>
      </c>
      <c r="N9" s="26"/>
      <c r="O9" s="26" t="s">
        <v>176</v>
      </c>
      <c r="P9" s="24">
        <v>42406</v>
      </c>
      <c r="S9" s="22" t="s">
        <v>111</v>
      </c>
    </row>
    <row r="10" spans="1:19">
      <c r="S10" s="22" t="s">
        <v>112</v>
      </c>
    </row>
    <row r="11" spans="1:19">
      <c r="S11" s="22" t="s">
        <v>113</v>
      </c>
    </row>
  </sheetData>
  <dataValidations count="2">
    <dataValidation type="list" allowBlank="1" showInputMessage="1" showErrorMessage="1" sqref="G2:G9">
      <formula1>listeprofs</formula1>
    </dataValidation>
    <dataValidation type="list" allowBlank="1" showErrorMessage="1" errorTitle="STAGE NON VALIDE" error="Le stage indiqué n'est pas valide." sqref="A2:A9">
      <formula1>liste_stages</formula1>
    </dataValidation>
  </dataValidations>
  <pageMargins left="0.7" right="0.7" top="0.75" bottom="0.75" header="0.3" footer="0.3"/>
  <pageSetup paperSize="9" orientation="portrait" horizontalDpi="4294967292" verticalDpi="4294967292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OFFSET(liste_ecoles!$A$1,1,,COUNTA(liste_ecoles!$A:$A)-1)</xm:f>
          </x14:formula1>
          <xm:sqref>B2:B9</xm:sqref>
        </x14:dataValidation>
        <x14:dataValidation type="list" allowBlank="1" showInputMessage="1" showErrorMessage="1">
          <x14:formula1>
            <xm:f>OFFSET(listes_ST_DISC!$C$1,1,,COUNTA(listes_ST_DISC!$C:$C)-1)</xm:f>
          </x14:formula1>
          <xm:sqref>E2:E9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listes_ST_DISC</vt:lpstr>
      <vt:lpstr>liste_ecoles</vt:lpstr>
      <vt:lpstr>liste ecoles-profs</vt:lpstr>
      <vt:lpstr>étudiants</vt:lpstr>
      <vt:lpstr>attributions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</dc:creator>
  <cp:lastModifiedBy>Rémi</cp:lastModifiedBy>
  <dcterms:created xsi:type="dcterms:W3CDTF">2016-02-02T17:50:46Z</dcterms:created>
  <dcterms:modified xsi:type="dcterms:W3CDTF">2016-02-06T22:06:49Z</dcterms:modified>
</cp:coreProperties>
</file>