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75" windowWidth="19320" windowHeight="11025" tabRatio="863"/>
  </bookViews>
  <sheets>
    <sheet name="Janvier" sheetId="40" r:id="rId1"/>
  </sheets>
  <externalReferences>
    <externalReference r:id="rId2"/>
  </externalReferences>
  <definedNames>
    <definedName name="_xlnm._FilterDatabase" localSheetId="0" hidden="1">Janvier!$A$1:$AB$50</definedName>
    <definedName name="_xlnm.Print_Area" localSheetId="0">Janvier!$B$1:$K$50</definedName>
  </definedNames>
  <calcPr calcId="144525"/>
</workbook>
</file>

<file path=xl/calcChain.xml><?xml version="1.0" encoding="utf-8"?>
<calcChain xmlns="http://schemas.openxmlformats.org/spreadsheetml/2006/main">
  <c r="J27" i="40" l="1"/>
  <c r="J28" i="40"/>
  <c r="J29" i="40"/>
  <c r="K29" i="40" s="1"/>
  <c r="J30" i="40"/>
  <c r="K30" i="40" s="1"/>
  <c r="J31" i="40"/>
  <c r="J32" i="40"/>
  <c r="J33" i="40"/>
  <c r="K33" i="40" s="1"/>
  <c r="J34" i="40"/>
  <c r="K34" i="40" s="1"/>
  <c r="J35" i="40"/>
  <c r="J36" i="40"/>
  <c r="J37" i="40"/>
  <c r="K37" i="40" s="1"/>
  <c r="J38" i="40"/>
  <c r="K38" i="40" s="1"/>
  <c r="J39" i="40"/>
  <c r="J40" i="40"/>
  <c r="J41" i="40"/>
  <c r="K41" i="40" s="1"/>
  <c r="J42" i="40"/>
  <c r="K42" i="40" s="1"/>
  <c r="J43" i="40"/>
  <c r="J44" i="40"/>
  <c r="J45" i="40"/>
  <c r="K45" i="40" s="1"/>
  <c r="J46" i="40"/>
  <c r="K46" i="40" s="1"/>
  <c r="J47" i="40"/>
  <c r="J48" i="40"/>
  <c r="J49" i="40"/>
  <c r="K49" i="40" s="1"/>
  <c r="J9" i="40"/>
  <c r="J10" i="40"/>
  <c r="J11" i="40"/>
  <c r="K11" i="40" s="1"/>
  <c r="J12" i="40"/>
  <c r="K12" i="40" s="1"/>
  <c r="J13" i="40"/>
  <c r="J14" i="40"/>
  <c r="J15" i="40"/>
  <c r="K15" i="40" s="1"/>
  <c r="J16" i="40"/>
  <c r="K16" i="40" s="1"/>
  <c r="J17" i="40"/>
  <c r="J18" i="40"/>
  <c r="J19" i="40"/>
  <c r="K19" i="40" s="1"/>
  <c r="J20" i="40"/>
  <c r="K20" i="40" s="1"/>
  <c r="J21" i="40"/>
  <c r="J22" i="40"/>
  <c r="J23" i="40"/>
  <c r="K23" i="40" s="1"/>
  <c r="J24" i="40"/>
  <c r="K24" i="40" s="1"/>
  <c r="J25" i="40"/>
  <c r="J26" i="40"/>
  <c r="K9" i="40"/>
  <c r="K10" i="40"/>
  <c r="K13" i="40"/>
  <c r="K14" i="40"/>
  <c r="K17" i="40"/>
  <c r="K18" i="40"/>
  <c r="K21" i="40"/>
  <c r="K22" i="40"/>
  <c r="K25" i="40"/>
  <c r="K26" i="40"/>
  <c r="K27" i="40"/>
  <c r="K28" i="40"/>
  <c r="K31" i="40"/>
  <c r="K32" i="40"/>
  <c r="K35" i="40"/>
  <c r="K36" i="40"/>
  <c r="K39" i="40"/>
  <c r="K40" i="40"/>
  <c r="K43" i="40"/>
  <c r="K44" i="40"/>
  <c r="K47" i="40"/>
  <c r="K48" i="40"/>
  <c r="J8" i="40"/>
  <c r="X8" i="40"/>
  <c r="AA50" i="40" l="1"/>
  <c r="X50" i="40"/>
  <c r="V50" i="40"/>
  <c r="T50" i="40"/>
  <c r="R50" i="40"/>
  <c r="P50" i="40"/>
  <c r="N50" i="40"/>
  <c r="L50" i="40"/>
  <c r="I50" i="40"/>
  <c r="F50" i="40"/>
  <c r="E50" i="40"/>
  <c r="AB49" i="40"/>
  <c r="Z49" i="40"/>
  <c r="Y49" i="40"/>
  <c r="W49" i="40"/>
  <c r="U49" i="40"/>
  <c r="S49" i="40"/>
  <c r="Q49" i="40"/>
  <c r="O49" i="40"/>
  <c r="M49" i="40"/>
  <c r="G49" i="40"/>
  <c r="AB48" i="40"/>
  <c r="Z48" i="40"/>
  <c r="Y48" i="40"/>
  <c r="W48" i="40"/>
  <c r="U48" i="40"/>
  <c r="S48" i="40"/>
  <c r="Q48" i="40"/>
  <c r="O48" i="40"/>
  <c r="M48" i="40"/>
  <c r="G48" i="40"/>
  <c r="AB47" i="40"/>
  <c r="Z47" i="40"/>
  <c r="Y47" i="40"/>
  <c r="W47" i="40"/>
  <c r="U47" i="40"/>
  <c r="S47" i="40"/>
  <c r="Q47" i="40"/>
  <c r="O47" i="40"/>
  <c r="M47" i="40"/>
  <c r="G47" i="40"/>
  <c r="AB46" i="40"/>
  <c r="Z46" i="40"/>
  <c r="Y46" i="40"/>
  <c r="W46" i="40"/>
  <c r="U46" i="40"/>
  <c r="S46" i="40"/>
  <c r="Q46" i="40"/>
  <c r="O46" i="40"/>
  <c r="M46" i="40"/>
  <c r="G46" i="40"/>
  <c r="AB45" i="40"/>
  <c r="Z45" i="40"/>
  <c r="Y45" i="40"/>
  <c r="W45" i="40"/>
  <c r="U45" i="40"/>
  <c r="S45" i="40"/>
  <c r="Q45" i="40"/>
  <c r="O45" i="40"/>
  <c r="M45" i="40"/>
  <c r="G45" i="40"/>
  <c r="AB44" i="40"/>
  <c r="Z44" i="40"/>
  <c r="Y44" i="40"/>
  <c r="W44" i="40"/>
  <c r="U44" i="40"/>
  <c r="S44" i="40"/>
  <c r="Q44" i="40"/>
  <c r="O44" i="40"/>
  <c r="M44" i="40"/>
  <c r="G44" i="40"/>
  <c r="AB43" i="40"/>
  <c r="Z43" i="40"/>
  <c r="Y43" i="40"/>
  <c r="W43" i="40"/>
  <c r="U43" i="40"/>
  <c r="S43" i="40"/>
  <c r="Q43" i="40"/>
  <c r="O43" i="40"/>
  <c r="M43" i="40"/>
  <c r="G43" i="40"/>
  <c r="AB42" i="40"/>
  <c r="Z42" i="40"/>
  <c r="Y42" i="40"/>
  <c r="W42" i="40"/>
  <c r="U42" i="40"/>
  <c r="S42" i="40"/>
  <c r="Q42" i="40"/>
  <c r="O42" i="40"/>
  <c r="M42" i="40"/>
  <c r="G42" i="40"/>
  <c r="AB41" i="40"/>
  <c r="Z41" i="40"/>
  <c r="Y41" i="40"/>
  <c r="W41" i="40"/>
  <c r="U41" i="40"/>
  <c r="S41" i="40"/>
  <c r="Q41" i="40"/>
  <c r="O41" i="40"/>
  <c r="M41" i="40"/>
  <c r="G41" i="40"/>
  <c r="AB40" i="40"/>
  <c r="Z40" i="40"/>
  <c r="Y40" i="40"/>
  <c r="W40" i="40"/>
  <c r="U40" i="40"/>
  <c r="S40" i="40"/>
  <c r="Q40" i="40"/>
  <c r="O40" i="40"/>
  <c r="M40" i="40"/>
  <c r="G40" i="40"/>
  <c r="AB39" i="40"/>
  <c r="Z39" i="40"/>
  <c r="Y39" i="40"/>
  <c r="W39" i="40"/>
  <c r="U39" i="40"/>
  <c r="S39" i="40"/>
  <c r="Q39" i="40"/>
  <c r="O39" i="40"/>
  <c r="M39" i="40"/>
  <c r="G39" i="40"/>
  <c r="AB38" i="40"/>
  <c r="Z38" i="40"/>
  <c r="Y38" i="40"/>
  <c r="W38" i="40"/>
  <c r="U38" i="40"/>
  <c r="S38" i="40"/>
  <c r="Q38" i="40"/>
  <c r="O38" i="40"/>
  <c r="M38" i="40"/>
  <c r="G38" i="40"/>
  <c r="AB37" i="40"/>
  <c r="Z37" i="40"/>
  <c r="Y37" i="40"/>
  <c r="W37" i="40"/>
  <c r="U37" i="40"/>
  <c r="S37" i="40"/>
  <c r="Q37" i="40"/>
  <c r="O37" i="40"/>
  <c r="M37" i="40"/>
  <c r="G37" i="40"/>
  <c r="AB36" i="40"/>
  <c r="Z36" i="40"/>
  <c r="Y36" i="40"/>
  <c r="W36" i="40"/>
  <c r="U36" i="40"/>
  <c r="S36" i="40"/>
  <c r="Q36" i="40"/>
  <c r="O36" i="40"/>
  <c r="M36" i="40"/>
  <c r="G36" i="40"/>
  <c r="AB35" i="40"/>
  <c r="Z35" i="40"/>
  <c r="Y35" i="40"/>
  <c r="W35" i="40"/>
  <c r="U35" i="40"/>
  <c r="S35" i="40"/>
  <c r="Q35" i="40"/>
  <c r="O35" i="40"/>
  <c r="M35" i="40"/>
  <c r="G35" i="40"/>
  <c r="AB34" i="40"/>
  <c r="Z34" i="40"/>
  <c r="Y34" i="40"/>
  <c r="W34" i="40"/>
  <c r="U34" i="40"/>
  <c r="S34" i="40"/>
  <c r="Q34" i="40"/>
  <c r="O34" i="40"/>
  <c r="M34" i="40"/>
  <c r="G34" i="40"/>
  <c r="AB33" i="40"/>
  <c r="Z33" i="40"/>
  <c r="Y33" i="40"/>
  <c r="W33" i="40"/>
  <c r="U33" i="40"/>
  <c r="S33" i="40"/>
  <c r="Q33" i="40"/>
  <c r="O33" i="40"/>
  <c r="M33" i="40"/>
  <c r="G33" i="40"/>
  <c r="AB32" i="40"/>
  <c r="Z32" i="40"/>
  <c r="Y32" i="40"/>
  <c r="W32" i="40"/>
  <c r="U32" i="40"/>
  <c r="S32" i="40"/>
  <c r="Q32" i="40"/>
  <c r="O32" i="40"/>
  <c r="M32" i="40"/>
  <c r="G32" i="40"/>
  <c r="AB31" i="40"/>
  <c r="Z31" i="40"/>
  <c r="Y31" i="40"/>
  <c r="W31" i="40"/>
  <c r="U31" i="40"/>
  <c r="S31" i="40"/>
  <c r="Q31" i="40"/>
  <c r="O31" i="40"/>
  <c r="M31" i="40"/>
  <c r="G31" i="40"/>
  <c r="AB30" i="40"/>
  <c r="Z30" i="40"/>
  <c r="Y30" i="40"/>
  <c r="W30" i="40"/>
  <c r="U30" i="40"/>
  <c r="S30" i="40"/>
  <c r="Q30" i="40"/>
  <c r="O30" i="40"/>
  <c r="M30" i="40"/>
  <c r="G30" i="40"/>
  <c r="AB29" i="40"/>
  <c r="Z29" i="40"/>
  <c r="Y29" i="40"/>
  <c r="W29" i="40"/>
  <c r="U29" i="40"/>
  <c r="S29" i="40"/>
  <c r="Q29" i="40"/>
  <c r="O29" i="40"/>
  <c r="M29" i="40"/>
  <c r="G29" i="40"/>
  <c r="AB28" i="40"/>
  <c r="Z28" i="40"/>
  <c r="Y28" i="40"/>
  <c r="W28" i="40"/>
  <c r="U28" i="40"/>
  <c r="S28" i="40"/>
  <c r="Q28" i="40"/>
  <c r="O28" i="40"/>
  <c r="M28" i="40"/>
  <c r="G28" i="40"/>
  <c r="AB27" i="40"/>
  <c r="Z27" i="40"/>
  <c r="Y27" i="40"/>
  <c r="W27" i="40"/>
  <c r="U27" i="40"/>
  <c r="S27" i="40"/>
  <c r="Q27" i="40"/>
  <c r="O27" i="40"/>
  <c r="M27" i="40"/>
  <c r="G27" i="40"/>
  <c r="AB26" i="40"/>
  <c r="Z26" i="40"/>
  <c r="Y26" i="40"/>
  <c r="W26" i="40"/>
  <c r="U26" i="40"/>
  <c r="S26" i="40"/>
  <c r="Q26" i="40"/>
  <c r="O26" i="40"/>
  <c r="M26" i="40"/>
  <c r="G26" i="40"/>
  <c r="AB25" i="40"/>
  <c r="Z25" i="40"/>
  <c r="Y25" i="40"/>
  <c r="W25" i="40"/>
  <c r="U25" i="40"/>
  <c r="S25" i="40"/>
  <c r="Q25" i="40"/>
  <c r="O25" i="40"/>
  <c r="M25" i="40"/>
  <c r="G25" i="40"/>
  <c r="AB24" i="40"/>
  <c r="Z24" i="40"/>
  <c r="Y24" i="40"/>
  <c r="W24" i="40"/>
  <c r="U24" i="40"/>
  <c r="S24" i="40"/>
  <c r="Q24" i="40"/>
  <c r="O24" i="40"/>
  <c r="M24" i="40"/>
  <c r="G24" i="40"/>
  <c r="AB23" i="40"/>
  <c r="Z23" i="40"/>
  <c r="Y23" i="40"/>
  <c r="W23" i="40"/>
  <c r="U23" i="40"/>
  <c r="S23" i="40"/>
  <c r="Q23" i="40"/>
  <c r="O23" i="40"/>
  <c r="M23" i="40"/>
  <c r="G23" i="40"/>
  <c r="AB22" i="40"/>
  <c r="Z22" i="40"/>
  <c r="Y22" i="40"/>
  <c r="W22" i="40"/>
  <c r="U22" i="40"/>
  <c r="S22" i="40"/>
  <c r="Q22" i="40"/>
  <c r="O22" i="40"/>
  <c r="M22" i="40"/>
  <c r="G22" i="40"/>
  <c r="AB21" i="40"/>
  <c r="Z21" i="40"/>
  <c r="Y21" i="40"/>
  <c r="W21" i="40"/>
  <c r="U21" i="40"/>
  <c r="S21" i="40"/>
  <c r="Q21" i="40"/>
  <c r="O21" i="40"/>
  <c r="M21" i="40"/>
  <c r="G21" i="40"/>
  <c r="AB20" i="40"/>
  <c r="Z20" i="40"/>
  <c r="Y20" i="40"/>
  <c r="W20" i="40"/>
  <c r="U20" i="40"/>
  <c r="S20" i="40"/>
  <c r="Q20" i="40"/>
  <c r="O20" i="40"/>
  <c r="M20" i="40"/>
  <c r="G20" i="40"/>
  <c r="AB19" i="40"/>
  <c r="Z19" i="40"/>
  <c r="Y19" i="40"/>
  <c r="W19" i="40"/>
  <c r="U19" i="40"/>
  <c r="S19" i="40"/>
  <c r="Q19" i="40"/>
  <c r="O19" i="40"/>
  <c r="M19" i="40"/>
  <c r="G19" i="40"/>
  <c r="AB18" i="40"/>
  <c r="Z18" i="40"/>
  <c r="Y18" i="40"/>
  <c r="W18" i="40"/>
  <c r="U18" i="40"/>
  <c r="S18" i="40"/>
  <c r="Q18" i="40"/>
  <c r="O18" i="40"/>
  <c r="M18" i="40"/>
  <c r="G18" i="40"/>
  <c r="AB17" i="40"/>
  <c r="Z17" i="40"/>
  <c r="Y17" i="40"/>
  <c r="W17" i="40"/>
  <c r="U17" i="40"/>
  <c r="S17" i="40"/>
  <c r="Q17" i="40"/>
  <c r="O17" i="40"/>
  <c r="M17" i="40"/>
  <c r="G17" i="40"/>
  <c r="AB16" i="40"/>
  <c r="Z16" i="40"/>
  <c r="Y16" i="40"/>
  <c r="W16" i="40"/>
  <c r="U16" i="40"/>
  <c r="S16" i="40"/>
  <c r="Q16" i="40"/>
  <c r="O16" i="40"/>
  <c r="M16" i="40"/>
  <c r="G16" i="40"/>
  <c r="AB15" i="40"/>
  <c r="Z15" i="40"/>
  <c r="Y15" i="40"/>
  <c r="W15" i="40"/>
  <c r="U15" i="40"/>
  <c r="S15" i="40"/>
  <c r="Q15" i="40"/>
  <c r="O15" i="40"/>
  <c r="M15" i="40"/>
  <c r="G15" i="40"/>
  <c r="AB14" i="40"/>
  <c r="Z14" i="40"/>
  <c r="Y14" i="40"/>
  <c r="W14" i="40"/>
  <c r="U14" i="40"/>
  <c r="S14" i="40"/>
  <c r="Q14" i="40"/>
  <c r="O14" i="40"/>
  <c r="M14" i="40"/>
  <c r="G14" i="40"/>
  <c r="AB13" i="40"/>
  <c r="Z13" i="40"/>
  <c r="Y13" i="40"/>
  <c r="W13" i="40"/>
  <c r="U13" i="40"/>
  <c r="S13" i="40"/>
  <c r="Q13" i="40"/>
  <c r="O13" i="40"/>
  <c r="M13" i="40"/>
  <c r="G13" i="40"/>
  <c r="AB12" i="40"/>
  <c r="Z12" i="40"/>
  <c r="Y12" i="40"/>
  <c r="W12" i="40"/>
  <c r="U12" i="40"/>
  <c r="S12" i="40"/>
  <c r="Q12" i="40"/>
  <c r="O12" i="40"/>
  <c r="M12" i="40"/>
  <c r="G12" i="40"/>
  <c r="AB11" i="40"/>
  <c r="Z11" i="40"/>
  <c r="Y11" i="40"/>
  <c r="W11" i="40"/>
  <c r="U11" i="40"/>
  <c r="S11" i="40"/>
  <c r="Q11" i="40"/>
  <c r="O11" i="40"/>
  <c r="M11" i="40"/>
  <c r="G11" i="40"/>
  <c r="AB10" i="40"/>
  <c r="Z10" i="40"/>
  <c r="Y10" i="40"/>
  <c r="W10" i="40"/>
  <c r="U10" i="40"/>
  <c r="S10" i="40"/>
  <c r="Q10" i="40"/>
  <c r="O10" i="40"/>
  <c r="M10" i="40"/>
  <c r="G10" i="40"/>
  <c r="AB9" i="40"/>
  <c r="Z9" i="40"/>
  <c r="Y9" i="40"/>
  <c r="W9" i="40"/>
  <c r="U9" i="40"/>
  <c r="S9" i="40"/>
  <c r="Q9" i="40"/>
  <c r="O9" i="40"/>
  <c r="M9" i="40"/>
  <c r="G9" i="40"/>
  <c r="AB8" i="40"/>
  <c r="Z8" i="40"/>
  <c r="Z50" i="40" s="1"/>
  <c r="Y8" i="40"/>
  <c r="W8" i="40"/>
  <c r="U8" i="40"/>
  <c r="S8" i="40"/>
  <c r="S50" i="40" s="1"/>
  <c r="Q8" i="40"/>
  <c r="O8" i="40"/>
  <c r="M8" i="40"/>
  <c r="K8" i="40"/>
  <c r="K50" i="40" s="1"/>
  <c r="G8" i="40"/>
  <c r="O50" i="40" l="1"/>
  <c r="W50" i="40"/>
  <c r="U50" i="40"/>
  <c r="G50" i="40"/>
  <c r="Q50" i="40"/>
  <c r="Y50" i="40"/>
  <c r="AB50" i="40"/>
  <c r="M50" i="40"/>
  <c r="J50" i="40"/>
  <c r="H8" i="40"/>
  <c r="H9" i="40"/>
  <c r="H10" i="40"/>
  <c r="H11" i="40"/>
  <c r="H12" i="40"/>
  <c r="H13" i="40"/>
  <c r="H14" i="40"/>
  <c r="H15" i="40"/>
  <c r="H16" i="40"/>
  <c r="H17" i="40"/>
  <c r="H18" i="40"/>
  <c r="H19" i="40"/>
  <c r="H20" i="40"/>
  <c r="H21" i="40"/>
  <c r="H22" i="40"/>
  <c r="H23" i="40"/>
  <c r="H24" i="40"/>
  <c r="H25" i="40"/>
  <c r="H26" i="40"/>
  <c r="H27" i="40"/>
  <c r="H28" i="40"/>
  <c r="H29" i="40"/>
  <c r="H30" i="40"/>
  <c r="H31" i="40"/>
  <c r="H32" i="40"/>
  <c r="H33" i="40"/>
  <c r="H34" i="40"/>
  <c r="H35" i="40"/>
  <c r="H36" i="40"/>
  <c r="H37" i="40"/>
  <c r="H38" i="40"/>
  <c r="H39" i="40"/>
  <c r="H40" i="40"/>
  <c r="H41" i="40"/>
  <c r="H42" i="40"/>
  <c r="H43" i="40"/>
  <c r="H44" i="40"/>
  <c r="H45" i="40"/>
  <c r="H46" i="40"/>
  <c r="H47" i="40"/>
  <c r="H48" i="40"/>
  <c r="H49" i="40"/>
  <c r="H50" i="40" l="1"/>
</calcChain>
</file>

<file path=xl/sharedStrings.xml><?xml version="1.0" encoding="utf-8"?>
<sst xmlns="http://schemas.openxmlformats.org/spreadsheetml/2006/main" count="191" uniqueCount="93">
  <si>
    <t>PRODUITS</t>
  </si>
  <si>
    <t>P.U</t>
  </si>
  <si>
    <t>STOCK</t>
  </si>
  <si>
    <t>NVX STOCK</t>
  </si>
  <si>
    <t>SORTIE MAGASIN</t>
  </si>
  <si>
    <t xml:space="preserve">QTT </t>
  </si>
  <si>
    <t>VALEUR</t>
  </si>
  <si>
    <t>QTT</t>
  </si>
  <si>
    <t>ATELIER</t>
  </si>
  <si>
    <t xml:space="preserve"> VALEUR</t>
  </si>
  <si>
    <t>FAMILLE</t>
  </si>
  <si>
    <t>ENTREE</t>
  </si>
  <si>
    <t>SORTIE</t>
  </si>
  <si>
    <t>FIX II 10X75/15</t>
  </si>
  <si>
    <t>FIX II 10X95/35</t>
  </si>
  <si>
    <t>FIX II 12X80/5</t>
  </si>
  <si>
    <t>FIX II 12X100/25</t>
  </si>
  <si>
    <t>BOLT 6X45/8</t>
  </si>
  <si>
    <t>BOLT 8X55/10</t>
  </si>
  <si>
    <t>BOLT 8X80/35</t>
  </si>
  <si>
    <t>L 10X22/72</t>
  </si>
  <si>
    <t>PRIMA LM 6-12/25</t>
  </si>
  <si>
    <t>NYL 6X30</t>
  </si>
  <si>
    <t>NYL 8X40</t>
  </si>
  <si>
    <t>HIT 6X5/35</t>
  </si>
  <si>
    <t>FIX II 16X150/55-33 MT  40</t>
  </si>
  <si>
    <t>BOLT 10X75/18</t>
  </si>
  <si>
    <t>DRIVA TP 12</t>
  </si>
  <si>
    <t>MEGA 12-18/45</t>
  </si>
  <si>
    <t>MEGA 8X12/20</t>
  </si>
  <si>
    <t>PRIMA LMG 12/25</t>
  </si>
  <si>
    <t>SATELIS GM 8</t>
  </si>
  <si>
    <t>DOUILLE ATP</t>
  </si>
  <si>
    <t>MAXIMA M8 X110</t>
  </si>
  <si>
    <t xml:space="preserve">MAXIMA M16 </t>
  </si>
  <si>
    <t>MAXIMA M2 12X160</t>
  </si>
  <si>
    <t xml:space="preserve">MAXIMA M 16X190  </t>
  </si>
  <si>
    <t>FIX II 06X45/5 MT</t>
  </si>
  <si>
    <t>FIX II 08X130/80</t>
  </si>
  <si>
    <t>FIX II 08X55/5</t>
  </si>
  <si>
    <t>FIX II 08X70/20</t>
  </si>
  <si>
    <t>FIX II 16X125/38</t>
  </si>
  <si>
    <t>FIX II 06x10/45</t>
  </si>
  <si>
    <t>MOY SEM</t>
  </si>
  <si>
    <t>derniere MAJ</t>
  </si>
  <si>
    <t>HIT 8X10/42</t>
  </si>
  <si>
    <t>EPOMAX</t>
  </si>
  <si>
    <t>MAXIMA M10X130</t>
  </si>
  <si>
    <t>FIX II 08X30/70</t>
  </si>
  <si>
    <t xml:space="preserve"> HIT M8 60/92</t>
  </si>
  <si>
    <t xml:space="preserve"> HIT M8-30/62 p</t>
  </si>
  <si>
    <t>HIT 8-100/132</t>
  </si>
  <si>
    <t>MEGA 10-15/20</t>
  </si>
  <si>
    <t>FIX II 12X115/40</t>
  </si>
  <si>
    <t>VAL</t>
  </si>
  <si>
    <t>JANVIER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</si>
  <si>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</si>
  <si>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</si>
  <si>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</si>
  <si>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</si>
  <si>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</si>
  <si>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</si>
  <si>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</si>
  <si>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</si>
  <si>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</si>
  <si>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</si>
  <si>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</si>
  <si>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</si>
  <si>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</si>
  <si>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</si>
  <si>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</si>
  <si>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</si>
  <si>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</si>
  <si>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</si>
  <si>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</si>
  <si>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</si>
  <si>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</si>
  <si>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</si>
  <si>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</si>
  <si>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</si>
  <si>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Colonne52</t>
  </si>
  <si>
    <t>Colonne53</t>
  </si>
  <si>
    <t>Colonne54</t>
  </si>
  <si>
    <t>01- SPIT</t>
  </si>
  <si>
    <t>UDZ6 - CF</t>
  </si>
  <si>
    <t>ETANCO 6X35/85</t>
  </si>
  <si>
    <t>CHANTIER</t>
  </si>
  <si>
    <t>MAGASIN</t>
  </si>
  <si>
    <t>REPERES</t>
  </si>
  <si>
    <t xml:space="preserve">ENTREE </t>
  </si>
  <si>
    <t>TOTAL SPIT</t>
  </si>
  <si>
    <t xml:space="preserve"> 8X90/30</t>
  </si>
  <si>
    <t>28/11/2015 à 19:31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</si>
</sst>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0.0"/>
    <numFmt numFmtId="166" formatCode="0.000"/>
    <numFmt numFmtId="167" formatCode="0.0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30303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60"/>
      <color theme="4" tint="-0.249977111117893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theme="4" tint="0.79998168889431442"/>
      </patternFill>
    </fill>
  </fills>
  <borders count="4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thin">
        <color indexed="64"/>
      </bottom>
      <diagonal/>
    </border>
    <border>
      <left style="medium">
        <color indexed="64"/>
      </left>
      <right/>
      <top style="thin">
        <color theme="4"/>
      </top>
      <bottom style="thin">
        <color indexed="64"/>
      </bottom>
      <diagonal/>
    </border>
    <border>
      <left style="thin">
        <color indexed="64"/>
      </left>
      <right/>
      <top style="thin">
        <color theme="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2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2" borderId="6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8" fillId="3" borderId="20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" fontId="8" fillId="0" borderId="5" xfId="0" applyNumberFormat="1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" fontId="2" fillId="0" borderId="6" xfId="0" applyNumberFormat="1" applyFont="1" applyFill="1" applyBorder="1" applyAlignment="1">
      <alignment horizontal="center" vertical="center"/>
    </xf>
    <xf numFmtId="1" fontId="8" fillId="7" borderId="3" xfId="0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" fontId="8" fillId="3" borderId="20" xfId="0" applyNumberFormat="1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vertical="center"/>
    </xf>
    <xf numFmtId="0" fontId="0" fillId="4" borderId="2" xfId="0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/>
    </xf>
    <xf numFmtId="0" fontId="8" fillId="3" borderId="25" xfId="0" applyFont="1" applyFill="1" applyBorder="1" applyAlignment="1">
      <alignment horizontal="center"/>
    </xf>
    <xf numFmtId="0" fontId="8" fillId="3" borderId="27" xfId="0" applyFont="1" applyFill="1" applyBorder="1" applyAlignment="1">
      <alignment horizontal="center" vertical="center"/>
    </xf>
    <xf numFmtId="0" fontId="0" fillId="0" borderId="0" xfId="0" applyFont="1" applyFill="1" applyBorder="1"/>
    <xf numFmtId="167" fontId="8" fillId="0" borderId="37" xfId="0" applyNumberFormat="1" applyFont="1" applyFill="1" applyBorder="1" applyAlignment="1">
      <alignment horizontal="center" vertical="center"/>
    </xf>
    <xf numFmtId="0" fontId="8" fillId="0" borderId="38" xfId="0" applyFont="1" applyFill="1" applyBorder="1" applyAlignment="1">
      <alignment horizontal="center" vertical="center"/>
    </xf>
    <xf numFmtId="0" fontId="8" fillId="0" borderId="39" xfId="0" applyFont="1" applyFill="1" applyBorder="1" applyAlignment="1">
      <alignment horizontal="center" vertical="center"/>
    </xf>
    <xf numFmtId="1" fontId="8" fillId="0" borderId="40" xfId="0" applyNumberFormat="1" applyFont="1" applyFill="1" applyBorder="1" applyAlignment="1">
      <alignment horizontal="center" vertical="center"/>
    </xf>
    <xf numFmtId="166" fontId="8" fillId="0" borderId="39" xfId="0" applyNumberFormat="1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167" fontId="2" fillId="8" borderId="1" xfId="0" applyNumberFormat="1" applyFont="1" applyFill="1" applyBorder="1" applyAlignment="1">
      <alignment horizontal="center" vertical="center"/>
    </xf>
    <xf numFmtId="0" fontId="2" fillId="8" borderId="19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1" fontId="2" fillId="8" borderId="8" xfId="0" applyNumberFormat="1" applyFont="1" applyFill="1" applyBorder="1" applyAlignment="1">
      <alignment horizontal="center" vertical="center"/>
    </xf>
    <xf numFmtId="1" fontId="8" fillId="8" borderId="5" xfId="0" applyNumberFormat="1" applyFont="1" applyFill="1" applyBorder="1" applyAlignment="1">
      <alignment horizontal="center" vertical="center"/>
    </xf>
    <xf numFmtId="166" fontId="2" fillId="8" borderId="12" xfId="0" applyNumberFormat="1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29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8" borderId="22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1" fontId="2" fillId="8" borderId="6" xfId="0" applyNumberFormat="1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22" fontId="8" fillId="0" borderId="0" xfId="0" applyNumberFormat="1" applyFont="1" applyFill="1" applyAlignment="1">
      <alignment horizontal="center" vertical="center"/>
    </xf>
    <xf numFmtId="16" fontId="8" fillId="0" borderId="0" xfId="0" applyNumberFormat="1" applyFont="1" applyFill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0" fontId="0" fillId="4" borderId="27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1" fillId="4" borderId="26" xfId="0" applyFont="1" applyFill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14" fontId="1" fillId="4" borderId="32" xfId="0" applyNumberFormat="1" applyFont="1" applyFill="1" applyBorder="1" applyAlignment="1">
      <alignment horizontal="center" vertical="center"/>
    </xf>
    <xf numFmtId="14" fontId="1" fillId="4" borderId="31" xfId="0" applyNumberFormat="1" applyFont="1" applyFill="1" applyBorder="1" applyAlignment="1">
      <alignment horizontal="center" vertical="center"/>
    </xf>
    <xf numFmtId="14" fontId="1" fillId="4" borderId="33" xfId="0" applyNumberFormat="1" applyFont="1" applyFill="1" applyBorder="1" applyAlignment="1">
      <alignment horizontal="center" vertical="center"/>
    </xf>
    <xf numFmtId="0" fontId="0" fillId="4" borderId="15" xfId="0" applyFont="1" applyFill="1" applyBorder="1" applyAlignment="1">
      <alignment horizontal="center" vertical="center"/>
    </xf>
    <xf numFmtId="0" fontId="0" fillId="4" borderId="16" xfId="0" applyFont="1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34" xfId="0" applyFont="1" applyFill="1" applyBorder="1" applyAlignment="1">
      <alignment horizontal="center" vertical="center"/>
    </xf>
    <xf numFmtId="0" fontId="0" fillId="4" borderId="9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35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/>
    </xf>
    <xf numFmtId="0" fontId="0" fillId="4" borderId="14" xfId="0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167" fontId="0" fillId="4" borderId="13" xfId="0" applyNumberFormat="1" applyFont="1" applyFill="1" applyBorder="1" applyAlignment="1">
      <alignment horizontal="center" vertical="center"/>
    </xf>
    <xf numFmtId="167" fontId="0" fillId="4" borderId="12" xfId="0" applyNumberFormat="1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165" fontId="0" fillId="4" borderId="7" xfId="0" applyNumberFormat="1" applyFill="1" applyBorder="1" applyAlignment="1">
      <alignment horizontal="center" vertical="center" wrapText="1"/>
    </xf>
    <xf numFmtId="165" fontId="0" fillId="4" borderId="17" xfId="0" applyNumberFormat="1" applyFill="1" applyBorder="1" applyAlignment="1">
      <alignment horizontal="center" vertical="center" wrapText="1"/>
    </xf>
    <xf numFmtId="0" fontId="0" fillId="7" borderId="3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0" fontId="1" fillId="4" borderId="36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166" fontId="8" fillId="3" borderId="30" xfId="0" applyNumberFormat="1" applyFont="1" applyFill="1" applyBorder="1" applyAlignment="1">
      <alignment horizontal="center" vertical="center"/>
    </xf>
    <xf numFmtId="0" fontId="1" fillId="5" borderId="27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/>
    </xf>
    <xf numFmtId="0" fontId="2" fillId="9" borderId="27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color rgb="FFFF4343"/>
      </font>
    </dxf>
    <dxf>
      <font>
        <color rgb="FFFF0000"/>
      </font>
    </dxf>
    <dxf>
      <font>
        <color rgb="FFFF4343"/>
      </font>
    </dxf>
    <dxf>
      <font>
        <color rgb="FFFF0000"/>
      </font>
    </dxf>
    <dxf>
      <font>
        <b val="0"/>
        <i/>
        <color rgb="FFFF0000"/>
      </font>
    </dxf>
    <dxf>
      <font>
        <color rgb="FFFF4343"/>
      </font>
    </dxf>
  </dxfs>
  <tableStyles count="0" defaultTableStyle="TableStyleMedium9" defaultPivotStyle="PivotStyleLight16"/>
  <colors>
    <mruColors>
      <color rgb="FFFF434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ibliotheque%20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ES"/>
      <sheetName val="Proto"/>
    </sheetNames>
    <sheetDataSet>
      <sheetData sheetId="0">
        <row r="6">
          <cell r="K6">
            <v>300</v>
          </cell>
          <cell r="L6">
            <v>300</v>
          </cell>
          <cell r="M6" t="str">
            <v>s</v>
          </cell>
          <cell r="N6">
            <v>100</v>
          </cell>
          <cell r="O6">
            <v>100</v>
          </cell>
          <cell r="P6" t="str">
            <v>s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B63"/>
  <sheetViews>
    <sheetView tabSelected="1" topLeftCell="B1" zoomScale="71" zoomScaleNormal="71" workbookViewId="0">
      <pane xSplit="3" ySplit="7" topLeftCell="E8" activePane="bottomRight" state="frozen"/>
      <selection activeCell="B1" sqref="B1"/>
      <selection pane="topRight" activeCell="E1" sqref="E1"/>
      <selection pane="bottomLeft" activeCell="B8" sqref="B8"/>
      <selection pane="bottomRight" activeCell="X8" sqref="X8"/>
    </sheetView>
  </sheetViews>
  <sheetFormatPr baseColWidth="10" defaultRowHeight="15" x14ac:dyDescent="0.25"/>
  <cols>
    <col min="1" max="1" width="12.42578125" style="2" hidden="1" customWidth="1"/>
    <col min="2" max="2" width="20.7109375" style="62" customWidth="1"/>
    <col min="3" max="3" width="38.85546875" style="2" bestFit="1" customWidth="1"/>
    <col min="4" max="4" width="11.42578125" style="2" customWidth="1"/>
    <col min="5" max="5" width="11.5703125" style="2" customWidth="1"/>
    <col min="6" max="6" width="12.5703125" style="2" bestFit="1" customWidth="1"/>
    <col min="7" max="7" width="11.5703125" style="2" customWidth="1"/>
    <col min="8" max="9" width="0" hidden="1" customWidth="1"/>
    <col min="10" max="10" width="13.42578125" style="26" customWidth="1"/>
    <col min="11" max="11" width="19.5703125" style="2" customWidth="1"/>
    <col min="12" max="12" width="11.85546875" style="2" customWidth="1"/>
    <col min="13" max="13" width="11.42578125" hidden="1" customWidth="1"/>
    <col min="14" max="14" width="12.28515625" style="2" customWidth="1"/>
    <col min="15" max="15" width="11.42578125" hidden="1" customWidth="1"/>
    <col min="16" max="16" width="12.28515625" style="2" customWidth="1"/>
    <col min="17" max="17" width="11.42578125" hidden="1" customWidth="1"/>
    <col min="18" max="18" width="12.28515625" style="2" customWidth="1"/>
    <col min="19" max="19" width="11.42578125" hidden="1" customWidth="1"/>
    <col min="20" max="20" width="12.28515625" style="2" customWidth="1"/>
    <col min="21" max="21" width="11.42578125" hidden="1" customWidth="1"/>
    <col min="22" max="22" width="12.28515625" style="2" customWidth="1"/>
    <col min="23" max="23" width="11.42578125" hidden="1" customWidth="1"/>
    <col min="24" max="24" width="12.7109375" style="2" customWidth="1"/>
    <col min="25" max="26" width="11.42578125" hidden="1" customWidth="1"/>
    <col min="27" max="28" width="12.7109375" style="2" customWidth="1"/>
    <col min="29" max="16384" width="11.42578125" style="29"/>
  </cols>
  <sheetData>
    <row r="1" spans="1:54" ht="24.75" customHeight="1" x14ac:dyDescent="0.25">
      <c r="B1" s="58"/>
      <c r="C1" s="74" t="s">
        <v>44</v>
      </c>
      <c r="D1" s="74"/>
      <c r="E1" s="74"/>
      <c r="F1" s="75" t="s">
        <v>55</v>
      </c>
      <c r="G1" s="75"/>
      <c r="H1" s="76"/>
      <c r="I1" s="76"/>
      <c r="J1" s="77"/>
      <c r="K1" s="75"/>
    </row>
    <row r="2" spans="1:54" ht="39" customHeight="1" thickBot="1" x14ac:dyDescent="0.3">
      <c r="B2" s="59"/>
      <c r="C2" s="81" t="s">
        <v>92</v>
      </c>
      <c r="D2" s="82"/>
      <c r="E2" s="83"/>
      <c r="F2" s="78"/>
      <c r="G2" s="78"/>
      <c r="H2" s="79"/>
      <c r="I2" s="79"/>
      <c r="J2" s="80"/>
      <c r="K2" s="78"/>
    </row>
    <row r="3" spans="1:54" ht="15.75" thickTop="1" x14ac:dyDescent="0.25">
      <c r="B3" s="60"/>
      <c r="C3" s="84" t="s">
        <v>4</v>
      </c>
      <c r="D3" s="85"/>
      <c r="E3" s="85"/>
      <c r="F3" s="85"/>
      <c r="G3" s="85"/>
      <c r="H3" s="86"/>
      <c r="I3" s="86"/>
      <c r="J3" s="85"/>
      <c r="K3" s="87"/>
    </row>
    <row r="4" spans="1:54" ht="20.25" customHeight="1" thickBot="1" x14ac:dyDescent="0.3">
      <c r="B4" s="58"/>
      <c r="C4" s="88"/>
      <c r="D4" s="89"/>
      <c r="E4" s="89"/>
      <c r="F4" s="89"/>
      <c r="G4" s="89"/>
      <c r="H4" s="90"/>
      <c r="I4" s="90"/>
      <c r="J4" s="89"/>
      <c r="K4" s="91"/>
    </row>
    <row r="5" spans="1:54" s="30" customFormat="1" ht="22.5" customHeight="1" x14ac:dyDescent="0.25">
      <c r="A5" s="109" t="s">
        <v>88</v>
      </c>
      <c r="B5" s="93" t="s">
        <v>10</v>
      </c>
      <c r="C5" s="95" t="s">
        <v>0</v>
      </c>
      <c r="D5" s="97" t="s">
        <v>1</v>
      </c>
      <c r="E5" s="99" t="s">
        <v>2</v>
      </c>
      <c r="F5" s="101" t="s">
        <v>11</v>
      </c>
      <c r="G5" s="31" t="s">
        <v>89</v>
      </c>
      <c r="H5" s="92" t="s">
        <v>12</v>
      </c>
      <c r="I5" s="102" t="s">
        <v>43</v>
      </c>
      <c r="J5" s="104" t="s">
        <v>3</v>
      </c>
      <c r="K5" s="104"/>
      <c r="L5" s="106">
        <v>1</v>
      </c>
      <c r="M5" s="107"/>
      <c r="N5" s="106">
        <v>2</v>
      </c>
      <c r="O5" s="108"/>
      <c r="P5" s="106">
        <v>3</v>
      </c>
      <c r="Q5" s="108"/>
      <c r="R5" s="106">
        <v>4</v>
      </c>
      <c r="S5" s="108"/>
      <c r="T5" s="106">
        <v>5</v>
      </c>
      <c r="U5" s="108"/>
      <c r="V5" s="106">
        <v>6</v>
      </c>
      <c r="W5" s="108"/>
      <c r="X5" s="117">
        <v>7</v>
      </c>
      <c r="Y5" s="118"/>
      <c r="Z5" s="73"/>
      <c r="AA5" s="105" t="s">
        <v>8</v>
      </c>
      <c r="AB5" s="105"/>
      <c r="AD5" s="4"/>
      <c r="AE5" s="4"/>
      <c r="AF5" s="114"/>
      <c r="AG5" s="114"/>
      <c r="AH5" s="114"/>
      <c r="AI5" s="114"/>
      <c r="AJ5" s="114"/>
      <c r="AK5" s="114"/>
      <c r="AL5" s="114"/>
      <c r="AM5" s="114"/>
      <c r="AN5" s="114"/>
      <c r="AO5" s="114"/>
      <c r="AP5" s="114"/>
      <c r="AQ5" s="114"/>
      <c r="AR5" s="114"/>
      <c r="AS5" s="114"/>
      <c r="AT5" s="114"/>
      <c r="AU5" s="114"/>
      <c r="AV5" s="114"/>
      <c r="AW5" s="114"/>
      <c r="AX5" s="114"/>
      <c r="AY5" s="114"/>
      <c r="AZ5" s="114"/>
      <c r="BA5" s="114"/>
      <c r="BB5" s="115"/>
    </row>
    <row r="6" spans="1:54" customFormat="1" ht="18" customHeight="1" x14ac:dyDescent="0.25">
      <c r="A6" s="110"/>
      <c r="B6" s="94"/>
      <c r="C6" s="96"/>
      <c r="D6" s="98"/>
      <c r="E6" s="100"/>
      <c r="F6" s="92"/>
      <c r="G6" s="12" t="s">
        <v>54</v>
      </c>
      <c r="H6" s="92"/>
      <c r="I6" s="103"/>
      <c r="J6" s="21" t="s">
        <v>7</v>
      </c>
      <c r="K6" s="32" t="s">
        <v>6</v>
      </c>
      <c r="L6" s="70" t="s">
        <v>5</v>
      </c>
      <c r="M6" s="71" t="s">
        <v>6</v>
      </c>
      <c r="N6" s="70" t="s">
        <v>5</v>
      </c>
      <c r="O6" s="71" t="s">
        <v>6</v>
      </c>
      <c r="P6" s="70" t="s">
        <v>5</v>
      </c>
      <c r="Q6" s="71" t="s">
        <v>6</v>
      </c>
      <c r="R6" s="70" t="s">
        <v>5</v>
      </c>
      <c r="S6" s="71" t="s">
        <v>6</v>
      </c>
      <c r="T6" s="70" t="s">
        <v>5</v>
      </c>
      <c r="U6" s="71" t="s">
        <v>6</v>
      </c>
      <c r="V6" s="70" t="s">
        <v>5</v>
      </c>
      <c r="W6" s="71" t="s">
        <v>6</v>
      </c>
      <c r="X6" s="70" t="s">
        <v>5</v>
      </c>
      <c r="Y6" s="71" t="s">
        <v>6</v>
      </c>
      <c r="Z6" s="72" t="s">
        <v>6</v>
      </c>
      <c r="AA6" s="7" t="s">
        <v>7</v>
      </c>
      <c r="AB6" s="3" t="s">
        <v>9</v>
      </c>
      <c r="AD6" s="4"/>
      <c r="AE6" s="4"/>
      <c r="AF6" s="4"/>
      <c r="AG6" s="4"/>
      <c r="AH6" s="4"/>
      <c r="AI6" s="4"/>
      <c r="AJ6" s="4"/>
      <c r="AK6" s="4"/>
      <c r="AL6" s="6"/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"/>
      <c r="BB6" s="115"/>
    </row>
    <row r="7" spans="1:54" ht="15" hidden="1" customHeight="1" x14ac:dyDescent="0.25">
      <c r="A7" s="1" t="s">
        <v>86</v>
      </c>
      <c r="B7" s="61" t="s">
        <v>56</v>
      </c>
      <c r="C7" s="27" t="s">
        <v>57</v>
      </c>
      <c r="D7" s="36" t="s">
        <v>58</v>
      </c>
      <c r="E7" s="37" t="s">
        <v>59</v>
      </c>
      <c r="F7" s="38" t="s">
        <v>60</v>
      </c>
      <c r="G7" s="38" t="s">
        <v>61</v>
      </c>
      <c r="H7" s="38" t="s">
        <v>62</v>
      </c>
      <c r="I7" s="39" t="s">
        <v>63</v>
      </c>
      <c r="J7" s="14" t="s">
        <v>64</v>
      </c>
      <c r="K7" s="40" t="s">
        <v>65</v>
      </c>
      <c r="L7" s="15" t="s">
        <v>66</v>
      </c>
      <c r="M7" s="41" t="s">
        <v>67</v>
      </c>
      <c r="N7" s="15" t="s">
        <v>68</v>
      </c>
      <c r="O7" s="41" t="s">
        <v>69</v>
      </c>
      <c r="P7" s="15" t="s">
        <v>70</v>
      </c>
      <c r="Q7" s="41" t="s">
        <v>71</v>
      </c>
      <c r="R7" s="15" t="s">
        <v>72</v>
      </c>
      <c r="S7" s="41" t="s">
        <v>73</v>
      </c>
      <c r="T7" s="15" t="s">
        <v>74</v>
      </c>
      <c r="U7" s="41" t="s">
        <v>75</v>
      </c>
      <c r="V7" s="15" t="s">
        <v>76</v>
      </c>
      <c r="W7" s="41" t="s">
        <v>77</v>
      </c>
      <c r="X7" s="15" t="s">
        <v>78</v>
      </c>
      <c r="Y7" s="41" t="s">
        <v>79</v>
      </c>
      <c r="Z7" s="42" t="s">
        <v>80</v>
      </c>
      <c r="AA7" s="42" t="s">
        <v>81</v>
      </c>
      <c r="AB7" s="42" t="s">
        <v>82</v>
      </c>
      <c r="AD7" s="113"/>
      <c r="AE7" s="4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</row>
    <row r="8" spans="1:54" x14ac:dyDescent="0.25">
      <c r="A8" s="1" t="s">
        <v>86</v>
      </c>
      <c r="B8" s="61" t="s">
        <v>83</v>
      </c>
      <c r="C8" s="43" t="s">
        <v>84</v>
      </c>
      <c r="D8" s="44">
        <v>0.1</v>
      </c>
      <c r="E8" s="45">
        <v>600</v>
      </c>
      <c r="F8" s="46"/>
      <c r="G8" s="46">
        <f>F8*D8</f>
        <v>0</v>
      </c>
      <c r="H8" s="46">
        <f>E8-J8+F8</f>
        <v>400</v>
      </c>
      <c r="I8" s="47">
        <v>1.833333333333333</v>
      </c>
      <c r="J8" s="48">
        <f>E8+F8-(Janvier!$L8+Janvier!$N8+Janvier!$P8+Janvier!$R8+Janvier!$T8+Janvier!$V8+Janvier!$X8+Janvier!$AA8)</f>
        <v>200</v>
      </c>
      <c r="K8" s="49">
        <f>J8*D8</f>
        <v>20</v>
      </c>
      <c r="L8" s="50"/>
      <c r="M8" s="51">
        <f t="shared" ref="M8:M49" si="0">L8*D8</f>
        <v>0</v>
      </c>
      <c r="N8" s="50"/>
      <c r="O8" s="51">
        <f t="shared" ref="O8:O49" si="1">N8*D8</f>
        <v>0</v>
      </c>
      <c r="P8" s="50"/>
      <c r="Q8" s="51">
        <f t="shared" ref="Q8:Q49" si="2">P8*D8</f>
        <v>0</v>
      </c>
      <c r="R8" s="50"/>
      <c r="S8" s="51">
        <f t="shared" ref="S8:S49" si="3">R8*D8</f>
        <v>0</v>
      </c>
      <c r="T8" s="50"/>
      <c r="U8" s="51">
        <f t="shared" ref="U8:U49" si="4">T8*D8</f>
        <v>0</v>
      </c>
      <c r="V8" s="50"/>
      <c r="W8" s="51">
        <f t="shared" ref="W8:W49" si="5">V8*D8</f>
        <v>0</v>
      </c>
      <c r="X8" s="119">
        <f>SUMIF([1]DONNEES!$L$6:$M$6,"s",[1]DONNEES!$K$6:$L$6)+SUMIF([1]DONNEES!$O$6:$P$6,"s",[1]DONNEES!$N$6:$O$6)</f>
        <v>400</v>
      </c>
      <c r="Y8" s="51">
        <f t="shared" ref="Y8:Y49" si="6">X8*D8</f>
        <v>40</v>
      </c>
      <c r="Z8" s="52" t="e">
        <f>#REF!*D8</f>
        <v>#REF!</v>
      </c>
      <c r="AA8" s="52"/>
      <c r="AB8" s="52">
        <f>AA8*D8</f>
        <v>0</v>
      </c>
      <c r="AD8" s="113"/>
      <c r="AE8" s="4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</row>
    <row r="9" spans="1:54" x14ac:dyDescent="0.25">
      <c r="A9" s="1" t="s">
        <v>86</v>
      </c>
      <c r="B9" s="61" t="s">
        <v>83</v>
      </c>
      <c r="C9" s="13" t="s">
        <v>26</v>
      </c>
      <c r="D9" s="44">
        <v>0.1</v>
      </c>
      <c r="E9" s="16">
        <v>64</v>
      </c>
      <c r="F9" s="18"/>
      <c r="G9" s="9">
        <f t="shared" ref="G9:G49" si="7">F9*D9</f>
        <v>0</v>
      </c>
      <c r="H9" s="9">
        <f t="shared" ref="H9:H49" si="8">E9-J9+F9</f>
        <v>0</v>
      </c>
      <c r="I9" s="20">
        <v>0</v>
      </c>
      <c r="J9" s="48">
        <f>E9+F9-(Janvier!$L9+Janvier!$N9+Janvier!$P9+Janvier!$R9+Janvier!$T9+Janvier!$V9+Janvier!$X9+Janvier!$AA9)</f>
        <v>64</v>
      </c>
      <c r="K9" s="49">
        <f t="shared" ref="K9:K11" si="9">J9*D9</f>
        <v>6.4</v>
      </c>
      <c r="L9" s="11"/>
      <c r="M9" s="17">
        <f t="shared" si="0"/>
        <v>0</v>
      </c>
      <c r="N9" s="11"/>
      <c r="O9" s="17">
        <f t="shared" si="1"/>
        <v>0</v>
      </c>
      <c r="P9" s="11"/>
      <c r="Q9" s="17">
        <f t="shared" si="2"/>
        <v>0</v>
      </c>
      <c r="R9" s="11"/>
      <c r="S9" s="17">
        <f t="shared" si="3"/>
        <v>0</v>
      </c>
      <c r="T9" s="11"/>
      <c r="U9" s="17">
        <f t="shared" si="4"/>
        <v>0</v>
      </c>
      <c r="V9" s="11"/>
      <c r="W9" s="17">
        <f t="shared" si="5"/>
        <v>0</v>
      </c>
      <c r="X9" s="50"/>
      <c r="Y9" s="17">
        <f t="shared" si="6"/>
        <v>0</v>
      </c>
      <c r="Z9" s="11" t="e">
        <f>#REF!*D9</f>
        <v>#REF!</v>
      </c>
      <c r="AA9" s="11"/>
      <c r="AB9" s="11">
        <f>AA9*D9</f>
        <v>0</v>
      </c>
      <c r="AD9" s="113"/>
      <c r="AE9" s="4"/>
      <c r="AF9" s="4"/>
      <c r="AG9" s="4"/>
      <c r="AH9" s="4"/>
      <c r="AI9" s="4"/>
      <c r="AJ9" s="4"/>
      <c r="AK9" s="4"/>
      <c r="AL9" s="68"/>
      <c r="AM9" s="68"/>
      <c r="AN9" s="63"/>
      <c r="AO9" s="63"/>
      <c r="AP9" s="63"/>
      <c r="AQ9" s="63"/>
      <c r="AR9" s="63"/>
      <c r="AS9" s="63"/>
      <c r="AT9" s="63"/>
      <c r="AU9" s="63"/>
      <c r="AV9" s="63"/>
      <c r="AW9" s="63"/>
      <c r="AX9" s="63"/>
      <c r="AY9" s="63"/>
      <c r="AZ9" s="63"/>
      <c r="BA9" s="63"/>
      <c r="BB9" s="6"/>
    </row>
    <row r="10" spans="1:54" x14ac:dyDescent="0.25">
      <c r="A10" s="1" t="s">
        <v>86</v>
      </c>
      <c r="B10" s="61" t="s">
        <v>83</v>
      </c>
      <c r="C10" s="53" t="s">
        <v>17</v>
      </c>
      <c r="D10" s="44">
        <v>0.1</v>
      </c>
      <c r="E10" s="54">
        <v>200</v>
      </c>
      <c r="F10" s="55"/>
      <c r="G10" s="46">
        <f t="shared" si="7"/>
        <v>0</v>
      </c>
      <c r="H10" s="46">
        <f t="shared" si="8"/>
        <v>0</v>
      </c>
      <c r="I10" s="56">
        <v>0</v>
      </c>
      <c r="J10" s="48">
        <f>E10+F10-(Janvier!$L10+Janvier!$N10+Janvier!$P10+Janvier!$R10+Janvier!$T10+Janvier!$V10+Janvier!$X10+Janvier!$AA10)</f>
        <v>200</v>
      </c>
      <c r="K10" s="49">
        <f t="shared" si="9"/>
        <v>20</v>
      </c>
      <c r="L10" s="50"/>
      <c r="M10" s="57">
        <f t="shared" si="0"/>
        <v>0</v>
      </c>
      <c r="N10" s="50"/>
      <c r="O10" s="57">
        <f t="shared" si="1"/>
        <v>0</v>
      </c>
      <c r="P10" s="50"/>
      <c r="Q10" s="57">
        <f t="shared" si="2"/>
        <v>0</v>
      </c>
      <c r="R10" s="50"/>
      <c r="S10" s="57">
        <f t="shared" si="3"/>
        <v>0</v>
      </c>
      <c r="T10" s="50"/>
      <c r="U10" s="57">
        <f t="shared" si="4"/>
        <v>0</v>
      </c>
      <c r="V10" s="50"/>
      <c r="W10" s="57">
        <f t="shared" si="5"/>
        <v>0</v>
      </c>
      <c r="X10" s="50"/>
      <c r="Y10" s="57">
        <f t="shared" si="6"/>
        <v>0</v>
      </c>
      <c r="Z10" s="50" t="e">
        <f>#REF!*D10</f>
        <v>#REF!</v>
      </c>
      <c r="AA10" s="50"/>
      <c r="AB10" s="50">
        <f>AA10*D10</f>
        <v>0</v>
      </c>
      <c r="AD10" s="113"/>
      <c r="AE10" s="4"/>
      <c r="AF10" s="4"/>
      <c r="AG10" s="4"/>
      <c r="AH10" s="4"/>
      <c r="AI10" s="4"/>
      <c r="AJ10" s="4"/>
      <c r="AK10" s="4"/>
      <c r="AL10" s="68"/>
      <c r="AM10" s="63"/>
      <c r="AN10" s="63"/>
      <c r="AO10" s="63"/>
      <c r="AP10" s="63"/>
      <c r="AQ10" s="63"/>
      <c r="AR10" s="63"/>
      <c r="AS10" s="63"/>
      <c r="AT10" s="63"/>
      <c r="AU10" s="63"/>
      <c r="AV10" s="63"/>
      <c r="AW10" s="63"/>
      <c r="AX10" s="63"/>
      <c r="AY10" s="63"/>
      <c r="AZ10" s="63"/>
      <c r="BA10" s="63"/>
      <c r="BB10" s="6"/>
    </row>
    <row r="11" spans="1:54" x14ac:dyDescent="0.25">
      <c r="A11" s="1" t="s">
        <v>86</v>
      </c>
      <c r="B11" s="61" t="s">
        <v>83</v>
      </c>
      <c r="C11" s="13" t="s">
        <v>18</v>
      </c>
      <c r="D11" s="44">
        <v>0.1</v>
      </c>
      <c r="E11" s="16">
        <v>100</v>
      </c>
      <c r="F11" s="18"/>
      <c r="G11" s="9">
        <f t="shared" si="7"/>
        <v>0</v>
      </c>
      <c r="H11" s="9">
        <f t="shared" si="8"/>
        <v>0</v>
      </c>
      <c r="I11" s="20">
        <v>0</v>
      </c>
      <c r="J11" s="48">
        <f>E11+F11-(Janvier!$L11+Janvier!$N11+Janvier!$P11+Janvier!$R11+Janvier!$T11+Janvier!$V11+Janvier!$X11+Janvier!$AA11)</f>
        <v>100</v>
      </c>
      <c r="K11" s="49">
        <f t="shared" si="9"/>
        <v>10</v>
      </c>
      <c r="L11" s="11"/>
      <c r="M11" s="17">
        <f t="shared" si="0"/>
        <v>0</v>
      </c>
      <c r="N11" s="11"/>
      <c r="O11" s="17">
        <f t="shared" si="1"/>
        <v>0</v>
      </c>
      <c r="P11" s="11"/>
      <c r="Q11" s="17">
        <f t="shared" si="2"/>
        <v>0</v>
      </c>
      <c r="R11" s="11"/>
      <c r="S11" s="17">
        <f t="shared" si="3"/>
        <v>0</v>
      </c>
      <c r="T11" s="11"/>
      <c r="U11" s="17">
        <f t="shared" si="4"/>
        <v>0</v>
      </c>
      <c r="V11" s="11"/>
      <c r="W11" s="17">
        <f t="shared" si="5"/>
        <v>0</v>
      </c>
      <c r="X11" s="11"/>
      <c r="Y11" s="17">
        <f t="shared" si="6"/>
        <v>0</v>
      </c>
      <c r="Z11" s="11" t="e">
        <f>#REF!*D11</f>
        <v>#REF!</v>
      </c>
      <c r="AA11" s="11"/>
      <c r="AB11" s="11">
        <f>AA11*D11</f>
        <v>0</v>
      </c>
      <c r="AD11" s="113"/>
      <c r="AE11" s="4"/>
      <c r="AF11" s="4"/>
      <c r="AG11" s="4"/>
      <c r="AH11" s="4"/>
      <c r="AI11" s="4"/>
      <c r="AJ11" s="4"/>
      <c r="AK11" s="4"/>
      <c r="AL11" s="68"/>
      <c r="AM11" s="63"/>
      <c r="AN11" s="63"/>
      <c r="AO11" s="63"/>
      <c r="AP11" s="63"/>
      <c r="AQ11" s="63"/>
      <c r="AR11" s="6"/>
      <c r="AS11" s="63"/>
      <c r="AT11" s="63"/>
      <c r="AU11" s="63"/>
      <c r="AV11" s="63"/>
      <c r="AW11" s="63"/>
      <c r="AX11" s="63"/>
      <c r="AY11" s="6"/>
      <c r="AZ11" s="6"/>
      <c r="BA11" s="63"/>
      <c r="BB11" s="6"/>
    </row>
    <row r="12" spans="1:54" x14ac:dyDescent="0.25">
      <c r="A12" s="1" t="s">
        <v>86</v>
      </c>
      <c r="B12" s="61" t="s">
        <v>83</v>
      </c>
      <c r="C12" s="53" t="s">
        <v>19</v>
      </c>
      <c r="D12" s="44">
        <v>0.1</v>
      </c>
      <c r="E12" s="54">
        <v>50</v>
      </c>
      <c r="F12" s="55"/>
      <c r="G12" s="46">
        <f t="shared" si="7"/>
        <v>0</v>
      </c>
      <c r="H12" s="46">
        <f t="shared" si="8"/>
        <v>0</v>
      </c>
      <c r="I12" s="56">
        <v>0</v>
      </c>
      <c r="J12" s="48">
        <f>E12+F12-(Janvier!$L12+Janvier!$N12+Janvier!$P12+Janvier!$R12+Janvier!$T12+Janvier!$V12+Janvier!$X12+Janvier!$AA12)</f>
        <v>50</v>
      </c>
      <c r="K12" s="49">
        <f t="shared" ref="K9:K49" si="10">J12*D12</f>
        <v>5</v>
      </c>
      <c r="L12" s="50"/>
      <c r="M12" s="57">
        <f t="shared" si="0"/>
        <v>0</v>
      </c>
      <c r="N12" s="50"/>
      <c r="O12" s="57">
        <f t="shared" si="1"/>
        <v>0</v>
      </c>
      <c r="P12" s="50"/>
      <c r="Q12" s="57">
        <f t="shared" si="2"/>
        <v>0</v>
      </c>
      <c r="R12" s="50"/>
      <c r="S12" s="57">
        <f t="shared" si="3"/>
        <v>0</v>
      </c>
      <c r="T12" s="50"/>
      <c r="U12" s="57">
        <f t="shared" si="4"/>
        <v>0</v>
      </c>
      <c r="V12" s="50"/>
      <c r="W12" s="57">
        <f t="shared" si="5"/>
        <v>0</v>
      </c>
      <c r="X12" s="50"/>
      <c r="Y12" s="57">
        <f t="shared" si="6"/>
        <v>0</v>
      </c>
      <c r="Z12" s="50" t="e">
        <f>#REF!*D12</f>
        <v>#REF!</v>
      </c>
      <c r="AA12" s="50"/>
      <c r="AB12" s="50">
        <f>AA12*D12</f>
        <v>0</v>
      </c>
      <c r="AD12" s="113"/>
      <c r="AE12" s="4"/>
      <c r="AF12" s="4"/>
      <c r="AG12" s="4"/>
      <c r="AH12" s="4"/>
      <c r="AI12" s="4"/>
      <c r="AJ12" s="4"/>
      <c r="AK12" s="4"/>
      <c r="AL12" s="68"/>
      <c r="AM12" s="63"/>
      <c r="AN12" s="63"/>
      <c r="AO12" s="63"/>
      <c r="AP12" s="63"/>
      <c r="AQ12" s="63"/>
      <c r="AR12" s="63"/>
      <c r="AS12" s="63"/>
      <c r="AT12" s="63"/>
      <c r="AU12" s="63"/>
      <c r="AV12" s="63"/>
      <c r="AW12" s="63"/>
      <c r="AX12" s="63"/>
      <c r="AY12" s="63"/>
      <c r="AZ12" s="63"/>
      <c r="BA12" s="63"/>
      <c r="BB12" s="6"/>
    </row>
    <row r="13" spans="1:54" x14ac:dyDescent="0.25">
      <c r="A13" s="1" t="s">
        <v>86</v>
      </c>
      <c r="B13" s="61" t="s">
        <v>83</v>
      </c>
      <c r="C13" s="13" t="s">
        <v>32</v>
      </c>
      <c r="D13" s="44">
        <v>0.1</v>
      </c>
      <c r="E13" s="16">
        <v>10</v>
      </c>
      <c r="F13" s="18"/>
      <c r="G13" s="9">
        <f t="shared" si="7"/>
        <v>0</v>
      </c>
      <c r="H13" s="9">
        <f t="shared" si="8"/>
        <v>0</v>
      </c>
      <c r="I13" s="20">
        <v>0</v>
      </c>
      <c r="J13" s="48">
        <f>E13+F13-(Janvier!$L13+Janvier!$N13+Janvier!$P13+Janvier!$R13+Janvier!$T13+Janvier!$V13+Janvier!$X13+Janvier!$AA13)</f>
        <v>10</v>
      </c>
      <c r="K13" s="49">
        <f t="shared" si="10"/>
        <v>1</v>
      </c>
      <c r="L13" s="11"/>
      <c r="M13" s="17">
        <f t="shared" si="0"/>
        <v>0</v>
      </c>
      <c r="N13" s="11"/>
      <c r="O13" s="17">
        <f t="shared" si="1"/>
        <v>0</v>
      </c>
      <c r="P13" s="11"/>
      <c r="Q13" s="17">
        <f t="shared" si="2"/>
        <v>0</v>
      </c>
      <c r="R13" s="11"/>
      <c r="S13" s="17">
        <f t="shared" si="3"/>
        <v>0</v>
      </c>
      <c r="T13" s="11"/>
      <c r="U13" s="17">
        <f t="shared" si="4"/>
        <v>0</v>
      </c>
      <c r="V13" s="11"/>
      <c r="W13" s="17">
        <f t="shared" si="5"/>
        <v>0</v>
      </c>
      <c r="X13" s="11"/>
      <c r="Y13" s="17">
        <f t="shared" si="6"/>
        <v>0</v>
      </c>
      <c r="Z13" s="11" t="e">
        <f>#REF!*D13</f>
        <v>#REF!</v>
      </c>
      <c r="AA13" s="11"/>
      <c r="AB13" s="11">
        <f>AA13*D13</f>
        <v>0</v>
      </c>
      <c r="AD13" s="113"/>
      <c r="AE13" s="4"/>
      <c r="AF13" s="4"/>
      <c r="AG13" s="4"/>
      <c r="AH13" s="4"/>
      <c r="AI13" s="4"/>
      <c r="AJ13" s="4"/>
      <c r="AK13" s="4"/>
      <c r="AL13" s="68"/>
      <c r="AM13" s="68"/>
      <c r="AN13" s="68"/>
      <c r="AO13" s="68"/>
      <c r="AP13" s="68"/>
      <c r="AQ13" s="68"/>
      <c r="AR13" s="68"/>
      <c r="AS13" s="63"/>
      <c r="AT13" s="68"/>
      <c r="AU13" s="68"/>
      <c r="AV13" s="68"/>
      <c r="AW13" s="68"/>
      <c r="AX13" s="68"/>
      <c r="AY13" s="68"/>
      <c r="AZ13" s="68"/>
      <c r="BA13" s="68"/>
      <c r="BB13" s="6"/>
    </row>
    <row r="14" spans="1:54" x14ac:dyDescent="0.25">
      <c r="A14" s="1" t="s">
        <v>86</v>
      </c>
      <c r="B14" s="61" t="s">
        <v>83</v>
      </c>
      <c r="C14" s="53" t="s">
        <v>27</v>
      </c>
      <c r="D14" s="44">
        <v>0.1</v>
      </c>
      <c r="E14" s="54">
        <v>332</v>
      </c>
      <c r="F14" s="55"/>
      <c r="G14" s="46">
        <f t="shared" si="7"/>
        <v>0</v>
      </c>
      <c r="H14" s="46">
        <f t="shared" si="8"/>
        <v>0</v>
      </c>
      <c r="I14" s="56">
        <v>0.33333333333333337</v>
      </c>
      <c r="J14" s="48">
        <f>E14+F14-(Janvier!$L14+Janvier!$N14+Janvier!$P14+Janvier!$R14+Janvier!$T14+Janvier!$V14+Janvier!$X14+Janvier!$AA14)</f>
        <v>332</v>
      </c>
      <c r="K14" s="49">
        <f t="shared" si="10"/>
        <v>33.200000000000003</v>
      </c>
      <c r="L14" s="50"/>
      <c r="M14" s="57">
        <f t="shared" si="0"/>
        <v>0</v>
      </c>
      <c r="N14" s="50"/>
      <c r="O14" s="57">
        <f t="shared" si="1"/>
        <v>0</v>
      </c>
      <c r="P14" s="50"/>
      <c r="Q14" s="57">
        <f t="shared" si="2"/>
        <v>0</v>
      </c>
      <c r="R14" s="50"/>
      <c r="S14" s="57">
        <f t="shared" si="3"/>
        <v>0</v>
      </c>
      <c r="T14" s="50"/>
      <c r="U14" s="57">
        <f t="shared" si="4"/>
        <v>0</v>
      </c>
      <c r="V14" s="50"/>
      <c r="W14" s="57">
        <f t="shared" si="5"/>
        <v>0</v>
      </c>
      <c r="X14" s="50"/>
      <c r="Y14" s="57">
        <f t="shared" si="6"/>
        <v>0</v>
      </c>
      <c r="Z14" s="50" t="e">
        <f>#REF!*D14</f>
        <v>#REF!</v>
      </c>
      <c r="AA14" s="50"/>
      <c r="AB14" s="50">
        <f>AA14*D14</f>
        <v>0</v>
      </c>
      <c r="AD14" s="113"/>
      <c r="AE14" s="4"/>
      <c r="AF14" s="4"/>
      <c r="AG14" s="4"/>
      <c r="AH14" s="4"/>
      <c r="AI14" s="4"/>
      <c r="AJ14" s="4"/>
      <c r="AK14" s="4"/>
      <c r="AL14" s="68"/>
      <c r="AM14" s="63"/>
      <c r="AN14" s="63"/>
      <c r="AO14" s="63"/>
      <c r="AP14" s="63"/>
      <c r="AQ14" s="63"/>
      <c r="AR14" s="63"/>
      <c r="AS14" s="63"/>
      <c r="AT14" s="63"/>
      <c r="AU14" s="63"/>
      <c r="AV14" s="63"/>
      <c r="AW14" s="63"/>
      <c r="AX14" s="63"/>
      <c r="AY14" s="63"/>
      <c r="AZ14" s="63"/>
      <c r="BA14" s="63"/>
      <c r="BB14" s="6"/>
    </row>
    <row r="15" spans="1:54" x14ac:dyDescent="0.25">
      <c r="A15" s="1" t="s">
        <v>86</v>
      </c>
      <c r="B15" s="61" t="s">
        <v>83</v>
      </c>
      <c r="C15" s="13" t="s">
        <v>85</v>
      </c>
      <c r="D15" s="44">
        <v>0.1</v>
      </c>
      <c r="E15" s="16">
        <v>0</v>
      </c>
      <c r="F15" s="18"/>
      <c r="G15" s="9">
        <f t="shared" si="7"/>
        <v>0</v>
      </c>
      <c r="H15" s="9">
        <f t="shared" si="8"/>
        <v>0</v>
      </c>
      <c r="I15" s="20">
        <v>312.34999999999997</v>
      </c>
      <c r="J15" s="48">
        <f>E15+F15-(Janvier!$L15+Janvier!$N15+Janvier!$P15+Janvier!$R15+Janvier!$T15+Janvier!$V15+Janvier!$X15+Janvier!$AA15)</f>
        <v>0</v>
      </c>
      <c r="K15" s="49">
        <f t="shared" si="10"/>
        <v>0</v>
      </c>
      <c r="L15" s="11"/>
      <c r="M15" s="17">
        <f t="shared" si="0"/>
        <v>0</v>
      </c>
      <c r="N15" s="11"/>
      <c r="O15" s="17">
        <f t="shared" si="1"/>
        <v>0</v>
      </c>
      <c r="P15" s="11"/>
      <c r="Q15" s="17">
        <f t="shared" si="2"/>
        <v>0</v>
      </c>
      <c r="R15" s="11"/>
      <c r="S15" s="17">
        <f t="shared" si="3"/>
        <v>0</v>
      </c>
      <c r="T15" s="11"/>
      <c r="U15" s="17">
        <f t="shared" si="4"/>
        <v>0</v>
      </c>
      <c r="V15" s="11"/>
      <c r="W15" s="17">
        <f t="shared" si="5"/>
        <v>0</v>
      </c>
      <c r="X15" s="11"/>
      <c r="Y15" s="17">
        <f t="shared" si="6"/>
        <v>0</v>
      </c>
      <c r="Z15" s="11" t="e">
        <f>#REF!*D15</f>
        <v>#REF!</v>
      </c>
      <c r="AA15" s="11"/>
      <c r="AB15" s="11">
        <f>AA15*D15</f>
        <v>0</v>
      </c>
      <c r="AD15" s="113"/>
      <c r="AE15" s="4"/>
      <c r="AF15" s="4"/>
      <c r="AG15" s="4"/>
      <c r="AH15" s="4"/>
      <c r="AI15" s="4"/>
      <c r="AJ15" s="4"/>
      <c r="AK15" s="4"/>
      <c r="AL15" s="68"/>
      <c r="AM15" s="63"/>
      <c r="AN15" s="63"/>
      <c r="AO15" s="63"/>
      <c r="AP15" s="63"/>
      <c r="AQ15" s="63"/>
      <c r="AR15" s="63"/>
      <c r="AS15" s="63"/>
      <c r="AT15" s="63"/>
      <c r="AU15" s="63"/>
      <c r="AV15" s="63"/>
      <c r="AW15" s="63"/>
      <c r="AX15" s="63"/>
      <c r="AY15" s="63"/>
      <c r="AZ15" s="63"/>
      <c r="BA15" s="63"/>
      <c r="BB15" s="6"/>
    </row>
    <row r="16" spans="1:54" x14ac:dyDescent="0.25">
      <c r="A16" s="1" t="s">
        <v>86</v>
      </c>
      <c r="B16" s="61" t="s">
        <v>83</v>
      </c>
      <c r="C16" s="22" t="s">
        <v>91</v>
      </c>
      <c r="D16" s="44">
        <v>0.1</v>
      </c>
      <c r="E16" s="54">
        <v>7665</v>
      </c>
      <c r="F16" s="55"/>
      <c r="G16" s="46">
        <f t="shared" si="7"/>
        <v>0</v>
      </c>
      <c r="H16" s="46">
        <f t="shared" si="8"/>
        <v>0</v>
      </c>
      <c r="I16" s="56">
        <v>0</v>
      </c>
      <c r="J16" s="48">
        <f>E16+F16-(Janvier!$L16+Janvier!$N16+Janvier!$P16+Janvier!$R16+Janvier!$T16+Janvier!$V16+Janvier!$X16+Janvier!$AA16)</f>
        <v>7665</v>
      </c>
      <c r="K16" s="49">
        <f t="shared" si="10"/>
        <v>766.5</v>
      </c>
      <c r="L16" s="50"/>
      <c r="M16" s="57">
        <f t="shared" si="0"/>
        <v>0</v>
      </c>
      <c r="N16" s="50"/>
      <c r="O16" s="57">
        <f t="shared" si="1"/>
        <v>0</v>
      </c>
      <c r="P16" s="50"/>
      <c r="Q16" s="57">
        <f t="shared" si="2"/>
        <v>0</v>
      </c>
      <c r="R16" s="50"/>
      <c r="S16" s="57">
        <f t="shared" si="3"/>
        <v>0</v>
      </c>
      <c r="T16" s="50"/>
      <c r="U16" s="57">
        <f t="shared" si="4"/>
        <v>0</v>
      </c>
      <c r="V16" s="50"/>
      <c r="W16" s="57">
        <f t="shared" si="5"/>
        <v>0</v>
      </c>
      <c r="X16" s="50"/>
      <c r="Y16" s="57">
        <f t="shared" si="6"/>
        <v>0</v>
      </c>
      <c r="Z16" s="50" t="e">
        <f>#REF!*D16</f>
        <v>#REF!</v>
      </c>
      <c r="AA16" s="50"/>
      <c r="AB16" s="50">
        <f>AA16*D16</f>
        <v>0</v>
      </c>
      <c r="AD16" s="113"/>
      <c r="AE16" s="4"/>
      <c r="AF16" s="4"/>
      <c r="AG16" s="4"/>
      <c r="AH16" s="4"/>
      <c r="AI16" s="4"/>
      <c r="AJ16" s="4"/>
      <c r="AK16" s="4"/>
      <c r="AL16" s="68"/>
      <c r="AM16" s="63"/>
      <c r="AN16" s="63"/>
      <c r="AO16" s="63"/>
      <c r="AP16" s="63"/>
      <c r="AQ16" s="63"/>
      <c r="AR16" s="63"/>
      <c r="AS16" s="63"/>
      <c r="AT16" s="63"/>
      <c r="AU16" s="63"/>
      <c r="AV16" s="63"/>
      <c r="AW16" s="63"/>
      <c r="AX16" s="63"/>
      <c r="AY16" s="63"/>
      <c r="AZ16" s="63"/>
      <c r="BA16" s="63"/>
      <c r="BB16" s="6"/>
    </row>
    <row r="17" spans="1:54" x14ac:dyDescent="0.25">
      <c r="A17" s="1" t="s">
        <v>86</v>
      </c>
      <c r="B17" s="61" t="s">
        <v>83</v>
      </c>
      <c r="C17" s="13" t="s">
        <v>42</v>
      </c>
      <c r="D17" s="44">
        <v>0.1</v>
      </c>
      <c r="E17" s="16">
        <v>10</v>
      </c>
      <c r="F17" s="18"/>
      <c r="G17" s="9">
        <f t="shared" si="7"/>
        <v>0</v>
      </c>
      <c r="H17" s="9">
        <f t="shared" si="8"/>
        <v>0</v>
      </c>
      <c r="I17" s="20">
        <v>6.666666666666667</v>
      </c>
      <c r="J17" s="48">
        <f>E17+F17-(Janvier!$L17+Janvier!$N17+Janvier!$P17+Janvier!$R17+Janvier!$T17+Janvier!$V17+Janvier!$X17+Janvier!$AA17)</f>
        <v>10</v>
      </c>
      <c r="K17" s="49">
        <f t="shared" si="10"/>
        <v>1</v>
      </c>
      <c r="L17" s="11"/>
      <c r="M17" s="17">
        <f t="shared" si="0"/>
        <v>0</v>
      </c>
      <c r="N17" s="11"/>
      <c r="O17" s="17">
        <f t="shared" si="1"/>
        <v>0</v>
      </c>
      <c r="P17" s="11"/>
      <c r="Q17" s="17">
        <f t="shared" si="2"/>
        <v>0</v>
      </c>
      <c r="R17" s="11"/>
      <c r="S17" s="17">
        <f t="shared" si="3"/>
        <v>0</v>
      </c>
      <c r="T17" s="11"/>
      <c r="U17" s="17">
        <f t="shared" si="4"/>
        <v>0</v>
      </c>
      <c r="V17" s="11"/>
      <c r="W17" s="17">
        <f t="shared" si="5"/>
        <v>0</v>
      </c>
      <c r="X17" s="11"/>
      <c r="Y17" s="17">
        <f t="shared" si="6"/>
        <v>0</v>
      </c>
      <c r="Z17" s="11" t="e">
        <f>#REF!*D17</f>
        <v>#REF!</v>
      </c>
      <c r="AA17" s="11"/>
      <c r="AB17" s="11">
        <f>AA17*D17</f>
        <v>0</v>
      </c>
      <c r="AD17" s="113"/>
      <c r="AE17" s="4"/>
      <c r="AF17" s="4"/>
      <c r="AG17" s="4"/>
      <c r="AH17" s="4"/>
      <c r="AI17" s="4"/>
      <c r="AJ17" s="4"/>
      <c r="AK17" s="4"/>
      <c r="AL17" s="68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"/>
    </row>
    <row r="18" spans="1:54" x14ac:dyDescent="0.25">
      <c r="A18" s="1" t="s">
        <v>86</v>
      </c>
      <c r="B18" s="61" t="s">
        <v>83</v>
      </c>
      <c r="C18" s="53" t="s">
        <v>37</v>
      </c>
      <c r="D18" s="44">
        <v>0.1</v>
      </c>
      <c r="E18" s="54">
        <v>0</v>
      </c>
      <c r="F18" s="55"/>
      <c r="G18" s="46">
        <f t="shared" si="7"/>
        <v>0</v>
      </c>
      <c r="H18" s="46">
        <f t="shared" si="8"/>
        <v>0</v>
      </c>
      <c r="I18" s="56">
        <v>0</v>
      </c>
      <c r="J18" s="48">
        <f>E18+F18-(Janvier!$L18+Janvier!$N18+Janvier!$P18+Janvier!$R18+Janvier!$T18+Janvier!$V18+Janvier!$X18+Janvier!$AA18)</f>
        <v>0</v>
      </c>
      <c r="K18" s="49">
        <f t="shared" si="10"/>
        <v>0</v>
      </c>
      <c r="L18" s="50"/>
      <c r="M18" s="57">
        <f t="shared" si="0"/>
        <v>0</v>
      </c>
      <c r="N18" s="50"/>
      <c r="O18" s="57">
        <f t="shared" si="1"/>
        <v>0</v>
      </c>
      <c r="P18" s="50"/>
      <c r="Q18" s="57">
        <f t="shared" si="2"/>
        <v>0</v>
      </c>
      <c r="R18" s="50"/>
      <c r="S18" s="57">
        <f t="shared" si="3"/>
        <v>0</v>
      </c>
      <c r="T18" s="50"/>
      <c r="U18" s="57">
        <f t="shared" si="4"/>
        <v>0</v>
      </c>
      <c r="V18" s="50"/>
      <c r="W18" s="57">
        <f t="shared" si="5"/>
        <v>0</v>
      </c>
      <c r="X18" s="50"/>
      <c r="Y18" s="57">
        <f t="shared" si="6"/>
        <v>0</v>
      </c>
      <c r="Z18" s="50" t="e">
        <f>#REF!*D18</f>
        <v>#REF!</v>
      </c>
      <c r="AA18" s="50"/>
      <c r="AB18" s="50">
        <f>AA18*D18</f>
        <v>0</v>
      </c>
      <c r="AD18" s="113"/>
      <c r="AE18" s="4"/>
      <c r="AF18" s="4"/>
      <c r="AG18" s="4"/>
      <c r="AH18" s="4"/>
      <c r="AI18" s="4"/>
      <c r="AJ18" s="4"/>
      <c r="AK18" s="4"/>
      <c r="AL18" s="68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"/>
    </row>
    <row r="19" spans="1:54" x14ac:dyDescent="0.25">
      <c r="A19" s="1" t="s">
        <v>86</v>
      </c>
      <c r="B19" s="61" t="s">
        <v>83</v>
      </c>
      <c r="C19" s="13" t="s">
        <v>38</v>
      </c>
      <c r="D19" s="44">
        <v>0.1</v>
      </c>
      <c r="E19" s="16">
        <v>50</v>
      </c>
      <c r="F19" s="18"/>
      <c r="G19" s="9">
        <f t="shared" si="7"/>
        <v>0</v>
      </c>
      <c r="H19" s="9">
        <f t="shared" si="8"/>
        <v>0</v>
      </c>
      <c r="I19" s="20">
        <v>0</v>
      </c>
      <c r="J19" s="48">
        <f>E19+F19-(Janvier!$L19+Janvier!$N19+Janvier!$P19+Janvier!$R19+Janvier!$T19+Janvier!$V19+Janvier!$X19+Janvier!$AA19)</f>
        <v>50</v>
      </c>
      <c r="K19" s="49">
        <f t="shared" si="10"/>
        <v>5</v>
      </c>
      <c r="L19" s="11"/>
      <c r="M19" s="17">
        <f t="shared" si="0"/>
        <v>0</v>
      </c>
      <c r="N19" s="11"/>
      <c r="O19" s="17">
        <f t="shared" si="1"/>
        <v>0</v>
      </c>
      <c r="P19" s="11"/>
      <c r="Q19" s="17">
        <f t="shared" si="2"/>
        <v>0</v>
      </c>
      <c r="R19" s="11"/>
      <c r="S19" s="17">
        <f t="shared" si="3"/>
        <v>0</v>
      </c>
      <c r="T19" s="11"/>
      <c r="U19" s="17">
        <f t="shared" si="4"/>
        <v>0</v>
      </c>
      <c r="V19" s="11"/>
      <c r="W19" s="17">
        <f t="shared" si="5"/>
        <v>0</v>
      </c>
      <c r="X19" s="11"/>
      <c r="Y19" s="17">
        <f t="shared" si="6"/>
        <v>0</v>
      </c>
      <c r="Z19" s="11" t="e">
        <f>#REF!*D19</f>
        <v>#REF!</v>
      </c>
      <c r="AA19" s="11"/>
      <c r="AB19" s="11">
        <f>AA19*D19</f>
        <v>0</v>
      </c>
      <c r="AD19" s="113"/>
      <c r="AE19" s="4"/>
      <c r="AF19" s="4"/>
      <c r="AG19" s="4"/>
      <c r="AH19" s="4"/>
      <c r="AI19" s="4"/>
      <c r="AJ19" s="4"/>
      <c r="AK19" s="4"/>
      <c r="AL19" s="68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"/>
    </row>
    <row r="20" spans="1:54" x14ac:dyDescent="0.25">
      <c r="A20" s="1" t="s">
        <v>86</v>
      </c>
      <c r="B20" s="61" t="s">
        <v>83</v>
      </c>
      <c r="C20" s="53" t="s">
        <v>48</v>
      </c>
      <c r="D20" s="44">
        <v>0.1</v>
      </c>
      <c r="E20" s="54">
        <v>118</v>
      </c>
      <c r="F20" s="55"/>
      <c r="G20" s="46">
        <f t="shared" si="7"/>
        <v>0</v>
      </c>
      <c r="H20" s="46">
        <f t="shared" si="8"/>
        <v>0</v>
      </c>
      <c r="I20" s="56">
        <v>0</v>
      </c>
      <c r="J20" s="48">
        <f>E20+F20-(Janvier!$L20+Janvier!$N20+Janvier!$P20+Janvier!$R20+Janvier!$T20+Janvier!$V20+Janvier!$X20+Janvier!$AA20)</f>
        <v>118</v>
      </c>
      <c r="K20" s="49">
        <f t="shared" si="10"/>
        <v>11.8</v>
      </c>
      <c r="L20" s="50"/>
      <c r="M20" s="57">
        <f t="shared" si="0"/>
        <v>0</v>
      </c>
      <c r="N20" s="50"/>
      <c r="O20" s="57">
        <f t="shared" si="1"/>
        <v>0</v>
      </c>
      <c r="P20" s="50"/>
      <c r="Q20" s="57">
        <f t="shared" si="2"/>
        <v>0</v>
      </c>
      <c r="R20" s="50"/>
      <c r="S20" s="57">
        <f t="shared" si="3"/>
        <v>0</v>
      </c>
      <c r="T20" s="50"/>
      <c r="U20" s="57">
        <f t="shared" si="4"/>
        <v>0</v>
      </c>
      <c r="V20" s="50"/>
      <c r="W20" s="57">
        <f t="shared" si="5"/>
        <v>0</v>
      </c>
      <c r="X20" s="50"/>
      <c r="Y20" s="57">
        <f t="shared" si="6"/>
        <v>0</v>
      </c>
      <c r="Z20" s="50" t="e">
        <f>#REF!*D20</f>
        <v>#REF!</v>
      </c>
      <c r="AA20" s="50"/>
      <c r="AB20" s="50">
        <f>AA20*D20</f>
        <v>0</v>
      </c>
      <c r="AD20" s="113"/>
      <c r="AE20" s="4"/>
      <c r="AF20" s="4"/>
      <c r="AG20" s="4"/>
      <c r="AH20" s="4"/>
      <c r="AI20" s="4"/>
      <c r="AJ20" s="4"/>
      <c r="AK20" s="4"/>
      <c r="AL20" s="68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"/>
    </row>
    <row r="21" spans="1:54" x14ac:dyDescent="0.25">
      <c r="A21" s="1" t="s">
        <v>86</v>
      </c>
      <c r="B21" s="61" t="s">
        <v>83</v>
      </c>
      <c r="C21" s="13" t="s">
        <v>39</v>
      </c>
      <c r="D21" s="44">
        <v>0.1</v>
      </c>
      <c r="E21" s="16">
        <v>90</v>
      </c>
      <c r="F21" s="13"/>
      <c r="G21" s="9">
        <f t="shared" si="7"/>
        <v>0</v>
      </c>
      <c r="H21" s="9">
        <f t="shared" si="8"/>
        <v>0</v>
      </c>
      <c r="I21" s="20">
        <v>5.0666666666666664</v>
      </c>
      <c r="J21" s="48">
        <f>E21+F21-(Janvier!$L21+Janvier!$N21+Janvier!$P21+Janvier!$R21+Janvier!$T21+Janvier!$V21+Janvier!$X21+Janvier!$AA21)</f>
        <v>90</v>
      </c>
      <c r="K21" s="49">
        <f t="shared" si="10"/>
        <v>9</v>
      </c>
      <c r="L21" s="11"/>
      <c r="M21" s="17">
        <f t="shared" si="0"/>
        <v>0</v>
      </c>
      <c r="N21" s="11"/>
      <c r="O21" s="17">
        <f t="shared" si="1"/>
        <v>0</v>
      </c>
      <c r="P21" s="11"/>
      <c r="Q21" s="17">
        <f t="shared" si="2"/>
        <v>0</v>
      </c>
      <c r="R21" s="11"/>
      <c r="S21" s="17">
        <f t="shared" si="3"/>
        <v>0</v>
      </c>
      <c r="T21" s="11"/>
      <c r="U21" s="17">
        <f t="shared" si="4"/>
        <v>0</v>
      </c>
      <c r="V21" s="11"/>
      <c r="W21" s="17">
        <f t="shared" si="5"/>
        <v>0</v>
      </c>
      <c r="X21" s="11"/>
      <c r="Y21" s="17">
        <f t="shared" si="6"/>
        <v>0</v>
      </c>
      <c r="Z21" s="11" t="e">
        <f>#REF!*D21</f>
        <v>#REF!</v>
      </c>
      <c r="AA21" s="11"/>
      <c r="AB21" s="11">
        <f>AA21*D21</f>
        <v>0</v>
      </c>
      <c r="AD21" s="113"/>
      <c r="AE21" s="113"/>
      <c r="AF21" s="64"/>
      <c r="AG21" s="64"/>
      <c r="AH21" s="64"/>
      <c r="AI21" s="64"/>
      <c r="AJ21" s="64"/>
      <c r="AK21" s="64"/>
      <c r="AL21" s="64"/>
      <c r="AM21" s="64"/>
      <c r="AN21" s="64"/>
      <c r="AO21" s="64"/>
      <c r="AP21" s="64"/>
      <c r="AQ21" s="64"/>
      <c r="AR21" s="64"/>
      <c r="AS21" s="64"/>
      <c r="AT21" s="64"/>
      <c r="AU21" s="64"/>
      <c r="AV21" s="64"/>
      <c r="AW21" s="64"/>
      <c r="AX21" s="64"/>
      <c r="AY21" s="64"/>
      <c r="AZ21" s="64"/>
      <c r="BA21" s="64"/>
      <c r="BB21" s="64"/>
    </row>
    <row r="22" spans="1:54" x14ac:dyDescent="0.25">
      <c r="A22" s="1" t="s">
        <v>86</v>
      </c>
      <c r="B22" s="61" t="s">
        <v>83</v>
      </c>
      <c r="C22" s="53" t="s">
        <v>40</v>
      </c>
      <c r="D22" s="44">
        <v>0.1</v>
      </c>
      <c r="E22" s="54">
        <v>0</v>
      </c>
      <c r="F22" s="53"/>
      <c r="G22" s="46">
        <f t="shared" si="7"/>
        <v>0</v>
      </c>
      <c r="H22" s="46">
        <f t="shared" si="8"/>
        <v>0</v>
      </c>
      <c r="I22" s="56">
        <v>4.5</v>
      </c>
      <c r="J22" s="48">
        <f>E22+F22-(Janvier!$L22+Janvier!$N22+Janvier!$P22+Janvier!$R22+Janvier!$T22+Janvier!$V22+Janvier!$X22+Janvier!$AA22)</f>
        <v>0</v>
      </c>
      <c r="K22" s="49">
        <f t="shared" si="10"/>
        <v>0</v>
      </c>
      <c r="L22" s="50"/>
      <c r="M22" s="57">
        <f t="shared" si="0"/>
        <v>0</v>
      </c>
      <c r="N22" s="50"/>
      <c r="O22" s="57">
        <f t="shared" si="1"/>
        <v>0</v>
      </c>
      <c r="P22" s="50"/>
      <c r="Q22" s="57">
        <f t="shared" si="2"/>
        <v>0</v>
      </c>
      <c r="R22" s="50"/>
      <c r="S22" s="57">
        <f t="shared" si="3"/>
        <v>0</v>
      </c>
      <c r="T22" s="50"/>
      <c r="U22" s="57">
        <f t="shared" si="4"/>
        <v>0</v>
      </c>
      <c r="V22" s="50"/>
      <c r="W22" s="57">
        <f t="shared" si="5"/>
        <v>0</v>
      </c>
      <c r="X22" s="50"/>
      <c r="Y22" s="57">
        <f t="shared" si="6"/>
        <v>0</v>
      </c>
      <c r="Z22" s="50" t="e">
        <f>#REF!*D22</f>
        <v>#REF!</v>
      </c>
      <c r="AA22" s="50"/>
      <c r="AB22" s="50">
        <f>AA22*D22</f>
        <v>0</v>
      </c>
      <c r="AD22" s="113"/>
      <c r="AE22" s="113"/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64"/>
      <c r="AT22" s="64"/>
      <c r="AU22" s="64"/>
      <c r="AV22" s="64"/>
      <c r="AW22" s="64"/>
      <c r="AX22" s="64"/>
      <c r="AY22" s="64"/>
      <c r="AZ22" s="64"/>
      <c r="BA22" s="64"/>
      <c r="BB22" s="64"/>
    </row>
    <row r="23" spans="1:54" x14ac:dyDescent="0.25">
      <c r="A23" s="1" t="s">
        <v>86</v>
      </c>
      <c r="B23" s="61" t="s">
        <v>83</v>
      </c>
      <c r="C23" s="13" t="s">
        <v>13</v>
      </c>
      <c r="D23" s="44">
        <v>0.1</v>
      </c>
      <c r="E23" s="16">
        <v>895</v>
      </c>
      <c r="F23" s="13"/>
      <c r="G23" s="9">
        <f t="shared" si="7"/>
        <v>0</v>
      </c>
      <c r="H23" s="9">
        <f t="shared" si="8"/>
        <v>0</v>
      </c>
      <c r="I23" s="20">
        <v>0.26666666666666661</v>
      </c>
      <c r="J23" s="48">
        <f>E23+F23-(Janvier!$L23+Janvier!$N23+Janvier!$P23+Janvier!$R23+Janvier!$T23+Janvier!$V23+Janvier!$X23+Janvier!$AA23)</f>
        <v>895</v>
      </c>
      <c r="K23" s="49">
        <f t="shared" si="10"/>
        <v>89.5</v>
      </c>
      <c r="L23" s="11"/>
      <c r="M23" s="17">
        <f t="shared" si="0"/>
        <v>0</v>
      </c>
      <c r="N23" s="11"/>
      <c r="O23" s="17">
        <f t="shared" si="1"/>
        <v>0</v>
      </c>
      <c r="P23" s="11"/>
      <c r="Q23" s="17">
        <f t="shared" si="2"/>
        <v>0</v>
      </c>
      <c r="R23" s="11"/>
      <c r="S23" s="17">
        <f t="shared" si="3"/>
        <v>0</v>
      </c>
      <c r="T23" s="11"/>
      <c r="U23" s="17">
        <f t="shared" si="4"/>
        <v>0</v>
      </c>
      <c r="V23" s="11"/>
      <c r="W23" s="17">
        <f t="shared" si="5"/>
        <v>0</v>
      </c>
      <c r="X23" s="11"/>
      <c r="Y23" s="17">
        <f t="shared" si="6"/>
        <v>0</v>
      </c>
      <c r="Z23" s="11" t="e">
        <f>#REF!*D23</f>
        <v>#REF!</v>
      </c>
      <c r="AA23" s="11"/>
      <c r="AB23" s="11">
        <f>AA23*D23</f>
        <v>0</v>
      </c>
      <c r="AD23" s="113"/>
      <c r="AE23" s="113"/>
      <c r="AF23" s="64"/>
      <c r="AG23" s="64"/>
      <c r="AH23" s="64"/>
      <c r="AI23" s="64"/>
      <c r="AJ23" s="64"/>
      <c r="AK23" s="64"/>
      <c r="AL23" s="64"/>
      <c r="AM23" s="64"/>
      <c r="AN23" s="64"/>
      <c r="AO23" s="64"/>
      <c r="AP23" s="64"/>
      <c r="AQ23" s="64"/>
      <c r="AR23" s="64"/>
      <c r="AS23" s="64"/>
      <c r="AT23" s="64"/>
      <c r="AU23" s="64"/>
      <c r="AV23" s="64"/>
      <c r="AW23" s="64"/>
      <c r="AX23" s="64"/>
      <c r="AY23" s="64"/>
      <c r="AZ23" s="64"/>
      <c r="BA23" s="64"/>
      <c r="BB23" s="64"/>
    </row>
    <row r="24" spans="1:54" x14ac:dyDescent="0.25">
      <c r="A24" s="1" t="s">
        <v>86</v>
      </c>
      <c r="B24" s="61" t="s">
        <v>83</v>
      </c>
      <c r="C24" s="53" t="s">
        <v>14</v>
      </c>
      <c r="D24" s="44">
        <v>0.1</v>
      </c>
      <c r="E24" s="54">
        <v>100</v>
      </c>
      <c r="F24" s="53"/>
      <c r="G24" s="46">
        <f t="shared" si="7"/>
        <v>0</v>
      </c>
      <c r="H24" s="46">
        <f t="shared" si="8"/>
        <v>0</v>
      </c>
      <c r="I24" s="56">
        <v>14.933333333333334</v>
      </c>
      <c r="J24" s="48">
        <f>E24+F24-(Janvier!$L24+Janvier!$N24+Janvier!$P24+Janvier!$R24+Janvier!$T24+Janvier!$V24+Janvier!$X24+Janvier!$AA24)</f>
        <v>100</v>
      </c>
      <c r="K24" s="49">
        <f t="shared" si="10"/>
        <v>10</v>
      </c>
      <c r="L24" s="50"/>
      <c r="M24" s="57">
        <f t="shared" si="0"/>
        <v>0</v>
      </c>
      <c r="N24" s="50"/>
      <c r="O24" s="57">
        <f t="shared" si="1"/>
        <v>0</v>
      </c>
      <c r="P24" s="50"/>
      <c r="Q24" s="57">
        <f t="shared" si="2"/>
        <v>0</v>
      </c>
      <c r="R24" s="50"/>
      <c r="S24" s="57">
        <f t="shared" si="3"/>
        <v>0</v>
      </c>
      <c r="T24" s="50"/>
      <c r="U24" s="57">
        <f t="shared" si="4"/>
        <v>0</v>
      </c>
      <c r="V24" s="50"/>
      <c r="W24" s="57">
        <f t="shared" si="5"/>
        <v>0</v>
      </c>
      <c r="X24" s="50"/>
      <c r="Y24" s="57">
        <f t="shared" si="6"/>
        <v>0</v>
      </c>
      <c r="Z24" s="50" t="e">
        <f>#REF!*D24</f>
        <v>#REF!</v>
      </c>
      <c r="AA24" s="50"/>
      <c r="AB24" s="50">
        <f>AA24*D24</f>
        <v>0</v>
      </c>
      <c r="AD24" s="113"/>
      <c r="AE24" s="4"/>
      <c r="AF24" s="4"/>
      <c r="AG24" s="4"/>
      <c r="AH24" s="4"/>
      <c r="AI24" s="4"/>
      <c r="AJ24" s="4"/>
      <c r="AK24" s="4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</row>
    <row r="25" spans="1:54" x14ac:dyDescent="0.25">
      <c r="A25" s="1" t="s">
        <v>86</v>
      </c>
      <c r="B25" s="61" t="s">
        <v>83</v>
      </c>
      <c r="C25" s="13" t="s">
        <v>16</v>
      </c>
      <c r="D25" s="44">
        <v>0.1</v>
      </c>
      <c r="E25" s="16">
        <v>67</v>
      </c>
      <c r="F25" s="13"/>
      <c r="G25" s="9">
        <f t="shared" si="7"/>
        <v>0</v>
      </c>
      <c r="H25" s="9">
        <f t="shared" si="8"/>
        <v>0</v>
      </c>
      <c r="I25" s="20">
        <v>4.5833333333333339</v>
      </c>
      <c r="J25" s="48">
        <f>E25+F25-(Janvier!$L25+Janvier!$N25+Janvier!$P25+Janvier!$R25+Janvier!$T25+Janvier!$V25+Janvier!$X25+Janvier!$AA25)</f>
        <v>67</v>
      </c>
      <c r="K25" s="49">
        <f t="shared" si="10"/>
        <v>6.7</v>
      </c>
      <c r="L25" s="11"/>
      <c r="M25" s="17">
        <f t="shared" si="0"/>
        <v>0</v>
      </c>
      <c r="N25" s="11"/>
      <c r="O25" s="17">
        <f t="shared" si="1"/>
        <v>0</v>
      </c>
      <c r="P25" s="11"/>
      <c r="Q25" s="17">
        <f t="shared" si="2"/>
        <v>0</v>
      </c>
      <c r="R25" s="11"/>
      <c r="S25" s="17">
        <f t="shared" si="3"/>
        <v>0</v>
      </c>
      <c r="T25" s="11"/>
      <c r="U25" s="17">
        <f t="shared" si="4"/>
        <v>0</v>
      </c>
      <c r="V25" s="11"/>
      <c r="W25" s="17">
        <f t="shared" si="5"/>
        <v>0</v>
      </c>
      <c r="X25" s="11"/>
      <c r="Y25" s="17">
        <f t="shared" si="6"/>
        <v>0</v>
      </c>
      <c r="Z25" s="11" t="e">
        <f>#REF!*D25</f>
        <v>#REF!</v>
      </c>
      <c r="AA25" s="11"/>
      <c r="AB25" s="11">
        <f>AA25*D25</f>
        <v>0</v>
      </c>
      <c r="AD25" s="113"/>
      <c r="AE25" s="4"/>
      <c r="AF25" s="4"/>
      <c r="AG25" s="4"/>
      <c r="AH25" s="4"/>
      <c r="AI25" s="4"/>
      <c r="AJ25" s="4"/>
      <c r="AK25" s="4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</row>
    <row r="26" spans="1:54" x14ac:dyDescent="0.25">
      <c r="A26" s="1" t="s">
        <v>86</v>
      </c>
      <c r="B26" s="61" t="s">
        <v>83</v>
      </c>
      <c r="C26" s="53" t="s">
        <v>53</v>
      </c>
      <c r="D26" s="44">
        <v>0.1</v>
      </c>
      <c r="E26" s="54">
        <v>0</v>
      </c>
      <c r="F26" s="53"/>
      <c r="G26" s="46">
        <f t="shared" si="7"/>
        <v>0</v>
      </c>
      <c r="H26" s="46">
        <f t="shared" si="8"/>
        <v>0</v>
      </c>
      <c r="I26" s="56"/>
      <c r="J26" s="48">
        <f>E26+F26-(Janvier!$L26+Janvier!$N26+Janvier!$P26+Janvier!$R26+Janvier!$T26+Janvier!$V26+Janvier!$X26+Janvier!$AA26)</f>
        <v>0</v>
      </c>
      <c r="K26" s="49">
        <f t="shared" si="10"/>
        <v>0</v>
      </c>
      <c r="L26" s="50"/>
      <c r="M26" s="57">
        <f t="shared" si="0"/>
        <v>0</v>
      </c>
      <c r="N26" s="50"/>
      <c r="O26" s="57">
        <f t="shared" si="1"/>
        <v>0</v>
      </c>
      <c r="P26" s="50"/>
      <c r="Q26" s="57">
        <f t="shared" si="2"/>
        <v>0</v>
      </c>
      <c r="R26" s="50"/>
      <c r="S26" s="57">
        <f t="shared" si="3"/>
        <v>0</v>
      </c>
      <c r="T26" s="50"/>
      <c r="U26" s="57">
        <f t="shared" si="4"/>
        <v>0</v>
      </c>
      <c r="V26" s="50"/>
      <c r="W26" s="57">
        <f t="shared" si="5"/>
        <v>0</v>
      </c>
      <c r="X26" s="50"/>
      <c r="Y26" s="57">
        <f t="shared" si="6"/>
        <v>0</v>
      </c>
      <c r="Z26" s="50" t="e">
        <f>#REF!*D26</f>
        <v>#REF!</v>
      </c>
      <c r="AA26" s="50"/>
      <c r="AB26" s="50">
        <f>AA26*D26</f>
        <v>0</v>
      </c>
      <c r="AD26" s="113"/>
      <c r="AE26" s="4"/>
      <c r="AF26" s="4"/>
      <c r="AG26" s="4"/>
      <c r="AH26" s="4"/>
      <c r="AI26" s="4"/>
      <c r="AJ26" s="4"/>
      <c r="AK26" s="4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</row>
    <row r="27" spans="1:54" x14ac:dyDescent="0.25">
      <c r="A27" s="1" t="s">
        <v>86</v>
      </c>
      <c r="B27" s="61" t="s">
        <v>83</v>
      </c>
      <c r="C27" s="13" t="s">
        <v>15</v>
      </c>
      <c r="D27" s="44">
        <v>0.1</v>
      </c>
      <c r="E27" s="16">
        <v>57</v>
      </c>
      <c r="F27" s="13"/>
      <c r="G27" s="9">
        <f t="shared" si="7"/>
        <v>0</v>
      </c>
      <c r="H27" s="9">
        <f t="shared" si="8"/>
        <v>0</v>
      </c>
      <c r="I27" s="20">
        <v>0</v>
      </c>
      <c r="J27" s="48">
        <f>E27+F27-(Janvier!$L27+Janvier!$N27+Janvier!$P27+Janvier!$R27+Janvier!$T27+Janvier!$V27+Janvier!$X27+Janvier!$AA27)</f>
        <v>57</v>
      </c>
      <c r="K27" s="49">
        <f t="shared" si="10"/>
        <v>5.7</v>
      </c>
      <c r="L27" s="11"/>
      <c r="M27" s="17">
        <f t="shared" si="0"/>
        <v>0</v>
      </c>
      <c r="N27" s="11"/>
      <c r="O27" s="17">
        <f t="shared" si="1"/>
        <v>0</v>
      </c>
      <c r="P27" s="11"/>
      <c r="Q27" s="17">
        <f t="shared" si="2"/>
        <v>0</v>
      </c>
      <c r="R27" s="11"/>
      <c r="S27" s="17">
        <f t="shared" si="3"/>
        <v>0</v>
      </c>
      <c r="T27" s="11"/>
      <c r="U27" s="17">
        <f t="shared" si="4"/>
        <v>0</v>
      </c>
      <c r="V27" s="11"/>
      <c r="W27" s="17">
        <f t="shared" si="5"/>
        <v>0</v>
      </c>
      <c r="X27" s="11"/>
      <c r="Y27" s="17">
        <f t="shared" si="6"/>
        <v>0</v>
      </c>
      <c r="Z27" s="11" t="e">
        <f>#REF!*D27</f>
        <v>#REF!</v>
      </c>
      <c r="AA27" s="11"/>
      <c r="AB27" s="11">
        <f>AA27*D27</f>
        <v>0</v>
      </c>
      <c r="AD27" s="113"/>
      <c r="AE27" s="4"/>
      <c r="AF27" s="4"/>
      <c r="AG27" s="4"/>
      <c r="AH27" s="4"/>
      <c r="AI27" s="4"/>
      <c r="AJ27" s="4"/>
      <c r="AK27" s="4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</row>
    <row r="28" spans="1:54" x14ac:dyDescent="0.25">
      <c r="A28" s="1" t="s">
        <v>86</v>
      </c>
      <c r="B28" s="61" t="s">
        <v>83</v>
      </c>
      <c r="C28" s="53" t="s">
        <v>41</v>
      </c>
      <c r="D28" s="44">
        <v>0.1</v>
      </c>
      <c r="E28" s="54">
        <v>31</v>
      </c>
      <c r="F28" s="53"/>
      <c r="G28" s="46">
        <f t="shared" si="7"/>
        <v>0</v>
      </c>
      <c r="H28" s="46">
        <f t="shared" si="8"/>
        <v>0</v>
      </c>
      <c r="I28" s="56">
        <v>0</v>
      </c>
      <c r="J28" s="48">
        <f>E28+F28-(Janvier!$L28+Janvier!$N28+Janvier!$P28+Janvier!$R28+Janvier!$T28+Janvier!$V28+Janvier!$X28+Janvier!$AA28)</f>
        <v>31</v>
      </c>
      <c r="K28" s="49">
        <f t="shared" si="10"/>
        <v>3.1</v>
      </c>
      <c r="L28" s="50"/>
      <c r="M28" s="57">
        <f t="shared" si="0"/>
        <v>0</v>
      </c>
      <c r="N28" s="50"/>
      <c r="O28" s="57">
        <f t="shared" si="1"/>
        <v>0</v>
      </c>
      <c r="P28" s="50"/>
      <c r="Q28" s="57">
        <f t="shared" si="2"/>
        <v>0</v>
      </c>
      <c r="R28" s="50"/>
      <c r="S28" s="57">
        <f t="shared" si="3"/>
        <v>0</v>
      </c>
      <c r="T28" s="50"/>
      <c r="U28" s="57">
        <f t="shared" si="4"/>
        <v>0</v>
      </c>
      <c r="V28" s="50"/>
      <c r="W28" s="57">
        <f t="shared" si="5"/>
        <v>0</v>
      </c>
      <c r="X28" s="50"/>
      <c r="Y28" s="57">
        <f t="shared" si="6"/>
        <v>0</v>
      </c>
      <c r="Z28" s="50" t="e">
        <f>#REF!*D28</f>
        <v>#REF!</v>
      </c>
      <c r="AA28" s="50"/>
      <c r="AB28" s="50">
        <f>AA28*D28</f>
        <v>0</v>
      </c>
      <c r="AD28" s="113"/>
      <c r="AE28" s="4"/>
      <c r="AF28" s="65"/>
      <c r="AG28" s="65"/>
      <c r="AH28" s="65"/>
      <c r="AI28" s="65"/>
      <c r="AJ28" s="65"/>
      <c r="AK28" s="65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</row>
    <row r="29" spans="1:54" x14ac:dyDescent="0.25">
      <c r="A29" s="1" t="s">
        <v>86</v>
      </c>
      <c r="B29" s="61" t="s">
        <v>83</v>
      </c>
      <c r="C29" s="13" t="s">
        <v>25</v>
      </c>
      <c r="D29" s="44">
        <v>0.1</v>
      </c>
      <c r="E29" s="16">
        <v>2</v>
      </c>
      <c r="F29" s="13"/>
      <c r="G29" s="9">
        <f t="shared" si="7"/>
        <v>0</v>
      </c>
      <c r="H29" s="9">
        <f t="shared" si="8"/>
        <v>0</v>
      </c>
      <c r="I29" s="20">
        <v>0</v>
      </c>
      <c r="J29" s="48">
        <f>E29+F29-(Janvier!$L29+Janvier!$N29+Janvier!$P29+Janvier!$R29+Janvier!$T29+Janvier!$V29+Janvier!$X29+Janvier!$AA29)</f>
        <v>2</v>
      </c>
      <c r="K29" s="49">
        <f t="shared" si="10"/>
        <v>0.2</v>
      </c>
      <c r="L29" s="11"/>
      <c r="M29" s="17">
        <f t="shared" si="0"/>
        <v>0</v>
      </c>
      <c r="N29" s="11"/>
      <c r="O29" s="17">
        <f t="shared" si="1"/>
        <v>0</v>
      </c>
      <c r="P29" s="11"/>
      <c r="Q29" s="17">
        <f t="shared" si="2"/>
        <v>0</v>
      </c>
      <c r="R29" s="11"/>
      <c r="S29" s="17">
        <f t="shared" si="3"/>
        <v>0</v>
      </c>
      <c r="T29" s="11"/>
      <c r="U29" s="17">
        <f t="shared" si="4"/>
        <v>0</v>
      </c>
      <c r="V29" s="11"/>
      <c r="W29" s="17">
        <f t="shared" si="5"/>
        <v>0</v>
      </c>
      <c r="X29" s="11"/>
      <c r="Y29" s="17">
        <f t="shared" si="6"/>
        <v>0</v>
      </c>
      <c r="Z29" s="11" t="e">
        <f>#REF!*D29</f>
        <v>#REF!</v>
      </c>
      <c r="AA29" s="11"/>
      <c r="AB29" s="11">
        <f>AA29*D29</f>
        <v>0</v>
      </c>
      <c r="AD29" s="113"/>
      <c r="AE29" s="4"/>
      <c r="AF29" s="4"/>
      <c r="AG29" s="4"/>
      <c r="AH29" s="4"/>
      <c r="AI29" s="4"/>
      <c r="AJ29" s="4"/>
      <c r="AK29" s="4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</row>
    <row r="30" spans="1:54" x14ac:dyDescent="0.25">
      <c r="A30" s="1" t="s">
        <v>86</v>
      </c>
      <c r="B30" s="61" t="s">
        <v>83</v>
      </c>
      <c r="C30" s="43" t="s">
        <v>24</v>
      </c>
      <c r="D30" s="44">
        <v>0.1</v>
      </c>
      <c r="E30" s="54">
        <v>1754</v>
      </c>
      <c r="F30" s="53"/>
      <c r="G30" s="46">
        <f t="shared" si="7"/>
        <v>0</v>
      </c>
      <c r="H30" s="46">
        <f t="shared" si="8"/>
        <v>0</v>
      </c>
      <c r="I30" s="56">
        <v>48.35</v>
      </c>
      <c r="J30" s="48">
        <f>E30+F30-(Janvier!$L30+Janvier!$N30+Janvier!$P30+Janvier!$R30+Janvier!$T30+Janvier!$V30+Janvier!$X30+Janvier!$AA30)</f>
        <v>1754</v>
      </c>
      <c r="K30" s="49">
        <f t="shared" si="10"/>
        <v>175.4</v>
      </c>
      <c r="L30" s="50"/>
      <c r="M30" s="57">
        <f t="shared" si="0"/>
        <v>0</v>
      </c>
      <c r="N30" s="50"/>
      <c r="O30" s="57">
        <f t="shared" si="1"/>
        <v>0</v>
      </c>
      <c r="P30" s="50"/>
      <c r="Q30" s="57">
        <f t="shared" si="2"/>
        <v>0</v>
      </c>
      <c r="R30" s="50"/>
      <c r="S30" s="57">
        <f t="shared" si="3"/>
        <v>0</v>
      </c>
      <c r="T30" s="50"/>
      <c r="U30" s="57">
        <f t="shared" si="4"/>
        <v>0</v>
      </c>
      <c r="V30" s="50"/>
      <c r="W30" s="57">
        <f t="shared" si="5"/>
        <v>0</v>
      </c>
      <c r="X30" s="50"/>
      <c r="Y30" s="57">
        <f t="shared" si="6"/>
        <v>0</v>
      </c>
      <c r="Z30" s="50" t="e">
        <f>#REF!*D30</f>
        <v>#REF!</v>
      </c>
      <c r="AA30" s="50"/>
      <c r="AB30" s="50">
        <f>AA30*D30</f>
        <v>0</v>
      </c>
      <c r="AD30" s="113"/>
      <c r="AE30" s="113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4"/>
    </row>
    <row r="31" spans="1:54" x14ac:dyDescent="0.25">
      <c r="A31" s="1" t="s">
        <v>86</v>
      </c>
      <c r="B31" s="61" t="s">
        <v>83</v>
      </c>
      <c r="C31" s="13" t="s">
        <v>45</v>
      </c>
      <c r="D31" s="44">
        <v>0.1</v>
      </c>
      <c r="E31" s="16">
        <v>430</v>
      </c>
      <c r="F31" s="13"/>
      <c r="G31" s="9">
        <f t="shared" si="7"/>
        <v>0</v>
      </c>
      <c r="H31" s="9">
        <f t="shared" si="8"/>
        <v>0</v>
      </c>
      <c r="I31" s="20">
        <v>0</v>
      </c>
      <c r="J31" s="48">
        <f>E31+F31-(Janvier!$L31+Janvier!$N31+Janvier!$P31+Janvier!$R31+Janvier!$T31+Janvier!$V31+Janvier!$X31+Janvier!$AA31)</f>
        <v>430</v>
      </c>
      <c r="K31" s="49">
        <f t="shared" si="10"/>
        <v>43</v>
      </c>
      <c r="L31" s="11"/>
      <c r="M31" s="17">
        <f t="shared" si="0"/>
        <v>0</v>
      </c>
      <c r="N31" s="11"/>
      <c r="O31" s="17">
        <f t="shared" si="1"/>
        <v>0</v>
      </c>
      <c r="P31" s="11"/>
      <c r="Q31" s="17">
        <f t="shared" si="2"/>
        <v>0</v>
      </c>
      <c r="R31" s="11"/>
      <c r="S31" s="17">
        <f t="shared" si="3"/>
        <v>0</v>
      </c>
      <c r="T31" s="11"/>
      <c r="U31" s="17">
        <f t="shared" si="4"/>
        <v>0</v>
      </c>
      <c r="V31" s="11"/>
      <c r="W31" s="17">
        <f t="shared" si="5"/>
        <v>0</v>
      </c>
      <c r="X31" s="11"/>
      <c r="Y31" s="17">
        <f t="shared" si="6"/>
        <v>0</v>
      </c>
      <c r="Z31" s="11" t="e">
        <f>#REF!*D31</f>
        <v>#REF!</v>
      </c>
      <c r="AA31" s="11"/>
      <c r="AB31" s="11">
        <f>AA31*D31</f>
        <v>0</v>
      </c>
      <c r="AD31" s="113"/>
      <c r="AE31" s="113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"/>
    </row>
    <row r="32" spans="1:54" x14ac:dyDescent="0.25">
      <c r="A32" s="1" t="s">
        <v>86</v>
      </c>
      <c r="B32" s="61" t="s">
        <v>83</v>
      </c>
      <c r="C32" s="53" t="s">
        <v>49</v>
      </c>
      <c r="D32" s="44">
        <v>0.1</v>
      </c>
      <c r="E32" s="54">
        <v>0</v>
      </c>
      <c r="F32" s="53"/>
      <c r="G32" s="46">
        <f t="shared" si="7"/>
        <v>0</v>
      </c>
      <c r="H32" s="46">
        <f t="shared" si="8"/>
        <v>0</v>
      </c>
      <c r="I32" s="56">
        <v>1</v>
      </c>
      <c r="J32" s="48">
        <f>E32+F32-(Janvier!$L32+Janvier!$N32+Janvier!$P32+Janvier!$R32+Janvier!$T32+Janvier!$V32+Janvier!$X32+Janvier!$AA32)</f>
        <v>0</v>
      </c>
      <c r="K32" s="49">
        <f t="shared" si="10"/>
        <v>0</v>
      </c>
      <c r="L32" s="50"/>
      <c r="M32" s="57">
        <f t="shared" si="0"/>
        <v>0</v>
      </c>
      <c r="N32" s="50"/>
      <c r="O32" s="57">
        <f t="shared" si="1"/>
        <v>0</v>
      </c>
      <c r="P32" s="50"/>
      <c r="Q32" s="57">
        <f t="shared" si="2"/>
        <v>0</v>
      </c>
      <c r="R32" s="50"/>
      <c r="S32" s="57">
        <f t="shared" si="3"/>
        <v>0</v>
      </c>
      <c r="T32" s="50"/>
      <c r="U32" s="57">
        <f t="shared" si="4"/>
        <v>0</v>
      </c>
      <c r="V32" s="50"/>
      <c r="W32" s="57">
        <f t="shared" si="5"/>
        <v>0</v>
      </c>
      <c r="X32" s="50"/>
      <c r="Y32" s="57">
        <f t="shared" si="6"/>
        <v>0</v>
      </c>
      <c r="Z32" s="50" t="e">
        <f>#REF!*D32</f>
        <v>#REF!</v>
      </c>
      <c r="AA32" s="50"/>
      <c r="AB32" s="50">
        <f>AA32*D32</f>
        <v>0</v>
      </c>
      <c r="AD32" s="113"/>
      <c r="AE32" s="113"/>
      <c r="AF32" s="113"/>
      <c r="AG32" s="113"/>
      <c r="AH32" s="113"/>
      <c r="AI32" s="113"/>
      <c r="AJ32" s="113"/>
      <c r="AK32" s="113"/>
      <c r="AL32" s="113"/>
      <c r="AM32" s="113"/>
      <c r="AN32" s="113"/>
      <c r="AO32" s="113"/>
      <c r="AP32" s="113"/>
      <c r="AQ32" s="113"/>
      <c r="AR32" s="113"/>
      <c r="AS32" s="113"/>
      <c r="AT32" s="113"/>
      <c r="AU32" s="113"/>
      <c r="AV32" s="113"/>
      <c r="AW32" s="113"/>
      <c r="AX32" s="113"/>
      <c r="AY32" s="113"/>
      <c r="AZ32" s="113"/>
      <c r="BA32" s="113"/>
      <c r="BB32" s="113"/>
    </row>
    <row r="33" spans="1:54" x14ac:dyDescent="0.25">
      <c r="A33" s="1" t="s">
        <v>86</v>
      </c>
      <c r="B33" s="61" t="s">
        <v>83</v>
      </c>
      <c r="C33" s="13" t="s">
        <v>50</v>
      </c>
      <c r="D33" s="44">
        <v>0.1</v>
      </c>
      <c r="E33" s="16">
        <v>60</v>
      </c>
      <c r="F33" s="13"/>
      <c r="G33" s="9">
        <f t="shared" si="7"/>
        <v>0</v>
      </c>
      <c r="H33" s="9">
        <f t="shared" si="8"/>
        <v>0</v>
      </c>
      <c r="I33" s="20">
        <v>0</v>
      </c>
      <c r="J33" s="48">
        <f>E33+F33-(Janvier!$L33+Janvier!$N33+Janvier!$P33+Janvier!$R33+Janvier!$T33+Janvier!$V33+Janvier!$X33+Janvier!$AA33)</f>
        <v>60</v>
      </c>
      <c r="K33" s="49">
        <f t="shared" si="10"/>
        <v>6</v>
      </c>
      <c r="L33" s="11"/>
      <c r="M33" s="17">
        <f t="shared" si="0"/>
        <v>0</v>
      </c>
      <c r="N33" s="11"/>
      <c r="O33" s="17">
        <f t="shared" si="1"/>
        <v>0</v>
      </c>
      <c r="P33" s="11"/>
      <c r="Q33" s="17">
        <f t="shared" si="2"/>
        <v>0</v>
      </c>
      <c r="R33" s="11"/>
      <c r="S33" s="17">
        <f t="shared" si="3"/>
        <v>0</v>
      </c>
      <c r="T33" s="11"/>
      <c r="U33" s="17">
        <f t="shared" si="4"/>
        <v>0</v>
      </c>
      <c r="V33" s="11"/>
      <c r="W33" s="17">
        <f t="shared" si="5"/>
        <v>0</v>
      </c>
      <c r="X33" s="11"/>
      <c r="Y33" s="17">
        <f t="shared" si="6"/>
        <v>0</v>
      </c>
      <c r="Z33" s="11" t="e">
        <f>#REF!*D33</f>
        <v>#REF!</v>
      </c>
      <c r="AA33" s="11"/>
      <c r="AB33" s="11">
        <f>AA33*D33</f>
        <v>0</v>
      </c>
      <c r="AD33" s="113"/>
      <c r="AE33" s="113"/>
      <c r="AF33" s="113"/>
      <c r="AG33" s="113"/>
      <c r="AH33" s="113"/>
      <c r="AI33" s="113"/>
      <c r="AJ33" s="113"/>
      <c r="AK33" s="113"/>
      <c r="AL33" s="113"/>
      <c r="AM33" s="113"/>
      <c r="AN33" s="113"/>
      <c r="AO33" s="113"/>
      <c r="AP33" s="113"/>
      <c r="AQ33" s="113"/>
      <c r="AR33" s="113"/>
      <c r="AS33" s="113"/>
      <c r="AT33" s="113"/>
      <c r="AU33" s="113"/>
      <c r="AV33" s="113"/>
      <c r="AW33" s="113"/>
      <c r="AX33" s="113"/>
      <c r="AY33" s="113"/>
      <c r="AZ33" s="113"/>
      <c r="BA33" s="113"/>
      <c r="BB33" s="113"/>
    </row>
    <row r="34" spans="1:54" x14ac:dyDescent="0.25">
      <c r="A34" s="1" t="s">
        <v>86</v>
      </c>
      <c r="B34" s="61" t="s">
        <v>83</v>
      </c>
      <c r="C34" s="53" t="s">
        <v>51</v>
      </c>
      <c r="D34" s="44">
        <v>0.1</v>
      </c>
      <c r="E34" s="54">
        <v>0</v>
      </c>
      <c r="F34" s="53"/>
      <c r="G34" s="46">
        <f t="shared" si="7"/>
        <v>0</v>
      </c>
      <c r="H34" s="46">
        <f t="shared" si="8"/>
        <v>0</v>
      </c>
      <c r="I34" s="56">
        <v>0</v>
      </c>
      <c r="J34" s="48">
        <f>E34+F34-(Janvier!$L34+Janvier!$N34+Janvier!$P34+Janvier!$R34+Janvier!$T34+Janvier!$V34+Janvier!$X34+Janvier!$AA34)</f>
        <v>0</v>
      </c>
      <c r="K34" s="49">
        <f t="shared" si="10"/>
        <v>0</v>
      </c>
      <c r="L34" s="50"/>
      <c r="M34" s="57">
        <f t="shared" si="0"/>
        <v>0</v>
      </c>
      <c r="N34" s="50"/>
      <c r="O34" s="57">
        <f t="shared" si="1"/>
        <v>0</v>
      </c>
      <c r="P34" s="50"/>
      <c r="Q34" s="57">
        <f t="shared" si="2"/>
        <v>0</v>
      </c>
      <c r="R34" s="50"/>
      <c r="S34" s="57">
        <f t="shared" si="3"/>
        <v>0</v>
      </c>
      <c r="T34" s="50"/>
      <c r="U34" s="57">
        <f t="shared" si="4"/>
        <v>0</v>
      </c>
      <c r="V34" s="50"/>
      <c r="W34" s="57">
        <f t="shared" si="5"/>
        <v>0</v>
      </c>
      <c r="X34" s="50"/>
      <c r="Y34" s="57">
        <f t="shared" si="6"/>
        <v>0</v>
      </c>
      <c r="Z34" s="50" t="e">
        <f>#REF!*D34</f>
        <v>#REF!</v>
      </c>
      <c r="AA34" s="50"/>
      <c r="AB34" s="50">
        <f>AA34*D34</f>
        <v>0</v>
      </c>
    </row>
    <row r="35" spans="1:54" x14ac:dyDescent="0.25">
      <c r="A35" s="1" t="s">
        <v>86</v>
      </c>
      <c r="B35" s="61" t="s">
        <v>83</v>
      </c>
      <c r="C35" s="13" t="s">
        <v>20</v>
      </c>
      <c r="D35" s="44">
        <v>0.1</v>
      </c>
      <c r="E35" s="16">
        <v>100</v>
      </c>
      <c r="F35" s="13"/>
      <c r="G35" s="9">
        <f t="shared" si="7"/>
        <v>0</v>
      </c>
      <c r="H35" s="9">
        <f t="shared" si="8"/>
        <v>0</v>
      </c>
      <c r="I35" s="20">
        <v>1</v>
      </c>
      <c r="J35" s="48">
        <f>E35+F35-(Janvier!$L35+Janvier!$N35+Janvier!$P35+Janvier!$R35+Janvier!$T35+Janvier!$V35+Janvier!$X35+Janvier!$AA35)</f>
        <v>100</v>
      </c>
      <c r="K35" s="49">
        <f t="shared" si="10"/>
        <v>10</v>
      </c>
      <c r="L35" s="11"/>
      <c r="M35" s="17">
        <f t="shared" si="0"/>
        <v>0</v>
      </c>
      <c r="N35" s="11"/>
      <c r="O35" s="17">
        <f t="shared" si="1"/>
        <v>0</v>
      </c>
      <c r="P35" s="11"/>
      <c r="Q35" s="17">
        <f t="shared" si="2"/>
        <v>0</v>
      </c>
      <c r="R35" s="11"/>
      <c r="S35" s="17">
        <f t="shared" si="3"/>
        <v>0</v>
      </c>
      <c r="T35" s="11"/>
      <c r="U35" s="17">
        <f t="shared" si="4"/>
        <v>0</v>
      </c>
      <c r="V35" s="11"/>
      <c r="W35" s="17">
        <f t="shared" si="5"/>
        <v>0</v>
      </c>
      <c r="X35" s="11"/>
      <c r="Y35" s="17">
        <f t="shared" si="6"/>
        <v>0</v>
      </c>
      <c r="Z35" s="11" t="e">
        <f>#REF!*D35</f>
        <v>#REF!</v>
      </c>
      <c r="AA35" s="11"/>
      <c r="AB35" s="11">
        <f>AA35*D35</f>
        <v>0</v>
      </c>
    </row>
    <row r="36" spans="1:54" x14ac:dyDescent="0.25">
      <c r="A36" s="1" t="s">
        <v>86</v>
      </c>
      <c r="B36" s="61" t="s">
        <v>83</v>
      </c>
      <c r="C36" s="53" t="s">
        <v>47</v>
      </c>
      <c r="D36" s="44">
        <v>0.1</v>
      </c>
      <c r="E36" s="54">
        <v>0</v>
      </c>
      <c r="F36" s="53"/>
      <c r="G36" s="46">
        <f t="shared" si="7"/>
        <v>0</v>
      </c>
      <c r="H36" s="46">
        <f t="shared" si="8"/>
        <v>0</v>
      </c>
      <c r="I36" s="56">
        <v>0</v>
      </c>
      <c r="J36" s="48">
        <f>E36+F36-(Janvier!$L36+Janvier!$N36+Janvier!$P36+Janvier!$R36+Janvier!$T36+Janvier!$V36+Janvier!$X36+Janvier!$AA36)</f>
        <v>0</v>
      </c>
      <c r="K36" s="49">
        <f t="shared" si="10"/>
        <v>0</v>
      </c>
      <c r="L36" s="50"/>
      <c r="M36" s="57">
        <f t="shared" si="0"/>
        <v>0</v>
      </c>
      <c r="N36" s="50"/>
      <c r="O36" s="57">
        <f t="shared" si="1"/>
        <v>0</v>
      </c>
      <c r="P36" s="50"/>
      <c r="Q36" s="57">
        <f t="shared" si="2"/>
        <v>0</v>
      </c>
      <c r="R36" s="50"/>
      <c r="S36" s="57">
        <f t="shared" si="3"/>
        <v>0</v>
      </c>
      <c r="T36" s="50"/>
      <c r="U36" s="57">
        <f t="shared" si="4"/>
        <v>0</v>
      </c>
      <c r="V36" s="50"/>
      <c r="W36" s="57">
        <f t="shared" si="5"/>
        <v>0</v>
      </c>
      <c r="X36" s="50"/>
      <c r="Y36" s="57">
        <f t="shared" si="6"/>
        <v>0</v>
      </c>
      <c r="Z36" s="50" t="e">
        <f>#REF!*D36</f>
        <v>#REF!</v>
      </c>
      <c r="AA36" s="50"/>
      <c r="AB36" s="50">
        <f>AA36*D36</f>
        <v>0</v>
      </c>
    </row>
    <row r="37" spans="1:54" x14ac:dyDescent="0.25">
      <c r="A37" s="1" t="s">
        <v>86</v>
      </c>
      <c r="B37" s="61" t="s">
        <v>83</v>
      </c>
      <c r="C37" s="13" t="s">
        <v>36</v>
      </c>
      <c r="D37" s="44">
        <v>0.1</v>
      </c>
      <c r="E37" s="16">
        <v>50</v>
      </c>
      <c r="F37" s="13"/>
      <c r="G37" s="9">
        <f t="shared" si="7"/>
        <v>0</v>
      </c>
      <c r="H37" s="9">
        <f t="shared" si="8"/>
        <v>0</v>
      </c>
      <c r="I37" s="20">
        <v>0</v>
      </c>
      <c r="J37" s="48">
        <f>E37+F37-(Janvier!$L37+Janvier!$N37+Janvier!$P37+Janvier!$R37+Janvier!$T37+Janvier!$V37+Janvier!$X37+Janvier!$AA37)</f>
        <v>50</v>
      </c>
      <c r="K37" s="49">
        <f t="shared" si="10"/>
        <v>5</v>
      </c>
      <c r="L37" s="11"/>
      <c r="M37" s="17">
        <f t="shared" si="0"/>
        <v>0</v>
      </c>
      <c r="N37" s="11"/>
      <c r="O37" s="17">
        <f t="shared" si="1"/>
        <v>0</v>
      </c>
      <c r="P37" s="11"/>
      <c r="Q37" s="17">
        <f t="shared" si="2"/>
        <v>0</v>
      </c>
      <c r="R37" s="11"/>
      <c r="S37" s="17">
        <f t="shared" si="3"/>
        <v>0</v>
      </c>
      <c r="T37" s="11"/>
      <c r="U37" s="17">
        <f t="shared" si="4"/>
        <v>0</v>
      </c>
      <c r="V37" s="11"/>
      <c r="W37" s="17">
        <f t="shared" si="5"/>
        <v>0</v>
      </c>
      <c r="X37" s="11"/>
      <c r="Y37" s="17">
        <f t="shared" si="6"/>
        <v>0</v>
      </c>
      <c r="Z37" s="11" t="e">
        <f>#REF!*D37</f>
        <v>#REF!</v>
      </c>
      <c r="AA37" s="11"/>
      <c r="AB37" s="11">
        <f>AA37*D37</f>
        <v>0</v>
      </c>
    </row>
    <row r="38" spans="1:54" x14ac:dyDescent="0.25">
      <c r="A38" s="1" t="s">
        <v>86</v>
      </c>
      <c r="B38" s="61" t="s">
        <v>83</v>
      </c>
      <c r="C38" s="53" t="s">
        <v>34</v>
      </c>
      <c r="D38" s="44">
        <v>0.1</v>
      </c>
      <c r="E38" s="54">
        <v>0</v>
      </c>
      <c r="F38" s="53"/>
      <c r="G38" s="46">
        <f t="shared" si="7"/>
        <v>0</v>
      </c>
      <c r="H38" s="46">
        <f t="shared" si="8"/>
        <v>0</v>
      </c>
      <c r="I38" s="56">
        <v>0</v>
      </c>
      <c r="J38" s="48">
        <f>E38+F38-(Janvier!$L38+Janvier!$N38+Janvier!$P38+Janvier!$R38+Janvier!$T38+Janvier!$V38+Janvier!$X38+Janvier!$AA38)</f>
        <v>0</v>
      </c>
      <c r="K38" s="49">
        <f t="shared" si="10"/>
        <v>0</v>
      </c>
      <c r="L38" s="50"/>
      <c r="M38" s="57">
        <f t="shared" si="0"/>
        <v>0</v>
      </c>
      <c r="N38" s="50"/>
      <c r="O38" s="57">
        <f t="shared" si="1"/>
        <v>0</v>
      </c>
      <c r="P38" s="50"/>
      <c r="Q38" s="57">
        <f t="shared" si="2"/>
        <v>0</v>
      </c>
      <c r="R38" s="50"/>
      <c r="S38" s="57">
        <f t="shared" si="3"/>
        <v>0</v>
      </c>
      <c r="T38" s="50"/>
      <c r="U38" s="57">
        <f t="shared" si="4"/>
        <v>0</v>
      </c>
      <c r="V38" s="50"/>
      <c r="W38" s="57">
        <f t="shared" si="5"/>
        <v>0</v>
      </c>
      <c r="X38" s="50"/>
      <c r="Y38" s="57">
        <f t="shared" si="6"/>
        <v>0</v>
      </c>
      <c r="Z38" s="50" t="e">
        <f>#REF!*D38</f>
        <v>#REF!</v>
      </c>
      <c r="AA38" s="50"/>
      <c r="AB38" s="50">
        <f>AA38*D38</f>
        <v>0</v>
      </c>
    </row>
    <row r="39" spans="1:54" x14ac:dyDescent="0.25">
      <c r="A39" s="1" t="s">
        <v>86</v>
      </c>
      <c r="B39" s="61" t="s">
        <v>83</v>
      </c>
      <c r="C39" s="13" t="s">
        <v>35</v>
      </c>
      <c r="D39" s="44">
        <v>0.1</v>
      </c>
      <c r="E39" s="16">
        <v>5</v>
      </c>
      <c r="F39" s="13"/>
      <c r="G39" s="9">
        <f t="shared" si="7"/>
        <v>0</v>
      </c>
      <c r="H39" s="9">
        <f t="shared" si="8"/>
        <v>0</v>
      </c>
      <c r="I39" s="20">
        <v>0</v>
      </c>
      <c r="J39" s="48">
        <f>E39+F39-(Janvier!$L39+Janvier!$N39+Janvier!$P39+Janvier!$R39+Janvier!$T39+Janvier!$V39+Janvier!$X39+Janvier!$AA39)</f>
        <v>5</v>
      </c>
      <c r="K39" s="49">
        <f t="shared" si="10"/>
        <v>0.5</v>
      </c>
      <c r="L39" s="11"/>
      <c r="M39" s="17">
        <f t="shared" si="0"/>
        <v>0</v>
      </c>
      <c r="N39" s="11"/>
      <c r="O39" s="17">
        <f t="shared" si="1"/>
        <v>0</v>
      </c>
      <c r="P39" s="11"/>
      <c r="Q39" s="17">
        <f t="shared" si="2"/>
        <v>0</v>
      </c>
      <c r="R39" s="11"/>
      <c r="S39" s="17">
        <f t="shared" si="3"/>
        <v>0</v>
      </c>
      <c r="T39" s="11"/>
      <c r="U39" s="17">
        <f t="shared" si="4"/>
        <v>0</v>
      </c>
      <c r="V39" s="11"/>
      <c r="W39" s="17">
        <f t="shared" si="5"/>
        <v>0</v>
      </c>
      <c r="X39" s="11"/>
      <c r="Y39" s="17">
        <f t="shared" si="6"/>
        <v>0</v>
      </c>
      <c r="Z39" s="11" t="e">
        <f>#REF!*D39</f>
        <v>#REF!</v>
      </c>
      <c r="AA39" s="11"/>
      <c r="AB39" s="11">
        <f>AA39*D39</f>
        <v>0</v>
      </c>
    </row>
    <row r="40" spans="1:54" x14ac:dyDescent="0.25">
      <c r="A40" s="1" t="s">
        <v>86</v>
      </c>
      <c r="B40" s="61" t="s">
        <v>83</v>
      </c>
      <c r="C40" s="53" t="s">
        <v>33</v>
      </c>
      <c r="D40" s="44">
        <v>0.1</v>
      </c>
      <c r="E40" s="54">
        <v>10</v>
      </c>
      <c r="F40" s="53"/>
      <c r="G40" s="46">
        <f t="shared" si="7"/>
        <v>0</v>
      </c>
      <c r="H40" s="46">
        <f t="shared" si="8"/>
        <v>0</v>
      </c>
      <c r="I40" s="56">
        <v>0</v>
      </c>
      <c r="J40" s="48">
        <f>E40+F40-(Janvier!$L40+Janvier!$N40+Janvier!$P40+Janvier!$R40+Janvier!$T40+Janvier!$V40+Janvier!$X40+Janvier!$AA40)</f>
        <v>10</v>
      </c>
      <c r="K40" s="49">
        <f t="shared" si="10"/>
        <v>1</v>
      </c>
      <c r="L40" s="50"/>
      <c r="M40" s="57">
        <f t="shared" si="0"/>
        <v>0</v>
      </c>
      <c r="N40" s="50"/>
      <c r="O40" s="57">
        <f t="shared" si="1"/>
        <v>0</v>
      </c>
      <c r="P40" s="50"/>
      <c r="Q40" s="57">
        <f t="shared" si="2"/>
        <v>0</v>
      </c>
      <c r="R40" s="50"/>
      <c r="S40" s="57">
        <f t="shared" si="3"/>
        <v>0</v>
      </c>
      <c r="T40" s="50"/>
      <c r="U40" s="57">
        <f t="shared" si="4"/>
        <v>0</v>
      </c>
      <c r="V40" s="50"/>
      <c r="W40" s="57">
        <f t="shared" si="5"/>
        <v>0</v>
      </c>
      <c r="X40" s="50"/>
      <c r="Y40" s="57">
        <f t="shared" si="6"/>
        <v>0</v>
      </c>
      <c r="Z40" s="50" t="e">
        <f>#REF!*D40</f>
        <v>#REF!</v>
      </c>
      <c r="AA40" s="50"/>
      <c r="AB40" s="50">
        <f>AA40*D40</f>
        <v>0</v>
      </c>
    </row>
    <row r="41" spans="1:54" x14ac:dyDescent="0.25">
      <c r="A41" s="1" t="s">
        <v>86</v>
      </c>
      <c r="B41" s="61" t="s">
        <v>83</v>
      </c>
      <c r="C41" s="13" t="s">
        <v>28</v>
      </c>
      <c r="D41" s="44">
        <v>0.1</v>
      </c>
      <c r="E41" s="16">
        <v>0</v>
      </c>
      <c r="F41" s="13"/>
      <c r="G41" s="9">
        <f t="shared" si="7"/>
        <v>0</v>
      </c>
      <c r="H41" s="9">
        <f t="shared" si="8"/>
        <v>0</v>
      </c>
      <c r="I41" s="20">
        <v>0</v>
      </c>
      <c r="J41" s="48">
        <f>E41+F41-(Janvier!$L41+Janvier!$N41+Janvier!$P41+Janvier!$R41+Janvier!$T41+Janvier!$V41+Janvier!$X41+Janvier!$AA41)</f>
        <v>0</v>
      </c>
      <c r="K41" s="49">
        <f t="shared" si="10"/>
        <v>0</v>
      </c>
      <c r="L41" s="11"/>
      <c r="M41" s="17">
        <f t="shared" si="0"/>
        <v>0</v>
      </c>
      <c r="N41" s="11"/>
      <c r="O41" s="17">
        <f t="shared" si="1"/>
        <v>0</v>
      </c>
      <c r="P41" s="11"/>
      <c r="Q41" s="17">
        <f t="shared" si="2"/>
        <v>0</v>
      </c>
      <c r="R41" s="11"/>
      <c r="S41" s="17">
        <f t="shared" si="3"/>
        <v>0</v>
      </c>
      <c r="T41" s="11"/>
      <c r="U41" s="17">
        <f t="shared" si="4"/>
        <v>0</v>
      </c>
      <c r="V41" s="11"/>
      <c r="W41" s="17">
        <f t="shared" si="5"/>
        <v>0</v>
      </c>
      <c r="X41" s="11"/>
      <c r="Y41" s="17">
        <f t="shared" si="6"/>
        <v>0</v>
      </c>
      <c r="Z41" s="11" t="e">
        <f>#REF!*D41</f>
        <v>#REF!</v>
      </c>
      <c r="AA41" s="11"/>
      <c r="AB41" s="11">
        <f>AA41*D41</f>
        <v>0</v>
      </c>
    </row>
    <row r="42" spans="1:54" x14ac:dyDescent="0.25">
      <c r="A42" s="1" t="s">
        <v>86</v>
      </c>
      <c r="B42" s="61" t="s">
        <v>83</v>
      </c>
      <c r="C42" s="53" t="s">
        <v>52</v>
      </c>
      <c r="D42" s="44">
        <v>0.1</v>
      </c>
      <c r="E42" s="54">
        <v>19</v>
      </c>
      <c r="F42" s="53"/>
      <c r="G42" s="46">
        <f t="shared" si="7"/>
        <v>0</v>
      </c>
      <c r="H42" s="46">
        <f t="shared" si="8"/>
        <v>0</v>
      </c>
      <c r="I42" s="56">
        <v>0</v>
      </c>
      <c r="J42" s="48">
        <f>E42+F42-(Janvier!$L42+Janvier!$N42+Janvier!$P42+Janvier!$R42+Janvier!$T42+Janvier!$V42+Janvier!$X42+Janvier!$AA42)</f>
        <v>19</v>
      </c>
      <c r="K42" s="49">
        <f t="shared" si="10"/>
        <v>1.9000000000000001</v>
      </c>
      <c r="L42" s="50"/>
      <c r="M42" s="57">
        <f t="shared" si="0"/>
        <v>0</v>
      </c>
      <c r="N42" s="50"/>
      <c r="O42" s="57">
        <f t="shared" si="1"/>
        <v>0</v>
      </c>
      <c r="P42" s="50"/>
      <c r="Q42" s="57">
        <f t="shared" si="2"/>
        <v>0</v>
      </c>
      <c r="R42" s="50"/>
      <c r="S42" s="57">
        <f t="shared" si="3"/>
        <v>0</v>
      </c>
      <c r="T42" s="50"/>
      <c r="U42" s="57">
        <f t="shared" si="4"/>
        <v>0</v>
      </c>
      <c r="V42" s="50"/>
      <c r="W42" s="57">
        <f t="shared" si="5"/>
        <v>0</v>
      </c>
      <c r="X42" s="50"/>
      <c r="Y42" s="57">
        <f t="shared" si="6"/>
        <v>0</v>
      </c>
      <c r="Z42" s="50" t="e">
        <f>#REF!*D42</f>
        <v>#REF!</v>
      </c>
      <c r="AA42" s="50"/>
      <c r="AB42" s="50">
        <f>AA42*D42</f>
        <v>0</v>
      </c>
    </row>
    <row r="43" spans="1:54" x14ac:dyDescent="0.25">
      <c r="A43" s="1" t="s">
        <v>86</v>
      </c>
      <c r="B43" s="61" t="s">
        <v>83</v>
      </c>
      <c r="C43" s="13" t="s">
        <v>29</v>
      </c>
      <c r="D43" s="44">
        <v>0.1</v>
      </c>
      <c r="E43" s="16">
        <v>0</v>
      </c>
      <c r="F43" s="13"/>
      <c r="G43" s="9">
        <f t="shared" si="7"/>
        <v>0</v>
      </c>
      <c r="H43" s="9">
        <f t="shared" si="8"/>
        <v>0</v>
      </c>
      <c r="I43" s="20">
        <v>0</v>
      </c>
      <c r="J43" s="48">
        <f>E43+F43-(Janvier!$L43+Janvier!$N43+Janvier!$P43+Janvier!$R43+Janvier!$T43+Janvier!$V43+Janvier!$X43+Janvier!$AA43)</f>
        <v>0</v>
      </c>
      <c r="K43" s="49">
        <f t="shared" si="10"/>
        <v>0</v>
      </c>
      <c r="L43" s="11"/>
      <c r="M43" s="17">
        <f t="shared" si="0"/>
        <v>0</v>
      </c>
      <c r="N43" s="11"/>
      <c r="O43" s="17">
        <f t="shared" si="1"/>
        <v>0</v>
      </c>
      <c r="P43" s="11"/>
      <c r="Q43" s="17">
        <f t="shared" si="2"/>
        <v>0</v>
      </c>
      <c r="R43" s="11"/>
      <c r="S43" s="17">
        <f t="shared" si="3"/>
        <v>0</v>
      </c>
      <c r="T43" s="11"/>
      <c r="U43" s="17">
        <f t="shared" si="4"/>
        <v>0</v>
      </c>
      <c r="V43" s="11"/>
      <c r="W43" s="17">
        <f t="shared" si="5"/>
        <v>0</v>
      </c>
      <c r="X43" s="11"/>
      <c r="Y43" s="17">
        <f t="shared" si="6"/>
        <v>0</v>
      </c>
      <c r="Z43" s="11" t="e">
        <f>#REF!*D43</f>
        <v>#REF!</v>
      </c>
      <c r="AA43" s="11"/>
      <c r="AB43" s="11">
        <f>AA43*D43</f>
        <v>0</v>
      </c>
    </row>
    <row r="44" spans="1:54" x14ac:dyDescent="0.25">
      <c r="A44" s="1" t="s">
        <v>86</v>
      </c>
      <c r="B44" s="61" t="s">
        <v>83</v>
      </c>
      <c r="C44" s="53" t="s">
        <v>22</v>
      </c>
      <c r="D44" s="44">
        <v>0.1</v>
      </c>
      <c r="E44" s="54">
        <v>1480</v>
      </c>
      <c r="F44" s="53"/>
      <c r="G44" s="46">
        <f t="shared" si="7"/>
        <v>0</v>
      </c>
      <c r="H44" s="46">
        <f t="shared" si="8"/>
        <v>0</v>
      </c>
      <c r="I44" s="56">
        <v>53.849999999999994</v>
      </c>
      <c r="J44" s="48">
        <f>E44+F44-(Janvier!$L44+Janvier!$N44+Janvier!$P44+Janvier!$R44+Janvier!$T44+Janvier!$V44+Janvier!$X44+Janvier!$AA44)</f>
        <v>1480</v>
      </c>
      <c r="K44" s="49">
        <f t="shared" si="10"/>
        <v>148</v>
      </c>
      <c r="L44" s="50"/>
      <c r="M44" s="57">
        <f t="shared" si="0"/>
        <v>0</v>
      </c>
      <c r="N44" s="50"/>
      <c r="O44" s="57">
        <f t="shared" si="1"/>
        <v>0</v>
      </c>
      <c r="P44" s="50"/>
      <c r="Q44" s="57">
        <f t="shared" si="2"/>
        <v>0</v>
      </c>
      <c r="R44" s="50"/>
      <c r="S44" s="57">
        <f t="shared" si="3"/>
        <v>0</v>
      </c>
      <c r="T44" s="50"/>
      <c r="U44" s="57">
        <f t="shared" si="4"/>
        <v>0</v>
      </c>
      <c r="V44" s="50"/>
      <c r="W44" s="57">
        <f t="shared" si="5"/>
        <v>0</v>
      </c>
      <c r="X44" s="50"/>
      <c r="Y44" s="57">
        <f t="shared" si="6"/>
        <v>0</v>
      </c>
      <c r="Z44" s="50" t="e">
        <f>#REF!*D44</f>
        <v>#REF!</v>
      </c>
      <c r="AA44" s="50"/>
      <c r="AB44" s="50">
        <f>AA44*D44</f>
        <v>0</v>
      </c>
    </row>
    <row r="45" spans="1:54" x14ac:dyDescent="0.25">
      <c r="A45" s="1" t="s">
        <v>86</v>
      </c>
      <c r="B45" s="61" t="s">
        <v>83</v>
      </c>
      <c r="C45" s="13" t="s">
        <v>23</v>
      </c>
      <c r="D45" s="44">
        <v>0.1</v>
      </c>
      <c r="E45" s="16">
        <v>1680</v>
      </c>
      <c r="F45" s="13"/>
      <c r="G45" s="9">
        <f t="shared" si="7"/>
        <v>0</v>
      </c>
      <c r="H45" s="9">
        <f t="shared" si="8"/>
        <v>0</v>
      </c>
      <c r="I45" s="20">
        <v>50.95</v>
      </c>
      <c r="J45" s="48">
        <f>E45+F45-(Janvier!$L45+Janvier!$N45+Janvier!$P45+Janvier!$R45+Janvier!$T45+Janvier!$V45+Janvier!$X45+Janvier!$AA45)</f>
        <v>1680</v>
      </c>
      <c r="K45" s="49">
        <f t="shared" si="10"/>
        <v>168</v>
      </c>
      <c r="L45" s="11"/>
      <c r="M45" s="17">
        <f t="shared" si="0"/>
        <v>0</v>
      </c>
      <c r="N45" s="11"/>
      <c r="O45" s="17">
        <f t="shared" si="1"/>
        <v>0</v>
      </c>
      <c r="P45" s="11"/>
      <c r="Q45" s="17">
        <f t="shared" si="2"/>
        <v>0</v>
      </c>
      <c r="R45" s="11"/>
      <c r="S45" s="17">
        <f t="shared" si="3"/>
        <v>0</v>
      </c>
      <c r="T45" s="11"/>
      <c r="U45" s="17">
        <f t="shared" si="4"/>
        <v>0</v>
      </c>
      <c r="V45" s="11"/>
      <c r="W45" s="17">
        <f t="shared" si="5"/>
        <v>0</v>
      </c>
      <c r="X45" s="11"/>
      <c r="Y45" s="17">
        <f t="shared" si="6"/>
        <v>0</v>
      </c>
      <c r="Z45" s="11" t="e">
        <f>#REF!*D45</f>
        <v>#REF!</v>
      </c>
      <c r="AA45" s="11"/>
      <c r="AB45" s="11">
        <f>AA45*D45</f>
        <v>0</v>
      </c>
    </row>
    <row r="46" spans="1:54" x14ac:dyDescent="0.25">
      <c r="A46" s="1" t="s">
        <v>86</v>
      </c>
      <c r="B46" s="61" t="s">
        <v>83</v>
      </c>
      <c r="C46" s="53" t="s">
        <v>21</v>
      </c>
      <c r="D46" s="44">
        <v>0.1</v>
      </c>
      <c r="E46" s="54">
        <v>30</v>
      </c>
      <c r="F46" s="53"/>
      <c r="G46" s="46">
        <f t="shared" si="7"/>
        <v>0</v>
      </c>
      <c r="H46" s="46">
        <f t="shared" si="8"/>
        <v>0</v>
      </c>
      <c r="I46" s="56">
        <v>8.3333333333333321</v>
      </c>
      <c r="J46" s="48">
        <f>E46+F46-(Janvier!$L46+Janvier!$N46+Janvier!$P46+Janvier!$R46+Janvier!$T46+Janvier!$V46+Janvier!$X46+Janvier!$AA46)</f>
        <v>30</v>
      </c>
      <c r="K46" s="49">
        <f t="shared" si="10"/>
        <v>3</v>
      </c>
      <c r="L46" s="50"/>
      <c r="M46" s="57">
        <f t="shared" si="0"/>
        <v>0</v>
      </c>
      <c r="N46" s="50"/>
      <c r="O46" s="57">
        <f t="shared" si="1"/>
        <v>0</v>
      </c>
      <c r="P46" s="50"/>
      <c r="Q46" s="57">
        <f t="shared" si="2"/>
        <v>0</v>
      </c>
      <c r="R46" s="50"/>
      <c r="S46" s="57">
        <f t="shared" si="3"/>
        <v>0</v>
      </c>
      <c r="T46" s="50"/>
      <c r="U46" s="57">
        <f t="shared" si="4"/>
        <v>0</v>
      </c>
      <c r="V46" s="50"/>
      <c r="W46" s="57">
        <f t="shared" si="5"/>
        <v>0</v>
      </c>
      <c r="X46" s="50"/>
      <c r="Y46" s="57">
        <f t="shared" si="6"/>
        <v>0</v>
      </c>
      <c r="Z46" s="50" t="e">
        <f>#REF!*D46</f>
        <v>#REF!</v>
      </c>
      <c r="AA46" s="50"/>
      <c r="AB46" s="50">
        <f>AA46*D46</f>
        <v>0</v>
      </c>
    </row>
    <row r="47" spans="1:54" x14ac:dyDescent="0.25">
      <c r="A47" s="1" t="s">
        <v>86</v>
      </c>
      <c r="B47" s="61" t="s">
        <v>83</v>
      </c>
      <c r="C47" s="13" t="s">
        <v>30</v>
      </c>
      <c r="D47" s="44">
        <v>0.1</v>
      </c>
      <c r="E47" s="16">
        <v>0</v>
      </c>
      <c r="F47" s="13"/>
      <c r="G47" s="9">
        <f t="shared" si="7"/>
        <v>0</v>
      </c>
      <c r="H47" s="9">
        <f t="shared" si="8"/>
        <v>0</v>
      </c>
      <c r="I47" s="20">
        <v>0</v>
      </c>
      <c r="J47" s="48">
        <f>E47+F47-(Janvier!$L47+Janvier!$N47+Janvier!$P47+Janvier!$R47+Janvier!$T47+Janvier!$V47+Janvier!$X47+Janvier!$AA47)</f>
        <v>0</v>
      </c>
      <c r="K47" s="49">
        <f t="shared" si="10"/>
        <v>0</v>
      </c>
      <c r="L47" s="11"/>
      <c r="M47" s="17">
        <f t="shared" si="0"/>
        <v>0</v>
      </c>
      <c r="N47" s="11"/>
      <c r="O47" s="17">
        <f t="shared" si="1"/>
        <v>0</v>
      </c>
      <c r="P47" s="11"/>
      <c r="Q47" s="17">
        <f t="shared" si="2"/>
        <v>0</v>
      </c>
      <c r="R47" s="11"/>
      <c r="S47" s="17">
        <f t="shared" si="3"/>
        <v>0</v>
      </c>
      <c r="T47" s="11"/>
      <c r="U47" s="17">
        <f t="shared" si="4"/>
        <v>0</v>
      </c>
      <c r="V47" s="11"/>
      <c r="W47" s="17">
        <f t="shared" si="5"/>
        <v>0</v>
      </c>
      <c r="X47" s="11"/>
      <c r="Y47" s="17">
        <f t="shared" si="6"/>
        <v>0</v>
      </c>
      <c r="Z47" s="11" t="e">
        <f>#REF!*D47</f>
        <v>#REF!</v>
      </c>
      <c r="AA47" s="11"/>
      <c r="AB47" s="11">
        <f>AA47*D47</f>
        <v>0</v>
      </c>
    </row>
    <row r="48" spans="1:54" x14ac:dyDescent="0.25">
      <c r="A48" s="1" t="s">
        <v>86</v>
      </c>
      <c r="B48" s="61" t="s">
        <v>83</v>
      </c>
      <c r="C48" s="53" t="s">
        <v>31</v>
      </c>
      <c r="D48" s="44">
        <v>0.1</v>
      </c>
      <c r="E48" s="54">
        <v>30</v>
      </c>
      <c r="F48" s="53"/>
      <c r="G48" s="46">
        <f t="shared" si="7"/>
        <v>0</v>
      </c>
      <c r="H48" s="46">
        <f t="shared" si="8"/>
        <v>0</v>
      </c>
      <c r="I48" s="56">
        <v>0</v>
      </c>
      <c r="J48" s="48">
        <f>E48+F48-(Janvier!$L48+Janvier!$N48+Janvier!$P48+Janvier!$R48+Janvier!$T48+Janvier!$V48+Janvier!$X48+Janvier!$AA48)</f>
        <v>30</v>
      </c>
      <c r="K48" s="49">
        <f t="shared" si="10"/>
        <v>3</v>
      </c>
      <c r="L48" s="50"/>
      <c r="M48" s="57">
        <f t="shared" si="0"/>
        <v>0</v>
      </c>
      <c r="N48" s="50"/>
      <c r="O48" s="57">
        <f t="shared" si="1"/>
        <v>0</v>
      </c>
      <c r="P48" s="50"/>
      <c r="Q48" s="57">
        <f t="shared" si="2"/>
        <v>0</v>
      </c>
      <c r="R48" s="50"/>
      <c r="S48" s="57">
        <f t="shared" si="3"/>
        <v>0</v>
      </c>
      <c r="T48" s="50"/>
      <c r="U48" s="57">
        <f t="shared" si="4"/>
        <v>0</v>
      </c>
      <c r="V48" s="50"/>
      <c r="W48" s="57">
        <f t="shared" si="5"/>
        <v>0</v>
      </c>
      <c r="X48" s="50"/>
      <c r="Y48" s="57">
        <f t="shared" si="6"/>
        <v>0</v>
      </c>
      <c r="Z48" s="50" t="e">
        <f>#REF!*D48</f>
        <v>#REF!</v>
      </c>
      <c r="AA48" s="50"/>
      <c r="AB48" s="50">
        <f>AA48*D48</f>
        <v>0</v>
      </c>
    </row>
    <row r="49" spans="1:28" ht="15.75" thickBot="1" x14ac:dyDescent="0.3">
      <c r="A49" s="1" t="s">
        <v>87</v>
      </c>
      <c r="B49" s="61" t="s">
        <v>83</v>
      </c>
      <c r="C49" s="13" t="s">
        <v>46</v>
      </c>
      <c r="D49" s="44">
        <v>0.1</v>
      </c>
      <c r="E49" s="23">
        <v>1</v>
      </c>
      <c r="F49" s="19"/>
      <c r="G49" s="10">
        <f t="shared" si="7"/>
        <v>0</v>
      </c>
      <c r="H49" s="10">
        <f t="shared" si="8"/>
        <v>0</v>
      </c>
      <c r="I49" s="20">
        <v>0</v>
      </c>
      <c r="J49" s="48">
        <f>E49+F49-(Janvier!$L49+Janvier!$N49+Janvier!$P49+Janvier!$R49+Janvier!$T49+Janvier!$V49+Janvier!$X49+Janvier!$AA49)</f>
        <v>1</v>
      </c>
      <c r="K49" s="49">
        <f t="shared" si="10"/>
        <v>0.1</v>
      </c>
      <c r="L49" s="11"/>
      <c r="M49" s="17">
        <f t="shared" si="0"/>
        <v>0</v>
      </c>
      <c r="N49" s="11"/>
      <c r="O49" s="17">
        <f t="shared" si="1"/>
        <v>0</v>
      </c>
      <c r="P49" s="11"/>
      <c r="Q49" s="17">
        <f t="shared" si="2"/>
        <v>0</v>
      </c>
      <c r="R49" s="11"/>
      <c r="S49" s="17">
        <f t="shared" si="3"/>
        <v>0</v>
      </c>
      <c r="T49" s="11"/>
      <c r="U49" s="17">
        <f t="shared" si="4"/>
        <v>0</v>
      </c>
      <c r="V49" s="11"/>
      <c r="W49" s="17">
        <f t="shared" si="5"/>
        <v>0</v>
      </c>
      <c r="X49" s="11"/>
      <c r="Y49" s="17">
        <f t="shared" si="6"/>
        <v>0</v>
      </c>
      <c r="Z49" s="11" t="e">
        <f>#REF!*D49</f>
        <v>#REF!</v>
      </c>
      <c r="AA49" s="11"/>
      <c r="AB49" s="11">
        <f>AA49*D49</f>
        <v>0</v>
      </c>
    </row>
    <row r="50" spans="1:28" ht="15.75" thickBot="1" x14ac:dyDescent="0.3">
      <c r="A50" s="1" t="s">
        <v>87</v>
      </c>
      <c r="B50" s="111" t="s">
        <v>90</v>
      </c>
      <c r="C50" s="112"/>
      <c r="D50" s="24"/>
      <c r="E50" s="24">
        <f t="shared" ref="E50:Y50" si="11">SUM(E6:E49)</f>
        <v>16090</v>
      </c>
      <c r="F50" s="24">
        <f t="shared" si="11"/>
        <v>0</v>
      </c>
      <c r="G50" s="24">
        <f t="shared" si="11"/>
        <v>0</v>
      </c>
      <c r="H50" s="8">
        <f t="shared" si="11"/>
        <v>400</v>
      </c>
      <c r="I50" s="8">
        <f t="shared" si="11"/>
        <v>514.01666666666665</v>
      </c>
      <c r="J50" s="28">
        <f t="shared" si="11"/>
        <v>15690</v>
      </c>
      <c r="K50" s="116">
        <f>SUM(K8:K49)</f>
        <v>1569.0000000000002</v>
      </c>
      <c r="L50" s="34">
        <f t="shared" si="11"/>
        <v>0</v>
      </c>
      <c r="M50" s="33">
        <f t="shared" si="11"/>
        <v>0</v>
      </c>
      <c r="N50" s="34">
        <f t="shared" si="11"/>
        <v>0</v>
      </c>
      <c r="O50" s="33">
        <f t="shared" si="11"/>
        <v>0</v>
      </c>
      <c r="P50" s="34">
        <f t="shared" si="11"/>
        <v>0</v>
      </c>
      <c r="Q50" s="33">
        <f t="shared" si="11"/>
        <v>0</v>
      </c>
      <c r="R50" s="34">
        <f t="shared" si="11"/>
        <v>0</v>
      </c>
      <c r="S50" s="33">
        <f t="shared" si="11"/>
        <v>0</v>
      </c>
      <c r="T50" s="34">
        <f t="shared" si="11"/>
        <v>0</v>
      </c>
      <c r="U50" s="33">
        <f t="shared" si="11"/>
        <v>0</v>
      </c>
      <c r="V50" s="34">
        <f t="shared" si="11"/>
        <v>0</v>
      </c>
      <c r="W50" s="33">
        <f t="shared" si="11"/>
        <v>0</v>
      </c>
      <c r="X50" s="34">
        <f t="shared" si="11"/>
        <v>400</v>
      </c>
      <c r="Y50" s="33">
        <f t="shared" si="11"/>
        <v>40</v>
      </c>
      <c r="Z50" s="8" t="e">
        <f t="shared" ref="Z50:AB50" si="12">SUM(Z6:Z49)</f>
        <v>#REF!</v>
      </c>
      <c r="AA50" s="24">
        <f t="shared" si="12"/>
        <v>0</v>
      </c>
      <c r="AB50" s="25">
        <f t="shared" si="12"/>
        <v>0</v>
      </c>
    </row>
    <row r="51" spans="1:28" x14ac:dyDescent="0.25">
      <c r="G51" s="63"/>
      <c r="H51" s="5"/>
      <c r="I51" s="5"/>
      <c r="J51" s="113"/>
      <c r="K51" s="113"/>
      <c r="L51" s="64"/>
      <c r="M51" s="5"/>
      <c r="N51" s="63"/>
      <c r="O51" s="5"/>
      <c r="P51" s="63"/>
    </row>
    <row r="52" spans="1:28" x14ac:dyDescent="0.25">
      <c r="G52" s="63"/>
      <c r="H52" s="5"/>
      <c r="I52" s="5"/>
      <c r="J52" s="67"/>
      <c r="K52" s="4"/>
      <c r="L52" s="4"/>
      <c r="M52" s="5"/>
      <c r="N52" s="63"/>
      <c r="O52" s="5"/>
      <c r="P52" s="63"/>
    </row>
    <row r="53" spans="1:28" x14ac:dyDescent="0.25">
      <c r="G53" s="63"/>
      <c r="H53" s="5"/>
      <c r="I53" s="5"/>
      <c r="J53" s="67"/>
      <c r="K53" s="4"/>
      <c r="L53" s="4"/>
      <c r="M53" s="5"/>
      <c r="N53" s="63"/>
      <c r="O53" s="5"/>
      <c r="P53" s="63"/>
    </row>
    <row r="54" spans="1:28" x14ac:dyDescent="0.25">
      <c r="G54" s="63"/>
      <c r="H54" s="5"/>
      <c r="I54" s="5"/>
      <c r="J54" s="67"/>
      <c r="K54" s="4"/>
      <c r="L54" s="4"/>
      <c r="M54" s="5"/>
      <c r="N54" s="63"/>
      <c r="O54" s="5"/>
      <c r="P54" s="63"/>
    </row>
    <row r="55" spans="1:28" x14ac:dyDescent="0.25">
      <c r="G55" s="63"/>
      <c r="H55" s="5"/>
      <c r="I55" s="5"/>
      <c r="J55" s="67"/>
      <c r="K55" s="4"/>
      <c r="L55" s="4"/>
      <c r="M55" s="5"/>
      <c r="N55" s="63"/>
      <c r="O55" s="5"/>
      <c r="P55" s="63"/>
    </row>
    <row r="56" spans="1:28" x14ac:dyDescent="0.25">
      <c r="G56" s="63"/>
      <c r="H56" s="5"/>
      <c r="I56" s="5"/>
      <c r="J56" s="67"/>
      <c r="K56" s="4"/>
      <c r="L56" s="65"/>
      <c r="M56" s="5"/>
      <c r="N56" s="63"/>
      <c r="O56" s="5"/>
      <c r="P56" s="63"/>
    </row>
    <row r="57" spans="1:28" x14ac:dyDescent="0.25">
      <c r="G57" s="63"/>
      <c r="H57" s="5"/>
      <c r="I57" s="5"/>
      <c r="J57" s="67"/>
      <c r="K57" s="4"/>
      <c r="L57" s="4"/>
      <c r="M57" s="5"/>
      <c r="N57" s="63"/>
      <c r="O57" s="5"/>
      <c r="P57" s="63"/>
    </row>
    <row r="58" spans="1:28" x14ac:dyDescent="0.25">
      <c r="G58" s="63"/>
      <c r="H58" s="5"/>
      <c r="I58" s="5"/>
      <c r="J58" s="113"/>
      <c r="K58" s="113"/>
      <c r="L58" s="6"/>
      <c r="M58" s="5"/>
      <c r="N58" s="63"/>
      <c r="O58" s="5"/>
      <c r="P58" s="63"/>
    </row>
    <row r="59" spans="1:28" x14ac:dyDescent="0.25">
      <c r="G59" s="63"/>
      <c r="H59" s="5"/>
      <c r="I59" s="5"/>
      <c r="J59" s="113"/>
      <c r="K59" s="113"/>
      <c r="L59" s="64"/>
      <c r="M59" s="5"/>
      <c r="N59" s="63"/>
      <c r="O59" s="5"/>
      <c r="P59" s="63"/>
    </row>
    <row r="60" spans="1:28" x14ac:dyDescent="0.25">
      <c r="G60" s="63"/>
      <c r="H60" s="5"/>
      <c r="I60" s="5"/>
      <c r="J60" s="67"/>
      <c r="K60" s="67"/>
      <c r="L60" s="113"/>
      <c r="M60" s="5"/>
      <c r="N60" s="63"/>
      <c r="O60" s="5"/>
      <c r="P60" s="63"/>
    </row>
    <row r="61" spans="1:28" x14ac:dyDescent="0.25">
      <c r="G61" s="63"/>
      <c r="H61" s="5"/>
      <c r="I61" s="5"/>
      <c r="J61" s="67"/>
      <c r="K61" s="67"/>
      <c r="L61" s="113"/>
      <c r="M61" s="5"/>
      <c r="N61" s="63"/>
      <c r="O61" s="5"/>
      <c r="P61" s="63"/>
    </row>
    <row r="62" spans="1:28" x14ac:dyDescent="0.25">
      <c r="G62" s="63"/>
      <c r="H62" s="5"/>
      <c r="I62" s="5"/>
      <c r="J62" s="66"/>
      <c r="K62" s="63"/>
      <c r="L62" s="63"/>
      <c r="M62" s="5"/>
      <c r="N62" s="63"/>
      <c r="O62" s="5"/>
      <c r="P62" s="63"/>
    </row>
    <row r="63" spans="1:28" x14ac:dyDescent="0.25">
      <c r="G63" s="63"/>
      <c r="H63" s="5"/>
      <c r="I63" s="5"/>
      <c r="J63" s="66"/>
      <c r="K63" s="63"/>
      <c r="L63" s="63"/>
      <c r="M63" s="5"/>
      <c r="N63" s="63"/>
      <c r="O63" s="5"/>
      <c r="P63" s="63"/>
    </row>
  </sheetData>
  <autoFilter ref="A1:AB50">
    <filterColumn colId="2" showButton="0"/>
    <filterColumn colId="3" showButton="0"/>
    <filterColumn colId="5" showButton="0"/>
    <filterColumn colId="6" showButton="0"/>
    <filterColumn colId="7" showButton="0"/>
    <filterColumn colId="8" showButton="0"/>
    <filterColumn colId="9" showButton="0"/>
  </autoFilter>
  <mergeCells count="59">
    <mergeCell ref="AV32:AV33"/>
    <mergeCell ref="AW32:AW33"/>
    <mergeCell ref="AX32:AX33"/>
    <mergeCell ref="AY32:AY33"/>
    <mergeCell ref="AP32:AP33"/>
    <mergeCell ref="AQ32:AQ33"/>
    <mergeCell ref="AR32:AR33"/>
    <mergeCell ref="AS32:AS33"/>
    <mergeCell ref="AT32:AT33"/>
    <mergeCell ref="AD23:AE23"/>
    <mergeCell ref="AD24:AD29"/>
    <mergeCell ref="AD30:AE30"/>
    <mergeCell ref="AD31:AE31"/>
    <mergeCell ref="AD32:AE33"/>
    <mergeCell ref="AF5:BA5"/>
    <mergeCell ref="BB5:BB6"/>
    <mergeCell ref="AD7:AD20"/>
    <mergeCell ref="AD21:AE21"/>
    <mergeCell ref="AD22:AE22"/>
    <mergeCell ref="AK32:AK33"/>
    <mergeCell ref="AL32:AL33"/>
    <mergeCell ref="AM32:AM33"/>
    <mergeCell ref="AN32:AN33"/>
    <mergeCell ref="AO32:AO33"/>
    <mergeCell ref="AF32:AF33"/>
    <mergeCell ref="AG32:AG33"/>
    <mergeCell ref="AH32:AH33"/>
    <mergeCell ref="AI32:AI33"/>
    <mergeCell ref="AJ32:AJ33"/>
    <mergeCell ref="AZ32:AZ33"/>
    <mergeCell ref="BA32:BA33"/>
    <mergeCell ref="BB32:BB33"/>
    <mergeCell ref="AU32:AU33"/>
    <mergeCell ref="J51:K51"/>
    <mergeCell ref="J58:K58"/>
    <mergeCell ref="J59:K59"/>
    <mergeCell ref="L60:L61"/>
    <mergeCell ref="A5:A6"/>
    <mergeCell ref="B50:C50"/>
    <mergeCell ref="L5:M5"/>
    <mergeCell ref="N5:O5"/>
    <mergeCell ref="P5:Q5"/>
    <mergeCell ref="AA5:AB5"/>
    <mergeCell ref="R5:S5"/>
    <mergeCell ref="T5:U5"/>
    <mergeCell ref="V5:W5"/>
    <mergeCell ref="X5:Y5"/>
    <mergeCell ref="C1:E1"/>
    <mergeCell ref="F1:K2"/>
    <mergeCell ref="C2:E2"/>
    <mergeCell ref="C3:K4"/>
    <mergeCell ref="H5:H6"/>
    <mergeCell ref="B5:B6"/>
    <mergeCell ref="C5:C6"/>
    <mergeCell ref="D5:D6"/>
    <mergeCell ref="E5:E6"/>
    <mergeCell ref="F5:F6"/>
    <mergeCell ref="I5:I6"/>
    <mergeCell ref="J5:K5"/>
  </mergeCells>
  <conditionalFormatting sqref="J7:J50">
    <cfRule type="cellIs" dxfId="5" priority="387" operator="lessThan">
      <formula>600</formula>
    </cfRule>
  </conditionalFormatting>
  <conditionalFormatting sqref="E50:AB50 J7:J49">
    <cfRule type="cellIs" dxfId="4" priority="385" operator="lessThan">
      <formula>0</formula>
    </cfRule>
    <cfRule type="cellIs" dxfId="3" priority="386" operator="between">
      <formula>1000</formula>
      <formula>1</formula>
    </cfRule>
  </conditionalFormatting>
  <conditionalFormatting sqref="J7:J49">
    <cfRule type="cellIs" dxfId="2" priority="384" operator="lessThan">
      <formula>500</formula>
    </cfRule>
  </conditionalFormatting>
  <conditionalFormatting sqref="J15:J49">
    <cfRule type="cellIs" dxfId="1" priority="382" operator="lessThan">
      <formula>5000</formula>
    </cfRule>
    <cfRule type="cellIs" dxfId="0" priority="383" operator="lessThan">
      <formula>4000</formula>
    </cfRule>
  </conditionalFormatting>
  <pageMargins left="0.70866141732283472" right="0.70866141732283472" top="0.74803149606299213" bottom="0.74803149606299213" header="0.31496062992125984" footer="0.31496062992125984"/>
  <pageSetup paperSize="9" fitToWidth="0" fitToHeight="0" orientation="portrait" verticalDpi="0" r:id="rId1"/>
  <rowBreaks count="1" manualBreakCount="1">
    <brk id="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Janvier</vt:lpstr>
      <vt:lpstr>Janvier!Zone_d_impression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</dc:creator>
  <cp:lastModifiedBy>Manu</cp:lastModifiedBy>
  <cp:lastPrinted>2015-11-25T12:44:26Z</cp:lastPrinted>
  <dcterms:created xsi:type="dcterms:W3CDTF">2012-03-18T14:51:06Z</dcterms:created>
  <dcterms:modified xsi:type="dcterms:W3CDTF">2015-11-28T18:32:06Z</dcterms:modified>
</cp:coreProperties>
</file>